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ificaciones Informatica Indu" sheetId="1" r:id="rId3"/>
    <sheet state="visible" name="datos 2016-2017" sheetId="2" r:id="rId4"/>
    <sheet state="visible" name="APROBADOS" sheetId="3" r:id="rId5"/>
    <sheet state="visible" name="SUSPENSOS" sheetId="4" r:id="rId6"/>
    <sheet state="visible" name="prueba" sheetId="5" r:id="rId7"/>
    <sheet state="visible" name="NO PRESENTADOS" sheetId="6" r:id="rId8"/>
    <sheet state="visible" name="SUSPENSOS_FILTRO" sheetId="7" r:id="rId9"/>
    <sheet state="visible" name="APROBADOS_filtro" sheetId="8" r:id="rId10"/>
    <sheet state="visible" name="Filtro_NP" sheetId="9" r:id="rId11"/>
  </sheets>
  <definedNames/>
  <calcPr/>
</workbook>
</file>

<file path=xl/sharedStrings.xml><?xml version="1.0" encoding="utf-8"?>
<sst xmlns="http://schemas.openxmlformats.org/spreadsheetml/2006/main" count="3895" uniqueCount="591">
  <si>
    <t>Student</t>
  </si>
  <si>
    <t>T1</t>
  </si>
  <si>
    <t>T2</t>
  </si>
  <si>
    <t>T3</t>
  </si>
  <si>
    <t>T4</t>
  </si>
  <si>
    <t>T5</t>
  </si>
  <si>
    <t>T6</t>
  </si>
  <si>
    <t>Blanco Metidieri, Sara</t>
  </si>
  <si>
    <t>Bresó Saucedo, Carlos</t>
  </si>
  <si>
    <t>Hidalgo Calero, José Antonio</t>
  </si>
  <si>
    <t>Lozano Castellanos, Carlos</t>
  </si>
  <si>
    <t>Muñoz Martínez, Sergio</t>
  </si>
  <si>
    <t>Abenojar Ramiro, Miguel Ángel</t>
  </si>
  <si>
    <t>Arenas García, Victor Manuel</t>
  </si>
  <si>
    <t>Contador Carmona, Mario</t>
  </si>
  <si>
    <t>Custodio Arenal, Pablo Agustin</t>
  </si>
  <si>
    <t>Fernández González, Carmen</t>
  </si>
  <si>
    <t>Orellana Cerrillo, David</t>
  </si>
  <si>
    <t>Rodriguez Flores, Laura</t>
  </si>
  <si>
    <t>Rodriguez Tarrat, Alberto</t>
  </si>
  <si>
    <t>Sánchez Hermosilla Osorio, Raquel</t>
  </si>
  <si>
    <t>Tintorero Cerro, Alfonso</t>
  </si>
  <si>
    <t>DT1</t>
  </si>
  <si>
    <t xml:space="preserve">D_T1 </t>
  </si>
  <si>
    <t>P(S|T1)</t>
  </si>
  <si>
    <t>D'T1</t>
  </si>
  <si>
    <t>D'_T1</t>
  </si>
  <si>
    <t>AT1</t>
  </si>
  <si>
    <t>D(T1,T2)</t>
  </si>
  <si>
    <t xml:space="preserve">D_(T1,T2) </t>
  </si>
  <si>
    <t>P(S|T1yT2)</t>
  </si>
  <si>
    <t>D'(T1,T2)</t>
  </si>
  <si>
    <t>D'_(T1,T2)</t>
  </si>
  <si>
    <t>A(T1,T2)</t>
  </si>
  <si>
    <t>D(T1,T2,T3)</t>
  </si>
  <si>
    <t xml:space="preserve">D_(T1,T2,T3) </t>
  </si>
  <si>
    <t>P(S|T1yT2yT3)</t>
  </si>
  <si>
    <t>D'(T1,T2,T3)</t>
  </si>
  <si>
    <t>D'_(T1,T2,T3)</t>
  </si>
  <si>
    <t>A(T1,T2,T3)</t>
  </si>
  <si>
    <t>D(T1,T2,T3,T4)</t>
  </si>
  <si>
    <t xml:space="preserve">D_(T1,T2,T3,T4) </t>
  </si>
  <si>
    <t>P(S|T1yT2yT3yT4)</t>
  </si>
  <si>
    <t>D'(T1,T2,T3,T4)</t>
  </si>
  <si>
    <t>D'_(T1,T2,T3,T4)</t>
  </si>
  <si>
    <t>A(T1,T2,T3,T4)</t>
  </si>
  <si>
    <t>Nº</t>
  </si>
  <si>
    <t>ALUMN@</t>
  </si>
  <si>
    <t>Puntos de Clase
(1 punto)</t>
  </si>
  <si>
    <t>Temas 1 y 2
 (2 puntos)</t>
  </si>
  <si>
    <t>Temas 3 y 4
 (1 punto)</t>
  </si>
  <si>
    <t>Programación I
(1.5 puntos)</t>
  </si>
  <si>
    <t>Programación (II)
 (3 puntos)</t>
  </si>
  <si>
    <t>PRACTICAS 
(1.5 PUNTOS)</t>
  </si>
  <si>
    <t>NOTA 
FINAL</t>
  </si>
  <si>
    <t>Convocatoria
1 Ordinaria
2 Extraordinaria</t>
  </si>
  <si>
    <t>Año</t>
  </si>
  <si>
    <t>Intentos</t>
  </si>
  <si>
    <t>ADRIAN BEAMUD GONZALEZ</t>
  </si>
  <si>
    <t>2011-2012</t>
  </si>
  <si>
    <t>ALFONSO MENCHEN ARIAS</t>
  </si>
  <si>
    <t>ALFREDO ARCOS JIMENEZ</t>
  </si>
  <si>
    <t>ALVARO JIMENEZ MATEO</t>
  </si>
  <si>
    <t>ANA ISABEL GOMEZ ZARCO</t>
  </si>
  <si>
    <t>ANGEL DE CAMPOS HERNAN</t>
  </si>
  <si>
    <t>ANGELA M. REDONDO IZQUIERDO</t>
  </si>
  <si>
    <t>ANTONIO LOPEZ ARROGANTE</t>
  </si>
  <si>
    <t>CRISTIAN CALLEJA LÓPEZ</t>
  </si>
  <si>
    <t>FERNANDO MBA EDU MANGUE</t>
  </si>
  <si>
    <t>FERNANDO TALAVAN SANCHEZTOLEDO</t>
  </si>
  <si>
    <t>FRANCISCO D. SANTOS FERREIRO</t>
  </si>
  <si>
    <t>JAVIER MATA RIVALLO</t>
  </si>
  <si>
    <t>JAVIER RIVAS DOMINGUEZ</t>
  </si>
  <si>
    <t>JESUS NOHA BOTURU</t>
  </si>
  <si>
    <t>JOSE GARCIA-ABADILLO VALENCIA</t>
  </si>
  <si>
    <t>LUIS JOSE LOPEZ GARCIA CHICOTE</t>
  </si>
  <si>
    <t>MIGUEL FELIX MOLINA</t>
  </si>
  <si>
    <t>MIGUEL ANGEL GIL LARGO</t>
  </si>
  <si>
    <t>RAFAEL PADILLA RODRIGUEZ</t>
  </si>
  <si>
    <t>RAFAEL TERENCIO PEREZ</t>
  </si>
  <si>
    <t>SANTIAGO CALDERON HERRERA</t>
  </si>
  <si>
    <t>SERGIO SERRANO GARCIA</t>
  </si>
  <si>
    <t>VICTOR RUBIO RODRIGUEZ</t>
  </si>
  <si>
    <t>ALBERTO COTRINA OLIVARES</t>
  </si>
  <si>
    <t>ANGELINA NFUMU NZAMIO OBONO</t>
  </si>
  <si>
    <t>ARTURO CORREAL SANCHO</t>
  </si>
  <si>
    <t>BLAS LEÓN BAJO</t>
  </si>
  <si>
    <t>CRISTIAN GARCIA LIZCANO</t>
  </si>
  <si>
    <t>CRISTINA VOZMEDIANO TOLEDANO</t>
  </si>
  <si>
    <t>DANIEL CARMONA MAYORAL</t>
  </si>
  <si>
    <t>ILUMINADA AMAS LINSIN</t>
  </si>
  <si>
    <t>JAVIER GAMARRA FERNÁNDEZ</t>
  </si>
  <si>
    <t>MARI P. PRESENTACION BINDANG</t>
  </si>
  <si>
    <t>MARIA DEL PRADO DEL HOYO RINCON</t>
  </si>
  <si>
    <t>RAMON HUETE BERMEJO</t>
  </si>
  <si>
    <t>**</t>
  </si>
  <si>
    <t>RAMON PEREZ PUNZON</t>
  </si>
  <si>
    <t>RODRIGO SANCHEZ GÓMEZ</t>
  </si>
  <si>
    <t>Biko Nzang</t>
  </si>
  <si>
    <t>2012-2013</t>
  </si>
  <si>
    <t>Buendia López</t>
  </si>
  <si>
    <t>Cabello Tejero</t>
  </si>
  <si>
    <t>Cámara Muñoz</t>
  </si>
  <si>
    <t>Cejudo Martinmantero</t>
  </si>
  <si>
    <t>Cepas Gutierrez</t>
  </si>
  <si>
    <t>Corbacho Loarte</t>
  </si>
  <si>
    <t>Escudero Bonillo</t>
  </si>
  <si>
    <t>Felipe Cortes</t>
  </si>
  <si>
    <t>Galán Álvarez</t>
  </si>
  <si>
    <t>Gallego Gallardo</t>
  </si>
  <si>
    <t>García Valverde</t>
  </si>
  <si>
    <t>Garvia Mingo</t>
  </si>
  <si>
    <t>Giménez de los Galanes Esp.</t>
  </si>
  <si>
    <t>González García</t>
  </si>
  <si>
    <t>Hernández Tubio</t>
  </si>
  <si>
    <t>Hidalga Franco</t>
  </si>
  <si>
    <t>Latorre Madueno</t>
  </si>
  <si>
    <t>López Suárez</t>
  </si>
  <si>
    <t>Lozano Redondo</t>
  </si>
  <si>
    <t>Luque Porras</t>
  </si>
  <si>
    <t>Mansilla Cabanillas</t>
  </si>
  <si>
    <t>Manzanares Arroyo</t>
  </si>
  <si>
    <t>Manzanares Calderón</t>
  </si>
  <si>
    <t>Martín Saucedo</t>
  </si>
  <si>
    <t>Martínez Araque</t>
  </si>
  <si>
    <t>Martínez Corral</t>
  </si>
  <si>
    <t>Martínez Zambudio</t>
  </si>
  <si>
    <t>Moreno Castillo</t>
  </si>
  <si>
    <t>Moreno García</t>
  </si>
  <si>
    <t>Moreno San Pedro</t>
  </si>
  <si>
    <t>Muñoz Orea</t>
  </si>
  <si>
    <t>Naharro Doñoro</t>
  </si>
  <si>
    <t>Nieva Velasco</t>
  </si>
  <si>
    <t>Nkoni Ondo Ayecaba</t>
  </si>
  <si>
    <t>Nova Pardo</t>
  </si>
  <si>
    <t>Nve</t>
  </si>
  <si>
    <t>Orellana Arroba</t>
  </si>
  <si>
    <t>Parra Soria</t>
  </si>
  <si>
    <t>Pérez Sánchez</t>
  </si>
  <si>
    <t>Pulido Valle</t>
  </si>
  <si>
    <t>Quero Carrasco</t>
  </si>
  <si>
    <t>Rabat Gorbeña</t>
  </si>
  <si>
    <t>Rodriguez Valero</t>
  </si>
  <si>
    <t>Sánchez Caballero</t>
  </si>
  <si>
    <t>Sánchez Gallego</t>
  </si>
  <si>
    <t>Sánchez Santiago</t>
  </si>
  <si>
    <t>Sánchez Viñambres</t>
  </si>
  <si>
    <t>Trujillo García</t>
  </si>
  <si>
    <t>Villanueva Gutierrez</t>
  </si>
  <si>
    <t>Aceituno Marcos</t>
  </si>
  <si>
    <t>Bravo Ruiz</t>
  </si>
  <si>
    <t>Chamorro Ortega</t>
  </si>
  <si>
    <t>García del Castillo Serrano</t>
  </si>
  <si>
    <t>Giraldo Saez</t>
  </si>
  <si>
    <t>Mbogo Ndong</t>
  </si>
  <si>
    <t>Nsue Onguene</t>
  </si>
  <si>
    <t>Palomares Sobrino</t>
  </si>
  <si>
    <t>Puerta Bustos</t>
  </si>
  <si>
    <t>Ramilo Plata</t>
  </si>
  <si>
    <t>Sierra Ciudad</t>
  </si>
  <si>
    <t>Tejeda Fernández</t>
  </si>
  <si>
    <t>ALONSO MUÑOZ</t>
  </si>
  <si>
    <t>2013-2014</t>
  </si>
  <si>
    <t>ALVARO TORDESILLAS</t>
  </si>
  <si>
    <t>ANDRADA BARROSO</t>
  </si>
  <si>
    <t>AREVALO CACERES</t>
  </si>
  <si>
    <t>BERNAL CANO</t>
  </si>
  <si>
    <t>DOMINGUEZ PADILLA</t>
  </si>
  <si>
    <t>DONDARZA MERO</t>
  </si>
  <si>
    <t>FERRÁNDEZ GARCÍA</t>
  </si>
  <si>
    <t>GÓMEZ TORRIJOS</t>
  </si>
  <si>
    <t>GONZALEZ DE LA HIGUERA</t>
  </si>
  <si>
    <t>GUIJARRO ARRIBAS</t>
  </si>
  <si>
    <t>JUSTE SALA</t>
  </si>
  <si>
    <t>LUENGO PONCE</t>
  </si>
  <si>
    <t>MARTIN-CONSUEGRA CAMP.</t>
  </si>
  <si>
    <t>MARTINEZ LUCAS</t>
  </si>
  <si>
    <t>MARTINEZ MUNTO</t>
  </si>
  <si>
    <t>MELGAR RUIZ</t>
  </si>
  <si>
    <t>MOZA BARQUILLA</t>
  </si>
  <si>
    <t>MUÑOZ MORCILLO</t>
  </si>
  <si>
    <t>RAMOS CAMARERO</t>
  </si>
  <si>
    <t>REGUILLO FERRIS</t>
  </si>
  <si>
    <t>RESINO RUBIO</t>
  </si>
  <si>
    <t>RODRIGUEZ ROMERO</t>
  </si>
  <si>
    <t>RUIZ FERNANDEZ</t>
  </si>
  <si>
    <t>RUIZ PÉREZ</t>
  </si>
  <si>
    <t>RUIZ VALLE</t>
  </si>
  <si>
    <t>SALGADO LÓPEZ</t>
  </si>
  <si>
    <t>SEGADOR RISCO</t>
  </si>
  <si>
    <t>SIERRA ALONSO</t>
  </si>
  <si>
    <t>TIREZ MEJIA</t>
  </si>
  <si>
    <t>VALDES ANDRADA</t>
  </si>
  <si>
    <t>VALIENTE GOMEZ</t>
  </si>
  <si>
    <t>ZAMORA NEGRILLO</t>
  </si>
  <si>
    <t>ALVAREZ CID</t>
  </si>
  <si>
    <t>DORADO MINGUILLAN</t>
  </si>
  <si>
    <t>GUIJAS HERRAEZ</t>
  </si>
  <si>
    <t>NSI NTONGONO</t>
  </si>
  <si>
    <t>RUIZ BONILLO</t>
  </si>
  <si>
    <t>AYUSO HERAS</t>
  </si>
  <si>
    <t>2014-2015</t>
  </si>
  <si>
    <t>BLANCO LÓPEZ</t>
  </si>
  <si>
    <t>CAMPOS MOLINA</t>
  </si>
  <si>
    <t>CAÑAMERO IZQUIERDO</t>
  </si>
  <si>
    <t>JIMENEZ GONZALEZ</t>
  </si>
  <si>
    <t>LAGUNA DE FELIPE</t>
  </si>
  <si>
    <t>LOSILLA SERRANO</t>
  </si>
  <si>
    <t>MARTÍNEZ GARCÍA</t>
  </si>
  <si>
    <t>MATEOS DIAZ</t>
  </si>
  <si>
    <t>MORALES GÓMEZ</t>
  </si>
  <si>
    <t>NIETO SEVILLANO</t>
  </si>
  <si>
    <t>ROMAN MURILLO</t>
  </si>
  <si>
    <t>SORDO ALBANIL</t>
  </si>
  <si>
    <t>TEJERO MARCHANTE</t>
  </si>
  <si>
    <t>ANGEL MANZANO</t>
  </si>
  <si>
    <t>BENITEZ-CANO HORRILLO</t>
  </si>
  <si>
    <t>CHOCANO CANTON</t>
  </si>
  <si>
    <t>ENCINAS LUNAR</t>
  </si>
  <si>
    <t>GARCIA CARRASCO</t>
  </si>
  <si>
    <t>GONZÁLEZ MANZANO</t>
  </si>
  <si>
    <t>INBAÑEZ FERNANDEZ</t>
  </si>
  <si>
    <t>REDONDO ROMERO</t>
  </si>
  <si>
    <t>SANTOS GIL</t>
  </si>
  <si>
    <t>Cano Saucedo</t>
  </si>
  <si>
    <t>2015-2016</t>
  </si>
  <si>
    <t>Fernández Babiano</t>
  </si>
  <si>
    <t>García -Heras Rguez</t>
  </si>
  <si>
    <t>Guerrero Sánchez</t>
  </si>
  <si>
    <t>Hernández Fernández</t>
  </si>
  <si>
    <t>Hidalgo Párraga</t>
  </si>
  <si>
    <t>Iniesta Caballero</t>
  </si>
  <si>
    <t>López Canal</t>
  </si>
  <si>
    <t>Martín-Serrano Ortiz</t>
  </si>
  <si>
    <t>Mialdea Alcocer</t>
  </si>
  <si>
    <t>Rayo Ferreiro</t>
  </si>
  <si>
    <t>Rodriguez Cabrera</t>
  </si>
  <si>
    <t>Ruiz Ciudad</t>
  </si>
  <si>
    <t>Ruiz Lozano</t>
  </si>
  <si>
    <t>Sanchez Tinoco</t>
  </si>
  <si>
    <t>Varea Delgado</t>
  </si>
  <si>
    <t>Vozmediano Toledano</t>
  </si>
  <si>
    <t>Gómez Rejón</t>
  </si>
  <si>
    <t>Ribera Dominguez</t>
  </si>
  <si>
    <t>Serrano Gil</t>
  </si>
  <si>
    <t>2016-2017</t>
  </si>
  <si>
    <t>MEDIAS DE CADA PRUEBA</t>
  </si>
  <si>
    <t xml:space="preserve">TOTAL APROBADOS: </t>
  </si>
  <si>
    <t>Nota Media TOTAL:</t>
  </si>
  <si>
    <t>APROBADOS EN CONV. ORDINARIA</t>
  </si>
  <si>
    <t>Nota Media 2011-2012:</t>
  </si>
  <si>
    <t>APROBADOS EN CONV. EXTRAOR.</t>
  </si>
  <si>
    <t>Nota Media 2012-2013:</t>
  </si>
  <si>
    <t>APROBADOS POR INTENTOS:</t>
  </si>
  <si>
    <t>Nota Media 2013-2014:</t>
  </si>
  <si>
    <t>1er intento</t>
  </si>
  <si>
    <t>Nota Media 2014-2015:</t>
  </si>
  <si>
    <t>2er intento</t>
  </si>
  <si>
    <t>Nota Media 2015-2016:</t>
  </si>
  <si>
    <t>3er intento</t>
  </si>
  <si>
    <t>Nota Media 2016-2017:</t>
  </si>
  <si>
    <t>*NO ESTA LA CONV EXTRAORDINARIA</t>
  </si>
  <si>
    <t>4º intento</t>
  </si>
  <si>
    <t>5º intento</t>
  </si>
  <si>
    <t>6º intento</t>
  </si>
  <si>
    <t>NP</t>
  </si>
  <si>
    <t>ALBERTO BRESO SANCHEZ</t>
  </si>
  <si>
    <t>ALBERTO SANCHEZ JIMENEZ</t>
  </si>
  <si>
    <t>ALEJANDRO MATARREDONA FNDEZ</t>
  </si>
  <si>
    <t>ALEJANDRO SANCHEZ NEGRETE</t>
  </si>
  <si>
    <t>ALFONSO BORREGO COSTILLO</t>
  </si>
  <si>
    <t>ALVARO A. CALVOFERNANDEZ BAOS</t>
  </si>
  <si>
    <t>ANA CRISTINA GUIJARRO ARRIBAS</t>
  </si>
  <si>
    <t>ANICETO NSUE NGUEMA</t>
  </si>
  <si>
    <t>ANTONIO CHAMORRO FERNÁNDEZ</t>
  </si>
  <si>
    <t>ANTONIO J. FDEZ SAAVEDRA</t>
  </si>
  <si>
    <t>ARTURO DONDARZA MERO</t>
  </si>
  <si>
    <t>BIENVENIDO FELIPE NSU</t>
  </si>
  <si>
    <t>CANSU KAPTAN</t>
  </si>
  <si>
    <t>CARLOS ZAMORA NEGRILLO</t>
  </si>
  <si>
    <t>CIRILO JAVIER JUSTE SALA</t>
  </si>
  <si>
    <t>CURACIANO MBECMA ODJAM</t>
  </si>
  <si>
    <t>DAVID ORMEÑO SERRANO</t>
  </si>
  <si>
    <t>EDUARDO C. GARCIA TENORIO</t>
  </si>
  <si>
    <t>ENRIQUE SAEZBRAVO RABADAN</t>
  </si>
  <si>
    <t>FRANCISCO ALVAREZ GOMEZ</t>
  </si>
  <si>
    <t>FRANCISCO DE LA MUÑOZA ENANO</t>
  </si>
  <si>
    <t>FRANCISCO J. APARICIO MORENO</t>
  </si>
  <si>
    <t>FRANCISCO J. MONTES ORELLANA</t>
  </si>
  <si>
    <t>FRANCISCO J. NAHARRO DOÑORO</t>
  </si>
  <si>
    <t>ISABEL MBI NVE MANGUE</t>
  </si>
  <si>
    <t>JACINTO MOYANO GARCIA</t>
  </si>
  <si>
    <t>-</t>
  </si>
  <si>
    <t>JAVIER GARCIA UBEDA</t>
  </si>
  <si>
    <t>JAVIER RODRIGUEZ VALERO</t>
  </si>
  <si>
    <t>JOSE ANTONIO DE LOS REYES</t>
  </si>
  <si>
    <t>JOSE MANUEL ALVAREZ CID</t>
  </si>
  <si>
    <t>JOSE MARIA CHAMORRO ORTEGA</t>
  </si>
  <si>
    <t>JOSE MARIA RUIZ MOYANO GARCIA</t>
  </si>
  <si>
    <t>JUAN ANTONIO HIDALGA FRANCO</t>
  </si>
  <si>
    <t>JUAN MIRANDA SERRANO</t>
  </si>
  <si>
    <t>JUAN JOSE SANCHEZ DE LA TORRE</t>
  </si>
  <si>
    <t>JUAN JOSE MOYO CABELLO</t>
  </si>
  <si>
    <t>LAUREANO SOLA ROKA</t>
  </si>
  <si>
    <t>LUIS BIKO NZANG</t>
  </si>
  <si>
    <t>LUIS FERNANDEZ MARQUEZ</t>
  </si>
  <si>
    <t>LUIS MORA GABRIEL</t>
  </si>
  <si>
    <t>MANUEL S. CORONADO BAÑARES</t>
  </si>
  <si>
    <t>MANUEL BRAVO MONGE</t>
  </si>
  <si>
    <t>MANUEL A. TEMPLADO RODRIGUEZ</t>
  </si>
  <si>
    <t>MANUEL SOBRINO GUTIERREZ</t>
  </si>
  <si>
    <t>PEDRO JOSE REGUILLO FERRIS</t>
  </si>
  <si>
    <t>PEDRO MANUEL LORENZO GOMEZ</t>
  </si>
  <si>
    <t>ROMAN CALDERON CABRERA</t>
  </si>
  <si>
    <t>ROQUE ANTONIO FERNANDEZ AVILA</t>
  </si>
  <si>
    <t>SONIA GUIJARRO ARRIBAS</t>
  </si>
  <si>
    <t>VICENTE MBOGO NDONG</t>
  </si>
  <si>
    <t>VICTOR MIGUEL TEMPLADO PEREZ</t>
  </si>
  <si>
    <t>WILWARDO A. RABAT GORBEÑA</t>
  </si>
  <si>
    <t>Agudo Martín-Caro</t>
  </si>
  <si>
    <t>Alvarez Cid</t>
  </si>
  <si>
    <t>Arévalo Cáceres</t>
  </si>
  <si>
    <t>Beteta Vicente</t>
  </si>
  <si>
    <t>Bosch Pastor</t>
  </si>
  <si>
    <t>Bravo Parra</t>
  </si>
  <si>
    <t>Callejas Albiana</t>
  </si>
  <si>
    <t>Calzado Fernández</t>
  </si>
  <si>
    <t>Campos López</t>
  </si>
  <si>
    <t>Carrasco Cardeñosa</t>
  </si>
  <si>
    <t>Castillo Cabrera</t>
  </si>
  <si>
    <t>De la Muñoza Enano</t>
  </si>
  <si>
    <t>De San Vicente Montero</t>
  </si>
  <si>
    <t>Dominguez Padilla</t>
  </si>
  <si>
    <t>Dondarza Mero</t>
  </si>
  <si>
    <t>Dorado Bautista</t>
  </si>
  <si>
    <t>Esono Onguene</t>
  </si>
  <si>
    <t>Félix Pareja</t>
  </si>
  <si>
    <t>Fernández Marín</t>
  </si>
  <si>
    <t>Fernández Marquez</t>
  </si>
  <si>
    <t>Flores Delgado</t>
  </si>
  <si>
    <t>García Carrasco</t>
  </si>
  <si>
    <t>García Gil</t>
  </si>
  <si>
    <t>García Lizcano</t>
  </si>
  <si>
    <t>García Sánchez</t>
  </si>
  <si>
    <t>García-Calderon Garc-Cald</t>
  </si>
  <si>
    <t>Garcilopez Sánchez</t>
  </si>
  <si>
    <t>Gascón Rozas</t>
  </si>
  <si>
    <t>González Peña</t>
  </si>
  <si>
    <t>Guijarro Arribas</t>
  </si>
  <si>
    <t>Hernández García</t>
  </si>
  <si>
    <t>Jiménez Serrano</t>
  </si>
  <si>
    <t>Juste Sala</t>
  </si>
  <si>
    <t>López Montes</t>
  </si>
  <si>
    <t>López Ortiz</t>
  </si>
  <si>
    <t>Luengo Ponce</t>
  </si>
  <si>
    <t>Madrigal Acevedo</t>
  </si>
  <si>
    <t>Mañero Hierro</t>
  </si>
  <si>
    <t>Marcos Martín</t>
  </si>
  <si>
    <t>Martín-Consuegra Campos</t>
  </si>
  <si>
    <t>Martínez Lucas</t>
  </si>
  <si>
    <t>Martínez Munto</t>
  </si>
  <si>
    <t>Mata Montes</t>
  </si>
  <si>
    <t>MBI NVE Mangue</t>
  </si>
  <si>
    <t>Mendoza Higuera</t>
  </si>
  <si>
    <t>Molina Benítez</t>
  </si>
  <si>
    <t>Mora Gabriel</t>
  </si>
  <si>
    <t>Nsi Ntongono</t>
  </si>
  <si>
    <t>Nsue Ayang</t>
  </si>
  <si>
    <t>Ormeño Serrano</t>
  </si>
  <si>
    <t>Palomino Montero</t>
  </si>
  <si>
    <t>Paniagua Jiménez</t>
  </si>
  <si>
    <t>Peco Calzado</t>
  </si>
  <si>
    <t>Piedras de la Hoaz</t>
  </si>
  <si>
    <t>Pizarro Sánchez</t>
  </si>
  <si>
    <t>Porras Hidalgo</t>
  </si>
  <si>
    <t>Reguillo Ferris</t>
  </si>
  <si>
    <t>Risco Cruz</t>
  </si>
  <si>
    <t>Rodriguez Lancha</t>
  </si>
  <si>
    <t>Romero Picazo</t>
  </si>
  <si>
    <t>Ruiz Diaz</t>
  </si>
  <si>
    <t>Ruiz Escobar</t>
  </si>
  <si>
    <t>Ruiz Fernández</t>
  </si>
  <si>
    <t>Ruiz Valero</t>
  </si>
  <si>
    <t>Sánchez Coronado</t>
  </si>
  <si>
    <t>Sánchez Fuentes Segovia</t>
  </si>
  <si>
    <t>Sánchez Negrete</t>
  </si>
  <si>
    <t>Sánchez Rodriguez</t>
  </si>
  <si>
    <t>Santos Martín</t>
  </si>
  <si>
    <t>Serrano Diaz</t>
  </si>
  <si>
    <t>Sila Roka</t>
  </si>
  <si>
    <t>Sobrino Gutierrez</t>
  </si>
  <si>
    <t>Tellez Matey</t>
  </si>
  <si>
    <t>Templado Rodriguez</t>
  </si>
  <si>
    <t>Toledano Arenas</t>
  </si>
  <si>
    <t>Valdes Andrada</t>
  </si>
  <si>
    <t>Vazquez Rodriguez</t>
  </si>
  <si>
    <t>Velayos Perez</t>
  </si>
  <si>
    <t>Zamora Negrillo</t>
  </si>
  <si>
    <t>Zamora Valenzuela</t>
  </si>
  <si>
    <t>Zamorano Toledano</t>
  </si>
  <si>
    <t>Olivares Lucas-Torres</t>
  </si>
  <si>
    <t>ABENOJAR RAMIRO</t>
  </si>
  <si>
    <t>BANDA PUERTO</t>
  </si>
  <si>
    <t>BETETA VICENTE</t>
  </si>
  <si>
    <t>BREÑA SANTOFIMIA</t>
  </si>
  <si>
    <t>CERVANTES ROCHA</t>
  </si>
  <si>
    <t>DORADO BAUTISTA</t>
  </si>
  <si>
    <t>FERNÁNDEZ BERNARDINO</t>
  </si>
  <si>
    <t>GALLARDO SEVILLANO</t>
  </si>
  <si>
    <t>GARCÍA SÁNCHEZ</t>
  </si>
  <si>
    <t>MACIAS ARROYO</t>
  </si>
  <si>
    <t>MATARREDONA BARBA</t>
  </si>
  <si>
    <t>MATARREDONA RUIZ</t>
  </si>
  <si>
    <t>MBA NCHAMA</t>
  </si>
  <si>
    <t>MERA GONZÁLEZ</t>
  </si>
  <si>
    <t>MUÑOZ DELGADO</t>
  </si>
  <si>
    <t>OLIVARES LUCAS-TORRES</t>
  </si>
  <si>
    <t>ORTEGA JIMÉNEZ</t>
  </si>
  <si>
    <t>RAYO FERREIRO</t>
  </si>
  <si>
    <t>REQUENA ROSADO</t>
  </si>
  <si>
    <t>RUIZ-CALERO CABANILLAS</t>
  </si>
  <si>
    <t>RUIZ ESCOBAR</t>
  </si>
  <si>
    <t>SEGADOR ARJONA</t>
  </si>
  <si>
    <t>SOBRINO GUTIERREZ</t>
  </si>
  <si>
    <t>VELAYOS PEREZ</t>
  </si>
  <si>
    <t>FERNANDEZ BABIANO</t>
  </si>
  <si>
    <t>GARCIA REBOLLO</t>
  </si>
  <si>
    <t>GARCIA SANCHEZ</t>
  </si>
  <si>
    <t>GARCÍA DE CONSUEGRA R.</t>
  </si>
  <si>
    <t>GUIJARRO OCHOA</t>
  </si>
  <si>
    <t>HIDALGO PARRAGA</t>
  </si>
  <si>
    <t>INIESTA CABALLERO</t>
  </si>
  <si>
    <t>MEJIAS SILVA</t>
  </si>
  <si>
    <t>MOLINER BROCATE</t>
  </si>
  <si>
    <t>RIBERA DOMINGUEZ</t>
  </si>
  <si>
    <t>RIVES SANZ</t>
  </si>
  <si>
    <t>RODRIGUEZ ACEITUNO</t>
  </si>
  <si>
    <t>RODRIGUEZ MARTINEZ</t>
  </si>
  <si>
    <t>ROJO SALINAS</t>
  </si>
  <si>
    <t>RUIZ LOZANO</t>
  </si>
  <si>
    <t>RUIZ RUIZ</t>
  </si>
  <si>
    <t>VOZMEDIANO TOLEDANO</t>
  </si>
  <si>
    <t>Abenojar Ramiro</t>
  </si>
  <si>
    <t>Arenas García</t>
  </si>
  <si>
    <t>Bustos Moya</t>
  </si>
  <si>
    <t>Calderon Muñoz</t>
  </si>
  <si>
    <t>Contador Carmona</t>
  </si>
  <si>
    <t>Diaz Moreno</t>
  </si>
  <si>
    <t>Fernández González</t>
  </si>
  <si>
    <t>Guijarro Ochoa</t>
  </si>
  <si>
    <t>Mellado Moreno</t>
  </si>
  <si>
    <t>Moreno Benita</t>
  </si>
  <si>
    <t>Moreno Salgado</t>
  </si>
  <si>
    <t>Nguema MBA Nchama</t>
  </si>
  <si>
    <t>Orellana Cerrillo</t>
  </si>
  <si>
    <t>Rodriguez Flores</t>
  </si>
  <si>
    <t>Rodriguez Tarrat</t>
  </si>
  <si>
    <t>Sanchez Cendrero</t>
  </si>
  <si>
    <t>Barquero Caballero, Mercedes</t>
  </si>
  <si>
    <t>Castarnado Ramirez, Javier</t>
  </si>
  <si>
    <t>Rafael Diaz, Borja</t>
  </si>
  <si>
    <t>Dorado Bautista, Sergio</t>
  </si>
  <si>
    <t>García Sánchez, Javier</t>
  </si>
  <si>
    <t>Moreno Salgado, Antonio</t>
  </si>
  <si>
    <t>Neguema MBA, Manuel</t>
  </si>
  <si>
    <t>Palomero Flores, Antonio</t>
  </si>
  <si>
    <t>Sánchez Cendrero, Daniel</t>
  </si>
  <si>
    <t>Varea Delgado, María</t>
  </si>
  <si>
    <t>Supera prueba</t>
  </si>
  <si>
    <t>APROBADOS</t>
  </si>
  <si>
    <t>NOTABLES</t>
  </si>
  <si>
    <t>nota</t>
  </si>
  <si>
    <t>Limite max</t>
  </si>
  <si>
    <t>conv</t>
  </si>
  <si>
    <t>SOBRESALIENTES</t>
  </si>
  <si>
    <t>No supera Prueba</t>
  </si>
  <si>
    <t>Average mark</t>
  </si>
  <si>
    <t>Descripción</t>
  </si>
  <si>
    <t>Test</t>
  </si>
  <si>
    <t>Weight</t>
  </si>
  <si>
    <t>Participación en clase</t>
  </si>
  <si>
    <t>Examen tema 1 y 2</t>
  </si>
  <si>
    <t>Examen tema 3 y 4</t>
  </si>
  <si>
    <t>Programación I</t>
  </si>
  <si>
    <t>Programación II</t>
  </si>
  <si>
    <t>Prácticas de Laboratorio</t>
  </si>
  <si>
    <t>TOTAL</t>
  </si>
  <si>
    <t>Academic Course</t>
  </si>
  <si>
    <t>Average Score in subject</t>
  </si>
  <si>
    <t>2011-2012:</t>
  </si>
  <si>
    <t>2012-2013:</t>
  </si>
  <si>
    <t>2013-2014:</t>
  </si>
  <si>
    <t>2014-2015:</t>
  </si>
  <si>
    <t>2015-2016:</t>
  </si>
  <si>
    <t>del TOTAL</t>
  </si>
  <si>
    <t>Probabilidad</t>
  </si>
  <si>
    <t>Alumnos totales que realizaron la prueba T1</t>
  </si>
  <si>
    <t>Alumnos que no superaron T1 y aprobaron S</t>
  </si>
  <si>
    <t>Alumnos que superaron T1 y aprobaron S</t>
  </si>
  <si>
    <t>Alumnos que obtuvieron notable en T1 y superaron S</t>
  </si>
  <si>
    <t>Alumnos que obtuvieron notable en T1</t>
  </si>
  <si>
    <t>P(S|NOTABLE)</t>
  </si>
  <si>
    <t>SOBRESALIENTE EN T1 Y APROBARON S</t>
  </si>
  <si>
    <t>SOBRESALIENTE EN T1</t>
  </si>
  <si>
    <t>p(S|SOBRESALIENTE(T1))</t>
  </si>
  <si>
    <t>alumnos totales que superaron T1 y T2</t>
  </si>
  <si>
    <t>alumnos totales T1, T2 y S</t>
  </si>
  <si>
    <t>P(S|T1 y T2)</t>
  </si>
  <si>
    <t>notable (T1) y notable (T2)</t>
  </si>
  <si>
    <t>notable (T1) y notable (T2) y S</t>
  </si>
  <si>
    <t>P(S|Notable(T1) y Notable(T2))</t>
  </si>
  <si>
    <t>alumnos no T1 y T2</t>
  </si>
  <si>
    <t>alumnos no T1 y T2 y S</t>
  </si>
  <si>
    <t>P(S|not(T1) y T2)</t>
  </si>
  <si>
    <t>sobresaliente (T1) y notable(T2)</t>
  </si>
  <si>
    <t>sobrealiente (T1) y notable (T2) y S</t>
  </si>
  <si>
    <t>P(S|sobresaliente(T1) y notable(T2))</t>
  </si>
  <si>
    <t>sobresaliente (T1) y aprobado(T2)</t>
  </si>
  <si>
    <t>sobresaliente (T1) y aprobado(T2) y S</t>
  </si>
  <si>
    <t>P(S|sobresaliente (T1) y aprobado(T2))</t>
  </si>
  <si>
    <t>aprobado(T1) y Notable(T2)</t>
  </si>
  <si>
    <t>aprobado(T1) y Notable(T2) y S</t>
  </si>
  <si>
    <t>VALORES MEDIOS:</t>
  </si>
  <si>
    <t>P(S|aprobado(T1) y Notable(T2))</t>
  </si>
  <si>
    <t>no T1 y no T2</t>
  </si>
  <si>
    <t>Alumnos suspensos</t>
  </si>
  <si>
    <t>Nº ALUMNOS SUPERAN PRUEBA:</t>
  </si>
  <si>
    <t>no T1 y no T2 y S</t>
  </si>
  <si>
    <t>P(S|no T1 y no T2)</t>
  </si>
  <si>
    <t>T1 y no T2</t>
  </si>
  <si>
    <t>Nº ALUMNOS NO SUPERAN PRUEBA:</t>
  </si>
  <si>
    <t>T1 y no T2 y S</t>
  </si>
  <si>
    <t>P(S|T1 y no T2)</t>
  </si>
  <si>
    <t>* cuanto mas suspensos en una prueba, mas deberia pesar
en los calculos de anormalidad.</t>
  </si>
  <si>
    <t xml:space="preserve">TOTAL SUSPENSOS: </t>
  </si>
  <si>
    <t>no T1 y notable(t2)</t>
  </si>
  <si>
    <t>no T1 y notable(t2) y S</t>
  </si>
  <si>
    <t>P(S|no T1 y notable(t2))</t>
  </si>
  <si>
    <t>notable T1 y no t2</t>
  </si>
  <si>
    <t>SUSPENSOS POR Nº DE INTENTOS:</t>
  </si>
  <si>
    <t>notable T1 y no t2 y S</t>
  </si>
  <si>
    <t>P(S|notable T1 y no t2)</t>
  </si>
  <si>
    <t>notable t1, notable t2 y aprobado t3</t>
  </si>
  <si>
    <t>notable t1, notable t2 y aprobado t3 y S</t>
  </si>
  <si>
    <t xml:space="preserve">Alumnos que participan de forma activa en clase (&gt;= 0.5)
y acaban suspendiendo la asignatura
</t>
  </si>
  <si>
    <t>P</t>
  </si>
  <si>
    <t>no t1, t2 y notable(t3)</t>
  </si>
  <si>
    <t>Alumnos que han participado en clase (&gt;=0.5) y han
superado la primera prueba y luego suspendieron</t>
  </si>
  <si>
    <t>no t1, t2 y notable(t3) y S</t>
  </si>
  <si>
    <t>Alumnos que superan las dos primeras pruebas (D y E)
y luego no superan asignatura</t>
  </si>
  <si>
    <t>Alumnos que superan las tres primeras pruebas (D,E,F)</t>
  </si>
  <si>
    <t>sobret1, notablet2, notable t3</t>
  </si>
  <si>
    <t>*esta prueba es clave. La mayoría que no la supera
suspende la asignatura</t>
  </si>
  <si>
    <t>Alumnos que superar las cuatro pruebas obligatorias
(D,E,F,G)</t>
  </si>
  <si>
    <t>Alumnos que han aprobado programacion II (G) pero no
programacion I (F)</t>
  </si>
  <si>
    <t>sobret1, notablet2, notable t3 y S</t>
  </si>
  <si>
    <t>sobre t1, aprobado t2, sobret3</t>
  </si>
  <si>
    <t>sobre t1, aprobado t2, sobret3 y S</t>
  </si>
  <si>
    <t>t1, notable t2 y notable t3</t>
  </si>
  <si>
    <t>t1, notable t2 y notable t3 y s</t>
  </si>
  <si>
    <t>no t1, t2 y t3</t>
  </si>
  <si>
    <t>no t1, t2 y t3 y s</t>
  </si>
  <si>
    <t>t1, no t2 y t3</t>
  </si>
  <si>
    <t>t1, no t2 y t3 y S</t>
  </si>
  <si>
    <t>no t1, no t2, notable t3</t>
  </si>
  <si>
    <t>no t1, no t2, notable t3 y S</t>
  </si>
  <si>
    <t xml:space="preserve"> t1, t2 y t3</t>
  </si>
  <si>
    <t>t1, t2 y t3 y s</t>
  </si>
  <si>
    <t>t1, not2 y notablet3</t>
  </si>
  <si>
    <t>t1, not2 y notablet3 y s</t>
  </si>
  <si>
    <t>no t1, notablet2, notablet3</t>
  </si>
  <si>
    <t>no t1, notablet2, notablet3 y S</t>
  </si>
  <si>
    <t>no t1, t2, t2 y t4</t>
  </si>
  <si>
    <t>no t1, t2, t2 y t4 y s</t>
  </si>
  <si>
    <t>no t1, t2, t3, no t4</t>
  </si>
  <si>
    <t>no t1, t2, t3, no t4 y s</t>
  </si>
  <si>
    <t xml:space="preserve"> t1, no t2, t3, no t4</t>
  </si>
  <si>
    <t>t1, no t2, t3, no t4 y s</t>
  </si>
  <si>
    <t>t1, t2, t3 y no t4</t>
  </si>
  <si>
    <t>t1, t2, t3 y no t4 y s</t>
  </si>
  <si>
    <t>p</t>
  </si>
  <si>
    <t>T1, no T2, T3 y T4</t>
  </si>
  <si>
    <t>T1, no T2, T3 y T4 y S</t>
  </si>
  <si>
    <t>ALUMNOS TOTALES</t>
  </si>
  <si>
    <t>ALUMNOS QUE PARTICIPAN EN CLASE (&gt;0.5)</t>
  </si>
  <si>
    <t xml:space="preserve">ALUMNOS NO PRESENTADOS EN CONV
ORD O EXTRA. QUE NO SE PRESENTARON
A PROG.II
</t>
  </si>
  <si>
    <t>ALUMNOS QUE SE PRESENTARON A LAS
TRES PRIMERAS PRUEBAS Y NO SE
PRESENTARON AL FINAL</t>
  </si>
  <si>
    <t>*13 DE ELLOS SUSPENDIERON PROGRAMACION I</t>
  </si>
  <si>
    <t>ALUMNOS QUE SE PRESENTAN A LAS DOS 
PRIMERAS Y ABANDONAN</t>
  </si>
  <si>
    <t>Nota Media TOTAL</t>
  </si>
  <si>
    <t>7º intento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</si>
</sst>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FF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1" fillId="4" fontId="3" numFmtId="0" xfId="0" applyBorder="1" applyFill="1" applyFont="1"/>
    <xf borderId="4" fillId="0" fontId="1" numFmtId="0" xfId="0" applyAlignment="1" applyBorder="1" applyFont="1">
      <alignment horizontal="center" readingOrder="0"/>
    </xf>
    <xf borderId="4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4" fillId="4" fontId="3" numFmtId="0" xfId="0" applyBorder="1" applyFont="1"/>
    <xf borderId="6" fillId="0" fontId="2" numFmtId="0" xfId="0" applyAlignment="1" applyBorder="1" applyFont="1">
      <alignment horizontal="center" readingOrder="0"/>
    </xf>
    <xf borderId="6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6" fillId="3" fontId="3" numFmtId="0" xfId="0" applyBorder="1" applyFont="1"/>
    <xf borderId="1" fillId="3" fontId="3" numFmtId="0" xfId="0" applyBorder="1" applyFont="1"/>
    <xf borderId="3" fillId="0" fontId="1" numFmtId="0" xfId="0" applyAlignment="1" applyBorder="1" applyFont="1">
      <alignment horizontal="center" readingOrder="0"/>
    </xf>
    <xf borderId="8" fillId="0" fontId="2" numFmtId="0" xfId="0" applyBorder="1" applyFont="1"/>
    <xf borderId="5" fillId="0" fontId="1" numFmtId="0" xfId="0" applyAlignment="1" applyBorder="1" applyFont="1">
      <alignment horizontal="center" readingOrder="0"/>
    </xf>
    <xf borderId="9" fillId="0" fontId="2" numFmtId="0" xfId="0" applyBorder="1" applyFont="1"/>
    <xf borderId="7" fillId="0" fontId="2" numFmtId="0" xfId="0" applyAlignment="1" applyBorder="1" applyFont="1">
      <alignment horizontal="center" readingOrder="0"/>
    </xf>
    <xf borderId="10" fillId="0" fontId="2" numFmtId="0" xfId="0" applyBorder="1" applyFont="1"/>
    <xf borderId="3" fillId="0" fontId="2" numFmtId="0" xfId="0" applyAlignment="1" applyBorder="1" applyFont="1">
      <alignment horizontal="center" readingOrder="0"/>
    </xf>
    <xf borderId="1" fillId="0" fontId="3" numFmtId="0" xfId="0" applyBorder="1" applyFont="1"/>
    <xf borderId="10" fillId="0" fontId="2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4" fontId="3" numFmtId="0" xfId="0" applyAlignment="1" applyFont="1">
      <alignment horizontal="right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5" fontId="2" numFmtId="0" xfId="0" applyFill="1" applyFont="1"/>
    <xf borderId="0" fillId="0" fontId="2" numFmtId="0" xfId="0" applyAlignment="1" applyFont="1">
      <alignment vertical="top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Weight associated to each test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'Calificaciones Informatica Indu'!$D$570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'Calificaciones Informatica Indu'!$C$571:$C$576</c:f>
            </c:strRef>
          </c:cat>
          <c:val>
            <c:numRef>
              <c:f>'Calificaciones Informatica Indu'!$D$571:$D$576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Test score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'Calificaciones Informatica Indu'!$B$563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'Calificaciones Informatica Indu'!$C$562:$H$562</c:f>
            </c:strRef>
          </c:cat>
          <c:val>
            <c:numRef>
              <c:f>'Calificaciones Informatica Indu'!$C$563:$H$563</c:f>
            </c:numRef>
          </c:val>
          <c:smooth val="0"/>
        </c:ser>
        <c:ser>
          <c:idx val="1"/>
          <c:order val="1"/>
          <c:tx>
            <c:strRef>
              <c:f>'Calificaciones Informatica Indu'!$B$564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'Calificaciones Informatica Indu'!$C$562:$H$562</c:f>
            </c:strRef>
          </c:cat>
          <c:val>
            <c:numRef>
              <c:f>'Calificaciones Informatica Indu'!$C$564:$H$564</c:f>
            </c:numRef>
          </c:val>
          <c:smooth val="0"/>
        </c:ser>
        <c:ser>
          <c:idx val="2"/>
          <c:order val="2"/>
          <c:tx>
            <c:strRef>
              <c:f>'Calificaciones Informatica Indu'!$B$565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'Calificaciones Informatica Indu'!$C$562:$H$562</c:f>
            </c:strRef>
          </c:cat>
          <c:val>
            <c:numRef>
              <c:f>'Calificaciones Informatica Indu'!$C$565:$H$565</c:f>
            </c:numRef>
          </c:val>
          <c:smooth val="0"/>
        </c:ser>
        <c:axId val="307323497"/>
        <c:axId val="1438482707"/>
      </c:lineChart>
      <c:catAx>
        <c:axId val="3073234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8482707"/>
      </c:catAx>
      <c:valAx>
        <c:axId val="1438482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Average mark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30732349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'Calificaciones Informatica Indu'!$C$594:$C$599</c:f>
            </c:numRef>
          </c:xVal>
          <c:yVal>
            <c:numRef>
              <c:f>'Calificaciones Informatica Indu'!$D$594:$D$599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'Calificaciones Informatica Indu'!$C$594:$C$599</c:f>
            </c:numRef>
          </c:xVal>
          <c:yVal>
            <c:numRef>
              <c:f>'Calificaciones Informatica Indu'!$E$594:$E$599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244844"/>
        <c:axId val="1476346763"/>
      </c:scatterChart>
      <c:valAx>
        <c:axId val="17872448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6346763"/>
      </c:valAx>
      <c:valAx>
        <c:axId val="1476346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78724484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600075</xdr:colOff>
      <xdr:row>569</xdr:row>
      <xdr:rowOff>28575</xdr:rowOff>
    </xdr:from>
    <xdr:to>
      <xdr:col>10</xdr:col>
      <xdr:colOff>590550</xdr:colOff>
      <xdr:row>580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590550</xdr:colOff>
      <xdr:row>581</xdr:row>
      <xdr:rowOff>9525</xdr:rowOff>
    </xdr:from>
    <xdr:to>
      <xdr:col>10</xdr:col>
      <xdr:colOff>590550</xdr:colOff>
      <xdr:row>592</xdr:row>
      <xdr:rowOff>47625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647700</xdr:colOff>
      <xdr:row>592</xdr:row>
      <xdr:rowOff>171450</xdr:rowOff>
    </xdr:from>
    <xdr:to>
      <xdr:col>10</xdr:col>
      <xdr:colOff>600075</xdr:colOff>
      <xdr:row>603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86"/>
    <col customWidth="1" min="2" max="2" width="37.57"/>
    <col customWidth="1" min="3" max="3" width="15.43"/>
    <col customWidth="1" min="4" max="4" width="12.71"/>
    <col customWidth="1" min="5" max="5" width="12.29"/>
    <col customWidth="1" min="8" max="8" width="14.86"/>
    <col customWidth="1" min="9" max="9" width="11.29"/>
    <col customWidth="1" min="10" max="10" width="13.71"/>
    <col customWidth="1" min="11" max="11" width="10.86"/>
    <col customWidth="1" min="12" max="12" width="8.43"/>
  </cols>
  <sheetData>
    <row r="1" ht="37.5">
      <c r="A1" s="2" t="s">
        <v>46</v>
      </c>
      <c r="B1" s="2" t="s">
        <v>47</v>
      </c>
      <c r="C1" s="43" t="s">
        <v>48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2" t="s">
        <v>55</v>
      </c>
      <c r="K1" s="2" t="s">
        <v>56</v>
      </c>
      <c r="L1" s="43" t="s">
        <v>57</v>
      </c>
    </row>
    <row r="2">
      <c r="A2" s="2">
        <v>1.0</v>
      </c>
      <c r="B2" s="2" t="s">
        <v>58</v>
      </c>
      <c r="C2" s="43">
        <v>0.5</v>
      </c>
      <c r="D2" s="43">
        <v>1.28</v>
      </c>
      <c r="E2" s="43">
        <v>0.75</v>
      </c>
      <c r="F2" s="43">
        <v>0.7125</v>
      </c>
      <c r="G2" s="43">
        <v>1.8</v>
      </c>
      <c r="H2" s="43">
        <v>1.5</v>
      </c>
      <c r="I2" s="43">
        <v>6.5425</v>
      </c>
      <c r="J2" s="2">
        <v>1.0</v>
      </c>
      <c r="K2" s="2" t="s">
        <v>59</v>
      </c>
      <c r="L2" s="43">
        <v>1.0</v>
      </c>
    </row>
    <row r="3">
      <c r="A3" s="2">
        <v>2.0</v>
      </c>
      <c r="B3" s="2" t="s">
        <v>266</v>
      </c>
      <c r="C3" s="43">
        <v>0.5</v>
      </c>
      <c r="D3" s="43" t="s">
        <v>265</v>
      </c>
      <c r="E3" s="43">
        <v>0.0</v>
      </c>
      <c r="F3" s="43" t="s">
        <v>265</v>
      </c>
      <c r="G3" s="43" t="s">
        <v>265</v>
      </c>
      <c r="H3" s="43">
        <v>0.0</v>
      </c>
      <c r="I3" s="43">
        <v>0.2</v>
      </c>
      <c r="J3" s="2">
        <v>1.0</v>
      </c>
      <c r="K3" s="2" t="s">
        <v>59</v>
      </c>
      <c r="L3" s="43">
        <v>1.0</v>
      </c>
    </row>
    <row r="4">
      <c r="A4" s="2">
        <v>3.0</v>
      </c>
      <c r="B4" s="2" t="s">
        <v>83</v>
      </c>
      <c r="C4" s="43">
        <v>0.5</v>
      </c>
      <c r="D4" s="43">
        <v>1.42</v>
      </c>
      <c r="E4" s="43">
        <v>0.64</v>
      </c>
      <c r="F4" s="43">
        <v>0.225</v>
      </c>
      <c r="G4" s="43" t="s">
        <v>265</v>
      </c>
      <c r="H4" s="43">
        <v>0.2</v>
      </c>
      <c r="I4" s="43">
        <v>2.485</v>
      </c>
      <c r="J4" s="2">
        <v>1.0</v>
      </c>
      <c r="K4" s="2" t="s">
        <v>59</v>
      </c>
      <c r="L4" s="43">
        <v>1.0</v>
      </c>
    </row>
    <row r="5">
      <c r="A5" s="2">
        <v>4.0</v>
      </c>
      <c r="B5" s="2" t="s">
        <v>267</v>
      </c>
      <c r="C5" s="43">
        <v>0.5</v>
      </c>
      <c r="D5" s="43">
        <v>0.84</v>
      </c>
      <c r="E5" s="43">
        <v>0.86</v>
      </c>
      <c r="F5" s="43">
        <v>0.6</v>
      </c>
      <c r="G5" s="43" t="s">
        <v>265</v>
      </c>
      <c r="H5" s="43">
        <v>0.1</v>
      </c>
      <c r="I5" s="43">
        <v>2.8</v>
      </c>
      <c r="J5" s="2">
        <v>1.0</v>
      </c>
      <c r="K5" s="2" t="s">
        <v>59</v>
      </c>
      <c r="L5" s="43">
        <v>1.0</v>
      </c>
    </row>
    <row r="6">
      <c r="A6" s="2">
        <v>5.0</v>
      </c>
      <c r="B6" s="2" t="s">
        <v>268</v>
      </c>
      <c r="C6" s="43">
        <v>0.5</v>
      </c>
      <c r="D6" s="43" t="s">
        <v>265</v>
      </c>
      <c r="E6" s="43" t="s">
        <v>265</v>
      </c>
      <c r="F6" s="43" t="s">
        <v>265</v>
      </c>
      <c r="G6" s="43" t="s">
        <v>265</v>
      </c>
      <c r="H6" s="43">
        <v>0.0</v>
      </c>
      <c r="I6" s="43">
        <v>0.0</v>
      </c>
      <c r="J6" s="2">
        <v>1.0</v>
      </c>
      <c r="K6" s="2" t="s">
        <v>59</v>
      </c>
      <c r="L6" s="43">
        <v>1.0</v>
      </c>
    </row>
    <row r="7">
      <c r="A7" s="2">
        <v>6.0</v>
      </c>
      <c r="B7" s="2" t="s">
        <v>269</v>
      </c>
      <c r="C7" s="43">
        <v>0.5</v>
      </c>
      <c r="D7" s="43">
        <v>0.47</v>
      </c>
      <c r="E7" s="43">
        <v>0.75</v>
      </c>
      <c r="F7" s="43">
        <v>0.6</v>
      </c>
      <c r="G7" s="43">
        <v>0.0</v>
      </c>
      <c r="H7" s="43">
        <v>0.7</v>
      </c>
      <c r="I7" s="43">
        <v>2.62</v>
      </c>
      <c r="J7" s="2">
        <v>1.0</v>
      </c>
      <c r="K7" s="2" t="s">
        <v>59</v>
      </c>
      <c r="L7" s="43">
        <v>1.0</v>
      </c>
    </row>
    <row r="8">
      <c r="A8" s="2">
        <v>7.0</v>
      </c>
      <c r="B8" s="2" t="s">
        <v>270</v>
      </c>
      <c r="C8" s="43">
        <v>0.5</v>
      </c>
      <c r="D8" s="43">
        <v>0.8</v>
      </c>
      <c r="E8" s="43">
        <v>0.8</v>
      </c>
      <c r="F8" s="43">
        <v>0.6</v>
      </c>
      <c r="G8" s="43">
        <v>1.5</v>
      </c>
      <c r="H8" s="43">
        <v>0.5</v>
      </c>
      <c r="I8" s="43">
        <v>4.5</v>
      </c>
      <c r="J8" s="2">
        <v>1.0</v>
      </c>
      <c r="K8" s="2" t="s">
        <v>59</v>
      </c>
      <c r="L8" s="43">
        <v>1.0</v>
      </c>
    </row>
    <row r="9">
      <c r="A9" s="2">
        <v>8.0</v>
      </c>
      <c r="B9" s="2" t="s">
        <v>60</v>
      </c>
      <c r="C9" s="43">
        <v>0.5</v>
      </c>
      <c r="D9" s="43">
        <v>1.55</v>
      </c>
      <c r="E9" s="43">
        <v>0.81</v>
      </c>
      <c r="F9" s="43">
        <v>0.825</v>
      </c>
      <c r="G9" s="43">
        <v>3.0</v>
      </c>
      <c r="H9" s="43">
        <v>1.3</v>
      </c>
      <c r="I9" s="43">
        <v>8.185</v>
      </c>
      <c r="J9" s="2">
        <v>1.0</v>
      </c>
      <c r="K9" s="2" t="s">
        <v>59</v>
      </c>
      <c r="L9" s="43">
        <v>1.0</v>
      </c>
    </row>
    <row r="10">
      <c r="A10" s="2">
        <v>9.0</v>
      </c>
      <c r="B10" s="2" t="s">
        <v>61</v>
      </c>
      <c r="C10" s="43">
        <v>0.5</v>
      </c>
      <c r="D10" s="43">
        <v>1.95</v>
      </c>
      <c r="E10" s="43">
        <v>0.89</v>
      </c>
      <c r="F10" s="43">
        <v>1.275</v>
      </c>
      <c r="G10" s="43">
        <v>2.775</v>
      </c>
      <c r="H10" s="43">
        <v>1.5</v>
      </c>
      <c r="I10" s="43">
        <v>9.39</v>
      </c>
      <c r="J10" s="2">
        <v>1.0</v>
      </c>
      <c r="K10" s="2" t="s">
        <v>59</v>
      </c>
      <c r="L10" s="43">
        <v>1.0</v>
      </c>
    </row>
    <row r="11">
      <c r="A11" s="2">
        <v>10.0</v>
      </c>
      <c r="B11" s="2" t="s">
        <v>271</v>
      </c>
      <c r="C11" s="43">
        <v>0.5</v>
      </c>
      <c r="D11" s="43">
        <v>0.6</v>
      </c>
      <c r="E11" s="43">
        <v>0.86</v>
      </c>
      <c r="F11" s="43" t="s">
        <v>265</v>
      </c>
      <c r="G11" s="43">
        <v>0.0</v>
      </c>
      <c r="H11" s="43">
        <v>0.0</v>
      </c>
      <c r="I11" s="43">
        <v>1.76</v>
      </c>
      <c r="J11" s="2">
        <v>1.0</v>
      </c>
      <c r="K11" s="2" t="s">
        <v>59</v>
      </c>
      <c r="L11" s="43">
        <v>1.0</v>
      </c>
    </row>
    <row r="12">
      <c r="A12" s="2">
        <v>11.0</v>
      </c>
      <c r="B12" s="2" t="s">
        <v>62</v>
      </c>
      <c r="C12" s="43">
        <v>0.5</v>
      </c>
      <c r="D12" s="43">
        <v>1.8</v>
      </c>
      <c r="E12" s="43">
        <v>1.0</v>
      </c>
      <c r="F12" s="43">
        <v>0.9375</v>
      </c>
      <c r="G12" s="43">
        <v>1.2</v>
      </c>
      <c r="H12" s="43">
        <v>0.4</v>
      </c>
      <c r="I12" s="43">
        <v>5.5375</v>
      </c>
      <c r="J12" s="2">
        <v>1.0</v>
      </c>
      <c r="K12" s="2" t="s">
        <v>59</v>
      </c>
      <c r="L12" s="43">
        <v>1.0</v>
      </c>
    </row>
    <row r="13">
      <c r="A13" s="2">
        <v>12.0</v>
      </c>
      <c r="B13" s="2" t="s">
        <v>272</v>
      </c>
      <c r="C13" s="43">
        <v>0.5</v>
      </c>
      <c r="D13" s="43" t="s">
        <v>265</v>
      </c>
      <c r="E13" s="43" t="s">
        <v>265</v>
      </c>
      <c r="F13" s="43" t="s">
        <v>265</v>
      </c>
      <c r="G13" s="43" t="s">
        <v>265</v>
      </c>
      <c r="H13" s="43">
        <v>0.0</v>
      </c>
      <c r="I13" s="43">
        <v>0.0</v>
      </c>
      <c r="J13" s="2">
        <v>1.0</v>
      </c>
      <c r="K13" s="2" t="s">
        <v>59</v>
      </c>
      <c r="L13" s="43">
        <v>1.0</v>
      </c>
    </row>
    <row r="14">
      <c r="A14" s="2">
        <v>13.0</v>
      </c>
      <c r="B14" s="2" t="s">
        <v>63</v>
      </c>
      <c r="C14" s="43">
        <v>0.5</v>
      </c>
      <c r="D14" s="43">
        <v>1.24</v>
      </c>
      <c r="E14" s="43">
        <v>0.75</v>
      </c>
      <c r="F14" s="43">
        <v>0.825</v>
      </c>
      <c r="G14" s="43">
        <v>1.35</v>
      </c>
      <c r="H14" s="43">
        <v>1.5</v>
      </c>
      <c r="I14" s="43">
        <v>6.565</v>
      </c>
      <c r="J14" s="2">
        <v>1.0</v>
      </c>
      <c r="K14" s="2" t="s">
        <v>59</v>
      </c>
      <c r="L14" s="43">
        <v>1.0</v>
      </c>
    </row>
    <row r="15">
      <c r="A15" s="2">
        <v>14.0</v>
      </c>
      <c r="B15" s="2" t="s">
        <v>64</v>
      </c>
      <c r="C15" s="43">
        <v>0.5</v>
      </c>
      <c r="D15" s="43">
        <v>1.3</v>
      </c>
      <c r="E15" s="43">
        <v>0.8</v>
      </c>
      <c r="F15" s="43">
        <v>0.75</v>
      </c>
      <c r="G15" s="43">
        <v>2.325</v>
      </c>
      <c r="H15" s="43">
        <v>1.3</v>
      </c>
      <c r="I15" s="43">
        <v>6.675</v>
      </c>
      <c r="J15" s="2">
        <v>1.0</v>
      </c>
      <c r="K15" s="2" t="s">
        <v>59</v>
      </c>
      <c r="L15" s="43">
        <v>1.0</v>
      </c>
    </row>
    <row r="16">
      <c r="A16" s="2">
        <v>15.0</v>
      </c>
      <c r="B16" s="2" t="s">
        <v>65</v>
      </c>
      <c r="C16" s="43">
        <v>0.5</v>
      </c>
      <c r="D16" s="43">
        <v>1.8</v>
      </c>
      <c r="E16" s="43">
        <v>1.0</v>
      </c>
      <c r="F16" s="43">
        <v>0.7875</v>
      </c>
      <c r="G16" s="43">
        <v>0.375</v>
      </c>
      <c r="H16" s="43">
        <v>0.75</v>
      </c>
      <c r="I16" s="43">
        <v>5.0125</v>
      </c>
      <c r="J16" s="2">
        <v>1.0</v>
      </c>
      <c r="K16" s="2" t="s">
        <v>59</v>
      </c>
      <c r="L16" s="43">
        <v>1.0</v>
      </c>
    </row>
    <row r="17">
      <c r="A17" s="2">
        <v>16.0</v>
      </c>
      <c r="B17" s="2" t="s">
        <v>84</v>
      </c>
      <c r="C17" s="43">
        <v>0.5</v>
      </c>
      <c r="D17" s="43">
        <v>1.18</v>
      </c>
      <c r="E17" s="43">
        <v>0.65</v>
      </c>
      <c r="F17" s="43">
        <v>0.9</v>
      </c>
      <c r="G17" s="43">
        <v>0.9</v>
      </c>
      <c r="H17" s="43">
        <v>0.4</v>
      </c>
      <c r="I17" s="43">
        <v>4.13</v>
      </c>
      <c r="J17" s="2">
        <v>1.0</v>
      </c>
      <c r="K17" s="2" t="s">
        <v>59</v>
      </c>
      <c r="L17" s="43">
        <v>1.0</v>
      </c>
    </row>
    <row r="18">
      <c r="A18" s="2">
        <v>17.0</v>
      </c>
      <c r="B18" s="2" t="s">
        <v>273</v>
      </c>
      <c r="C18" s="43">
        <v>0.5</v>
      </c>
      <c r="D18" s="43" t="s">
        <v>265</v>
      </c>
      <c r="E18" s="43" t="s">
        <v>265</v>
      </c>
      <c r="F18" s="43" t="s">
        <v>265</v>
      </c>
      <c r="G18" s="43" t="s">
        <v>265</v>
      </c>
      <c r="H18" s="43">
        <v>0.0</v>
      </c>
      <c r="I18" s="43">
        <v>0.1</v>
      </c>
      <c r="J18" s="2">
        <v>1.0</v>
      </c>
      <c r="K18" s="2" t="s">
        <v>59</v>
      </c>
      <c r="L18" s="43">
        <v>1.0</v>
      </c>
    </row>
    <row r="19">
      <c r="A19" s="2">
        <v>18.0</v>
      </c>
      <c r="B19" s="2" t="s">
        <v>274</v>
      </c>
      <c r="C19" s="43">
        <v>0.5</v>
      </c>
      <c r="D19" s="43" t="s">
        <v>265</v>
      </c>
      <c r="E19" s="43">
        <v>0.0</v>
      </c>
      <c r="F19" s="43" t="s">
        <v>265</v>
      </c>
      <c r="G19" s="43" t="s">
        <v>265</v>
      </c>
      <c r="H19" s="43">
        <v>0.0</v>
      </c>
      <c r="I19" s="43">
        <v>0.2</v>
      </c>
      <c r="J19" s="2">
        <v>1.0</v>
      </c>
      <c r="K19" s="2" t="s">
        <v>59</v>
      </c>
      <c r="L19" s="43">
        <v>1.0</v>
      </c>
    </row>
    <row r="20">
      <c r="A20" s="2">
        <v>19.0</v>
      </c>
      <c r="B20" s="2" t="s">
        <v>66</v>
      </c>
      <c r="C20" s="43">
        <v>0.5</v>
      </c>
      <c r="D20" s="43">
        <v>1.48</v>
      </c>
      <c r="E20" s="43">
        <v>0.89</v>
      </c>
      <c r="F20" s="43">
        <v>1.35</v>
      </c>
      <c r="G20" s="43">
        <v>2.55</v>
      </c>
      <c r="H20" s="43">
        <v>1.5</v>
      </c>
      <c r="I20" s="43">
        <v>8.27</v>
      </c>
      <c r="J20" s="2">
        <v>1.0</v>
      </c>
      <c r="K20" s="2" t="s">
        <v>59</v>
      </c>
      <c r="L20" s="43">
        <v>1.0</v>
      </c>
    </row>
    <row r="21">
      <c r="A21" s="2">
        <v>20.0</v>
      </c>
      <c r="B21" s="2" t="s">
        <v>275</v>
      </c>
      <c r="C21" s="43">
        <v>0.5</v>
      </c>
      <c r="D21" s="43">
        <v>1.02</v>
      </c>
      <c r="E21" s="43">
        <v>0.75</v>
      </c>
      <c r="F21" s="43">
        <v>0.6</v>
      </c>
      <c r="G21" s="43">
        <v>1.2</v>
      </c>
      <c r="H21" s="43">
        <v>0.7</v>
      </c>
      <c r="I21" s="43">
        <v>4.37</v>
      </c>
      <c r="J21" s="2">
        <v>1.0</v>
      </c>
      <c r="K21" s="2" t="s">
        <v>59</v>
      </c>
      <c r="L21" s="43">
        <v>1.0</v>
      </c>
    </row>
    <row r="22">
      <c r="A22" s="2">
        <v>21.0</v>
      </c>
      <c r="B22" s="2" t="s">
        <v>85</v>
      </c>
      <c r="C22" s="43">
        <v>0.5</v>
      </c>
      <c r="D22" s="43">
        <v>1.15</v>
      </c>
      <c r="E22" s="43">
        <v>0.75</v>
      </c>
      <c r="F22" s="43">
        <v>0.675</v>
      </c>
      <c r="G22" s="43">
        <v>0.45</v>
      </c>
      <c r="H22" s="43">
        <v>0.2</v>
      </c>
      <c r="I22" s="43">
        <v>3.525</v>
      </c>
      <c r="J22" s="2">
        <v>1.0</v>
      </c>
      <c r="K22" s="2" t="s">
        <v>59</v>
      </c>
      <c r="L22" s="43">
        <v>1.0</v>
      </c>
    </row>
    <row r="23">
      <c r="A23" s="2">
        <v>22.0</v>
      </c>
      <c r="B23" s="2" t="s">
        <v>276</v>
      </c>
      <c r="C23" s="43">
        <v>0.3</v>
      </c>
      <c r="D23" s="43">
        <v>0.58</v>
      </c>
      <c r="E23" s="43">
        <v>0.71</v>
      </c>
      <c r="F23" s="43">
        <v>0.0</v>
      </c>
      <c r="G23" s="43" t="s">
        <v>265</v>
      </c>
      <c r="H23" s="43">
        <v>0.2</v>
      </c>
      <c r="I23" s="43">
        <v>1.79</v>
      </c>
      <c r="J23" s="2">
        <v>1.0</v>
      </c>
      <c r="K23" s="2" t="s">
        <v>59</v>
      </c>
      <c r="L23" s="43">
        <v>1.0</v>
      </c>
    </row>
    <row r="24">
      <c r="A24" s="2">
        <v>23.0</v>
      </c>
      <c r="B24" s="2" t="s">
        <v>86</v>
      </c>
      <c r="C24" s="43">
        <v>0.4</v>
      </c>
      <c r="D24" s="43">
        <v>0.54</v>
      </c>
      <c r="E24" s="43">
        <v>0.64</v>
      </c>
      <c r="F24" s="43">
        <v>0.225</v>
      </c>
      <c r="G24" s="43">
        <v>0.675</v>
      </c>
      <c r="H24" s="43">
        <v>0.4</v>
      </c>
      <c r="I24" s="43">
        <v>2.88</v>
      </c>
      <c r="J24" s="2">
        <v>1.0</v>
      </c>
      <c r="K24" s="2" t="s">
        <v>59</v>
      </c>
      <c r="L24" s="43">
        <v>1.0</v>
      </c>
    </row>
    <row r="25">
      <c r="A25" s="2">
        <v>24.0</v>
      </c>
      <c r="B25" s="2" t="s">
        <v>277</v>
      </c>
      <c r="C25" s="43">
        <v>0.0</v>
      </c>
      <c r="D25" s="43" t="s">
        <v>265</v>
      </c>
      <c r="E25" s="43" t="s">
        <v>265</v>
      </c>
      <c r="F25" s="43" t="s">
        <v>265</v>
      </c>
      <c r="G25" s="43" t="s">
        <v>265</v>
      </c>
      <c r="H25" s="43">
        <v>0.0</v>
      </c>
      <c r="I25" s="43">
        <v>0.0</v>
      </c>
      <c r="J25" s="2">
        <v>1.0</v>
      </c>
      <c r="K25" s="2" t="s">
        <v>59</v>
      </c>
      <c r="L25" s="43">
        <v>1.0</v>
      </c>
    </row>
    <row r="26">
      <c r="A26" s="2">
        <v>25.0</v>
      </c>
      <c r="B26" s="2" t="s">
        <v>278</v>
      </c>
      <c r="C26" s="43">
        <v>0.2</v>
      </c>
      <c r="D26" s="43" t="s">
        <v>265</v>
      </c>
      <c r="E26" s="43" t="s">
        <v>265</v>
      </c>
      <c r="F26" s="43" t="s">
        <v>265</v>
      </c>
      <c r="G26" s="43" t="s">
        <v>265</v>
      </c>
      <c r="H26" s="43">
        <v>1.5</v>
      </c>
      <c r="I26" s="43">
        <v>1.7</v>
      </c>
      <c r="J26" s="2">
        <v>1.0</v>
      </c>
      <c r="K26" s="2" t="s">
        <v>59</v>
      </c>
      <c r="L26" s="43">
        <v>1.0</v>
      </c>
    </row>
    <row r="27">
      <c r="A27" s="2">
        <v>26.0</v>
      </c>
      <c r="B27" s="2" t="s">
        <v>279</v>
      </c>
      <c r="C27" s="43">
        <v>0.2</v>
      </c>
      <c r="D27" s="43">
        <v>0.55</v>
      </c>
      <c r="E27" s="43">
        <v>1.0</v>
      </c>
      <c r="F27" s="43">
        <v>0.3375</v>
      </c>
      <c r="G27" s="43">
        <v>0.0</v>
      </c>
      <c r="H27" s="43">
        <v>0.2</v>
      </c>
      <c r="I27" s="43">
        <v>2.2875</v>
      </c>
      <c r="J27" s="2">
        <v>1.0</v>
      </c>
      <c r="K27" s="2" t="s">
        <v>59</v>
      </c>
      <c r="L27" s="43">
        <v>1.0</v>
      </c>
    </row>
    <row r="28">
      <c r="A28" s="2">
        <v>27.0</v>
      </c>
      <c r="B28" s="2" t="s">
        <v>280</v>
      </c>
      <c r="C28" s="43">
        <v>0.3</v>
      </c>
      <c r="D28" s="43">
        <v>0.6</v>
      </c>
      <c r="E28" s="43">
        <v>0.65</v>
      </c>
      <c r="F28" s="43" t="s">
        <v>265</v>
      </c>
      <c r="G28" s="43" t="s">
        <v>265</v>
      </c>
      <c r="H28" s="43">
        <v>0.0</v>
      </c>
      <c r="I28" s="43">
        <v>1.55</v>
      </c>
      <c r="J28" s="2">
        <v>1.0</v>
      </c>
      <c r="K28" s="2" t="s">
        <v>59</v>
      </c>
      <c r="L28" s="43">
        <v>1.0</v>
      </c>
    </row>
    <row r="29">
      <c r="A29" s="2">
        <v>28.0</v>
      </c>
      <c r="B29" s="2" t="s">
        <v>67</v>
      </c>
      <c r="C29" s="43">
        <v>0.2</v>
      </c>
      <c r="D29" s="43">
        <v>0.8</v>
      </c>
      <c r="E29" s="43">
        <v>0.75</v>
      </c>
      <c r="F29" s="43">
        <v>0.9</v>
      </c>
      <c r="G29" s="43">
        <v>1.5</v>
      </c>
      <c r="H29" s="43">
        <v>0.85</v>
      </c>
      <c r="I29" s="43">
        <v>5.0</v>
      </c>
      <c r="J29" s="2">
        <v>1.0</v>
      </c>
      <c r="K29" s="2" t="s">
        <v>59</v>
      </c>
      <c r="L29" s="43">
        <v>1.0</v>
      </c>
    </row>
    <row r="30">
      <c r="A30" s="2">
        <v>29.0</v>
      </c>
      <c r="B30" s="2" t="s">
        <v>87</v>
      </c>
      <c r="C30" s="43">
        <v>0.6</v>
      </c>
      <c r="D30" s="43">
        <v>1.84</v>
      </c>
      <c r="E30" s="43">
        <v>0.71</v>
      </c>
      <c r="F30" s="43">
        <v>0.6</v>
      </c>
      <c r="G30" s="43">
        <v>0.3</v>
      </c>
      <c r="H30" s="43">
        <v>0.75</v>
      </c>
      <c r="I30" s="43">
        <v>4.8</v>
      </c>
      <c r="J30" s="2">
        <v>1.0</v>
      </c>
      <c r="K30" s="2" t="s">
        <v>59</v>
      </c>
      <c r="L30" s="43">
        <v>1.0</v>
      </c>
    </row>
    <row r="31">
      <c r="A31" s="2">
        <v>30.0</v>
      </c>
      <c r="B31" s="2" t="s">
        <v>88</v>
      </c>
      <c r="C31" s="43">
        <v>0.2</v>
      </c>
      <c r="D31" s="43">
        <v>1.54</v>
      </c>
      <c r="E31" s="43">
        <v>0.86</v>
      </c>
      <c r="F31" s="43">
        <v>0.75</v>
      </c>
      <c r="G31" s="43">
        <v>0.75</v>
      </c>
      <c r="H31" s="43">
        <v>0.2</v>
      </c>
      <c r="I31" s="43">
        <v>4.3</v>
      </c>
      <c r="J31" s="2">
        <v>1.0</v>
      </c>
      <c r="K31" s="2" t="s">
        <v>59</v>
      </c>
      <c r="L31" s="43">
        <v>1.0</v>
      </c>
    </row>
    <row r="32">
      <c r="A32" s="2">
        <v>31.0</v>
      </c>
      <c r="B32" s="2" t="s">
        <v>281</v>
      </c>
      <c r="C32" s="43">
        <v>0.0</v>
      </c>
      <c r="D32" s="43" t="s">
        <v>265</v>
      </c>
      <c r="E32" s="43" t="s">
        <v>265</v>
      </c>
      <c r="F32" s="43" t="s">
        <v>265</v>
      </c>
      <c r="G32" s="43" t="s">
        <v>265</v>
      </c>
      <c r="H32" s="43">
        <v>0.0</v>
      </c>
      <c r="I32" s="43">
        <v>0.0</v>
      </c>
      <c r="J32" s="2">
        <v>1.0</v>
      </c>
      <c r="K32" s="2" t="s">
        <v>59</v>
      </c>
      <c r="L32" s="43">
        <v>1.0</v>
      </c>
    </row>
    <row r="33">
      <c r="A33" s="2">
        <v>32.0</v>
      </c>
      <c r="B33" s="2" t="s">
        <v>89</v>
      </c>
      <c r="C33" s="43">
        <v>0.0</v>
      </c>
      <c r="D33" s="43">
        <v>1.24</v>
      </c>
      <c r="E33" s="43">
        <v>0.64</v>
      </c>
      <c r="F33" s="43">
        <v>0.6</v>
      </c>
      <c r="G33" s="43">
        <v>0.075</v>
      </c>
      <c r="H33" s="43">
        <v>0.1</v>
      </c>
      <c r="I33" s="43">
        <v>2.655</v>
      </c>
      <c r="J33" s="2">
        <v>1.0</v>
      </c>
      <c r="K33" s="2" t="s">
        <v>59</v>
      </c>
      <c r="L33" s="43">
        <v>1.0</v>
      </c>
    </row>
    <row r="34">
      <c r="A34" s="2">
        <v>33.0</v>
      </c>
      <c r="B34" s="2" t="s">
        <v>282</v>
      </c>
      <c r="C34" s="43">
        <v>0.2</v>
      </c>
      <c r="D34" s="43">
        <v>1.4</v>
      </c>
      <c r="E34" s="43">
        <v>0.64</v>
      </c>
      <c r="F34" s="43">
        <v>0.1125</v>
      </c>
      <c r="G34" s="43">
        <v>0.0</v>
      </c>
      <c r="H34" s="43">
        <v>0.0</v>
      </c>
      <c r="I34" s="43">
        <v>2.3525</v>
      </c>
      <c r="J34" s="2">
        <v>1.0</v>
      </c>
      <c r="K34" s="2" t="s">
        <v>59</v>
      </c>
      <c r="L34" s="43">
        <v>1.0</v>
      </c>
    </row>
    <row r="35">
      <c r="A35" s="2">
        <v>34.0</v>
      </c>
      <c r="B35" s="2" t="s">
        <v>283</v>
      </c>
      <c r="C35" s="43">
        <v>0.0</v>
      </c>
      <c r="D35" s="43" t="s">
        <v>265</v>
      </c>
      <c r="E35" s="43" t="s">
        <v>265</v>
      </c>
      <c r="F35" s="43" t="s">
        <v>265</v>
      </c>
      <c r="G35" s="43" t="s">
        <v>265</v>
      </c>
      <c r="H35" s="43">
        <v>0.0</v>
      </c>
      <c r="I35" s="43">
        <v>0.0</v>
      </c>
      <c r="J35" s="2">
        <v>1.0</v>
      </c>
      <c r="K35" s="2" t="s">
        <v>59</v>
      </c>
      <c r="L35" s="43">
        <v>1.0</v>
      </c>
    </row>
    <row r="36">
      <c r="A36" s="2">
        <v>35.0</v>
      </c>
      <c r="B36" s="2" t="s">
        <v>284</v>
      </c>
      <c r="C36" s="43">
        <v>0.3</v>
      </c>
      <c r="D36" s="43">
        <v>1.25</v>
      </c>
      <c r="E36" s="43">
        <v>0.75</v>
      </c>
      <c r="F36" s="43">
        <v>0.15</v>
      </c>
      <c r="G36" s="43" t="s">
        <v>265</v>
      </c>
      <c r="H36" s="43">
        <v>0.2</v>
      </c>
      <c r="I36" s="43">
        <v>2.65</v>
      </c>
      <c r="J36" s="2">
        <v>1.0</v>
      </c>
      <c r="K36" s="2" t="s">
        <v>59</v>
      </c>
      <c r="L36" s="43">
        <v>1.0</v>
      </c>
    </row>
    <row r="37">
      <c r="A37" s="2">
        <v>36.0</v>
      </c>
      <c r="B37" s="2" t="s">
        <v>68</v>
      </c>
      <c r="C37" s="43">
        <v>0.3</v>
      </c>
      <c r="D37" s="43">
        <v>1.0</v>
      </c>
      <c r="E37" s="43">
        <v>0.65</v>
      </c>
      <c r="F37" s="43">
        <v>1.3875</v>
      </c>
      <c r="G37" s="43">
        <v>1.65</v>
      </c>
      <c r="H37" s="43">
        <v>0.6</v>
      </c>
      <c r="I37" s="43">
        <v>5.5875</v>
      </c>
      <c r="J37" s="2">
        <v>1.0</v>
      </c>
      <c r="K37" s="2" t="s">
        <v>59</v>
      </c>
      <c r="L37" s="43">
        <v>1.0</v>
      </c>
    </row>
    <row r="38">
      <c r="A38" s="2">
        <v>37.0</v>
      </c>
      <c r="B38" s="2" t="s">
        <v>69</v>
      </c>
      <c r="C38" s="43">
        <v>0.3</v>
      </c>
      <c r="D38" s="43">
        <v>1.3</v>
      </c>
      <c r="E38" s="43">
        <v>0.81</v>
      </c>
      <c r="F38" s="43">
        <v>0.825</v>
      </c>
      <c r="G38" s="43">
        <v>1.5</v>
      </c>
      <c r="H38" s="43">
        <v>1.2</v>
      </c>
      <c r="I38" s="43">
        <v>5.935</v>
      </c>
      <c r="J38" s="2">
        <v>1.0</v>
      </c>
      <c r="K38" s="2" t="s">
        <v>59</v>
      </c>
      <c r="L38" s="43">
        <v>1.0</v>
      </c>
    </row>
    <row r="39">
      <c r="A39" s="2">
        <v>38.0</v>
      </c>
      <c r="B39" s="2" t="s">
        <v>285</v>
      </c>
      <c r="C39" s="43">
        <v>0.3</v>
      </c>
      <c r="D39" s="43">
        <v>1.0</v>
      </c>
      <c r="E39" s="43">
        <v>0.71</v>
      </c>
      <c r="F39" s="43" t="s">
        <v>265</v>
      </c>
      <c r="G39" s="43" t="s">
        <v>265</v>
      </c>
      <c r="H39" s="43">
        <v>0.1</v>
      </c>
      <c r="I39" s="43">
        <v>2.11</v>
      </c>
      <c r="J39" s="2">
        <v>1.0</v>
      </c>
      <c r="K39" s="2" t="s">
        <v>59</v>
      </c>
      <c r="L39" s="43">
        <v>1.0</v>
      </c>
    </row>
    <row r="40">
      <c r="A40" s="2">
        <v>39.0</v>
      </c>
      <c r="B40" s="2" t="s">
        <v>70</v>
      </c>
      <c r="C40" s="43">
        <v>0.75</v>
      </c>
      <c r="D40" s="43">
        <v>1.34</v>
      </c>
      <c r="E40" s="43">
        <v>0.89</v>
      </c>
      <c r="F40" s="43">
        <v>1.5</v>
      </c>
      <c r="G40" s="43">
        <v>1.35</v>
      </c>
      <c r="H40" s="43">
        <v>0.7</v>
      </c>
      <c r="I40" s="43">
        <v>6.53</v>
      </c>
      <c r="J40" s="2">
        <v>1.0</v>
      </c>
      <c r="K40" s="2" t="s">
        <v>59</v>
      </c>
      <c r="L40" s="43">
        <v>1.0</v>
      </c>
    </row>
    <row r="41">
      <c r="A41" s="2">
        <v>40.0</v>
      </c>
      <c r="B41" s="2" t="s">
        <v>286</v>
      </c>
      <c r="C41" s="43">
        <v>0.4</v>
      </c>
      <c r="D41" s="43" t="s">
        <v>265</v>
      </c>
      <c r="E41" s="43" t="s">
        <v>265</v>
      </c>
      <c r="F41" s="43" t="s">
        <v>265</v>
      </c>
      <c r="G41" s="43" t="s">
        <v>265</v>
      </c>
      <c r="H41" s="43">
        <v>0.5</v>
      </c>
      <c r="I41" s="43">
        <v>0.9</v>
      </c>
      <c r="J41" s="2">
        <v>1.0</v>
      </c>
      <c r="K41" s="2" t="s">
        <v>59</v>
      </c>
      <c r="L41" s="43">
        <v>1.0</v>
      </c>
    </row>
    <row r="42">
      <c r="A42" s="2">
        <v>41.0</v>
      </c>
      <c r="B42" s="2" t="s">
        <v>287</v>
      </c>
      <c r="C42" s="43">
        <v>0.0</v>
      </c>
      <c r="D42" s="43" t="s">
        <v>265</v>
      </c>
      <c r="E42" s="43" t="s">
        <v>265</v>
      </c>
      <c r="F42" s="43" t="s">
        <v>265</v>
      </c>
      <c r="G42" s="43" t="s">
        <v>265</v>
      </c>
      <c r="H42" s="43">
        <v>0.0</v>
      </c>
      <c r="I42" s="43">
        <v>0.0</v>
      </c>
      <c r="J42" s="2">
        <v>1.0</v>
      </c>
      <c r="K42" s="2" t="s">
        <v>59</v>
      </c>
      <c r="L42" s="43">
        <v>1.0</v>
      </c>
    </row>
    <row r="43">
      <c r="A43" s="2">
        <v>42.0</v>
      </c>
      <c r="B43" s="2" t="s">
        <v>288</v>
      </c>
      <c r="C43" s="43">
        <v>0.0</v>
      </c>
      <c r="D43" s="43" t="s">
        <v>265</v>
      </c>
      <c r="E43" s="43" t="s">
        <v>265</v>
      </c>
      <c r="F43" s="43" t="s">
        <v>265</v>
      </c>
      <c r="G43" s="43" t="s">
        <v>265</v>
      </c>
      <c r="H43" s="43">
        <v>0.0</v>
      </c>
      <c r="I43" s="43">
        <v>0.0</v>
      </c>
      <c r="J43" s="2">
        <v>1.0</v>
      </c>
      <c r="K43" s="2" t="s">
        <v>59</v>
      </c>
      <c r="L43" s="43">
        <v>1.0</v>
      </c>
    </row>
    <row r="44">
      <c r="A44" s="2">
        <v>43.0</v>
      </c>
      <c r="B44" s="2" t="s">
        <v>289</v>
      </c>
      <c r="C44" s="43">
        <v>0.3</v>
      </c>
      <c r="D44" s="43">
        <v>1.05</v>
      </c>
      <c r="E44" s="43">
        <v>0.6</v>
      </c>
      <c r="F44" s="43">
        <v>0.0</v>
      </c>
      <c r="G44" s="43" t="s">
        <v>265</v>
      </c>
      <c r="H44" s="43">
        <v>0.2</v>
      </c>
      <c r="I44" s="43">
        <v>2.15</v>
      </c>
      <c r="J44" s="2">
        <v>1.0</v>
      </c>
      <c r="K44" s="2" t="s">
        <v>59</v>
      </c>
      <c r="L44" s="43">
        <v>1.0</v>
      </c>
    </row>
    <row r="45">
      <c r="A45" s="2">
        <v>44.0</v>
      </c>
      <c r="B45" s="2" t="s">
        <v>90</v>
      </c>
      <c r="C45" s="43">
        <v>0.1</v>
      </c>
      <c r="D45" s="43">
        <v>1.0</v>
      </c>
      <c r="E45" s="43">
        <v>0.65</v>
      </c>
      <c r="F45" s="43">
        <v>0.6</v>
      </c>
      <c r="G45" s="43">
        <v>0.975</v>
      </c>
      <c r="H45" s="43">
        <v>0.5</v>
      </c>
      <c r="I45" s="43">
        <v>3.825</v>
      </c>
      <c r="J45" s="2">
        <v>1.0</v>
      </c>
      <c r="K45" s="2" t="s">
        <v>59</v>
      </c>
      <c r="L45" s="43">
        <v>1.0</v>
      </c>
    </row>
    <row r="46">
      <c r="A46" s="2">
        <v>45.0</v>
      </c>
      <c r="B46" s="2" t="s">
        <v>290</v>
      </c>
      <c r="C46" s="43">
        <v>0.0</v>
      </c>
      <c r="D46" s="43">
        <v>1.0</v>
      </c>
      <c r="E46" s="43" t="s">
        <v>265</v>
      </c>
      <c r="F46" s="43">
        <v>0.6</v>
      </c>
      <c r="G46" s="43">
        <v>1.5</v>
      </c>
      <c r="H46" s="43">
        <v>0.4</v>
      </c>
      <c r="I46" s="43">
        <v>3.5</v>
      </c>
      <c r="J46" s="2">
        <v>1.0</v>
      </c>
      <c r="K46" s="2" t="s">
        <v>59</v>
      </c>
      <c r="L46" s="43">
        <v>1.0</v>
      </c>
    </row>
    <row r="47">
      <c r="A47" s="2">
        <v>46.0</v>
      </c>
      <c r="B47" s="2" t="s">
        <v>291</v>
      </c>
      <c r="C47" s="43">
        <v>0.4</v>
      </c>
      <c r="D47" s="43">
        <v>0.9</v>
      </c>
      <c r="E47" s="43">
        <v>0.7</v>
      </c>
      <c r="F47" s="43">
        <v>0.0</v>
      </c>
      <c r="G47" s="43">
        <v>0.0</v>
      </c>
      <c r="H47" s="43">
        <v>0.0</v>
      </c>
      <c r="I47" s="43">
        <v>2.0</v>
      </c>
      <c r="J47" s="2">
        <v>1.0</v>
      </c>
      <c r="K47" s="2" t="s">
        <v>59</v>
      </c>
      <c r="L47" s="43">
        <v>1.0</v>
      </c>
    </row>
    <row r="48">
      <c r="A48" s="2">
        <v>47.0</v>
      </c>
      <c r="B48" s="2" t="s">
        <v>91</v>
      </c>
      <c r="C48" s="43">
        <v>0.0</v>
      </c>
      <c r="D48" s="43" t="s">
        <v>265</v>
      </c>
      <c r="E48" s="43" t="s">
        <v>265</v>
      </c>
      <c r="F48" s="43" t="s">
        <v>265</v>
      </c>
      <c r="G48" s="43" t="s">
        <v>292</v>
      </c>
      <c r="H48" s="43">
        <v>0.0</v>
      </c>
      <c r="I48" s="43">
        <v>0.0</v>
      </c>
      <c r="J48" s="2">
        <v>1.0</v>
      </c>
      <c r="K48" s="2" t="s">
        <v>59</v>
      </c>
      <c r="L48" s="43">
        <v>1.0</v>
      </c>
    </row>
    <row r="49">
      <c r="A49" s="2">
        <v>48.0</v>
      </c>
      <c r="B49" s="2" t="s">
        <v>293</v>
      </c>
      <c r="C49" s="43">
        <v>0.0</v>
      </c>
      <c r="D49" s="43">
        <v>1.2</v>
      </c>
      <c r="E49" s="43">
        <v>0.7</v>
      </c>
      <c r="F49" s="43">
        <v>0.7875</v>
      </c>
      <c r="G49" s="43">
        <v>1.725</v>
      </c>
      <c r="H49" s="43">
        <v>0.5</v>
      </c>
      <c r="I49" s="43">
        <v>4.9125</v>
      </c>
      <c r="J49" s="2">
        <v>1.0</v>
      </c>
      <c r="K49" s="2" t="s">
        <v>59</v>
      </c>
      <c r="L49" s="43">
        <v>1.0</v>
      </c>
    </row>
    <row r="50">
      <c r="A50" s="2">
        <v>49.0</v>
      </c>
      <c r="B50" s="2" t="s">
        <v>71</v>
      </c>
      <c r="C50" s="43">
        <v>0.4</v>
      </c>
      <c r="D50" s="43">
        <v>1.48</v>
      </c>
      <c r="E50" s="43">
        <v>0.86</v>
      </c>
      <c r="F50" s="43">
        <v>1.2375</v>
      </c>
      <c r="G50" s="43">
        <v>2.85</v>
      </c>
      <c r="H50" s="43">
        <v>1.2</v>
      </c>
      <c r="I50" s="43">
        <v>8.0275</v>
      </c>
      <c r="J50" s="2">
        <v>1.0</v>
      </c>
      <c r="K50" s="2" t="s">
        <v>59</v>
      </c>
      <c r="L50" s="43">
        <v>1.0</v>
      </c>
    </row>
    <row r="51">
      <c r="A51" s="2">
        <v>50.0</v>
      </c>
      <c r="B51" s="2" t="s">
        <v>72</v>
      </c>
      <c r="C51" s="43">
        <v>0.6</v>
      </c>
      <c r="D51" s="43">
        <v>1.6</v>
      </c>
      <c r="E51" s="43">
        <v>0.8</v>
      </c>
      <c r="F51" s="43">
        <v>0.7875</v>
      </c>
      <c r="G51" s="43">
        <v>1.575</v>
      </c>
      <c r="H51" s="43">
        <v>1.3</v>
      </c>
      <c r="I51" s="43">
        <v>6.6625</v>
      </c>
      <c r="J51" s="2">
        <v>1.0</v>
      </c>
      <c r="K51" s="2" t="s">
        <v>59</v>
      </c>
      <c r="L51" s="43">
        <v>1.0</v>
      </c>
    </row>
    <row r="52">
      <c r="A52" s="2">
        <v>51.0</v>
      </c>
      <c r="B52" s="2" t="s">
        <v>294</v>
      </c>
      <c r="C52" s="43">
        <v>0.3</v>
      </c>
      <c r="D52" s="43">
        <v>1.04</v>
      </c>
      <c r="E52" s="43">
        <v>0.56</v>
      </c>
      <c r="F52" s="43" t="s">
        <v>265</v>
      </c>
      <c r="G52" s="43" t="s">
        <v>265</v>
      </c>
      <c r="H52" s="43">
        <v>0.0</v>
      </c>
      <c r="I52" s="43">
        <v>1.9</v>
      </c>
      <c r="J52" s="2">
        <v>1.0</v>
      </c>
      <c r="K52" s="2" t="s">
        <v>59</v>
      </c>
      <c r="L52" s="43">
        <v>1.0</v>
      </c>
    </row>
    <row r="53">
      <c r="A53" s="2">
        <v>52.0</v>
      </c>
      <c r="B53" s="2" t="s">
        <v>73</v>
      </c>
      <c r="C53" s="43">
        <v>1.0</v>
      </c>
      <c r="D53" s="43">
        <v>1.27</v>
      </c>
      <c r="E53" s="43">
        <v>0.65</v>
      </c>
      <c r="F53" s="43">
        <v>1.425</v>
      </c>
      <c r="G53" s="43">
        <v>2.4</v>
      </c>
      <c r="H53" s="43">
        <v>1.3</v>
      </c>
      <c r="I53" s="43">
        <v>8.045</v>
      </c>
      <c r="J53" s="2">
        <v>1.0</v>
      </c>
      <c r="K53" s="2" t="s">
        <v>59</v>
      </c>
      <c r="L53" s="43">
        <v>1.0</v>
      </c>
    </row>
    <row r="54">
      <c r="A54" s="2">
        <v>53.0</v>
      </c>
      <c r="B54" s="2" t="s">
        <v>295</v>
      </c>
      <c r="C54" s="43">
        <v>0.4</v>
      </c>
      <c r="D54" s="43" t="s">
        <v>265</v>
      </c>
      <c r="E54" s="43" t="s">
        <v>265</v>
      </c>
      <c r="F54" s="43" t="s">
        <v>265</v>
      </c>
      <c r="G54" s="43" t="s">
        <v>292</v>
      </c>
      <c r="H54" s="43">
        <v>1.5</v>
      </c>
      <c r="I54" s="43">
        <v>1.9</v>
      </c>
      <c r="J54" s="2">
        <v>1.0</v>
      </c>
      <c r="K54" s="2" t="s">
        <v>59</v>
      </c>
      <c r="L54" s="43">
        <v>1.0</v>
      </c>
    </row>
    <row r="55">
      <c r="A55" s="2">
        <v>54.0</v>
      </c>
      <c r="B55" s="2" t="s">
        <v>74</v>
      </c>
      <c r="C55" s="43">
        <v>0.1</v>
      </c>
      <c r="D55" s="43">
        <v>1.8</v>
      </c>
      <c r="E55" s="43">
        <v>0.75</v>
      </c>
      <c r="F55" s="43">
        <v>1.275</v>
      </c>
      <c r="G55" s="43">
        <v>2.925</v>
      </c>
      <c r="H55" s="43">
        <v>1.0</v>
      </c>
      <c r="I55" s="43">
        <v>7.85</v>
      </c>
      <c r="J55" s="2">
        <v>1.0</v>
      </c>
      <c r="K55" s="2" t="s">
        <v>59</v>
      </c>
      <c r="L55" s="43">
        <v>1.0</v>
      </c>
    </row>
    <row r="56">
      <c r="A56" s="2">
        <v>55.0</v>
      </c>
      <c r="B56" s="2" t="s">
        <v>296</v>
      </c>
      <c r="C56" s="43">
        <v>0.5</v>
      </c>
      <c r="D56" s="43">
        <v>1.0</v>
      </c>
      <c r="E56" s="43">
        <v>0.58</v>
      </c>
      <c r="F56" s="43">
        <v>0.075</v>
      </c>
      <c r="G56" s="43">
        <v>0.0</v>
      </c>
      <c r="H56" s="43">
        <v>0.6</v>
      </c>
      <c r="I56" s="43">
        <v>2.755</v>
      </c>
      <c r="J56" s="2">
        <v>1.0</v>
      </c>
      <c r="K56" s="2" t="s">
        <v>59</v>
      </c>
      <c r="L56" s="43">
        <v>1.0</v>
      </c>
    </row>
    <row r="57">
      <c r="A57" s="2">
        <v>56.0</v>
      </c>
      <c r="B57" s="2" t="s">
        <v>297</v>
      </c>
      <c r="C57" s="43">
        <v>0.0</v>
      </c>
      <c r="D57" s="43" t="s">
        <v>265</v>
      </c>
      <c r="E57" s="43" t="s">
        <v>265</v>
      </c>
      <c r="F57" s="43" t="s">
        <v>265</v>
      </c>
      <c r="G57" s="43" t="s">
        <v>292</v>
      </c>
      <c r="H57" s="43">
        <v>0.1</v>
      </c>
      <c r="I57" s="43">
        <v>0.1</v>
      </c>
      <c r="J57" s="2">
        <v>1.0</v>
      </c>
      <c r="K57" s="2" t="s">
        <v>59</v>
      </c>
      <c r="L57" s="43">
        <v>1.0</v>
      </c>
    </row>
    <row r="58">
      <c r="A58" s="2">
        <v>57.0</v>
      </c>
      <c r="B58" s="2" t="s">
        <v>298</v>
      </c>
      <c r="C58" s="43">
        <v>0.2</v>
      </c>
      <c r="D58" s="43">
        <v>0.37</v>
      </c>
      <c r="E58" s="43">
        <v>0.58</v>
      </c>
      <c r="F58" s="43">
        <v>0.6</v>
      </c>
      <c r="G58" s="43">
        <v>0.0</v>
      </c>
      <c r="H58" s="43">
        <v>0.2</v>
      </c>
      <c r="I58" s="43">
        <v>1.95</v>
      </c>
      <c r="J58" s="2">
        <v>1.0</v>
      </c>
      <c r="K58" s="2" t="s">
        <v>59</v>
      </c>
      <c r="L58" s="43">
        <v>1.0</v>
      </c>
    </row>
    <row r="59">
      <c r="A59" s="2">
        <v>58.0</v>
      </c>
      <c r="B59" s="2" t="s">
        <v>299</v>
      </c>
      <c r="C59" s="43">
        <v>0.1</v>
      </c>
      <c r="D59" s="43" t="s">
        <v>265</v>
      </c>
      <c r="E59" s="43" t="s">
        <v>265</v>
      </c>
      <c r="F59" s="43" t="s">
        <v>265</v>
      </c>
      <c r="G59" s="43" t="s">
        <v>265</v>
      </c>
      <c r="H59" s="43">
        <v>0.2</v>
      </c>
      <c r="I59" s="43">
        <v>0.3</v>
      </c>
      <c r="J59" s="2">
        <v>1.0</v>
      </c>
      <c r="K59" s="2" t="s">
        <v>59</v>
      </c>
      <c r="L59" s="43">
        <v>1.0</v>
      </c>
    </row>
    <row r="60">
      <c r="A60" s="2">
        <v>59.0</v>
      </c>
      <c r="B60" s="2" t="s">
        <v>300</v>
      </c>
      <c r="C60" s="43">
        <v>0.0</v>
      </c>
      <c r="D60" s="43">
        <v>0.9</v>
      </c>
      <c r="E60" s="43">
        <v>0.58</v>
      </c>
      <c r="F60" s="43">
        <v>0.9375</v>
      </c>
      <c r="G60" s="43">
        <v>0.6</v>
      </c>
      <c r="H60" s="43">
        <v>0.2</v>
      </c>
      <c r="I60" s="43">
        <v>3.2175</v>
      </c>
      <c r="J60" s="2">
        <v>1.0</v>
      </c>
      <c r="K60" s="2" t="s">
        <v>59</v>
      </c>
      <c r="L60" s="43">
        <v>1.0</v>
      </c>
    </row>
    <row r="61">
      <c r="A61" s="2">
        <v>60.0</v>
      </c>
      <c r="B61" s="2" t="s">
        <v>301</v>
      </c>
      <c r="C61" s="43">
        <v>0.1</v>
      </c>
      <c r="D61" s="43">
        <v>0.24</v>
      </c>
      <c r="E61" s="43">
        <v>0.8</v>
      </c>
      <c r="F61" s="43">
        <v>0.0</v>
      </c>
      <c r="G61" s="43">
        <v>0.0</v>
      </c>
      <c r="H61" s="43">
        <v>0.1</v>
      </c>
      <c r="I61" s="43">
        <v>1.24</v>
      </c>
      <c r="J61" s="2">
        <v>1.0</v>
      </c>
      <c r="K61" s="2" t="s">
        <v>59</v>
      </c>
      <c r="L61" s="43">
        <v>1.0</v>
      </c>
    </row>
    <row r="62">
      <c r="A62" s="2">
        <v>61.0</v>
      </c>
      <c r="B62" s="2" t="s">
        <v>302</v>
      </c>
      <c r="C62" s="43">
        <v>0.0</v>
      </c>
      <c r="D62" s="43" t="s">
        <v>265</v>
      </c>
      <c r="E62" s="43" t="s">
        <v>265</v>
      </c>
      <c r="F62" s="43" t="s">
        <v>265</v>
      </c>
      <c r="G62" s="43" t="s">
        <v>265</v>
      </c>
      <c r="H62" s="43">
        <v>0.0</v>
      </c>
      <c r="I62" s="43">
        <v>0.0</v>
      </c>
      <c r="J62" s="2">
        <v>1.0</v>
      </c>
      <c r="K62" s="2" t="s">
        <v>59</v>
      </c>
      <c r="L62" s="43">
        <v>1.0</v>
      </c>
    </row>
    <row r="63">
      <c r="A63" s="2">
        <v>62.0</v>
      </c>
      <c r="B63" s="2" t="s">
        <v>303</v>
      </c>
      <c r="C63" s="43">
        <v>0.0</v>
      </c>
      <c r="D63" s="43" t="s">
        <v>265</v>
      </c>
      <c r="E63" s="43" t="s">
        <v>265</v>
      </c>
      <c r="F63" s="43" t="s">
        <v>265</v>
      </c>
      <c r="G63" s="43" t="s">
        <v>265</v>
      </c>
      <c r="H63" s="43">
        <v>0.0</v>
      </c>
      <c r="I63" s="43">
        <v>0.0</v>
      </c>
      <c r="J63" s="2">
        <v>1.0</v>
      </c>
      <c r="K63" s="2" t="s">
        <v>59</v>
      </c>
      <c r="L63" s="43">
        <v>1.0</v>
      </c>
    </row>
    <row r="64">
      <c r="A64" s="2">
        <v>63.0</v>
      </c>
      <c r="B64" s="2" t="s">
        <v>304</v>
      </c>
      <c r="C64" s="43">
        <v>0.0</v>
      </c>
      <c r="D64" s="43" t="s">
        <v>265</v>
      </c>
      <c r="E64" s="43" t="s">
        <v>265</v>
      </c>
      <c r="F64" s="43" t="s">
        <v>265</v>
      </c>
      <c r="G64" s="43" t="s">
        <v>265</v>
      </c>
      <c r="H64" s="43">
        <v>0.0</v>
      </c>
      <c r="I64" s="43">
        <v>0.0</v>
      </c>
      <c r="J64" s="2">
        <v>1.0</v>
      </c>
      <c r="K64" s="2" t="s">
        <v>59</v>
      </c>
      <c r="L64" s="43">
        <v>1.0</v>
      </c>
    </row>
    <row r="65">
      <c r="A65" s="2">
        <v>64.0</v>
      </c>
      <c r="B65" s="2" t="s">
        <v>305</v>
      </c>
      <c r="C65" s="43">
        <v>0.3</v>
      </c>
      <c r="D65" s="43">
        <v>0.92</v>
      </c>
      <c r="E65" s="43">
        <v>0.6</v>
      </c>
      <c r="F65" s="43">
        <v>0.0</v>
      </c>
      <c r="G65" s="43">
        <v>0.0</v>
      </c>
      <c r="H65" s="43">
        <v>0.0</v>
      </c>
      <c r="I65" s="43">
        <v>1.82</v>
      </c>
      <c r="J65" s="2">
        <v>1.0</v>
      </c>
      <c r="K65" s="2" t="s">
        <v>59</v>
      </c>
      <c r="L65" s="43">
        <v>1.0</v>
      </c>
    </row>
    <row r="66">
      <c r="A66" s="2">
        <v>65.0</v>
      </c>
      <c r="B66" s="2" t="s">
        <v>75</v>
      </c>
      <c r="C66" s="43">
        <v>0.8</v>
      </c>
      <c r="D66" s="43">
        <v>1.45</v>
      </c>
      <c r="E66" s="43">
        <v>0.71</v>
      </c>
      <c r="F66" s="43">
        <v>1.425</v>
      </c>
      <c r="G66" s="43">
        <v>2.25</v>
      </c>
      <c r="H66" s="43">
        <v>0.8</v>
      </c>
      <c r="I66" s="43">
        <v>7.435</v>
      </c>
      <c r="J66" s="2">
        <v>1.0</v>
      </c>
      <c r="K66" s="2" t="s">
        <v>59</v>
      </c>
      <c r="L66" s="43">
        <v>1.0</v>
      </c>
    </row>
    <row r="67">
      <c r="A67" s="2">
        <v>66.0</v>
      </c>
      <c r="B67" s="2" t="s">
        <v>306</v>
      </c>
      <c r="C67" s="43">
        <v>0.0</v>
      </c>
      <c r="D67" s="43">
        <v>0.14</v>
      </c>
      <c r="E67" s="43">
        <v>0.0</v>
      </c>
      <c r="F67" s="43" t="s">
        <v>265</v>
      </c>
      <c r="G67" s="43" t="s">
        <v>265</v>
      </c>
      <c r="H67" s="43">
        <v>0.0</v>
      </c>
      <c r="I67" s="43">
        <v>0.14</v>
      </c>
      <c r="J67" s="2">
        <v>1.0</v>
      </c>
      <c r="K67" s="2" t="s">
        <v>59</v>
      </c>
      <c r="L67" s="43">
        <v>1.0</v>
      </c>
    </row>
    <row r="68">
      <c r="A68" s="2">
        <v>67.0</v>
      </c>
      <c r="B68" s="2" t="s">
        <v>307</v>
      </c>
      <c r="C68" s="43">
        <v>0.2</v>
      </c>
      <c r="D68" s="43">
        <v>1.05</v>
      </c>
      <c r="E68" s="43">
        <v>0.64</v>
      </c>
      <c r="F68" s="43">
        <v>0.6375</v>
      </c>
      <c r="G68" s="43">
        <v>1.5</v>
      </c>
      <c r="H68" s="43">
        <v>0.7</v>
      </c>
      <c r="I68" s="43">
        <v>4.7275</v>
      </c>
      <c r="J68" s="2">
        <v>1.0</v>
      </c>
      <c r="K68" s="2" t="s">
        <v>59</v>
      </c>
      <c r="L68" s="43">
        <v>1.0</v>
      </c>
    </row>
    <row r="69">
      <c r="A69" s="2">
        <v>68.0</v>
      </c>
      <c r="B69" s="2" t="s">
        <v>308</v>
      </c>
      <c r="C69" s="43">
        <v>0.0</v>
      </c>
      <c r="D69" s="43" t="s">
        <v>265</v>
      </c>
      <c r="E69" s="43" t="s">
        <v>265</v>
      </c>
      <c r="F69" s="43" t="s">
        <v>265</v>
      </c>
      <c r="G69" s="43" t="s">
        <v>265</v>
      </c>
      <c r="H69" s="43">
        <v>0.0</v>
      </c>
      <c r="I69" s="43">
        <v>0.0</v>
      </c>
      <c r="J69" s="2">
        <v>1.0</v>
      </c>
      <c r="K69" s="2" t="s">
        <v>59</v>
      </c>
      <c r="L69" s="43">
        <v>1.0</v>
      </c>
    </row>
    <row r="70">
      <c r="A70" s="2">
        <v>69.0</v>
      </c>
      <c r="B70" s="2" t="s">
        <v>309</v>
      </c>
      <c r="C70" s="43">
        <v>0.5</v>
      </c>
      <c r="D70" s="43">
        <v>1.03</v>
      </c>
      <c r="E70" s="43">
        <v>0.86</v>
      </c>
      <c r="F70" s="43">
        <v>0.0</v>
      </c>
      <c r="G70" s="43" t="s">
        <v>265</v>
      </c>
      <c r="H70" s="43">
        <v>0.2</v>
      </c>
      <c r="I70" s="43">
        <v>2.59</v>
      </c>
      <c r="J70" s="2">
        <v>1.0</v>
      </c>
      <c r="K70" s="2" t="s">
        <v>59</v>
      </c>
      <c r="L70" s="43">
        <v>1.0</v>
      </c>
    </row>
    <row r="71">
      <c r="A71" s="2">
        <v>70.0</v>
      </c>
      <c r="B71" s="2" t="s">
        <v>310</v>
      </c>
      <c r="C71" s="43">
        <v>0.2</v>
      </c>
      <c r="D71" s="43">
        <v>1.35</v>
      </c>
      <c r="E71" s="43">
        <v>0.8</v>
      </c>
      <c r="F71" s="43">
        <v>0.0</v>
      </c>
      <c r="G71" s="43">
        <v>0.0</v>
      </c>
      <c r="H71" s="43">
        <v>0.3</v>
      </c>
      <c r="I71" s="43">
        <v>2.65</v>
      </c>
      <c r="J71" s="2">
        <v>1.0</v>
      </c>
      <c r="K71" s="2" t="s">
        <v>59</v>
      </c>
      <c r="L71" s="43">
        <v>1.0</v>
      </c>
    </row>
    <row r="72">
      <c r="A72" s="2">
        <v>71.0</v>
      </c>
      <c r="B72" s="2" t="s">
        <v>92</v>
      </c>
      <c r="C72" s="43">
        <v>0.3</v>
      </c>
      <c r="D72" s="43">
        <v>0.17</v>
      </c>
      <c r="E72" s="43">
        <v>0.65</v>
      </c>
      <c r="F72" s="43">
        <v>0.3375</v>
      </c>
      <c r="G72" s="43">
        <v>1.65</v>
      </c>
      <c r="H72" s="43">
        <v>0.3</v>
      </c>
      <c r="I72" s="43">
        <v>3.4075</v>
      </c>
      <c r="J72" s="2">
        <v>1.0</v>
      </c>
      <c r="K72" s="2" t="s">
        <v>59</v>
      </c>
      <c r="L72" s="43">
        <v>1.0</v>
      </c>
    </row>
    <row r="73">
      <c r="A73" s="2">
        <v>72.0</v>
      </c>
      <c r="B73" s="2" t="s">
        <v>93</v>
      </c>
      <c r="C73" s="43">
        <v>0.2</v>
      </c>
      <c r="D73" s="43">
        <v>1.35</v>
      </c>
      <c r="E73" s="43">
        <v>0.71</v>
      </c>
      <c r="F73" s="43">
        <v>0.6375</v>
      </c>
      <c r="G73" s="43">
        <v>0.15</v>
      </c>
      <c r="H73" s="43">
        <v>0.6</v>
      </c>
      <c r="I73" s="43">
        <v>3.6475</v>
      </c>
      <c r="J73" s="2">
        <v>1.0</v>
      </c>
      <c r="K73" s="2" t="s">
        <v>59</v>
      </c>
      <c r="L73" s="43">
        <v>1.0</v>
      </c>
    </row>
    <row r="74">
      <c r="A74" s="2">
        <v>73.0</v>
      </c>
      <c r="B74" s="2" t="s">
        <v>76</v>
      </c>
      <c r="C74" s="43">
        <v>0.5</v>
      </c>
      <c r="D74" s="43">
        <v>1.45</v>
      </c>
      <c r="E74" s="43">
        <v>0.89</v>
      </c>
      <c r="F74" s="43">
        <v>0.9</v>
      </c>
      <c r="G74" s="43">
        <v>1.5</v>
      </c>
      <c r="H74" s="43">
        <v>1.3</v>
      </c>
      <c r="I74" s="43">
        <v>6.54</v>
      </c>
      <c r="J74" s="2">
        <v>1.0</v>
      </c>
      <c r="K74" s="2" t="s">
        <v>59</v>
      </c>
      <c r="L74" s="43">
        <v>1.0</v>
      </c>
    </row>
    <row r="75">
      <c r="A75" s="2">
        <v>74.0</v>
      </c>
      <c r="B75" s="2" t="s">
        <v>77</v>
      </c>
      <c r="C75" s="43">
        <v>1.0</v>
      </c>
      <c r="D75" s="43">
        <v>1.9</v>
      </c>
      <c r="E75" s="43">
        <v>1.0</v>
      </c>
      <c r="F75" s="43">
        <v>1.425</v>
      </c>
      <c r="G75" s="43">
        <v>2.85</v>
      </c>
      <c r="H75" s="43">
        <v>1.5</v>
      </c>
      <c r="I75" s="43">
        <v>9.675</v>
      </c>
      <c r="J75" s="2">
        <v>1.0</v>
      </c>
      <c r="K75" s="2" t="s">
        <v>59</v>
      </c>
      <c r="L75" s="43">
        <v>1.0</v>
      </c>
    </row>
    <row r="76">
      <c r="A76" s="2">
        <v>75.0</v>
      </c>
      <c r="B76" s="2" t="s">
        <v>311</v>
      </c>
      <c r="C76" s="43">
        <v>0.0</v>
      </c>
      <c r="D76" s="43" t="s">
        <v>265</v>
      </c>
      <c r="E76" s="43" t="s">
        <v>265</v>
      </c>
      <c r="F76" s="43" t="s">
        <v>265</v>
      </c>
      <c r="G76" s="43" t="s">
        <v>265</v>
      </c>
      <c r="H76" s="43">
        <v>0.7</v>
      </c>
      <c r="I76" s="43">
        <v>0.7</v>
      </c>
      <c r="J76" s="2">
        <v>1.0</v>
      </c>
      <c r="K76" s="2" t="s">
        <v>59</v>
      </c>
      <c r="L76" s="43">
        <v>1.0</v>
      </c>
    </row>
    <row r="77">
      <c r="A77" s="2">
        <v>76.0</v>
      </c>
      <c r="B77" s="2" t="s">
        <v>312</v>
      </c>
      <c r="C77" s="43">
        <v>0.3</v>
      </c>
      <c r="D77" s="43">
        <v>1.3</v>
      </c>
      <c r="E77" s="43">
        <v>0.75</v>
      </c>
      <c r="F77" s="43">
        <v>0.6</v>
      </c>
      <c r="G77" s="43">
        <v>1.2</v>
      </c>
      <c r="H77" s="43">
        <v>0.7</v>
      </c>
      <c r="I77" s="43">
        <v>4.85</v>
      </c>
      <c r="J77" s="2">
        <v>1.0</v>
      </c>
      <c r="K77" s="2" t="s">
        <v>59</v>
      </c>
      <c r="L77" s="43">
        <v>1.0</v>
      </c>
    </row>
    <row r="78">
      <c r="A78" s="2">
        <v>77.0</v>
      </c>
      <c r="B78" s="2" t="s">
        <v>78</v>
      </c>
      <c r="C78" s="43">
        <v>1.0</v>
      </c>
      <c r="D78" s="43">
        <v>1.74</v>
      </c>
      <c r="E78" s="43">
        <v>1.0</v>
      </c>
      <c r="F78" s="43">
        <v>1.35</v>
      </c>
      <c r="G78" s="43">
        <v>3.0</v>
      </c>
      <c r="H78" s="43">
        <v>0.8</v>
      </c>
      <c r="I78" s="43">
        <v>8.89</v>
      </c>
      <c r="J78" s="2">
        <v>1.0</v>
      </c>
      <c r="K78" s="2" t="s">
        <v>59</v>
      </c>
      <c r="L78" s="43">
        <v>1.0</v>
      </c>
    </row>
    <row r="79">
      <c r="A79" s="2">
        <v>78.0</v>
      </c>
      <c r="B79" s="2" t="s">
        <v>79</v>
      </c>
      <c r="C79" s="43">
        <v>0.5</v>
      </c>
      <c r="D79" s="43">
        <v>1.37</v>
      </c>
      <c r="E79" s="43">
        <v>0.89</v>
      </c>
      <c r="F79" s="43">
        <v>0.7875</v>
      </c>
      <c r="G79" s="43">
        <v>1.725</v>
      </c>
      <c r="H79" s="43">
        <v>0.7</v>
      </c>
      <c r="I79" s="43">
        <v>5.9725</v>
      </c>
      <c r="J79" s="2">
        <v>1.0</v>
      </c>
      <c r="K79" s="2" t="s">
        <v>59</v>
      </c>
      <c r="L79" s="43">
        <v>1.0</v>
      </c>
    </row>
    <row r="80">
      <c r="A80" s="2">
        <v>79.0</v>
      </c>
      <c r="B80" s="2" t="s">
        <v>94</v>
      </c>
      <c r="C80" s="43">
        <v>0.1</v>
      </c>
      <c r="D80" s="43" t="s">
        <v>265</v>
      </c>
      <c r="E80" s="43" t="s">
        <v>265</v>
      </c>
      <c r="F80" s="43" t="s">
        <v>265</v>
      </c>
      <c r="G80" s="43" t="s">
        <v>265</v>
      </c>
      <c r="H80" s="43">
        <v>1.3</v>
      </c>
      <c r="I80" s="43">
        <v>1.4</v>
      </c>
      <c r="J80" s="2">
        <v>1.0</v>
      </c>
      <c r="K80" s="2" t="s">
        <v>59</v>
      </c>
      <c r="L80" s="43">
        <v>1.0</v>
      </c>
    </row>
    <row r="81">
      <c r="A81" s="2">
        <v>80.0</v>
      </c>
      <c r="B81" s="2" t="s">
        <v>96</v>
      </c>
      <c r="C81" s="43">
        <v>0.3</v>
      </c>
      <c r="D81" s="43">
        <v>1.05</v>
      </c>
      <c r="E81" s="43">
        <v>0.7</v>
      </c>
      <c r="F81" s="43">
        <v>0.6375</v>
      </c>
      <c r="G81" s="43">
        <v>0.3</v>
      </c>
      <c r="H81" s="43">
        <v>0.3</v>
      </c>
      <c r="I81" s="43">
        <v>3.2875</v>
      </c>
      <c r="J81" s="2">
        <v>1.0</v>
      </c>
      <c r="K81" s="2" t="s">
        <v>59</v>
      </c>
      <c r="L81" s="43">
        <v>1.0</v>
      </c>
    </row>
    <row r="82">
      <c r="A82" s="2">
        <v>81.0</v>
      </c>
      <c r="B82" s="2" t="s">
        <v>97</v>
      </c>
      <c r="C82" s="43">
        <v>0.0</v>
      </c>
      <c r="D82" s="43">
        <v>0.24</v>
      </c>
      <c r="E82" s="43">
        <v>0.86</v>
      </c>
      <c r="F82" s="43">
        <v>0.975</v>
      </c>
      <c r="G82" s="43">
        <v>1.2</v>
      </c>
      <c r="H82" s="43">
        <v>0.0</v>
      </c>
      <c r="I82" s="43">
        <v>3.275</v>
      </c>
      <c r="J82" s="2">
        <v>1.0</v>
      </c>
      <c r="K82" s="2" t="s">
        <v>59</v>
      </c>
      <c r="L82" s="43">
        <v>1.0</v>
      </c>
    </row>
    <row r="83">
      <c r="A83" s="2">
        <v>82.0</v>
      </c>
      <c r="B83" s="2" t="s">
        <v>313</v>
      </c>
      <c r="C83" s="43">
        <v>0.0</v>
      </c>
      <c r="D83" s="43" t="s">
        <v>265</v>
      </c>
      <c r="E83" s="43" t="s">
        <v>265</v>
      </c>
      <c r="F83" s="43" t="s">
        <v>265</v>
      </c>
      <c r="G83" s="43" t="s">
        <v>265</v>
      </c>
      <c r="H83" s="43">
        <v>0.0</v>
      </c>
      <c r="I83" s="43">
        <v>0.0</v>
      </c>
      <c r="J83" s="2">
        <v>1.0</v>
      </c>
      <c r="K83" s="2" t="s">
        <v>59</v>
      </c>
      <c r="L83" s="43">
        <v>1.0</v>
      </c>
    </row>
    <row r="84">
      <c r="A84" s="2">
        <v>83.0</v>
      </c>
      <c r="B84" s="2" t="s">
        <v>314</v>
      </c>
      <c r="C84" s="43">
        <v>0.0</v>
      </c>
      <c r="D84" s="43" t="s">
        <v>265</v>
      </c>
      <c r="E84" s="43" t="s">
        <v>265</v>
      </c>
      <c r="F84" s="43" t="s">
        <v>265</v>
      </c>
      <c r="G84" s="43" t="s">
        <v>292</v>
      </c>
      <c r="H84" s="43">
        <v>1.0</v>
      </c>
      <c r="I84" s="43">
        <v>1.0</v>
      </c>
      <c r="J84" s="2">
        <v>1.0</v>
      </c>
      <c r="K84" s="2" t="s">
        <v>59</v>
      </c>
      <c r="L84" s="43">
        <v>1.0</v>
      </c>
    </row>
    <row r="85">
      <c r="A85" s="2">
        <v>84.0</v>
      </c>
      <c r="B85" s="2" t="s">
        <v>80</v>
      </c>
      <c r="C85" s="43">
        <v>1.0</v>
      </c>
      <c r="D85" s="43">
        <v>1.9</v>
      </c>
      <c r="E85" s="43">
        <v>1.0</v>
      </c>
      <c r="F85" s="43">
        <v>1.275</v>
      </c>
      <c r="G85" s="43">
        <v>2.7</v>
      </c>
      <c r="H85" s="43">
        <v>1.5</v>
      </c>
      <c r="I85" s="43">
        <v>9.375</v>
      </c>
      <c r="J85" s="2">
        <v>1.0</v>
      </c>
      <c r="K85" s="2" t="s">
        <v>59</v>
      </c>
      <c r="L85" s="43">
        <v>1.0</v>
      </c>
    </row>
    <row r="86">
      <c r="A86" s="2">
        <v>85.0</v>
      </c>
      <c r="B86" s="2" t="s">
        <v>81</v>
      </c>
      <c r="C86" s="43">
        <v>0.9</v>
      </c>
      <c r="D86" s="43">
        <v>0.8</v>
      </c>
      <c r="E86" s="43">
        <v>1.0</v>
      </c>
      <c r="F86" s="43">
        <v>1.425</v>
      </c>
      <c r="G86" s="43">
        <v>1.8</v>
      </c>
      <c r="H86" s="43">
        <v>0.5</v>
      </c>
      <c r="I86" s="43">
        <v>6.425</v>
      </c>
      <c r="J86" s="2">
        <v>1.0</v>
      </c>
      <c r="K86" s="2" t="s">
        <v>59</v>
      </c>
      <c r="L86" s="43">
        <v>1.0</v>
      </c>
    </row>
    <row r="87">
      <c r="A87" s="2">
        <v>86.0</v>
      </c>
      <c r="B87" s="2" t="s">
        <v>315</v>
      </c>
      <c r="C87" s="43">
        <v>0.0</v>
      </c>
      <c r="D87" s="43" t="s">
        <v>265</v>
      </c>
      <c r="E87" s="43" t="s">
        <v>265</v>
      </c>
      <c r="F87" s="43" t="s">
        <v>265</v>
      </c>
      <c r="G87" s="43" t="s">
        <v>265</v>
      </c>
      <c r="H87" s="43">
        <v>0.0</v>
      </c>
      <c r="I87" s="43">
        <v>0.0</v>
      </c>
      <c r="J87" s="2">
        <v>1.0</v>
      </c>
      <c r="K87" s="2" t="s">
        <v>59</v>
      </c>
      <c r="L87" s="43">
        <v>1.0</v>
      </c>
    </row>
    <row r="88">
      <c r="A88" s="2">
        <v>87.0</v>
      </c>
      <c r="B88" s="2" t="s">
        <v>316</v>
      </c>
      <c r="C88" s="43">
        <v>0.0</v>
      </c>
      <c r="D88" s="43" t="s">
        <v>265</v>
      </c>
      <c r="E88" s="43" t="s">
        <v>265</v>
      </c>
      <c r="F88" s="43" t="s">
        <v>265</v>
      </c>
      <c r="G88" s="43" t="s">
        <v>265</v>
      </c>
      <c r="H88" s="43">
        <v>0.0</v>
      </c>
      <c r="I88" s="43">
        <v>0.0</v>
      </c>
      <c r="J88" s="2">
        <v>1.0</v>
      </c>
      <c r="K88" s="2" t="s">
        <v>59</v>
      </c>
      <c r="L88" s="43">
        <v>1.0</v>
      </c>
    </row>
    <row r="89">
      <c r="A89" s="2">
        <v>88.0</v>
      </c>
      <c r="B89" s="2" t="s">
        <v>317</v>
      </c>
      <c r="C89" s="43">
        <v>0.2</v>
      </c>
      <c r="D89" s="43">
        <v>0.07</v>
      </c>
      <c r="E89" s="43">
        <v>0.86</v>
      </c>
      <c r="F89" s="43">
        <v>0.0</v>
      </c>
      <c r="G89" s="43" t="s">
        <v>265</v>
      </c>
      <c r="H89" s="43">
        <v>0.0</v>
      </c>
      <c r="I89" s="43">
        <v>1.13</v>
      </c>
      <c r="J89" s="2">
        <v>1.0</v>
      </c>
      <c r="K89" s="2" t="s">
        <v>59</v>
      </c>
      <c r="L89" s="43">
        <v>1.0</v>
      </c>
    </row>
    <row r="90">
      <c r="A90" s="2">
        <v>89.0</v>
      </c>
      <c r="B90" s="2" t="s">
        <v>82</v>
      </c>
      <c r="C90" s="43">
        <v>0.6</v>
      </c>
      <c r="D90" s="43">
        <v>1.0</v>
      </c>
      <c r="E90" s="43">
        <v>1.0</v>
      </c>
      <c r="F90" s="43">
        <v>1.5</v>
      </c>
      <c r="G90" s="43">
        <v>2.55</v>
      </c>
      <c r="H90" s="43">
        <v>1.5</v>
      </c>
      <c r="I90" s="43">
        <v>8.15</v>
      </c>
      <c r="J90" s="2">
        <v>1.0</v>
      </c>
      <c r="K90" s="2" t="s">
        <v>59</v>
      </c>
      <c r="L90" s="43">
        <v>1.0</v>
      </c>
    </row>
    <row r="91">
      <c r="A91" s="2">
        <v>90.0</v>
      </c>
      <c r="B91" s="2" t="s">
        <v>318</v>
      </c>
      <c r="C91" s="43">
        <v>0.0</v>
      </c>
      <c r="D91" s="43" t="s">
        <v>265</v>
      </c>
      <c r="E91" s="43" t="s">
        <v>265</v>
      </c>
      <c r="F91" s="43" t="s">
        <v>265</v>
      </c>
      <c r="G91" s="43" t="s">
        <v>265</v>
      </c>
      <c r="H91" s="43">
        <v>0.0</v>
      </c>
      <c r="I91" s="43">
        <v>0.0</v>
      </c>
      <c r="J91" s="2">
        <v>1.0</v>
      </c>
      <c r="K91" s="2" t="s">
        <v>59</v>
      </c>
      <c r="L91" s="43">
        <v>1.0</v>
      </c>
    </row>
    <row r="92">
      <c r="A92" s="2">
        <v>91.0</v>
      </c>
      <c r="B92" s="2" t="s">
        <v>266</v>
      </c>
      <c r="C92" s="43">
        <v>0.2</v>
      </c>
      <c r="D92" s="43" t="s">
        <v>265</v>
      </c>
      <c r="E92" s="43" t="s">
        <v>265</v>
      </c>
      <c r="F92" s="43" t="s">
        <v>265</v>
      </c>
      <c r="G92" s="43" t="s">
        <v>265</v>
      </c>
      <c r="H92" s="43">
        <v>0.0</v>
      </c>
      <c r="I92" s="43" t="s">
        <v>265</v>
      </c>
      <c r="J92" s="2">
        <v>2.0</v>
      </c>
      <c r="K92" s="2" t="s">
        <v>59</v>
      </c>
      <c r="L92" s="43">
        <v>2.0</v>
      </c>
    </row>
    <row r="93">
      <c r="A93" s="2">
        <v>92.0</v>
      </c>
      <c r="B93" s="2" t="s">
        <v>83</v>
      </c>
      <c r="C93" s="43">
        <v>0.0</v>
      </c>
      <c r="D93" s="43">
        <v>1.42</v>
      </c>
      <c r="E93" s="43">
        <v>0.64</v>
      </c>
      <c r="F93" s="43">
        <v>1.25</v>
      </c>
      <c r="G93" s="43">
        <v>1.8</v>
      </c>
      <c r="H93" s="43">
        <v>0.2</v>
      </c>
      <c r="I93" s="43">
        <v>5.4</v>
      </c>
      <c r="J93" s="2">
        <v>2.0</v>
      </c>
      <c r="K93" s="2" t="s">
        <v>59</v>
      </c>
      <c r="L93" s="43">
        <v>2.0</v>
      </c>
    </row>
    <row r="94">
      <c r="A94" s="2">
        <v>93.0</v>
      </c>
      <c r="B94" s="2" t="s">
        <v>267</v>
      </c>
      <c r="C94" s="43">
        <v>0.4</v>
      </c>
      <c r="D94" s="43">
        <v>0.84</v>
      </c>
      <c r="E94" s="43">
        <v>0.86</v>
      </c>
      <c r="F94" s="43">
        <v>0.6</v>
      </c>
      <c r="G94" s="43" t="s">
        <v>265</v>
      </c>
      <c r="H94" s="43">
        <v>0.1</v>
      </c>
      <c r="I94" s="43" t="s">
        <v>265</v>
      </c>
      <c r="J94" s="2">
        <v>2.0</v>
      </c>
      <c r="K94" s="2" t="s">
        <v>59</v>
      </c>
      <c r="L94" s="43">
        <v>2.0</v>
      </c>
    </row>
    <row r="95">
      <c r="A95" s="2">
        <v>94.0</v>
      </c>
      <c r="B95" s="2" t="s">
        <v>268</v>
      </c>
      <c r="C95" s="43">
        <v>0.0</v>
      </c>
      <c r="D95" s="43" t="s">
        <v>265</v>
      </c>
      <c r="E95" s="43" t="s">
        <v>265</v>
      </c>
      <c r="F95" s="43" t="s">
        <v>265</v>
      </c>
      <c r="G95" s="43" t="s">
        <v>265</v>
      </c>
      <c r="H95" s="43">
        <v>0.0</v>
      </c>
      <c r="I95" s="43" t="s">
        <v>265</v>
      </c>
      <c r="J95" s="2">
        <v>2.0</v>
      </c>
      <c r="K95" s="2" t="s">
        <v>59</v>
      </c>
      <c r="L95" s="43">
        <v>2.0</v>
      </c>
    </row>
    <row r="96">
      <c r="A96" s="2">
        <v>95.0</v>
      </c>
      <c r="B96" s="2" t="s">
        <v>269</v>
      </c>
      <c r="C96" s="43">
        <v>0.1</v>
      </c>
      <c r="D96" s="43">
        <v>0.25</v>
      </c>
      <c r="E96" s="43">
        <v>0.75</v>
      </c>
      <c r="F96" s="43">
        <v>0.6</v>
      </c>
      <c r="G96" s="43">
        <v>1.2</v>
      </c>
      <c r="H96" s="43">
        <v>0.7</v>
      </c>
      <c r="I96" s="43">
        <v>3.6</v>
      </c>
      <c r="J96" s="2">
        <v>2.0</v>
      </c>
      <c r="K96" s="2" t="s">
        <v>59</v>
      </c>
      <c r="L96" s="43">
        <v>2.0</v>
      </c>
    </row>
    <row r="97">
      <c r="A97" s="2">
        <v>96.0</v>
      </c>
      <c r="B97" s="2" t="s">
        <v>271</v>
      </c>
      <c r="C97" s="43">
        <v>0.3</v>
      </c>
      <c r="D97" s="43">
        <v>0.6</v>
      </c>
      <c r="E97" s="43">
        <v>0.86</v>
      </c>
      <c r="F97" s="43" t="s">
        <v>265</v>
      </c>
      <c r="G97" s="43" t="s">
        <v>265</v>
      </c>
      <c r="H97" s="43">
        <v>0.0</v>
      </c>
      <c r="I97" s="43" t="s">
        <v>265</v>
      </c>
      <c r="J97" s="2">
        <v>2.0</v>
      </c>
      <c r="K97" s="2" t="s">
        <v>59</v>
      </c>
      <c r="L97" s="43">
        <v>2.0</v>
      </c>
    </row>
    <row r="98">
      <c r="A98" s="2">
        <v>97.0</v>
      </c>
      <c r="B98" s="2" t="s">
        <v>62</v>
      </c>
      <c r="C98" s="43">
        <v>0.0</v>
      </c>
      <c r="D98" s="43" t="s">
        <v>265</v>
      </c>
      <c r="E98" s="43" t="s">
        <v>265</v>
      </c>
      <c r="F98" s="43" t="s">
        <v>265</v>
      </c>
      <c r="G98" s="43" t="s">
        <v>265</v>
      </c>
      <c r="H98" s="43">
        <v>0.0</v>
      </c>
      <c r="I98" s="43" t="s">
        <v>265</v>
      </c>
      <c r="J98" s="2">
        <v>2.0</v>
      </c>
      <c r="K98" s="2" t="s">
        <v>59</v>
      </c>
      <c r="L98" s="43">
        <v>1.0</v>
      </c>
    </row>
    <row r="99">
      <c r="A99" s="2">
        <v>98.0</v>
      </c>
      <c r="B99" s="2" t="s">
        <v>65</v>
      </c>
      <c r="C99" s="43">
        <v>0.3</v>
      </c>
      <c r="D99" s="43">
        <v>1.8</v>
      </c>
      <c r="E99" s="43">
        <v>1.0</v>
      </c>
      <c r="F99" s="43">
        <v>0.7875</v>
      </c>
      <c r="G99" s="43">
        <v>1.55</v>
      </c>
      <c r="H99" s="43">
        <v>0.75</v>
      </c>
      <c r="I99" s="43">
        <v>6.2</v>
      </c>
      <c r="J99" s="2">
        <v>2.0</v>
      </c>
      <c r="K99" s="2" t="s">
        <v>59</v>
      </c>
      <c r="L99" s="43">
        <v>2.0</v>
      </c>
    </row>
    <row r="100">
      <c r="A100" s="2">
        <v>99.0</v>
      </c>
      <c r="B100" s="2" t="s">
        <v>84</v>
      </c>
      <c r="C100" s="43">
        <v>0.1</v>
      </c>
      <c r="D100" s="43">
        <v>1.18</v>
      </c>
      <c r="E100" s="43">
        <v>0.65</v>
      </c>
      <c r="F100" s="43">
        <v>0.9</v>
      </c>
      <c r="G100" s="43">
        <v>1.75</v>
      </c>
      <c r="H100" s="43">
        <v>0.4</v>
      </c>
      <c r="I100" s="43">
        <v>5.0</v>
      </c>
      <c r="J100" s="2">
        <v>2.0</v>
      </c>
      <c r="K100" s="2" t="s">
        <v>59</v>
      </c>
      <c r="L100" s="43">
        <v>2.0</v>
      </c>
    </row>
    <row r="101">
      <c r="A101" s="2">
        <v>100.0</v>
      </c>
      <c r="B101" s="2" t="s">
        <v>273</v>
      </c>
      <c r="C101" s="43">
        <v>0.1</v>
      </c>
      <c r="D101" s="43" t="s">
        <v>265</v>
      </c>
      <c r="E101" s="43" t="s">
        <v>265</v>
      </c>
      <c r="F101" s="43" t="s">
        <v>265</v>
      </c>
      <c r="G101" s="43" t="s">
        <v>265</v>
      </c>
      <c r="H101" s="43">
        <v>0.0</v>
      </c>
      <c r="I101" s="43" t="s">
        <v>265</v>
      </c>
      <c r="J101" s="2">
        <v>2.0</v>
      </c>
      <c r="K101" s="2" t="s">
        <v>59</v>
      </c>
      <c r="L101" s="43">
        <v>2.0</v>
      </c>
    </row>
    <row r="102">
      <c r="A102" s="2">
        <v>101.0</v>
      </c>
      <c r="B102" s="2" t="s">
        <v>274</v>
      </c>
      <c r="C102" s="43">
        <v>0.2</v>
      </c>
      <c r="D102" s="43" t="s">
        <v>265</v>
      </c>
      <c r="E102" s="43" t="s">
        <v>265</v>
      </c>
      <c r="F102" s="43" t="s">
        <v>265</v>
      </c>
      <c r="G102" s="43" t="s">
        <v>265</v>
      </c>
      <c r="H102" s="43">
        <v>0.0</v>
      </c>
      <c r="I102" s="43" t="s">
        <v>265</v>
      </c>
      <c r="J102" s="2">
        <v>2.0</v>
      </c>
      <c r="K102" s="2" t="s">
        <v>59</v>
      </c>
      <c r="L102" s="43">
        <v>2.0</v>
      </c>
    </row>
    <row r="103">
      <c r="A103" s="2">
        <v>102.0</v>
      </c>
      <c r="B103" s="2" t="s">
        <v>85</v>
      </c>
      <c r="C103" s="43">
        <v>0.3</v>
      </c>
      <c r="D103" s="43">
        <v>1.15</v>
      </c>
      <c r="E103" s="43">
        <v>0.75</v>
      </c>
      <c r="F103" s="43">
        <v>0.675</v>
      </c>
      <c r="G103" s="43">
        <v>1.55</v>
      </c>
      <c r="H103" s="43">
        <v>0.2</v>
      </c>
      <c r="I103" s="43">
        <v>5.0</v>
      </c>
      <c r="J103" s="2">
        <v>2.0</v>
      </c>
      <c r="K103" s="2" t="s">
        <v>59</v>
      </c>
      <c r="L103" s="43">
        <v>2.0</v>
      </c>
    </row>
    <row r="104">
      <c r="A104" s="2">
        <v>103.0</v>
      </c>
      <c r="B104" s="2" t="s">
        <v>276</v>
      </c>
      <c r="C104" s="43">
        <v>0.3</v>
      </c>
      <c r="D104" s="43">
        <v>0.0</v>
      </c>
      <c r="E104" s="43">
        <v>0.71</v>
      </c>
      <c r="F104" s="43">
        <v>0.0</v>
      </c>
      <c r="G104" s="43">
        <v>0.0</v>
      </c>
      <c r="H104" s="43">
        <v>0.2</v>
      </c>
      <c r="I104" s="43">
        <v>1.2</v>
      </c>
      <c r="J104" s="2">
        <v>2.0</v>
      </c>
      <c r="K104" s="2" t="s">
        <v>59</v>
      </c>
      <c r="L104" s="43">
        <v>2.0</v>
      </c>
    </row>
    <row r="105">
      <c r="A105" s="2">
        <v>104.0</v>
      </c>
      <c r="B105" s="2" t="s">
        <v>86</v>
      </c>
      <c r="C105" s="43">
        <v>0.4</v>
      </c>
      <c r="D105" s="43">
        <v>0.8</v>
      </c>
      <c r="E105" s="43">
        <v>0.64</v>
      </c>
      <c r="F105" s="43">
        <v>1.0</v>
      </c>
      <c r="G105" s="43">
        <v>2.1</v>
      </c>
      <c r="H105" s="43">
        <v>0.4</v>
      </c>
      <c r="I105" s="43">
        <v>5.34</v>
      </c>
      <c r="J105" s="2">
        <v>2.0</v>
      </c>
      <c r="K105" s="2" t="s">
        <v>59</v>
      </c>
      <c r="L105" s="43">
        <v>2.0</v>
      </c>
    </row>
    <row r="106">
      <c r="A106" s="2">
        <v>105.0</v>
      </c>
      <c r="B106" s="2" t="s">
        <v>277</v>
      </c>
      <c r="C106" s="43">
        <v>0.0</v>
      </c>
      <c r="D106" s="43" t="s">
        <v>265</v>
      </c>
      <c r="E106" s="43" t="s">
        <v>265</v>
      </c>
      <c r="F106" s="43" t="s">
        <v>265</v>
      </c>
      <c r="G106" s="43" t="s">
        <v>265</v>
      </c>
      <c r="H106" s="43">
        <v>0.0</v>
      </c>
      <c r="I106" s="43" t="s">
        <v>265</v>
      </c>
      <c r="J106" s="2">
        <v>2.0</v>
      </c>
      <c r="K106" s="2" t="s">
        <v>59</v>
      </c>
      <c r="L106" s="43">
        <v>2.0</v>
      </c>
    </row>
    <row r="107">
      <c r="A107" s="2">
        <v>106.0</v>
      </c>
      <c r="B107" s="2" t="s">
        <v>279</v>
      </c>
      <c r="C107" s="43">
        <v>0.2</v>
      </c>
      <c r="D107" s="43" t="s">
        <v>265</v>
      </c>
      <c r="E107" s="43">
        <v>1.0</v>
      </c>
      <c r="F107" s="43" t="s">
        <v>265</v>
      </c>
      <c r="G107" s="43" t="s">
        <v>265</v>
      </c>
      <c r="H107" s="43">
        <v>0.2</v>
      </c>
      <c r="I107" s="43" t="s">
        <v>265</v>
      </c>
      <c r="J107" s="2">
        <v>2.0</v>
      </c>
      <c r="K107" s="2" t="s">
        <v>59</v>
      </c>
      <c r="L107" s="43">
        <v>2.0</v>
      </c>
    </row>
    <row r="108">
      <c r="A108" s="2">
        <v>107.0</v>
      </c>
      <c r="B108" s="2" t="s">
        <v>280</v>
      </c>
      <c r="C108" s="43">
        <v>0.3</v>
      </c>
      <c r="D108" s="43" t="s">
        <v>265</v>
      </c>
      <c r="E108" s="43">
        <v>0.65</v>
      </c>
      <c r="F108" s="43" t="s">
        <v>265</v>
      </c>
      <c r="G108" s="43" t="s">
        <v>265</v>
      </c>
      <c r="H108" s="43">
        <v>0.0</v>
      </c>
      <c r="I108" s="43" t="s">
        <v>265</v>
      </c>
      <c r="J108" s="2">
        <v>2.0</v>
      </c>
      <c r="K108" s="2" t="s">
        <v>59</v>
      </c>
      <c r="L108" s="43">
        <v>2.0</v>
      </c>
    </row>
    <row r="109">
      <c r="A109" s="2">
        <v>108.0</v>
      </c>
      <c r="B109" s="2" t="s">
        <v>87</v>
      </c>
      <c r="C109" s="43">
        <v>0.6</v>
      </c>
      <c r="D109" s="43">
        <v>1.84</v>
      </c>
      <c r="E109" s="43">
        <v>0.71</v>
      </c>
      <c r="F109" s="43">
        <v>0.6</v>
      </c>
      <c r="G109" s="43">
        <v>1.5</v>
      </c>
      <c r="H109" s="43">
        <v>0.75</v>
      </c>
      <c r="I109" s="43">
        <v>6.0</v>
      </c>
      <c r="J109" s="2">
        <v>2.0</v>
      </c>
      <c r="K109" s="2" t="s">
        <v>59</v>
      </c>
      <c r="L109" s="43">
        <v>2.0</v>
      </c>
    </row>
    <row r="110">
      <c r="A110" s="2">
        <v>109.0</v>
      </c>
      <c r="B110" s="2" t="s">
        <v>88</v>
      </c>
      <c r="C110" s="43">
        <v>0.2</v>
      </c>
      <c r="D110" s="43">
        <v>1.54</v>
      </c>
      <c r="E110" s="43">
        <v>0.86</v>
      </c>
      <c r="F110" s="43">
        <v>0.75</v>
      </c>
      <c r="G110" s="43">
        <v>2.55</v>
      </c>
      <c r="H110" s="43">
        <v>0.2</v>
      </c>
      <c r="I110" s="43">
        <v>6.1</v>
      </c>
      <c r="J110" s="2">
        <v>2.0</v>
      </c>
      <c r="K110" s="2" t="s">
        <v>59</v>
      </c>
      <c r="L110" s="43">
        <v>2.0</v>
      </c>
    </row>
    <row r="111">
      <c r="A111" s="2">
        <v>110.0</v>
      </c>
      <c r="B111" s="2" t="s">
        <v>281</v>
      </c>
      <c r="C111" s="43">
        <v>0.0</v>
      </c>
      <c r="D111" s="43" t="s">
        <v>265</v>
      </c>
      <c r="E111" s="43" t="s">
        <v>265</v>
      </c>
      <c r="F111" s="43" t="s">
        <v>265</v>
      </c>
      <c r="G111" s="43" t="s">
        <v>265</v>
      </c>
      <c r="H111" s="43">
        <v>0.0</v>
      </c>
      <c r="I111" s="43" t="s">
        <v>265</v>
      </c>
      <c r="J111" s="2">
        <v>2.0</v>
      </c>
      <c r="K111" s="2" t="s">
        <v>59</v>
      </c>
      <c r="L111" s="43">
        <v>2.0</v>
      </c>
    </row>
    <row r="112">
      <c r="A112" s="2">
        <v>111.0</v>
      </c>
      <c r="B112" s="2" t="s">
        <v>89</v>
      </c>
      <c r="C112" s="43">
        <v>0.0</v>
      </c>
      <c r="D112" s="43">
        <v>1.24</v>
      </c>
      <c r="E112" s="43">
        <v>0.64</v>
      </c>
      <c r="F112" s="43">
        <v>1.35</v>
      </c>
      <c r="G112" s="43">
        <v>1.8</v>
      </c>
      <c r="H112" s="43">
        <v>0.1</v>
      </c>
      <c r="I112" s="43">
        <v>5.2</v>
      </c>
      <c r="J112" s="2">
        <v>2.0</v>
      </c>
      <c r="K112" s="2" t="s">
        <v>59</v>
      </c>
      <c r="L112" s="43">
        <v>2.0</v>
      </c>
    </row>
    <row r="113">
      <c r="A113" s="2">
        <v>112.0</v>
      </c>
      <c r="B113" s="2" t="s">
        <v>282</v>
      </c>
      <c r="C113" s="43">
        <v>0.2</v>
      </c>
      <c r="D113" s="43">
        <v>1.4</v>
      </c>
      <c r="E113" s="43">
        <v>0.64</v>
      </c>
      <c r="F113" s="43">
        <v>0.5</v>
      </c>
      <c r="G113" s="43">
        <v>0.55</v>
      </c>
      <c r="H113" s="43">
        <v>0.0</v>
      </c>
      <c r="I113" s="43">
        <v>2.8</v>
      </c>
      <c r="J113" s="2">
        <v>2.0</v>
      </c>
      <c r="K113" s="2" t="s">
        <v>59</v>
      </c>
      <c r="L113" s="43">
        <v>2.0</v>
      </c>
    </row>
    <row r="114">
      <c r="A114" s="2">
        <v>113.0</v>
      </c>
      <c r="B114" s="2" t="s">
        <v>283</v>
      </c>
      <c r="C114" s="43">
        <v>0.0</v>
      </c>
      <c r="D114" s="43" t="s">
        <v>265</v>
      </c>
      <c r="E114" s="43" t="s">
        <v>265</v>
      </c>
      <c r="F114" s="43" t="s">
        <v>265</v>
      </c>
      <c r="G114" s="43" t="s">
        <v>265</v>
      </c>
      <c r="H114" s="43">
        <v>0.0</v>
      </c>
      <c r="I114" s="43" t="s">
        <v>265</v>
      </c>
      <c r="J114" s="2">
        <v>2.0</v>
      </c>
      <c r="K114" s="2" t="s">
        <v>59</v>
      </c>
      <c r="L114" s="43">
        <v>2.0</v>
      </c>
    </row>
    <row r="115">
      <c r="A115" s="2">
        <v>114.0</v>
      </c>
      <c r="B115" s="2" t="s">
        <v>284</v>
      </c>
      <c r="C115" s="43">
        <v>0.3</v>
      </c>
      <c r="D115" s="43">
        <v>1.25</v>
      </c>
      <c r="E115" s="43">
        <v>0.75</v>
      </c>
      <c r="F115" s="43" t="s">
        <v>265</v>
      </c>
      <c r="G115" s="43" t="s">
        <v>265</v>
      </c>
      <c r="H115" s="43">
        <v>0.2</v>
      </c>
      <c r="I115" s="43" t="s">
        <v>265</v>
      </c>
      <c r="J115" s="2">
        <v>2.0</v>
      </c>
      <c r="K115" s="2" t="s">
        <v>59</v>
      </c>
      <c r="L115" s="43">
        <v>2.0</v>
      </c>
    </row>
    <row r="116">
      <c r="A116" s="2">
        <v>115.0</v>
      </c>
      <c r="B116" s="2" t="s">
        <v>285</v>
      </c>
      <c r="C116" s="43">
        <v>0.3</v>
      </c>
      <c r="D116" s="43">
        <v>1.0</v>
      </c>
      <c r="E116" s="43">
        <v>0.71</v>
      </c>
      <c r="F116" s="43" t="s">
        <v>265</v>
      </c>
      <c r="G116" s="43" t="s">
        <v>265</v>
      </c>
      <c r="H116" s="43">
        <v>0.1</v>
      </c>
      <c r="I116" s="43" t="s">
        <v>265</v>
      </c>
      <c r="J116" s="2">
        <v>2.0</v>
      </c>
      <c r="K116" s="2" t="s">
        <v>59</v>
      </c>
      <c r="L116" s="43">
        <v>2.0</v>
      </c>
    </row>
    <row r="117">
      <c r="A117" s="2">
        <v>116.0</v>
      </c>
      <c r="B117" s="2" t="s">
        <v>286</v>
      </c>
      <c r="C117" s="43">
        <v>0.4</v>
      </c>
      <c r="D117" s="43">
        <v>0.1</v>
      </c>
      <c r="E117" s="43">
        <v>0.35</v>
      </c>
      <c r="F117" s="43">
        <v>1.0</v>
      </c>
      <c r="G117" s="43">
        <v>0.45</v>
      </c>
      <c r="H117" s="43">
        <v>0.5</v>
      </c>
      <c r="I117" s="43">
        <v>2.8</v>
      </c>
      <c r="J117" s="2">
        <v>2.0</v>
      </c>
      <c r="K117" s="2" t="s">
        <v>59</v>
      </c>
      <c r="L117" s="43">
        <v>2.0</v>
      </c>
    </row>
    <row r="118">
      <c r="A118" s="2">
        <v>117.0</v>
      </c>
      <c r="B118" s="2" t="s">
        <v>287</v>
      </c>
      <c r="C118" s="43">
        <v>0.0</v>
      </c>
      <c r="D118" s="43" t="s">
        <v>265</v>
      </c>
      <c r="E118" s="43" t="s">
        <v>265</v>
      </c>
      <c r="F118" s="43" t="s">
        <v>265</v>
      </c>
      <c r="G118" s="43" t="s">
        <v>265</v>
      </c>
      <c r="H118" s="43">
        <v>0.0</v>
      </c>
      <c r="I118" s="43" t="s">
        <v>265</v>
      </c>
      <c r="J118" s="2">
        <v>2.0</v>
      </c>
      <c r="K118" s="2" t="s">
        <v>59</v>
      </c>
      <c r="L118" s="43">
        <v>2.0</v>
      </c>
    </row>
    <row r="119">
      <c r="A119" s="2">
        <v>118.0</v>
      </c>
      <c r="B119" s="2" t="s">
        <v>288</v>
      </c>
      <c r="C119" s="43">
        <v>0.0</v>
      </c>
      <c r="D119" s="43" t="s">
        <v>265</v>
      </c>
      <c r="E119" s="43" t="s">
        <v>265</v>
      </c>
      <c r="F119" s="43" t="s">
        <v>265</v>
      </c>
      <c r="G119" s="43" t="s">
        <v>265</v>
      </c>
      <c r="H119" s="43">
        <v>0.0</v>
      </c>
      <c r="I119" s="43" t="s">
        <v>265</v>
      </c>
      <c r="J119" s="2">
        <v>2.0</v>
      </c>
      <c r="K119" s="2" t="s">
        <v>59</v>
      </c>
      <c r="L119" s="43">
        <v>2.0</v>
      </c>
    </row>
    <row r="120">
      <c r="A120" s="2">
        <v>119.0</v>
      </c>
      <c r="B120" s="2" t="s">
        <v>289</v>
      </c>
      <c r="C120" s="43">
        <v>0.3</v>
      </c>
      <c r="D120" s="43">
        <v>1.05</v>
      </c>
      <c r="E120" s="43">
        <v>0.6</v>
      </c>
      <c r="F120" s="43">
        <v>0.0</v>
      </c>
      <c r="G120" s="43">
        <v>0.35</v>
      </c>
      <c r="H120" s="43">
        <v>0.2</v>
      </c>
      <c r="I120" s="43">
        <v>2.5</v>
      </c>
      <c r="J120" s="2">
        <v>2.0</v>
      </c>
      <c r="K120" s="2" t="s">
        <v>59</v>
      </c>
      <c r="L120" s="43">
        <v>2.0</v>
      </c>
    </row>
    <row r="121">
      <c r="A121" s="2">
        <v>120.0</v>
      </c>
      <c r="B121" s="2" t="s">
        <v>90</v>
      </c>
      <c r="C121" s="43">
        <v>0.1</v>
      </c>
      <c r="D121" s="43">
        <v>1.0</v>
      </c>
      <c r="E121" s="43">
        <v>0.65</v>
      </c>
      <c r="F121" s="43">
        <v>0.6</v>
      </c>
      <c r="G121" s="43">
        <v>1.3</v>
      </c>
      <c r="H121" s="43">
        <v>0.5</v>
      </c>
      <c r="I121" s="43">
        <v>5.0</v>
      </c>
      <c r="J121" s="2">
        <v>2.0</v>
      </c>
      <c r="K121" s="2" t="s">
        <v>59</v>
      </c>
      <c r="L121" s="43">
        <v>2.0</v>
      </c>
    </row>
    <row r="122">
      <c r="A122" s="2">
        <v>121.0</v>
      </c>
      <c r="B122" s="2" t="s">
        <v>290</v>
      </c>
      <c r="C122" s="43">
        <v>0.0</v>
      </c>
      <c r="D122" s="43">
        <v>1.0</v>
      </c>
      <c r="E122" s="43" t="s">
        <v>265</v>
      </c>
      <c r="F122" s="43">
        <v>0.6</v>
      </c>
      <c r="G122" s="43">
        <v>1.5</v>
      </c>
      <c r="H122" s="43">
        <v>0.4</v>
      </c>
      <c r="I122" s="43" t="s">
        <v>265</v>
      </c>
      <c r="J122" s="2">
        <v>2.0</v>
      </c>
      <c r="K122" s="2" t="s">
        <v>59</v>
      </c>
      <c r="L122" s="43">
        <v>2.0</v>
      </c>
    </row>
    <row r="123">
      <c r="A123" s="2">
        <v>122.0</v>
      </c>
      <c r="B123" s="2" t="s">
        <v>291</v>
      </c>
      <c r="C123" s="43">
        <v>0.4</v>
      </c>
      <c r="D123" s="43">
        <v>0.9</v>
      </c>
      <c r="E123" s="43">
        <v>0.7</v>
      </c>
      <c r="F123" s="43" t="s">
        <v>265</v>
      </c>
      <c r="G123" s="43" t="s">
        <v>265</v>
      </c>
      <c r="H123" s="43">
        <v>0.0</v>
      </c>
      <c r="I123" s="43" t="s">
        <v>265</v>
      </c>
      <c r="J123" s="2">
        <v>2.0</v>
      </c>
      <c r="K123" s="2" t="s">
        <v>59</v>
      </c>
      <c r="L123" s="43">
        <v>2.0</v>
      </c>
    </row>
    <row r="124">
      <c r="A124" s="2">
        <v>123.0</v>
      </c>
      <c r="B124" s="2" t="s">
        <v>91</v>
      </c>
      <c r="C124" s="43">
        <v>0.0</v>
      </c>
      <c r="D124" s="43">
        <v>1.5</v>
      </c>
      <c r="E124" s="43">
        <v>0.75</v>
      </c>
      <c r="F124" s="43">
        <v>0.75</v>
      </c>
      <c r="G124" s="43">
        <v>2.55</v>
      </c>
      <c r="H124" s="43">
        <v>0.0</v>
      </c>
      <c r="I124" s="43">
        <v>5.6</v>
      </c>
      <c r="J124" s="2">
        <v>2.0</v>
      </c>
      <c r="K124" s="2" t="s">
        <v>59</v>
      </c>
      <c r="L124" s="43">
        <v>2.0</v>
      </c>
    </row>
    <row r="125">
      <c r="A125" s="2">
        <v>124.0</v>
      </c>
      <c r="B125" s="2" t="s">
        <v>294</v>
      </c>
      <c r="C125" s="43">
        <v>0.3</v>
      </c>
      <c r="D125" s="43">
        <v>1.04</v>
      </c>
      <c r="E125" s="43">
        <v>0.56</v>
      </c>
      <c r="F125" s="43" t="s">
        <v>265</v>
      </c>
      <c r="G125" s="43" t="s">
        <v>265</v>
      </c>
      <c r="H125" s="43">
        <v>0.0</v>
      </c>
      <c r="I125" s="43" t="s">
        <v>265</v>
      </c>
      <c r="J125" s="2">
        <v>2.0</v>
      </c>
      <c r="K125" s="2" t="s">
        <v>59</v>
      </c>
      <c r="L125" s="43">
        <v>2.0</v>
      </c>
    </row>
    <row r="126">
      <c r="A126" s="2">
        <v>125.0</v>
      </c>
      <c r="B126" s="2" t="s">
        <v>296</v>
      </c>
      <c r="C126" s="43">
        <v>0.5</v>
      </c>
      <c r="D126" s="43">
        <v>1.0</v>
      </c>
      <c r="E126" s="43">
        <v>0.58</v>
      </c>
      <c r="F126" s="43" t="s">
        <v>265</v>
      </c>
      <c r="G126" s="43" t="s">
        <v>265</v>
      </c>
      <c r="H126" s="43">
        <v>0.6</v>
      </c>
      <c r="I126" s="43" t="s">
        <v>265</v>
      </c>
      <c r="J126" s="2">
        <v>2.0</v>
      </c>
      <c r="K126" s="2" t="s">
        <v>59</v>
      </c>
      <c r="L126" s="43">
        <v>2.0</v>
      </c>
    </row>
    <row r="127">
      <c r="A127" s="2">
        <v>126.0</v>
      </c>
      <c r="B127" s="2" t="s">
        <v>297</v>
      </c>
      <c r="C127" s="43">
        <v>0.0</v>
      </c>
      <c r="D127" s="43" t="s">
        <v>265</v>
      </c>
      <c r="E127" s="43">
        <v>0.5</v>
      </c>
      <c r="F127" s="43" t="s">
        <v>265</v>
      </c>
      <c r="G127" s="43" t="s">
        <v>265</v>
      </c>
      <c r="H127" s="43">
        <v>0.1</v>
      </c>
      <c r="I127" s="43" t="s">
        <v>265</v>
      </c>
      <c r="J127" s="2">
        <v>2.0</v>
      </c>
      <c r="K127" s="2" t="s">
        <v>59</v>
      </c>
      <c r="L127" s="43">
        <v>2.0</v>
      </c>
    </row>
    <row r="128">
      <c r="A128" s="2">
        <v>127.0</v>
      </c>
      <c r="B128" s="2" t="s">
        <v>298</v>
      </c>
      <c r="C128" s="43">
        <v>0.2</v>
      </c>
      <c r="D128" s="43" t="s">
        <v>265</v>
      </c>
      <c r="E128" s="43">
        <v>0.58</v>
      </c>
      <c r="F128" s="43">
        <v>0.6</v>
      </c>
      <c r="G128" s="43" t="s">
        <v>265</v>
      </c>
      <c r="H128" s="43">
        <v>0.2</v>
      </c>
      <c r="I128" s="43" t="s">
        <v>265</v>
      </c>
      <c r="J128" s="2">
        <v>2.0</v>
      </c>
      <c r="K128" s="2" t="s">
        <v>59</v>
      </c>
      <c r="L128" s="43">
        <v>2.0</v>
      </c>
    </row>
    <row r="129">
      <c r="A129" s="2">
        <v>128.0</v>
      </c>
      <c r="B129" s="2" t="s">
        <v>299</v>
      </c>
      <c r="C129" s="43">
        <v>0.1</v>
      </c>
      <c r="D129" s="43" t="s">
        <v>265</v>
      </c>
      <c r="E129" s="43" t="s">
        <v>265</v>
      </c>
      <c r="F129" s="43" t="s">
        <v>265</v>
      </c>
      <c r="G129" s="43" t="s">
        <v>265</v>
      </c>
      <c r="H129" s="43">
        <v>0.2</v>
      </c>
      <c r="I129" s="43" t="s">
        <v>265</v>
      </c>
      <c r="J129" s="2">
        <v>2.0</v>
      </c>
      <c r="K129" s="2" t="s">
        <v>59</v>
      </c>
      <c r="L129" s="43">
        <v>2.0</v>
      </c>
    </row>
    <row r="130">
      <c r="A130" s="2">
        <v>129.0</v>
      </c>
      <c r="B130" s="2" t="s">
        <v>300</v>
      </c>
      <c r="C130" s="43">
        <v>0.0</v>
      </c>
      <c r="D130" s="43">
        <v>0.9</v>
      </c>
      <c r="E130" s="43">
        <v>0.58</v>
      </c>
      <c r="F130" s="43">
        <v>0.9375</v>
      </c>
      <c r="G130" s="43" t="s">
        <v>265</v>
      </c>
      <c r="H130" s="43">
        <v>0.2</v>
      </c>
      <c r="I130" s="43" t="s">
        <v>265</v>
      </c>
      <c r="J130" s="2">
        <v>2.0</v>
      </c>
      <c r="K130" s="2" t="s">
        <v>59</v>
      </c>
      <c r="L130" s="43">
        <v>2.0</v>
      </c>
    </row>
    <row r="131">
      <c r="A131" s="2">
        <v>130.0</v>
      </c>
      <c r="B131" s="2" t="s">
        <v>301</v>
      </c>
      <c r="C131" s="43">
        <v>0.1</v>
      </c>
      <c r="D131" s="43" t="s">
        <v>265</v>
      </c>
      <c r="E131" s="43">
        <v>0.8</v>
      </c>
      <c r="F131" s="43" t="s">
        <v>265</v>
      </c>
      <c r="G131" s="43" t="s">
        <v>265</v>
      </c>
      <c r="H131" s="43">
        <v>0.1</v>
      </c>
      <c r="I131" s="43" t="s">
        <v>265</v>
      </c>
      <c r="J131" s="2">
        <v>2.0</v>
      </c>
      <c r="K131" s="2" t="s">
        <v>59</v>
      </c>
      <c r="L131" s="43">
        <v>2.0</v>
      </c>
    </row>
    <row r="132">
      <c r="A132" s="2">
        <v>131.0</v>
      </c>
      <c r="B132" s="2" t="s">
        <v>302</v>
      </c>
      <c r="C132" s="43">
        <v>0.0</v>
      </c>
      <c r="D132" s="43" t="s">
        <v>265</v>
      </c>
      <c r="E132" s="43" t="s">
        <v>265</v>
      </c>
      <c r="F132" s="43" t="s">
        <v>265</v>
      </c>
      <c r="G132" s="43" t="s">
        <v>265</v>
      </c>
      <c r="H132" s="43">
        <v>0.0</v>
      </c>
      <c r="I132" s="43" t="s">
        <v>265</v>
      </c>
      <c r="J132" s="2">
        <v>2.0</v>
      </c>
      <c r="K132" s="2" t="s">
        <v>59</v>
      </c>
      <c r="L132" s="43">
        <v>2.0</v>
      </c>
    </row>
    <row r="133">
      <c r="A133" s="2">
        <v>132.0</v>
      </c>
      <c r="B133" s="2" t="s">
        <v>303</v>
      </c>
      <c r="C133" s="43">
        <v>0.0</v>
      </c>
      <c r="D133" s="43" t="s">
        <v>265</v>
      </c>
      <c r="E133" s="43" t="s">
        <v>265</v>
      </c>
      <c r="F133" s="43" t="s">
        <v>265</v>
      </c>
      <c r="G133" s="43" t="s">
        <v>265</v>
      </c>
      <c r="H133" s="43">
        <v>0.0</v>
      </c>
      <c r="I133" s="43" t="s">
        <v>265</v>
      </c>
      <c r="J133" s="2">
        <v>2.0</v>
      </c>
      <c r="K133" s="2" t="s">
        <v>59</v>
      </c>
      <c r="L133" s="43">
        <v>2.0</v>
      </c>
    </row>
    <row r="134">
      <c r="A134" s="2">
        <v>133.0</v>
      </c>
      <c r="B134" s="2" t="s">
        <v>304</v>
      </c>
      <c r="C134" s="43">
        <v>0.0</v>
      </c>
      <c r="D134" s="43" t="s">
        <v>265</v>
      </c>
      <c r="E134" s="43" t="s">
        <v>265</v>
      </c>
      <c r="F134" s="43" t="s">
        <v>265</v>
      </c>
      <c r="G134" s="43" t="s">
        <v>265</v>
      </c>
      <c r="H134" s="43">
        <v>0.0</v>
      </c>
      <c r="I134" s="43" t="s">
        <v>265</v>
      </c>
      <c r="J134" s="2">
        <v>2.0</v>
      </c>
      <c r="K134" s="2" t="s">
        <v>59</v>
      </c>
      <c r="L134" s="43">
        <v>2.0</v>
      </c>
    </row>
    <row r="135">
      <c r="A135" s="2">
        <v>134.0</v>
      </c>
      <c r="B135" s="2" t="s">
        <v>305</v>
      </c>
      <c r="C135" s="43">
        <v>0.3</v>
      </c>
      <c r="D135" s="43">
        <v>0.92</v>
      </c>
      <c r="E135" s="43">
        <v>0.6</v>
      </c>
      <c r="F135" s="43">
        <v>0.0</v>
      </c>
      <c r="G135" s="43">
        <v>0.0</v>
      </c>
      <c r="H135" s="43">
        <v>0.0</v>
      </c>
      <c r="I135" s="43">
        <v>1.8</v>
      </c>
      <c r="J135" s="2">
        <v>2.0</v>
      </c>
      <c r="K135" s="2" t="s">
        <v>59</v>
      </c>
      <c r="L135" s="43">
        <v>2.0</v>
      </c>
    </row>
    <row r="136">
      <c r="A136" s="2">
        <v>135.0</v>
      </c>
      <c r="B136" s="2" t="s">
        <v>306</v>
      </c>
      <c r="C136" s="43">
        <v>0.0</v>
      </c>
      <c r="D136" s="43" t="s">
        <v>265</v>
      </c>
      <c r="E136" s="43" t="s">
        <v>265</v>
      </c>
      <c r="F136" s="43" t="s">
        <v>265</v>
      </c>
      <c r="G136" s="43" t="s">
        <v>265</v>
      </c>
      <c r="H136" s="43">
        <v>0.0</v>
      </c>
      <c r="I136" s="43" t="s">
        <v>265</v>
      </c>
      <c r="J136" s="2">
        <v>2.0</v>
      </c>
      <c r="K136" s="2" t="s">
        <v>59</v>
      </c>
      <c r="L136" s="43">
        <v>2.0</v>
      </c>
    </row>
    <row r="137">
      <c r="A137" s="2">
        <v>136.0</v>
      </c>
      <c r="B137" s="2" t="s">
        <v>308</v>
      </c>
      <c r="C137" s="43">
        <v>0.0</v>
      </c>
      <c r="D137" s="43" t="s">
        <v>265</v>
      </c>
      <c r="E137" s="43" t="s">
        <v>265</v>
      </c>
      <c r="F137" s="43" t="s">
        <v>265</v>
      </c>
      <c r="G137" s="43" t="s">
        <v>265</v>
      </c>
      <c r="H137" s="43">
        <v>0.0</v>
      </c>
      <c r="I137" s="43" t="s">
        <v>265</v>
      </c>
      <c r="J137" s="2">
        <v>2.0</v>
      </c>
      <c r="K137" s="2" t="s">
        <v>59</v>
      </c>
      <c r="L137" s="43">
        <v>2.0</v>
      </c>
    </row>
    <row r="138">
      <c r="A138" s="2">
        <v>137.0</v>
      </c>
      <c r="B138" s="2" t="s">
        <v>309</v>
      </c>
      <c r="C138" s="43">
        <v>0.5</v>
      </c>
      <c r="D138" s="43">
        <v>1.03</v>
      </c>
      <c r="E138" s="43">
        <v>0.86</v>
      </c>
      <c r="F138" s="43">
        <v>0.0</v>
      </c>
      <c r="G138" s="43">
        <v>0.0</v>
      </c>
      <c r="H138" s="43">
        <v>0.2</v>
      </c>
      <c r="I138" s="43">
        <v>2.6</v>
      </c>
      <c r="J138" s="2">
        <v>2.0</v>
      </c>
      <c r="K138" s="2" t="s">
        <v>59</v>
      </c>
      <c r="L138" s="43">
        <v>2.0</v>
      </c>
    </row>
    <row r="139">
      <c r="A139" s="2">
        <v>138.0</v>
      </c>
      <c r="B139" s="2" t="s">
        <v>310</v>
      </c>
      <c r="C139" s="43">
        <v>0.2</v>
      </c>
      <c r="D139" s="43">
        <v>1.35</v>
      </c>
      <c r="E139" s="43">
        <v>0.8</v>
      </c>
      <c r="F139" s="43">
        <v>0.1</v>
      </c>
      <c r="G139" s="43">
        <v>0.7</v>
      </c>
      <c r="H139" s="43">
        <v>0.3</v>
      </c>
      <c r="I139" s="43">
        <v>3.5</v>
      </c>
      <c r="J139" s="2">
        <v>2.0</v>
      </c>
      <c r="K139" s="2" t="s">
        <v>59</v>
      </c>
      <c r="L139" s="43">
        <v>2.0</v>
      </c>
    </row>
    <row r="140">
      <c r="A140" s="2">
        <v>139.0</v>
      </c>
      <c r="B140" s="2" t="s">
        <v>92</v>
      </c>
      <c r="C140" s="43">
        <v>0.3</v>
      </c>
      <c r="D140" s="43">
        <v>1.0</v>
      </c>
      <c r="E140" s="43">
        <v>0.65</v>
      </c>
      <c r="F140" s="43">
        <v>0.75</v>
      </c>
      <c r="G140" s="43">
        <v>1.65</v>
      </c>
      <c r="H140" s="43">
        <v>0.3</v>
      </c>
      <c r="I140" s="43">
        <v>5.0</v>
      </c>
      <c r="J140" s="2">
        <v>2.0</v>
      </c>
      <c r="K140" s="2" t="s">
        <v>59</v>
      </c>
      <c r="L140" s="43">
        <v>2.0</v>
      </c>
    </row>
    <row r="141">
      <c r="A141" s="2">
        <v>140.0</v>
      </c>
      <c r="B141" s="2" t="s">
        <v>93</v>
      </c>
      <c r="C141" s="43">
        <v>0.2</v>
      </c>
      <c r="D141" s="43">
        <v>1.35</v>
      </c>
      <c r="E141" s="43">
        <v>0.71</v>
      </c>
      <c r="F141" s="43">
        <v>0.6375</v>
      </c>
      <c r="G141" s="43">
        <v>1.5</v>
      </c>
      <c r="H141" s="43">
        <v>0.6</v>
      </c>
      <c r="I141" s="43">
        <v>5.0</v>
      </c>
      <c r="J141" s="2">
        <v>2.0</v>
      </c>
      <c r="K141" s="2" t="s">
        <v>59</v>
      </c>
      <c r="L141" s="43">
        <v>2.0</v>
      </c>
    </row>
    <row r="142">
      <c r="A142" s="2">
        <v>141.0</v>
      </c>
      <c r="B142" s="2" t="s">
        <v>311</v>
      </c>
      <c r="C142" s="43">
        <v>0.0</v>
      </c>
      <c r="D142" s="43" t="s">
        <v>265</v>
      </c>
      <c r="E142" s="43" t="s">
        <v>265</v>
      </c>
      <c r="F142" s="43" t="s">
        <v>265</v>
      </c>
      <c r="G142" s="43" t="s">
        <v>265</v>
      </c>
      <c r="H142" s="43">
        <v>0.7</v>
      </c>
      <c r="I142" s="43" t="s">
        <v>265</v>
      </c>
      <c r="J142" s="2">
        <v>2.0</v>
      </c>
      <c r="K142" s="2" t="s">
        <v>59</v>
      </c>
      <c r="L142" s="43">
        <v>2.0</v>
      </c>
    </row>
    <row r="143">
      <c r="A143" s="2">
        <v>142.0</v>
      </c>
      <c r="B143" s="2" t="s">
        <v>94</v>
      </c>
      <c r="C143" s="43">
        <v>0.1</v>
      </c>
      <c r="D143" s="43" t="s">
        <v>95</v>
      </c>
      <c r="E143" s="43" t="s">
        <v>95</v>
      </c>
      <c r="F143" s="43">
        <v>1.45</v>
      </c>
      <c r="G143" s="43">
        <v>1.7</v>
      </c>
      <c r="H143" s="43">
        <v>1.3</v>
      </c>
      <c r="I143" s="43">
        <v>5.0</v>
      </c>
      <c r="J143" s="2">
        <v>2.0</v>
      </c>
      <c r="K143" s="2" t="s">
        <v>59</v>
      </c>
      <c r="L143" s="43">
        <v>2.0</v>
      </c>
    </row>
    <row r="144">
      <c r="A144" s="2">
        <v>143.0</v>
      </c>
      <c r="B144" s="2" t="s">
        <v>96</v>
      </c>
      <c r="C144" s="43">
        <v>0.3</v>
      </c>
      <c r="D144" s="43">
        <v>1.05</v>
      </c>
      <c r="E144" s="43">
        <v>0.7</v>
      </c>
      <c r="F144" s="43">
        <v>0.6375</v>
      </c>
      <c r="G144" s="43">
        <v>2.3</v>
      </c>
      <c r="H144" s="43">
        <v>0.3</v>
      </c>
      <c r="I144" s="43">
        <v>5.3</v>
      </c>
      <c r="J144" s="2">
        <v>2.0</v>
      </c>
      <c r="K144" s="2" t="s">
        <v>59</v>
      </c>
      <c r="L144" s="43">
        <v>2.0</v>
      </c>
    </row>
    <row r="145">
      <c r="A145" s="2">
        <v>144.0</v>
      </c>
      <c r="B145" s="2" t="s">
        <v>97</v>
      </c>
      <c r="C145" s="43">
        <v>0.0</v>
      </c>
      <c r="D145" s="43">
        <v>1.0</v>
      </c>
      <c r="E145" s="43">
        <v>0.86</v>
      </c>
      <c r="F145" s="43">
        <v>0.975</v>
      </c>
      <c r="G145" s="43">
        <v>1.2</v>
      </c>
      <c r="H145" s="43">
        <v>0.0</v>
      </c>
      <c r="I145" s="43">
        <v>5.0</v>
      </c>
      <c r="J145" s="2">
        <v>2.0</v>
      </c>
      <c r="K145" s="2" t="s">
        <v>59</v>
      </c>
      <c r="L145" s="43">
        <v>2.0</v>
      </c>
    </row>
    <row r="146">
      <c r="A146" s="2">
        <v>145.0</v>
      </c>
      <c r="B146" s="2" t="s">
        <v>313</v>
      </c>
      <c r="C146" s="43">
        <v>0.0</v>
      </c>
      <c r="D146" s="43" t="s">
        <v>265</v>
      </c>
      <c r="E146" s="43" t="s">
        <v>265</v>
      </c>
      <c r="F146" s="43" t="s">
        <v>265</v>
      </c>
      <c r="G146" s="43" t="s">
        <v>265</v>
      </c>
      <c r="H146" s="43">
        <v>0.0</v>
      </c>
      <c r="I146" s="43" t="s">
        <v>265</v>
      </c>
      <c r="J146" s="2">
        <v>2.0</v>
      </c>
      <c r="K146" s="2" t="s">
        <v>59</v>
      </c>
      <c r="L146" s="43">
        <v>2.0</v>
      </c>
    </row>
    <row r="147">
      <c r="A147" s="2">
        <v>146.0</v>
      </c>
      <c r="B147" s="2" t="s">
        <v>315</v>
      </c>
      <c r="C147" s="43">
        <v>0.0</v>
      </c>
      <c r="D147" s="43" t="s">
        <v>265</v>
      </c>
      <c r="E147" s="43" t="s">
        <v>265</v>
      </c>
      <c r="F147" s="43" t="s">
        <v>265</v>
      </c>
      <c r="G147" s="43" t="s">
        <v>265</v>
      </c>
      <c r="H147" s="43">
        <v>0.0</v>
      </c>
      <c r="I147" s="43" t="s">
        <v>265</v>
      </c>
      <c r="J147" s="2">
        <v>2.0</v>
      </c>
      <c r="K147" s="2" t="s">
        <v>59</v>
      </c>
      <c r="L147" s="43">
        <v>2.0</v>
      </c>
    </row>
    <row r="148">
      <c r="A148" s="2">
        <v>147.0</v>
      </c>
      <c r="B148" s="2" t="s">
        <v>316</v>
      </c>
      <c r="C148" s="43">
        <v>0.0</v>
      </c>
      <c r="D148" s="43" t="s">
        <v>265</v>
      </c>
      <c r="E148" s="43" t="s">
        <v>265</v>
      </c>
      <c r="F148" s="43" t="s">
        <v>265</v>
      </c>
      <c r="G148" s="43" t="s">
        <v>265</v>
      </c>
      <c r="H148" s="43">
        <v>0.0</v>
      </c>
      <c r="I148" s="43" t="s">
        <v>265</v>
      </c>
      <c r="J148" s="2">
        <v>2.0</v>
      </c>
      <c r="K148" s="2" t="s">
        <v>59</v>
      </c>
      <c r="L148" s="43">
        <v>2.0</v>
      </c>
    </row>
    <row r="149">
      <c r="A149" s="2">
        <v>148.0</v>
      </c>
      <c r="B149" s="2" t="s">
        <v>318</v>
      </c>
      <c r="C149" s="43">
        <v>0.0</v>
      </c>
      <c r="D149" s="43" t="s">
        <v>265</v>
      </c>
      <c r="E149" s="43" t="s">
        <v>265</v>
      </c>
      <c r="F149" s="43" t="s">
        <v>265</v>
      </c>
      <c r="G149" s="43" t="s">
        <v>265</v>
      </c>
      <c r="H149" s="43">
        <v>0.0</v>
      </c>
      <c r="I149" s="43" t="s">
        <v>265</v>
      </c>
      <c r="J149" s="2">
        <v>2.0</v>
      </c>
      <c r="K149" s="2" t="s">
        <v>59</v>
      </c>
      <c r="L149" s="43">
        <v>2.0</v>
      </c>
    </row>
    <row r="150">
      <c r="A150" s="2">
        <v>149.0</v>
      </c>
      <c r="B150" s="2" t="s">
        <v>149</v>
      </c>
      <c r="C150" s="43">
        <v>0.4</v>
      </c>
      <c r="D150" s="43" t="s">
        <v>265</v>
      </c>
      <c r="E150" s="43" t="s">
        <v>265</v>
      </c>
      <c r="F150" s="43" t="s">
        <v>265</v>
      </c>
      <c r="G150" s="43" t="s">
        <v>265</v>
      </c>
      <c r="H150" s="43">
        <v>0.33</v>
      </c>
      <c r="I150" s="43">
        <v>0.73</v>
      </c>
      <c r="J150" s="2">
        <v>1.0</v>
      </c>
      <c r="K150" s="2" t="s">
        <v>99</v>
      </c>
      <c r="L150" s="43">
        <v>1.0</v>
      </c>
    </row>
    <row r="151">
      <c r="A151" s="2">
        <v>150.0</v>
      </c>
      <c r="B151" s="2" t="s">
        <v>319</v>
      </c>
      <c r="C151" s="43">
        <v>0.05</v>
      </c>
      <c r="D151" s="43">
        <v>1.2</v>
      </c>
      <c r="E151" s="43">
        <v>0.5</v>
      </c>
      <c r="F151" s="43">
        <v>0.3375</v>
      </c>
      <c r="G151" s="43" t="s">
        <v>265</v>
      </c>
      <c r="H151" s="43">
        <v>0.19</v>
      </c>
      <c r="I151" s="43">
        <v>2.2775</v>
      </c>
      <c r="J151" s="2">
        <v>1.0</v>
      </c>
      <c r="K151" s="2" t="s">
        <v>99</v>
      </c>
      <c r="L151" s="43">
        <v>1.0</v>
      </c>
    </row>
    <row r="152">
      <c r="A152" s="2">
        <v>151.0</v>
      </c>
      <c r="B152" s="2" t="s">
        <v>320</v>
      </c>
      <c r="C152" s="43">
        <v>0.2</v>
      </c>
      <c r="D152" s="43">
        <v>1.22</v>
      </c>
      <c r="E152" s="43">
        <v>0.58</v>
      </c>
      <c r="F152" s="43">
        <v>0.45</v>
      </c>
      <c r="G152" s="43">
        <v>0.075</v>
      </c>
      <c r="H152" s="43">
        <v>0.35</v>
      </c>
      <c r="I152" s="43">
        <v>2.875</v>
      </c>
      <c r="J152" s="2">
        <v>1.0</v>
      </c>
      <c r="K152" s="2" t="s">
        <v>99</v>
      </c>
      <c r="L152" s="43">
        <v>3.0</v>
      </c>
    </row>
    <row r="153">
      <c r="A153" s="2">
        <v>152.0</v>
      </c>
      <c r="B153" s="2" t="s">
        <v>321</v>
      </c>
      <c r="C153" s="43">
        <v>1.0</v>
      </c>
      <c r="D153" s="43">
        <v>1.08</v>
      </c>
      <c r="E153" s="43">
        <v>0.92</v>
      </c>
      <c r="F153" s="43">
        <v>0.3</v>
      </c>
      <c r="G153" s="43">
        <v>0.525</v>
      </c>
      <c r="H153" s="43">
        <v>0.9</v>
      </c>
      <c r="I153" s="43">
        <v>4.725</v>
      </c>
      <c r="J153" s="2">
        <v>1.0</v>
      </c>
      <c r="K153" s="2" t="s">
        <v>99</v>
      </c>
      <c r="L153" s="43">
        <v>1.0</v>
      </c>
    </row>
    <row r="154">
      <c r="A154" s="2">
        <v>153.0</v>
      </c>
      <c r="B154" s="2" t="s">
        <v>322</v>
      </c>
      <c r="C154" s="43">
        <v>0.6</v>
      </c>
      <c r="D154" s="43">
        <v>0.65</v>
      </c>
      <c r="E154" s="43">
        <v>0.75</v>
      </c>
      <c r="F154" s="43">
        <v>0.0375</v>
      </c>
      <c r="G154" s="43">
        <v>0.3</v>
      </c>
      <c r="H154" s="43">
        <v>0.35</v>
      </c>
      <c r="I154" s="43">
        <v>2.6875</v>
      </c>
      <c r="J154" s="2">
        <v>1.0</v>
      </c>
      <c r="K154" s="2" t="s">
        <v>99</v>
      </c>
      <c r="L154" s="43">
        <v>1.0</v>
      </c>
    </row>
    <row r="155">
      <c r="A155" s="2">
        <v>154.0</v>
      </c>
      <c r="B155" s="2" t="s">
        <v>98</v>
      </c>
      <c r="C155" s="43">
        <v>1.0</v>
      </c>
      <c r="D155" s="43">
        <v>1.72</v>
      </c>
      <c r="E155" s="43">
        <v>0.77</v>
      </c>
      <c r="F155" s="43">
        <v>0.75</v>
      </c>
      <c r="G155" s="43">
        <v>2.85</v>
      </c>
      <c r="H155" s="43">
        <v>1.4</v>
      </c>
      <c r="I155" s="43">
        <v>8.49</v>
      </c>
      <c r="J155" s="2">
        <v>1.0</v>
      </c>
      <c r="K155" s="2" t="s">
        <v>99</v>
      </c>
      <c r="L155" s="43">
        <v>3.0</v>
      </c>
    </row>
    <row r="156">
      <c r="A156" s="2">
        <v>155.0</v>
      </c>
      <c r="B156" s="2" t="s">
        <v>323</v>
      </c>
      <c r="C156" s="43">
        <v>0.7</v>
      </c>
      <c r="D156" s="43">
        <v>0.65</v>
      </c>
      <c r="E156" s="43">
        <v>0.0</v>
      </c>
      <c r="F156" s="43">
        <v>0.25</v>
      </c>
      <c r="G156" s="43">
        <v>0.0</v>
      </c>
      <c r="H156" s="43">
        <v>0.55</v>
      </c>
      <c r="I156" s="43">
        <v>2.15</v>
      </c>
      <c r="J156" s="2">
        <v>1.0</v>
      </c>
      <c r="K156" s="2" t="s">
        <v>99</v>
      </c>
      <c r="L156" s="43">
        <v>1.0</v>
      </c>
    </row>
    <row r="157">
      <c r="A157" s="2">
        <v>156.0</v>
      </c>
      <c r="B157" s="2" t="s">
        <v>324</v>
      </c>
      <c r="C157" s="43">
        <v>0.0</v>
      </c>
      <c r="D157" s="43" t="s">
        <v>265</v>
      </c>
      <c r="E157" s="43" t="s">
        <v>265</v>
      </c>
      <c r="F157" s="43" t="s">
        <v>265</v>
      </c>
      <c r="G157" s="43" t="s">
        <v>265</v>
      </c>
      <c r="H157" s="43">
        <v>0.0</v>
      </c>
      <c r="I157" s="43">
        <v>0.0</v>
      </c>
      <c r="J157" s="2">
        <v>1.0</v>
      </c>
      <c r="K157" s="2" t="s">
        <v>99</v>
      </c>
      <c r="L157" s="43">
        <v>1.0</v>
      </c>
    </row>
    <row r="158">
      <c r="A158" s="2">
        <v>157.0</v>
      </c>
      <c r="B158" s="2" t="s">
        <v>150</v>
      </c>
      <c r="C158" s="43">
        <v>1.0</v>
      </c>
      <c r="D158" s="43">
        <v>1.56</v>
      </c>
      <c r="E158" s="43">
        <v>0.81</v>
      </c>
      <c r="F158" s="43">
        <v>0.375</v>
      </c>
      <c r="G158" s="43" t="s">
        <v>265</v>
      </c>
      <c r="H158" s="43">
        <v>0.25</v>
      </c>
      <c r="I158" s="43">
        <v>3.995</v>
      </c>
      <c r="J158" s="2">
        <v>1.0</v>
      </c>
      <c r="K158" s="2" t="s">
        <v>99</v>
      </c>
      <c r="L158" s="43">
        <v>1.0</v>
      </c>
    </row>
    <row r="159">
      <c r="A159" s="2">
        <v>158.0</v>
      </c>
      <c r="B159" s="2" t="s">
        <v>100</v>
      </c>
      <c r="C159" s="43">
        <v>1.0</v>
      </c>
      <c r="D159" s="43">
        <v>1.87</v>
      </c>
      <c r="E159" s="43">
        <v>1.0</v>
      </c>
      <c r="F159" s="43">
        <v>1.35</v>
      </c>
      <c r="G159" s="43">
        <v>2.325</v>
      </c>
      <c r="H159" s="43">
        <v>1.5</v>
      </c>
      <c r="I159" s="43">
        <v>9.045</v>
      </c>
      <c r="J159" s="2">
        <v>1.0</v>
      </c>
      <c r="K159" s="2" t="s">
        <v>99</v>
      </c>
      <c r="L159" s="43">
        <v>1.0</v>
      </c>
    </row>
    <row r="160">
      <c r="A160" s="2">
        <v>159.0</v>
      </c>
      <c r="B160" s="2" t="s">
        <v>101</v>
      </c>
      <c r="C160" s="43">
        <v>0.6</v>
      </c>
      <c r="D160" s="43">
        <v>1.32</v>
      </c>
      <c r="E160" s="43">
        <v>0.6</v>
      </c>
      <c r="F160" s="43">
        <v>1.1625</v>
      </c>
      <c r="G160" s="43">
        <v>1.875</v>
      </c>
      <c r="H160" s="43">
        <v>1.5</v>
      </c>
      <c r="I160" s="43">
        <v>7.0575</v>
      </c>
      <c r="J160" s="2">
        <v>1.0</v>
      </c>
      <c r="K160" s="2" t="s">
        <v>99</v>
      </c>
      <c r="L160" s="43">
        <v>1.0</v>
      </c>
    </row>
    <row r="161">
      <c r="A161" s="2">
        <v>160.0</v>
      </c>
      <c r="B161" s="2" t="s">
        <v>325</v>
      </c>
      <c r="C161" s="43">
        <v>0.0</v>
      </c>
      <c r="D161" s="43">
        <v>0.42</v>
      </c>
      <c r="E161" s="43">
        <v>0.89</v>
      </c>
      <c r="F161" s="43">
        <v>0.0</v>
      </c>
      <c r="G161" s="43" t="s">
        <v>265</v>
      </c>
      <c r="H161" s="43">
        <v>0.25</v>
      </c>
      <c r="I161" s="43">
        <v>1.56</v>
      </c>
      <c r="J161" s="2">
        <v>1.0</v>
      </c>
      <c r="K161" s="2" t="s">
        <v>99</v>
      </c>
      <c r="L161" s="43">
        <v>1.0</v>
      </c>
    </row>
    <row r="162">
      <c r="A162" s="2">
        <v>161.0</v>
      </c>
      <c r="B162" s="2" t="s">
        <v>326</v>
      </c>
      <c r="C162" s="43">
        <v>0.0</v>
      </c>
      <c r="D162" s="43" t="s">
        <v>265</v>
      </c>
      <c r="E162" s="43" t="s">
        <v>265</v>
      </c>
      <c r="F162" s="43" t="s">
        <v>265</v>
      </c>
      <c r="G162" s="43" t="s">
        <v>265</v>
      </c>
      <c r="H162" s="43">
        <v>0.0</v>
      </c>
      <c r="I162" s="43">
        <v>0.0</v>
      </c>
      <c r="J162" s="2">
        <v>1.0</v>
      </c>
      <c r="K162" s="2" t="s">
        <v>99</v>
      </c>
      <c r="L162" s="43">
        <v>1.0</v>
      </c>
    </row>
    <row r="163">
      <c r="A163" s="2">
        <v>162.0</v>
      </c>
      <c r="B163" s="2" t="s">
        <v>102</v>
      </c>
      <c r="C163" s="43">
        <v>1.0</v>
      </c>
      <c r="D163" s="43">
        <v>1.72</v>
      </c>
      <c r="E163" s="43">
        <v>0.93</v>
      </c>
      <c r="F163" s="43">
        <v>1.425</v>
      </c>
      <c r="G163" s="43">
        <v>3.0</v>
      </c>
      <c r="H163" s="43">
        <v>1.45</v>
      </c>
      <c r="I163" s="43">
        <v>9.525</v>
      </c>
      <c r="J163" s="2">
        <v>1.0</v>
      </c>
      <c r="K163" s="2" t="s">
        <v>99</v>
      </c>
      <c r="L163" s="43">
        <v>1.0</v>
      </c>
    </row>
    <row r="164">
      <c r="A164" s="2">
        <v>163.0</v>
      </c>
      <c r="B164" s="2" t="s">
        <v>327</v>
      </c>
      <c r="C164" s="43">
        <v>0.3</v>
      </c>
      <c r="D164" s="43">
        <v>0.5</v>
      </c>
      <c r="E164" s="43">
        <v>0.2</v>
      </c>
      <c r="F164" s="43">
        <v>0.0</v>
      </c>
      <c r="G164" s="43">
        <v>0.0</v>
      </c>
      <c r="H164" s="43">
        <v>0.47</v>
      </c>
      <c r="I164" s="43">
        <v>1.47</v>
      </c>
      <c r="J164" s="2">
        <v>1.0</v>
      </c>
      <c r="K164" s="2" t="s">
        <v>99</v>
      </c>
      <c r="L164" s="43">
        <v>1.0</v>
      </c>
    </row>
    <row r="165">
      <c r="A165" s="2">
        <v>164.0</v>
      </c>
      <c r="B165" s="2" t="s">
        <v>328</v>
      </c>
      <c r="C165" s="43">
        <v>0.0</v>
      </c>
      <c r="D165" s="43">
        <v>0.17</v>
      </c>
      <c r="E165" s="43">
        <v>0.76</v>
      </c>
      <c r="F165" s="43">
        <v>0.0</v>
      </c>
      <c r="G165" s="43" t="s">
        <v>265</v>
      </c>
      <c r="H165" s="43">
        <v>0.2</v>
      </c>
      <c r="I165" s="43">
        <v>1.13</v>
      </c>
      <c r="J165" s="2">
        <v>1.0</v>
      </c>
      <c r="K165" s="2" t="s">
        <v>99</v>
      </c>
      <c r="L165" s="43">
        <v>1.0</v>
      </c>
    </row>
    <row r="166">
      <c r="A166" s="2">
        <v>165.0</v>
      </c>
      <c r="B166" s="2" t="s">
        <v>329</v>
      </c>
      <c r="C166" s="43">
        <v>0.1</v>
      </c>
      <c r="D166" s="43">
        <v>1.02</v>
      </c>
      <c r="E166" s="43">
        <v>1.0</v>
      </c>
      <c r="F166" s="43">
        <v>0.0</v>
      </c>
      <c r="G166" s="43">
        <v>1.2</v>
      </c>
      <c r="H166" s="43">
        <v>0.9</v>
      </c>
      <c r="I166" s="43">
        <v>4.22</v>
      </c>
      <c r="J166" s="2">
        <v>1.0</v>
      </c>
      <c r="K166" s="2" t="s">
        <v>99</v>
      </c>
      <c r="L166" s="43">
        <v>1.0</v>
      </c>
    </row>
    <row r="167">
      <c r="A167" s="2">
        <v>166.0</v>
      </c>
      <c r="B167" s="2" t="s">
        <v>103</v>
      </c>
      <c r="C167" s="43">
        <v>0.4</v>
      </c>
      <c r="D167" s="43">
        <v>1.52</v>
      </c>
      <c r="E167" s="43">
        <v>1.0</v>
      </c>
      <c r="F167" s="43">
        <v>1.2</v>
      </c>
      <c r="G167" s="43">
        <v>2.625</v>
      </c>
      <c r="H167" s="43">
        <v>1.5</v>
      </c>
      <c r="I167" s="43">
        <v>8.245</v>
      </c>
      <c r="J167" s="2">
        <v>1.0</v>
      </c>
      <c r="K167" s="2" t="s">
        <v>99</v>
      </c>
      <c r="L167" s="43">
        <v>1.0</v>
      </c>
    </row>
    <row r="168">
      <c r="A168" s="2">
        <v>167.0</v>
      </c>
      <c r="B168" s="2" t="s">
        <v>104</v>
      </c>
      <c r="C168" s="43">
        <v>0.7</v>
      </c>
      <c r="D168" s="43">
        <v>1.04</v>
      </c>
      <c r="E168" s="43">
        <v>0.9</v>
      </c>
      <c r="F168" s="43">
        <v>1.2</v>
      </c>
      <c r="G168" s="43">
        <v>1.275</v>
      </c>
      <c r="H168" s="43">
        <v>1.01</v>
      </c>
      <c r="I168" s="43">
        <v>6.125</v>
      </c>
      <c r="J168" s="2">
        <v>1.0</v>
      </c>
      <c r="K168" s="2" t="s">
        <v>99</v>
      </c>
      <c r="L168" s="43">
        <v>1.0</v>
      </c>
    </row>
    <row r="169">
      <c r="A169" s="2">
        <v>168.0</v>
      </c>
      <c r="B169" s="2" t="s">
        <v>151</v>
      </c>
      <c r="C169" s="43">
        <v>0.2</v>
      </c>
      <c r="D169" s="43">
        <v>1.8</v>
      </c>
      <c r="E169" s="43">
        <v>0.8</v>
      </c>
      <c r="F169" s="43">
        <v>0.0</v>
      </c>
      <c r="G169" s="43">
        <v>0.0</v>
      </c>
      <c r="H169" s="43">
        <v>0.35</v>
      </c>
      <c r="I169" s="43">
        <v>3.15</v>
      </c>
      <c r="J169" s="2">
        <v>1.0</v>
      </c>
      <c r="K169" s="2" t="s">
        <v>99</v>
      </c>
      <c r="L169" s="43">
        <v>3.0</v>
      </c>
    </row>
    <row r="170">
      <c r="A170" s="2">
        <v>169.0</v>
      </c>
      <c r="B170" s="2" t="s">
        <v>105</v>
      </c>
      <c r="C170" s="43">
        <v>1.0</v>
      </c>
      <c r="D170" s="43">
        <v>1.31</v>
      </c>
      <c r="E170" s="43">
        <v>0.9</v>
      </c>
      <c r="F170" s="43">
        <v>1.275</v>
      </c>
      <c r="G170" s="43">
        <v>2.85</v>
      </c>
      <c r="H170" s="43">
        <v>1.5</v>
      </c>
      <c r="I170" s="43">
        <v>8.835</v>
      </c>
      <c r="J170" s="2">
        <v>1.0</v>
      </c>
      <c r="K170" s="2" t="s">
        <v>99</v>
      </c>
      <c r="L170" s="43">
        <v>1.0</v>
      </c>
    </row>
    <row r="171">
      <c r="A171" s="2">
        <v>170.0</v>
      </c>
      <c r="B171" s="2" t="s">
        <v>330</v>
      </c>
      <c r="C171" s="43">
        <v>0.4</v>
      </c>
      <c r="D171" s="43">
        <v>1.35</v>
      </c>
      <c r="E171" s="43">
        <v>0.78</v>
      </c>
      <c r="F171" s="43">
        <v>0.15</v>
      </c>
      <c r="G171" s="43" t="s">
        <v>265</v>
      </c>
      <c r="H171" s="43">
        <v>0.55</v>
      </c>
      <c r="I171" s="43">
        <v>3.23</v>
      </c>
      <c r="J171" s="2">
        <v>1.0</v>
      </c>
      <c r="K171" s="2" t="s">
        <v>99</v>
      </c>
      <c r="L171" s="43">
        <v>3.0</v>
      </c>
    </row>
    <row r="172">
      <c r="A172" s="2">
        <v>171.0</v>
      </c>
      <c r="B172" s="2" t="s">
        <v>331</v>
      </c>
      <c r="C172" s="43">
        <v>0.0</v>
      </c>
      <c r="D172" s="43" t="s">
        <v>265</v>
      </c>
      <c r="E172" s="43" t="s">
        <v>265</v>
      </c>
      <c r="F172" s="43" t="s">
        <v>265</v>
      </c>
      <c r="G172" s="43" t="s">
        <v>265</v>
      </c>
      <c r="H172" s="43">
        <v>0.0</v>
      </c>
      <c r="I172" s="43">
        <v>0.0</v>
      </c>
      <c r="J172" s="2">
        <v>1.0</v>
      </c>
      <c r="K172" s="2" t="s">
        <v>99</v>
      </c>
      <c r="L172" s="43">
        <v>1.0</v>
      </c>
    </row>
    <row r="173">
      <c r="A173" s="2">
        <v>172.0</v>
      </c>
      <c r="B173" s="2" t="s">
        <v>332</v>
      </c>
      <c r="C173" s="43">
        <v>0.0</v>
      </c>
      <c r="D173" s="43">
        <v>0.75</v>
      </c>
      <c r="E173" s="43">
        <v>0.25</v>
      </c>
      <c r="F173" s="43">
        <v>0.25</v>
      </c>
      <c r="G173" s="43">
        <v>0.0</v>
      </c>
      <c r="H173" s="43">
        <v>1.5</v>
      </c>
      <c r="I173" s="43">
        <v>2.75</v>
      </c>
      <c r="J173" s="2">
        <v>1.0</v>
      </c>
      <c r="K173" s="2" t="s">
        <v>99</v>
      </c>
      <c r="L173" s="43">
        <v>1.0</v>
      </c>
    </row>
    <row r="174">
      <c r="A174" s="2">
        <v>173.0</v>
      </c>
      <c r="B174" s="2" t="s">
        <v>333</v>
      </c>
      <c r="C174" s="43">
        <v>0.0</v>
      </c>
      <c r="D174" s="43" t="s">
        <v>265</v>
      </c>
      <c r="E174" s="43">
        <v>0.71</v>
      </c>
      <c r="F174" s="43" t="s">
        <v>265</v>
      </c>
      <c r="G174" s="43" t="s">
        <v>265</v>
      </c>
      <c r="H174" s="43">
        <v>0.2</v>
      </c>
      <c r="I174" s="43">
        <v>0.91</v>
      </c>
      <c r="J174" s="2">
        <v>1.0</v>
      </c>
      <c r="K174" s="2" t="s">
        <v>99</v>
      </c>
      <c r="L174" s="43">
        <v>1.0</v>
      </c>
    </row>
    <row r="175">
      <c r="A175" s="2">
        <v>174.0</v>
      </c>
      <c r="B175" s="2" t="s">
        <v>334</v>
      </c>
      <c r="C175" s="43">
        <v>0.2</v>
      </c>
      <c r="D175" s="43">
        <v>1.57</v>
      </c>
      <c r="E175" s="43">
        <v>0.7</v>
      </c>
      <c r="F175" s="43">
        <v>0.0375</v>
      </c>
      <c r="G175" s="43">
        <v>0.0</v>
      </c>
      <c r="H175" s="43">
        <v>0.4</v>
      </c>
      <c r="I175" s="43">
        <v>2.9075</v>
      </c>
      <c r="J175" s="2">
        <v>1.0</v>
      </c>
      <c r="K175" s="2" t="s">
        <v>99</v>
      </c>
      <c r="L175" s="43">
        <v>1.0</v>
      </c>
    </row>
    <row r="176">
      <c r="A176" s="2">
        <v>175.0</v>
      </c>
      <c r="B176" s="2" t="s">
        <v>106</v>
      </c>
      <c r="C176" s="43">
        <v>1.0</v>
      </c>
      <c r="D176" s="43">
        <v>1.4</v>
      </c>
      <c r="E176" s="43">
        <v>0.92</v>
      </c>
      <c r="F176" s="43">
        <v>0.7875</v>
      </c>
      <c r="G176" s="43">
        <v>2.85</v>
      </c>
      <c r="H176" s="43">
        <v>1.15</v>
      </c>
      <c r="I176" s="43">
        <v>8.1075</v>
      </c>
      <c r="J176" s="2">
        <v>1.0</v>
      </c>
      <c r="K176" s="2" t="s">
        <v>99</v>
      </c>
      <c r="L176" s="43">
        <v>1.0</v>
      </c>
    </row>
    <row r="177">
      <c r="A177" s="2">
        <v>176.0</v>
      </c>
      <c r="B177" s="2" t="s">
        <v>335</v>
      </c>
      <c r="C177" s="43">
        <v>0.0</v>
      </c>
      <c r="D177" s="43" t="s">
        <v>265</v>
      </c>
      <c r="E177" s="43" t="s">
        <v>265</v>
      </c>
      <c r="F177" s="43" t="s">
        <v>265</v>
      </c>
      <c r="G177" s="43" t="s">
        <v>265</v>
      </c>
      <c r="H177" s="43">
        <v>0.0</v>
      </c>
      <c r="I177" s="43">
        <v>0.0</v>
      </c>
      <c r="J177" s="2">
        <v>1.0</v>
      </c>
      <c r="K177" s="2" t="s">
        <v>99</v>
      </c>
      <c r="L177" s="43">
        <v>1.0</v>
      </c>
    </row>
    <row r="178">
      <c r="A178" s="2">
        <v>177.0</v>
      </c>
      <c r="B178" s="2" t="s">
        <v>107</v>
      </c>
      <c r="C178" s="43">
        <v>0.7</v>
      </c>
      <c r="D178" s="43">
        <v>1.64</v>
      </c>
      <c r="E178" s="43">
        <v>0.9</v>
      </c>
      <c r="F178" s="43">
        <v>1.05</v>
      </c>
      <c r="G178" s="43">
        <v>2.85</v>
      </c>
      <c r="H178" s="43">
        <v>1.4</v>
      </c>
      <c r="I178" s="43">
        <v>8.54</v>
      </c>
      <c r="J178" s="2">
        <v>1.0</v>
      </c>
      <c r="K178" s="2" t="s">
        <v>99</v>
      </c>
      <c r="L178" s="43">
        <v>1.0</v>
      </c>
    </row>
    <row r="179">
      <c r="A179" s="2">
        <v>178.0</v>
      </c>
      <c r="B179" s="2" t="s">
        <v>336</v>
      </c>
      <c r="C179" s="43">
        <v>0.65</v>
      </c>
      <c r="D179" s="43">
        <v>0.6</v>
      </c>
      <c r="E179" s="43">
        <v>0.92</v>
      </c>
      <c r="F179" s="43">
        <v>0.4875</v>
      </c>
      <c r="G179" s="43" t="s">
        <v>265</v>
      </c>
      <c r="H179" s="43">
        <v>0.3</v>
      </c>
      <c r="I179" s="43">
        <v>2.9575</v>
      </c>
      <c r="J179" s="2">
        <v>1.0</v>
      </c>
      <c r="K179" s="2" t="s">
        <v>99</v>
      </c>
      <c r="L179" s="43">
        <v>1.0</v>
      </c>
    </row>
    <row r="180">
      <c r="A180" s="2">
        <v>179.0</v>
      </c>
      <c r="B180" s="2" t="s">
        <v>337</v>
      </c>
      <c r="C180" s="43">
        <v>0.1</v>
      </c>
      <c r="D180" s="43">
        <v>0.42</v>
      </c>
      <c r="E180" s="43">
        <v>0.5</v>
      </c>
      <c r="F180" s="43">
        <v>0.0</v>
      </c>
      <c r="G180" s="43" t="s">
        <v>265</v>
      </c>
      <c r="H180" s="43">
        <v>0.0</v>
      </c>
      <c r="I180" s="43">
        <v>1.02</v>
      </c>
      <c r="J180" s="2">
        <v>1.0</v>
      </c>
      <c r="K180" s="2" t="s">
        <v>99</v>
      </c>
      <c r="L180" s="43">
        <v>1.0</v>
      </c>
    </row>
    <row r="181">
      <c r="A181" s="2">
        <v>180.0</v>
      </c>
      <c r="B181" s="2" t="s">
        <v>338</v>
      </c>
      <c r="C181" s="43">
        <v>0.0</v>
      </c>
      <c r="D181" s="43" t="s">
        <v>265</v>
      </c>
      <c r="E181" s="43">
        <v>0.6</v>
      </c>
      <c r="F181" s="43" t="s">
        <v>265</v>
      </c>
      <c r="G181" s="43" t="s">
        <v>265</v>
      </c>
      <c r="H181" s="43">
        <v>0.0</v>
      </c>
      <c r="I181" s="43">
        <v>0.6</v>
      </c>
      <c r="J181" s="2">
        <v>1.0</v>
      </c>
      <c r="K181" s="2" t="s">
        <v>99</v>
      </c>
      <c r="L181" s="43">
        <v>3.0</v>
      </c>
    </row>
    <row r="182">
      <c r="A182" s="2">
        <v>181.0</v>
      </c>
      <c r="B182" s="2" t="s">
        <v>339</v>
      </c>
      <c r="C182" s="43">
        <v>0.3</v>
      </c>
      <c r="D182" s="43">
        <v>1.18</v>
      </c>
      <c r="E182" s="43">
        <v>0.58</v>
      </c>
      <c r="F182" s="43">
        <v>0.105</v>
      </c>
      <c r="G182" s="43">
        <v>0.075</v>
      </c>
      <c r="H182" s="43">
        <v>0.22</v>
      </c>
      <c r="I182" s="43">
        <v>2.46</v>
      </c>
      <c r="J182" s="2">
        <v>1.0</v>
      </c>
      <c r="K182" s="2" t="s">
        <v>99</v>
      </c>
      <c r="L182" s="43">
        <v>1.0</v>
      </c>
    </row>
    <row r="183">
      <c r="A183" s="2">
        <v>182.0</v>
      </c>
      <c r="B183" s="2" t="s">
        <v>108</v>
      </c>
      <c r="C183" s="43">
        <v>1.0</v>
      </c>
      <c r="D183" s="43">
        <v>1.77</v>
      </c>
      <c r="E183" s="43">
        <v>0.9</v>
      </c>
      <c r="F183" s="43">
        <v>1.05</v>
      </c>
      <c r="G183" s="43">
        <v>2.175</v>
      </c>
      <c r="H183" s="43">
        <v>1.0</v>
      </c>
      <c r="I183" s="43">
        <v>7.895</v>
      </c>
      <c r="J183" s="2">
        <v>1.0</v>
      </c>
      <c r="K183" s="2" t="s">
        <v>99</v>
      </c>
      <c r="L183" s="43">
        <v>1.0</v>
      </c>
    </row>
    <row r="184">
      <c r="A184" s="2">
        <v>183.0</v>
      </c>
      <c r="B184" s="2" t="s">
        <v>109</v>
      </c>
      <c r="C184" s="43">
        <v>0.9</v>
      </c>
      <c r="D184" s="43">
        <v>1.32</v>
      </c>
      <c r="E184" s="43">
        <v>0.9</v>
      </c>
      <c r="F184" s="43">
        <v>0.975</v>
      </c>
      <c r="G184" s="43">
        <v>1.875</v>
      </c>
      <c r="H184" s="43">
        <v>0.9</v>
      </c>
      <c r="I184" s="43">
        <v>6.87</v>
      </c>
      <c r="J184" s="2">
        <v>1.0</v>
      </c>
      <c r="K184" s="2" t="s">
        <v>99</v>
      </c>
      <c r="L184" s="43">
        <v>1.0</v>
      </c>
    </row>
    <row r="185">
      <c r="A185" s="2">
        <v>184.0</v>
      </c>
      <c r="B185" s="2" t="s">
        <v>340</v>
      </c>
      <c r="C185" s="43">
        <v>0.0</v>
      </c>
      <c r="D185" s="43" t="s">
        <v>265</v>
      </c>
      <c r="E185" s="43" t="s">
        <v>265</v>
      </c>
      <c r="F185" s="43" t="s">
        <v>265</v>
      </c>
      <c r="G185" s="43" t="s">
        <v>265</v>
      </c>
      <c r="H185" s="43">
        <v>0.0</v>
      </c>
      <c r="I185" s="43">
        <v>0.0</v>
      </c>
      <c r="J185" s="2">
        <v>1.0</v>
      </c>
      <c r="K185" s="2" t="s">
        <v>99</v>
      </c>
      <c r="L185" s="43">
        <v>1.0</v>
      </c>
    </row>
    <row r="186">
      <c r="A186" s="2">
        <v>185.0</v>
      </c>
      <c r="B186" s="2" t="s">
        <v>152</v>
      </c>
      <c r="C186" s="43">
        <v>0.1</v>
      </c>
      <c r="D186" s="43">
        <v>0.84</v>
      </c>
      <c r="E186" s="43">
        <v>0.5</v>
      </c>
      <c r="F186" s="43">
        <v>1.1</v>
      </c>
      <c r="G186" s="43">
        <v>0.9</v>
      </c>
      <c r="H186" s="43">
        <v>1.02</v>
      </c>
      <c r="I186" s="43">
        <v>4.46</v>
      </c>
      <c r="J186" s="2">
        <v>1.0</v>
      </c>
      <c r="K186" s="2" t="s">
        <v>99</v>
      </c>
      <c r="L186" s="43">
        <v>1.0</v>
      </c>
    </row>
    <row r="187">
      <c r="A187" s="2">
        <v>186.0</v>
      </c>
      <c r="B187" s="2" t="s">
        <v>341</v>
      </c>
      <c r="C187" s="43">
        <v>0.0</v>
      </c>
      <c r="D187" s="43" t="s">
        <v>265</v>
      </c>
      <c r="E187" s="43" t="s">
        <v>265</v>
      </c>
      <c r="F187" s="43" t="s">
        <v>265</v>
      </c>
      <c r="G187" s="43" t="s">
        <v>265</v>
      </c>
      <c r="H187" s="43">
        <v>0.0</v>
      </c>
      <c r="I187" s="43">
        <v>0.0</v>
      </c>
      <c r="J187" s="2">
        <v>1.0</v>
      </c>
      <c r="K187" s="2" t="s">
        <v>99</v>
      </c>
      <c r="L187" s="43">
        <v>1.0</v>
      </c>
    </row>
    <row r="188">
      <c r="A188" s="2">
        <v>187.0</v>
      </c>
      <c r="B188" s="2" t="s">
        <v>342</v>
      </c>
      <c r="C188" s="43">
        <v>0.0</v>
      </c>
      <c r="D188" s="43" t="s">
        <v>265</v>
      </c>
      <c r="E188" s="43">
        <v>0.71</v>
      </c>
      <c r="F188" s="43" t="s">
        <v>265</v>
      </c>
      <c r="G188" s="43" t="s">
        <v>265</v>
      </c>
      <c r="H188" s="43">
        <v>0.75</v>
      </c>
      <c r="I188" s="43">
        <v>1.46</v>
      </c>
      <c r="J188" s="2">
        <v>1.0</v>
      </c>
      <c r="K188" s="2" t="s">
        <v>99</v>
      </c>
      <c r="L188" s="43">
        <v>3.0</v>
      </c>
    </row>
    <row r="189">
      <c r="A189" s="2">
        <v>188.0</v>
      </c>
      <c r="B189" s="2" t="s">
        <v>343</v>
      </c>
      <c r="C189" s="43">
        <v>0.0</v>
      </c>
      <c r="D189" s="43" t="s">
        <v>265</v>
      </c>
      <c r="E189" s="43" t="s">
        <v>265</v>
      </c>
      <c r="F189" s="43" t="s">
        <v>265</v>
      </c>
      <c r="G189" s="43" t="s">
        <v>265</v>
      </c>
      <c r="H189" s="43">
        <v>0.6</v>
      </c>
      <c r="I189" s="43">
        <v>0.6</v>
      </c>
      <c r="J189" s="2">
        <v>1.0</v>
      </c>
      <c r="K189" s="2" t="s">
        <v>99</v>
      </c>
      <c r="L189" s="43">
        <v>1.0</v>
      </c>
    </row>
    <row r="190">
      <c r="A190" s="2">
        <v>189.0</v>
      </c>
      <c r="B190" s="2" t="s">
        <v>110</v>
      </c>
      <c r="C190" s="43">
        <v>0.5</v>
      </c>
      <c r="D190" s="43">
        <v>1.27</v>
      </c>
      <c r="E190" s="43">
        <v>0.85</v>
      </c>
      <c r="F190" s="43">
        <v>0.9375</v>
      </c>
      <c r="G190" s="43">
        <v>2.175</v>
      </c>
      <c r="H190" s="43">
        <v>1.16</v>
      </c>
      <c r="I190" s="43">
        <v>6.8925</v>
      </c>
      <c r="J190" s="2">
        <v>1.0</v>
      </c>
      <c r="K190" s="2" t="s">
        <v>99</v>
      </c>
      <c r="L190" s="43">
        <v>1.0</v>
      </c>
    </row>
    <row r="191">
      <c r="A191" s="2">
        <v>190.0</v>
      </c>
      <c r="B191" s="2" t="s">
        <v>344</v>
      </c>
      <c r="C191" s="43">
        <v>0.0</v>
      </c>
      <c r="D191" s="43" t="s">
        <v>265</v>
      </c>
      <c r="E191" s="43" t="s">
        <v>265</v>
      </c>
      <c r="F191" s="43" t="s">
        <v>265</v>
      </c>
      <c r="G191" s="43" t="s">
        <v>265</v>
      </c>
      <c r="H191" s="43">
        <v>0.0</v>
      </c>
      <c r="I191" s="43">
        <v>0.0</v>
      </c>
      <c r="J191" s="2">
        <v>1.0</v>
      </c>
      <c r="K191" s="2" t="s">
        <v>99</v>
      </c>
      <c r="L191" s="43">
        <v>1.0</v>
      </c>
    </row>
    <row r="192">
      <c r="A192" s="2">
        <v>191.0</v>
      </c>
      <c r="B192" s="2" t="s">
        <v>345</v>
      </c>
      <c r="C192" s="43">
        <v>0.0</v>
      </c>
      <c r="D192" s="43" t="s">
        <v>265</v>
      </c>
      <c r="E192" s="43" t="s">
        <v>265</v>
      </c>
      <c r="F192" s="43" t="s">
        <v>265</v>
      </c>
      <c r="G192" s="43" t="s">
        <v>265</v>
      </c>
      <c r="H192" s="43">
        <v>0.0</v>
      </c>
      <c r="I192" s="43">
        <v>0.0</v>
      </c>
      <c r="J192" s="2">
        <v>1.0</v>
      </c>
      <c r="K192" s="2" t="s">
        <v>99</v>
      </c>
      <c r="L192" s="43">
        <v>1.0</v>
      </c>
    </row>
    <row r="193">
      <c r="A193" s="2">
        <v>192.0</v>
      </c>
      <c r="B193" s="2" t="s">
        <v>111</v>
      </c>
      <c r="C193" s="43">
        <v>0.7</v>
      </c>
      <c r="D193" s="43">
        <v>1.08</v>
      </c>
      <c r="E193" s="43">
        <v>0.97</v>
      </c>
      <c r="F193" s="43">
        <v>1.1625</v>
      </c>
      <c r="G193" s="43">
        <v>2.175</v>
      </c>
      <c r="H193" s="43">
        <v>1.45</v>
      </c>
      <c r="I193" s="43">
        <v>7.5375</v>
      </c>
      <c r="J193" s="2">
        <v>1.0</v>
      </c>
      <c r="K193" s="2" t="s">
        <v>99</v>
      </c>
      <c r="L193" s="43">
        <v>1.0</v>
      </c>
    </row>
    <row r="194">
      <c r="A194" s="2">
        <v>193.0</v>
      </c>
      <c r="B194" s="2" t="s">
        <v>346</v>
      </c>
      <c r="C194" s="43">
        <v>0.0</v>
      </c>
      <c r="D194" s="43">
        <v>1.35</v>
      </c>
      <c r="E194" s="43">
        <v>0.4</v>
      </c>
      <c r="F194" s="43">
        <v>0.0</v>
      </c>
      <c r="G194" s="43">
        <v>0.0</v>
      </c>
      <c r="H194" s="43">
        <v>0.57</v>
      </c>
      <c r="I194" s="43">
        <v>2.32</v>
      </c>
      <c r="J194" s="2">
        <v>1.0</v>
      </c>
      <c r="K194" s="2" t="s">
        <v>99</v>
      </c>
      <c r="L194" s="43">
        <v>1.0</v>
      </c>
    </row>
    <row r="195">
      <c r="A195" s="2">
        <v>194.0</v>
      </c>
      <c r="B195" s="2" t="s">
        <v>112</v>
      </c>
      <c r="C195" s="43">
        <v>1.0</v>
      </c>
      <c r="D195" s="43">
        <v>1.85</v>
      </c>
      <c r="E195" s="43">
        <v>0.87</v>
      </c>
      <c r="F195" s="43">
        <v>1.35</v>
      </c>
      <c r="G195" s="43">
        <v>1.875</v>
      </c>
      <c r="H195" s="43">
        <v>1.5</v>
      </c>
      <c r="I195" s="43">
        <v>8.445</v>
      </c>
      <c r="J195" s="2">
        <v>1.0</v>
      </c>
      <c r="K195" s="2" t="s">
        <v>99</v>
      </c>
      <c r="L195" s="43">
        <v>1.0</v>
      </c>
    </row>
    <row r="196">
      <c r="A196" s="2">
        <v>195.0</v>
      </c>
      <c r="B196" s="2" t="s">
        <v>153</v>
      </c>
      <c r="C196" s="43">
        <v>0.25</v>
      </c>
      <c r="D196" s="43">
        <v>1.26</v>
      </c>
      <c r="E196" s="43">
        <v>0.42</v>
      </c>
      <c r="F196" s="43">
        <v>0.0</v>
      </c>
      <c r="G196" s="43" t="s">
        <v>265</v>
      </c>
      <c r="H196" s="43">
        <v>0.0</v>
      </c>
      <c r="I196" s="43">
        <v>1.93</v>
      </c>
      <c r="J196" s="2">
        <v>1.0</v>
      </c>
      <c r="K196" s="2" t="s">
        <v>99</v>
      </c>
      <c r="L196" s="43">
        <v>1.0</v>
      </c>
    </row>
    <row r="197">
      <c r="A197" s="2">
        <v>196.0</v>
      </c>
      <c r="B197" s="2" t="s">
        <v>113</v>
      </c>
      <c r="C197" s="43">
        <v>1.0</v>
      </c>
      <c r="D197" s="43">
        <v>1.85</v>
      </c>
      <c r="E197" s="43">
        <v>1.0</v>
      </c>
      <c r="F197" s="43">
        <v>0.8625</v>
      </c>
      <c r="G197" s="43">
        <v>2.325</v>
      </c>
      <c r="H197" s="43">
        <v>1.25</v>
      </c>
      <c r="I197" s="43">
        <v>8.2875</v>
      </c>
      <c r="J197" s="2">
        <v>1.0</v>
      </c>
      <c r="K197" s="2" t="s">
        <v>99</v>
      </c>
      <c r="L197" s="43">
        <v>1.0</v>
      </c>
    </row>
    <row r="198">
      <c r="A198" s="2">
        <v>197.0</v>
      </c>
      <c r="B198" s="2" t="s">
        <v>347</v>
      </c>
      <c r="C198" s="43">
        <v>0.0</v>
      </c>
      <c r="D198" s="43" t="s">
        <v>265</v>
      </c>
      <c r="E198" s="43" t="s">
        <v>265</v>
      </c>
      <c r="F198" s="43" t="s">
        <v>265</v>
      </c>
      <c r="G198" s="43" t="s">
        <v>265</v>
      </c>
      <c r="H198" s="43">
        <v>0.0</v>
      </c>
      <c r="I198" s="43">
        <v>0.0</v>
      </c>
      <c r="J198" s="2">
        <v>1.0</v>
      </c>
      <c r="K198" s="2" t="s">
        <v>99</v>
      </c>
      <c r="L198" s="43">
        <v>1.0</v>
      </c>
    </row>
    <row r="199">
      <c r="A199" s="2">
        <v>198.0</v>
      </c>
      <c r="B199" s="2" t="s">
        <v>348</v>
      </c>
      <c r="C199" s="43">
        <v>0.65</v>
      </c>
      <c r="D199" s="43">
        <v>1.6</v>
      </c>
      <c r="E199" s="43">
        <v>0.78</v>
      </c>
      <c r="F199" s="43">
        <v>0.225</v>
      </c>
      <c r="G199" s="43" t="s">
        <v>265</v>
      </c>
      <c r="H199" s="43">
        <v>0.77</v>
      </c>
      <c r="I199" s="43">
        <v>4.025</v>
      </c>
      <c r="J199" s="2">
        <v>1.0</v>
      </c>
      <c r="K199" s="2" t="s">
        <v>99</v>
      </c>
      <c r="L199" s="43">
        <v>3.0</v>
      </c>
    </row>
    <row r="200">
      <c r="A200" s="2">
        <v>199.0</v>
      </c>
      <c r="B200" s="2" t="s">
        <v>348</v>
      </c>
      <c r="C200" s="43">
        <v>0.2</v>
      </c>
      <c r="D200" s="43">
        <v>1.27</v>
      </c>
      <c r="E200" s="43">
        <v>0.78</v>
      </c>
      <c r="F200" s="43">
        <v>0.075</v>
      </c>
      <c r="G200" s="43" t="s">
        <v>265</v>
      </c>
      <c r="H200" s="43">
        <v>0.27</v>
      </c>
      <c r="I200" s="43">
        <v>2.595</v>
      </c>
      <c r="J200" s="2">
        <v>1.0</v>
      </c>
      <c r="K200" s="2" t="s">
        <v>99</v>
      </c>
      <c r="L200" s="43">
        <v>3.0</v>
      </c>
    </row>
    <row r="201">
      <c r="A201" s="2">
        <v>200.0</v>
      </c>
      <c r="B201" s="2" t="s">
        <v>349</v>
      </c>
      <c r="C201" s="43">
        <v>0.0</v>
      </c>
      <c r="D201" s="43" t="s">
        <v>265</v>
      </c>
      <c r="E201" s="43" t="s">
        <v>265</v>
      </c>
      <c r="F201" s="43" t="s">
        <v>265</v>
      </c>
      <c r="G201" s="43" t="s">
        <v>265</v>
      </c>
      <c r="H201" s="43">
        <v>0.0</v>
      </c>
      <c r="I201" s="43">
        <v>0.0</v>
      </c>
      <c r="J201" s="2">
        <v>1.0</v>
      </c>
      <c r="K201" s="2" t="s">
        <v>99</v>
      </c>
      <c r="L201" s="43">
        <v>1.0</v>
      </c>
    </row>
    <row r="202">
      <c r="A202" s="2">
        <v>201.0</v>
      </c>
      <c r="B202" s="2" t="s">
        <v>114</v>
      </c>
      <c r="C202" s="43">
        <v>1.0</v>
      </c>
      <c r="D202" s="43">
        <v>1.9</v>
      </c>
      <c r="E202" s="43">
        <v>0.93</v>
      </c>
      <c r="F202" s="43">
        <v>1.5</v>
      </c>
      <c r="G202" s="43">
        <v>2.925</v>
      </c>
      <c r="H202" s="43">
        <v>1.5</v>
      </c>
      <c r="I202" s="43">
        <v>9.755</v>
      </c>
      <c r="J202" s="2">
        <v>1.0</v>
      </c>
      <c r="K202" s="2" t="s">
        <v>99</v>
      </c>
      <c r="L202" s="43">
        <v>1.0</v>
      </c>
    </row>
    <row r="203">
      <c r="A203" s="2">
        <v>202.0</v>
      </c>
      <c r="B203" s="2" t="s">
        <v>115</v>
      </c>
      <c r="C203" s="43">
        <v>1.0</v>
      </c>
      <c r="D203" s="43">
        <v>1.67</v>
      </c>
      <c r="E203" s="43">
        <v>1.0</v>
      </c>
      <c r="F203" s="43">
        <v>0.75</v>
      </c>
      <c r="G203" s="43">
        <v>2.85</v>
      </c>
      <c r="H203" s="43">
        <v>1.5</v>
      </c>
      <c r="I203" s="43">
        <v>8.77</v>
      </c>
      <c r="J203" s="2">
        <v>1.0</v>
      </c>
      <c r="K203" s="2" t="s">
        <v>99</v>
      </c>
      <c r="L203" s="43">
        <v>3.0</v>
      </c>
    </row>
    <row r="204">
      <c r="A204" s="2">
        <v>203.0</v>
      </c>
      <c r="B204" s="2" t="s">
        <v>230</v>
      </c>
      <c r="C204" s="43">
        <v>0.0</v>
      </c>
      <c r="D204" s="43" t="s">
        <v>265</v>
      </c>
      <c r="E204" s="43" t="s">
        <v>265</v>
      </c>
      <c r="F204" s="43" t="s">
        <v>265</v>
      </c>
      <c r="G204" s="43" t="s">
        <v>265</v>
      </c>
      <c r="H204" s="43">
        <v>0.0</v>
      </c>
      <c r="I204" s="43">
        <v>0.0</v>
      </c>
      <c r="J204" s="2">
        <v>1.0</v>
      </c>
      <c r="K204" s="2" t="s">
        <v>99</v>
      </c>
      <c r="L204" s="43">
        <v>1.0</v>
      </c>
    </row>
    <row r="205">
      <c r="A205" s="2">
        <v>204.0</v>
      </c>
      <c r="B205" s="2" t="s">
        <v>350</v>
      </c>
      <c r="C205" s="43">
        <v>0.0</v>
      </c>
      <c r="D205" s="43" t="s">
        <v>265</v>
      </c>
      <c r="E205" s="43" t="s">
        <v>265</v>
      </c>
      <c r="F205" s="43" t="s">
        <v>265</v>
      </c>
      <c r="G205" s="43" t="s">
        <v>265</v>
      </c>
      <c r="H205" s="43">
        <v>0.0</v>
      </c>
      <c r="I205" s="43">
        <v>0.0</v>
      </c>
      <c r="J205" s="2">
        <v>1.0</v>
      </c>
      <c r="K205" s="2" t="s">
        <v>99</v>
      </c>
      <c r="L205" s="43">
        <v>1.0</v>
      </c>
    </row>
    <row r="206">
      <c r="A206" s="2">
        <v>205.0</v>
      </c>
      <c r="B206" s="2" t="s">
        <v>351</v>
      </c>
      <c r="C206" s="43">
        <v>0.05</v>
      </c>
      <c r="D206" s="43">
        <v>1.07</v>
      </c>
      <c r="E206" s="43">
        <v>0.6</v>
      </c>
      <c r="F206" s="43">
        <v>0.1875</v>
      </c>
      <c r="G206" s="43">
        <v>0.075</v>
      </c>
      <c r="H206" s="43">
        <v>0.45</v>
      </c>
      <c r="I206" s="43">
        <v>2.4325</v>
      </c>
      <c r="J206" s="2">
        <v>1.0</v>
      </c>
      <c r="K206" s="2" t="s">
        <v>99</v>
      </c>
      <c r="L206" s="43">
        <v>3.0</v>
      </c>
    </row>
    <row r="207">
      <c r="A207" s="2">
        <v>206.0</v>
      </c>
      <c r="B207" s="2" t="s">
        <v>116</v>
      </c>
      <c r="C207" s="43">
        <v>0.2</v>
      </c>
      <c r="D207" s="43">
        <v>1.75</v>
      </c>
      <c r="E207" s="43">
        <v>0.85</v>
      </c>
      <c r="F207" s="43">
        <v>0.6375</v>
      </c>
      <c r="G207" s="43">
        <v>2.1</v>
      </c>
      <c r="H207" s="43">
        <v>1.11</v>
      </c>
      <c r="I207" s="43">
        <v>6.6475</v>
      </c>
      <c r="J207" s="2">
        <v>1.0</v>
      </c>
      <c r="K207" s="2" t="s">
        <v>99</v>
      </c>
      <c r="L207" s="43">
        <v>1.0</v>
      </c>
    </row>
    <row r="208">
      <c r="A208" s="2">
        <v>207.0</v>
      </c>
      <c r="B208" s="2" t="s">
        <v>352</v>
      </c>
      <c r="C208" s="43">
        <v>0.85</v>
      </c>
      <c r="D208" s="43">
        <v>0.92</v>
      </c>
      <c r="E208" s="43">
        <v>0.58</v>
      </c>
      <c r="F208" s="43">
        <v>0.0375</v>
      </c>
      <c r="G208" s="43" t="s">
        <v>265</v>
      </c>
      <c r="H208" s="43">
        <v>0.27</v>
      </c>
      <c r="I208" s="43">
        <v>2.6575</v>
      </c>
      <c r="J208" s="2">
        <v>1.0</v>
      </c>
      <c r="K208" s="2" t="s">
        <v>99</v>
      </c>
      <c r="L208" s="43">
        <v>1.0</v>
      </c>
    </row>
    <row r="209">
      <c r="A209" s="2">
        <v>208.0</v>
      </c>
      <c r="B209" s="2" t="s">
        <v>353</v>
      </c>
      <c r="C209" s="43">
        <v>0.0</v>
      </c>
      <c r="D209" s="43" t="s">
        <v>265</v>
      </c>
      <c r="E209" s="43" t="s">
        <v>265</v>
      </c>
      <c r="F209" s="43" t="s">
        <v>265</v>
      </c>
      <c r="G209" s="43" t="s">
        <v>265</v>
      </c>
      <c r="H209" s="43">
        <v>0.0</v>
      </c>
      <c r="I209" s="43">
        <v>0.0</v>
      </c>
      <c r="J209" s="2">
        <v>1.0</v>
      </c>
      <c r="K209" s="2" t="s">
        <v>99</v>
      </c>
      <c r="L209" s="43">
        <v>1.0</v>
      </c>
    </row>
    <row r="210">
      <c r="A210" s="2">
        <v>209.0</v>
      </c>
      <c r="B210" s="2" t="s">
        <v>117</v>
      </c>
      <c r="C210" s="43">
        <v>1.0</v>
      </c>
      <c r="D210" s="43">
        <v>1.13</v>
      </c>
      <c r="E210" s="43">
        <v>0.9</v>
      </c>
      <c r="F210" s="43">
        <v>0.6</v>
      </c>
      <c r="G210" s="43">
        <v>1.725</v>
      </c>
      <c r="H210" s="43">
        <v>0.9</v>
      </c>
      <c r="I210" s="43">
        <v>6.255</v>
      </c>
      <c r="J210" s="2">
        <v>1.0</v>
      </c>
      <c r="K210" s="2" t="s">
        <v>99</v>
      </c>
      <c r="L210" s="43">
        <v>1.0</v>
      </c>
    </row>
    <row r="211">
      <c r="A211" s="2">
        <v>210.0</v>
      </c>
      <c r="B211" s="2" t="s">
        <v>118</v>
      </c>
      <c r="C211" s="43">
        <v>1.0</v>
      </c>
      <c r="D211" s="43">
        <v>2.0</v>
      </c>
      <c r="E211" s="43">
        <v>0.78</v>
      </c>
      <c r="F211" s="43">
        <v>0.75</v>
      </c>
      <c r="G211" s="43">
        <v>2.7</v>
      </c>
      <c r="H211" s="43">
        <v>1.4</v>
      </c>
      <c r="I211" s="43">
        <v>8.63</v>
      </c>
      <c r="J211" s="2">
        <v>1.0</v>
      </c>
      <c r="K211" s="2" t="s">
        <v>99</v>
      </c>
      <c r="L211" s="43">
        <v>1.0</v>
      </c>
    </row>
    <row r="212">
      <c r="A212" s="2">
        <v>211.0</v>
      </c>
      <c r="B212" s="2" t="s">
        <v>354</v>
      </c>
      <c r="C212" s="43">
        <v>0.0</v>
      </c>
      <c r="D212" s="43" t="s">
        <v>265</v>
      </c>
      <c r="E212" s="43" t="s">
        <v>265</v>
      </c>
      <c r="F212" s="43" t="s">
        <v>265</v>
      </c>
      <c r="G212" s="43" t="s">
        <v>265</v>
      </c>
      <c r="H212" s="43">
        <v>0.0</v>
      </c>
      <c r="I212" s="43">
        <v>0.0</v>
      </c>
      <c r="J212" s="2">
        <v>1.0</v>
      </c>
      <c r="K212" s="2" t="s">
        <v>99</v>
      </c>
      <c r="L212" s="43">
        <v>1.0</v>
      </c>
    </row>
    <row r="213">
      <c r="A213" s="2">
        <v>212.0</v>
      </c>
      <c r="B213" s="2" t="s">
        <v>119</v>
      </c>
      <c r="C213" s="43">
        <v>1.0</v>
      </c>
      <c r="D213" s="43">
        <v>1.86</v>
      </c>
      <c r="E213" s="43">
        <v>0.93</v>
      </c>
      <c r="F213" s="43">
        <v>0.6</v>
      </c>
      <c r="G213" s="43">
        <v>2.775</v>
      </c>
      <c r="H213" s="43">
        <v>1.5</v>
      </c>
      <c r="I213" s="43">
        <v>8.665</v>
      </c>
      <c r="J213" s="2">
        <v>1.0</v>
      </c>
      <c r="K213" s="2" t="s">
        <v>99</v>
      </c>
      <c r="L213" s="43">
        <v>1.0</v>
      </c>
    </row>
    <row r="214">
      <c r="A214" s="2">
        <v>213.0</v>
      </c>
      <c r="B214" s="2" t="s">
        <v>355</v>
      </c>
      <c r="C214" s="43">
        <v>0.45</v>
      </c>
      <c r="D214" s="43">
        <v>1.31</v>
      </c>
      <c r="E214" s="43">
        <v>0.58</v>
      </c>
      <c r="F214" s="43">
        <v>0.3</v>
      </c>
      <c r="G214" s="43">
        <v>0.15</v>
      </c>
      <c r="H214" s="43">
        <v>0.22</v>
      </c>
      <c r="I214" s="43">
        <v>3.01</v>
      </c>
      <c r="J214" s="2">
        <v>1.0</v>
      </c>
      <c r="K214" s="2" t="s">
        <v>99</v>
      </c>
      <c r="L214" s="43">
        <v>1.0</v>
      </c>
    </row>
    <row r="215">
      <c r="A215" s="2">
        <v>214.0</v>
      </c>
      <c r="B215" s="2" t="s">
        <v>356</v>
      </c>
      <c r="C215" s="43">
        <v>0.0</v>
      </c>
      <c r="D215" s="43">
        <v>1.25</v>
      </c>
      <c r="E215" s="43">
        <v>0.25</v>
      </c>
      <c r="F215" s="43">
        <v>0.0</v>
      </c>
      <c r="G215" s="43">
        <v>0.0</v>
      </c>
      <c r="H215" s="43">
        <v>0.62</v>
      </c>
      <c r="I215" s="43">
        <v>2.12</v>
      </c>
      <c r="J215" s="2">
        <v>1.0</v>
      </c>
      <c r="K215" s="2" t="s">
        <v>99</v>
      </c>
      <c r="L215" s="43">
        <v>1.0</v>
      </c>
    </row>
    <row r="216">
      <c r="A216" s="2">
        <v>215.0</v>
      </c>
      <c r="B216" s="2" t="s">
        <v>120</v>
      </c>
      <c r="C216" s="43">
        <v>0.7</v>
      </c>
      <c r="D216" s="43">
        <v>1.0</v>
      </c>
      <c r="E216" s="43">
        <v>0.4</v>
      </c>
      <c r="F216" s="43">
        <v>0.7</v>
      </c>
      <c r="G216" s="43">
        <v>2.0</v>
      </c>
      <c r="H216" s="43">
        <v>1.2</v>
      </c>
      <c r="I216" s="43">
        <v>6.0</v>
      </c>
      <c r="J216" s="2">
        <v>1.0</v>
      </c>
      <c r="K216" s="2" t="s">
        <v>99</v>
      </c>
      <c r="L216" s="43">
        <v>1.0</v>
      </c>
    </row>
    <row r="217">
      <c r="A217" s="2">
        <v>216.0</v>
      </c>
      <c r="B217" s="2" t="s">
        <v>121</v>
      </c>
      <c r="C217" s="43">
        <v>1.0</v>
      </c>
      <c r="D217" s="43">
        <v>1.75</v>
      </c>
      <c r="E217" s="43">
        <v>0.9</v>
      </c>
      <c r="F217" s="43">
        <v>0.975</v>
      </c>
      <c r="G217" s="43">
        <v>2.175</v>
      </c>
      <c r="H217" s="43">
        <v>1.15</v>
      </c>
      <c r="I217" s="43">
        <v>7.95</v>
      </c>
      <c r="J217" s="2">
        <v>1.0</v>
      </c>
      <c r="K217" s="2" t="s">
        <v>99</v>
      </c>
      <c r="L217" s="43">
        <v>1.0</v>
      </c>
    </row>
    <row r="218">
      <c r="A218" s="2">
        <v>217.0</v>
      </c>
      <c r="B218" s="2" t="s">
        <v>122</v>
      </c>
      <c r="C218" s="43">
        <v>1.0</v>
      </c>
      <c r="D218" s="43">
        <v>0.86</v>
      </c>
      <c r="E218" s="43">
        <v>0.9</v>
      </c>
      <c r="F218" s="43">
        <v>0.75</v>
      </c>
      <c r="G218" s="43">
        <v>1.2</v>
      </c>
      <c r="H218" s="43">
        <v>0.9</v>
      </c>
      <c r="I218" s="43">
        <v>5.61</v>
      </c>
      <c r="J218" s="2">
        <v>1.0</v>
      </c>
      <c r="K218" s="2" t="s">
        <v>99</v>
      </c>
      <c r="L218" s="43">
        <v>1.0</v>
      </c>
    </row>
    <row r="219">
      <c r="A219" s="2">
        <v>218.0</v>
      </c>
      <c r="B219" s="2" t="s">
        <v>357</v>
      </c>
      <c r="C219" s="43">
        <v>0.0</v>
      </c>
      <c r="D219" s="43" t="s">
        <v>265</v>
      </c>
      <c r="E219" s="43" t="s">
        <v>265</v>
      </c>
      <c r="F219" s="43" t="s">
        <v>265</v>
      </c>
      <c r="G219" s="43" t="s">
        <v>265</v>
      </c>
      <c r="H219" s="43">
        <v>0.0</v>
      </c>
      <c r="I219" s="43">
        <v>0.0</v>
      </c>
      <c r="J219" s="2">
        <v>1.0</v>
      </c>
      <c r="K219" s="2" t="s">
        <v>99</v>
      </c>
      <c r="L219" s="43">
        <v>1.0</v>
      </c>
    </row>
    <row r="220">
      <c r="A220" s="2">
        <v>219.0</v>
      </c>
      <c r="B220" s="2" t="s">
        <v>123</v>
      </c>
      <c r="C220" s="43">
        <v>1.0</v>
      </c>
      <c r="D220" s="43">
        <v>1.93</v>
      </c>
      <c r="E220" s="43">
        <v>0.74</v>
      </c>
      <c r="F220" s="43">
        <v>0.975</v>
      </c>
      <c r="G220" s="43">
        <v>1.95</v>
      </c>
      <c r="H220" s="43">
        <v>1.5</v>
      </c>
      <c r="I220" s="43">
        <v>8.095</v>
      </c>
      <c r="J220" s="2">
        <v>1.0</v>
      </c>
      <c r="K220" s="2" t="s">
        <v>99</v>
      </c>
      <c r="L220" s="43">
        <v>1.0</v>
      </c>
    </row>
    <row r="221">
      <c r="A221" s="2">
        <v>220.0</v>
      </c>
      <c r="B221" s="2" t="s">
        <v>358</v>
      </c>
      <c r="C221" s="43">
        <v>0.1</v>
      </c>
      <c r="D221" s="43" t="s">
        <v>265</v>
      </c>
      <c r="E221" s="43" t="s">
        <v>265</v>
      </c>
      <c r="F221" s="43" t="s">
        <v>265</v>
      </c>
      <c r="G221" s="43" t="s">
        <v>265</v>
      </c>
      <c r="H221" s="43">
        <v>0.0</v>
      </c>
      <c r="I221" s="43">
        <v>0.1</v>
      </c>
      <c r="J221" s="2">
        <v>1.0</v>
      </c>
      <c r="K221" s="2" t="s">
        <v>99</v>
      </c>
      <c r="L221" s="43">
        <v>1.0</v>
      </c>
    </row>
    <row r="222">
      <c r="A222" s="2">
        <v>221.0</v>
      </c>
      <c r="B222" s="2" t="s">
        <v>124</v>
      </c>
      <c r="C222" s="43">
        <v>1.0</v>
      </c>
      <c r="D222" s="43">
        <v>1.82</v>
      </c>
      <c r="E222" s="43">
        <v>0.87</v>
      </c>
      <c r="F222" s="43">
        <v>1.35</v>
      </c>
      <c r="G222" s="43">
        <v>2.7</v>
      </c>
      <c r="H222" s="43">
        <v>1.5</v>
      </c>
      <c r="I222" s="43">
        <v>9.24</v>
      </c>
      <c r="J222" s="2">
        <v>1.0</v>
      </c>
      <c r="K222" s="2" t="s">
        <v>99</v>
      </c>
      <c r="L222" s="43">
        <v>1.0</v>
      </c>
    </row>
    <row r="223">
      <c r="A223" s="2">
        <v>222.0</v>
      </c>
      <c r="B223" s="2" t="s">
        <v>125</v>
      </c>
      <c r="C223" s="43">
        <v>0.1</v>
      </c>
      <c r="D223" s="43">
        <v>1.8</v>
      </c>
      <c r="E223" s="43">
        <v>0.81</v>
      </c>
      <c r="F223" s="43">
        <v>0.975</v>
      </c>
      <c r="G223" s="43">
        <v>2.925</v>
      </c>
      <c r="H223" s="43">
        <v>1.3</v>
      </c>
      <c r="I223" s="43">
        <v>7.91</v>
      </c>
      <c r="J223" s="2">
        <v>1.0</v>
      </c>
      <c r="K223" s="2" t="s">
        <v>99</v>
      </c>
      <c r="L223" s="43">
        <v>1.0</v>
      </c>
    </row>
    <row r="224">
      <c r="A224" s="2">
        <v>223.0</v>
      </c>
      <c r="B224" s="2" t="s">
        <v>359</v>
      </c>
      <c r="C224" s="43">
        <v>0.0</v>
      </c>
      <c r="D224" s="43" t="s">
        <v>265</v>
      </c>
      <c r="E224" s="43" t="s">
        <v>265</v>
      </c>
      <c r="F224" s="43" t="s">
        <v>265</v>
      </c>
      <c r="G224" s="43" t="s">
        <v>265</v>
      </c>
      <c r="H224" s="43">
        <v>0.35</v>
      </c>
      <c r="I224" s="43">
        <v>0.35</v>
      </c>
      <c r="J224" s="2">
        <v>1.0</v>
      </c>
      <c r="K224" s="2" t="s">
        <v>99</v>
      </c>
      <c r="L224" s="43">
        <v>1.0</v>
      </c>
    </row>
    <row r="225">
      <c r="A225" s="2">
        <v>224.0</v>
      </c>
      <c r="B225" s="2" t="s">
        <v>360</v>
      </c>
      <c r="C225" s="43">
        <v>0.4</v>
      </c>
      <c r="D225" s="43">
        <v>1.47</v>
      </c>
      <c r="E225" s="43">
        <v>0.78</v>
      </c>
      <c r="F225" s="43">
        <v>0.45</v>
      </c>
      <c r="G225" s="43" t="s">
        <v>265</v>
      </c>
      <c r="H225" s="43">
        <v>0.45</v>
      </c>
      <c r="I225" s="43">
        <v>3.55</v>
      </c>
      <c r="J225" s="2">
        <v>1.0</v>
      </c>
      <c r="K225" s="2" t="s">
        <v>99</v>
      </c>
      <c r="L225" s="43">
        <v>1.0</v>
      </c>
    </row>
    <row r="226">
      <c r="A226" s="2">
        <v>225.0</v>
      </c>
      <c r="B226" s="2" t="s">
        <v>126</v>
      </c>
      <c r="C226" s="43">
        <v>1.0</v>
      </c>
      <c r="D226" s="43">
        <v>1.82</v>
      </c>
      <c r="E226" s="43">
        <v>0.87</v>
      </c>
      <c r="F226" s="43">
        <v>1.4625</v>
      </c>
      <c r="G226" s="43">
        <v>1.65</v>
      </c>
      <c r="H226" s="43">
        <v>1.25</v>
      </c>
      <c r="I226" s="43">
        <v>8.0525</v>
      </c>
      <c r="J226" s="2">
        <v>1.0</v>
      </c>
      <c r="K226" s="2" t="s">
        <v>99</v>
      </c>
      <c r="L226" s="43">
        <v>1.0</v>
      </c>
    </row>
    <row r="227">
      <c r="A227" s="2">
        <v>226.0</v>
      </c>
      <c r="B227" s="2" t="s">
        <v>361</v>
      </c>
      <c r="C227" s="43">
        <v>0.0</v>
      </c>
      <c r="D227" s="43" t="s">
        <v>265</v>
      </c>
      <c r="E227" s="43" t="s">
        <v>265</v>
      </c>
      <c r="F227" s="43" t="s">
        <v>265</v>
      </c>
      <c r="G227" s="43" t="s">
        <v>265</v>
      </c>
      <c r="H227" s="43">
        <v>0.0</v>
      </c>
      <c r="I227" s="43">
        <v>0.0</v>
      </c>
      <c r="J227" s="2">
        <v>1.0</v>
      </c>
      <c r="K227" s="2" t="s">
        <v>99</v>
      </c>
      <c r="L227" s="43">
        <v>1.0</v>
      </c>
    </row>
    <row r="228">
      <c r="A228" s="2">
        <v>227.0</v>
      </c>
      <c r="B228" s="2" t="s">
        <v>362</v>
      </c>
      <c r="C228" s="43">
        <v>0.0</v>
      </c>
      <c r="D228" s="43">
        <v>1.06</v>
      </c>
      <c r="E228" s="43">
        <v>0.6</v>
      </c>
      <c r="F228" s="43">
        <v>0.5625</v>
      </c>
      <c r="G228" s="43" t="s">
        <v>265</v>
      </c>
      <c r="H228" s="43">
        <v>0.37</v>
      </c>
      <c r="I228" s="43">
        <v>2.5925</v>
      </c>
      <c r="J228" s="2">
        <v>1.0</v>
      </c>
      <c r="K228" s="2" t="s">
        <v>99</v>
      </c>
      <c r="L228" s="43">
        <v>3.0</v>
      </c>
    </row>
    <row r="229">
      <c r="A229" s="2">
        <v>228.0</v>
      </c>
      <c r="B229" s="2" t="s">
        <v>154</v>
      </c>
      <c r="C229" s="43">
        <v>0.2</v>
      </c>
      <c r="D229" s="43" t="s">
        <v>265</v>
      </c>
      <c r="E229" s="43">
        <v>0.77</v>
      </c>
      <c r="F229" s="43">
        <v>0.4125</v>
      </c>
      <c r="G229" s="43">
        <v>1.575</v>
      </c>
      <c r="H229" s="43">
        <v>0.4</v>
      </c>
      <c r="I229" s="43">
        <v>3.3575</v>
      </c>
      <c r="J229" s="2">
        <v>1.0</v>
      </c>
      <c r="K229" s="2" t="s">
        <v>99</v>
      </c>
      <c r="L229" s="43">
        <v>3.0</v>
      </c>
    </row>
    <row r="230">
      <c r="A230" s="2">
        <v>229.0</v>
      </c>
      <c r="B230" s="2" t="s">
        <v>363</v>
      </c>
      <c r="C230" s="43">
        <v>0.1</v>
      </c>
      <c r="D230" s="43" t="s">
        <v>265</v>
      </c>
      <c r="E230" s="43" t="s">
        <v>265</v>
      </c>
      <c r="F230" s="43" t="s">
        <v>265</v>
      </c>
      <c r="G230" s="43" t="s">
        <v>265</v>
      </c>
      <c r="H230" s="43">
        <v>0.05</v>
      </c>
      <c r="I230" s="43">
        <v>0.15</v>
      </c>
      <c r="J230" s="2">
        <v>1.0</v>
      </c>
      <c r="K230" s="2" t="s">
        <v>99</v>
      </c>
      <c r="L230" s="43">
        <v>1.0</v>
      </c>
    </row>
    <row r="231">
      <c r="A231" s="2">
        <v>230.0</v>
      </c>
      <c r="B231" s="2" t="s">
        <v>364</v>
      </c>
      <c r="C231" s="43">
        <v>0.0</v>
      </c>
      <c r="D231" s="43" t="s">
        <v>265</v>
      </c>
      <c r="E231" s="43" t="s">
        <v>265</v>
      </c>
      <c r="F231" s="43" t="s">
        <v>265</v>
      </c>
      <c r="G231" s="43" t="s">
        <v>265</v>
      </c>
      <c r="H231" s="43">
        <v>0.0</v>
      </c>
      <c r="I231" s="43">
        <v>0.0</v>
      </c>
      <c r="J231" s="2">
        <v>1.0</v>
      </c>
      <c r="K231" s="2" t="s">
        <v>99</v>
      </c>
      <c r="L231" s="43">
        <v>1.0</v>
      </c>
    </row>
    <row r="232">
      <c r="A232" s="2">
        <v>231.0</v>
      </c>
      <c r="B232" s="2" t="s">
        <v>365</v>
      </c>
      <c r="C232" s="43">
        <v>0.0</v>
      </c>
      <c r="D232" s="43" t="s">
        <v>265</v>
      </c>
      <c r="E232" s="43" t="s">
        <v>265</v>
      </c>
      <c r="F232" s="43" t="s">
        <v>265</v>
      </c>
      <c r="G232" s="43" t="s">
        <v>265</v>
      </c>
      <c r="H232" s="43">
        <v>0.0</v>
      </c>
      <c r="I232" s="43">
        <v>0.0</v>
      </c>
      <c r="J232" s="2">
        <v>1.0</v>
      </c>
      <c r="K232" s="2" t="s">
        <v>99</v>
      </c>
      <c r="L232" s="43">
        <v>3.0</v>
      </c>
    </row>
    <row r="233">
      <c r="A233" s="2">
        <v>232.0</v>
      </c>
      <c r="B233" s="2" t="s">
        <v>127</v>
      </c>
      <c r="C233" s="43">
        <v>0.1</v>
      </c>
      <c r="D233" s="43">
        <v>0.8</v>
      </c>
      <c r="E233" s="43">
        <v>0.7</v>
      </c>
      <c r="F233" s="43">
        <v>1.0</v>
      </c>
      <c r="G233" s="43">
        <v>1.65</v>
      </c>
      <c r="H233" s="43">
        <v>1.5</v>
      </c>
      <c r="I233" s="43">
        <v>5.75</v>
      </c>
      <c r="J233" s="2">
        <v>1.0</v>
      </c>
      <c r="K233" s="2" t="s">
        <v>99</v>
      </c>
      <c r="L233" s="43">
        <v>1.0</v>
      </c>
    </row>
    <row r="234">
      <c r="A234" s="2">
        <v>233.0</v>
      </c>
      <c r="B234" s="2" t="s">
        <v>127</v>
      </c>
      <c r="C234" s="43">
        <v>0.8</v>
      </c>
      <c r="D234" s="43">
        <v>1.27</v>
      </c>
      <c r="E234" s="43">
        <v>0.81</v>
      </c>
      <c r="F234" s="43">
        <v>0.9</v>
      </c>
      <c r="G234" s="43">
        <v>2.85</v>
      </c>
      <c r="H234" s="43">
        <v>1.4</v>
      </c>
      <c r="I234" s="43">
        <v>8.03</v>
      </c>
      <c r="J234" s="2">
        <v>1.0</v>
      </c>
      <c r="K234" s="2" t="s">
        <v>99</v>
      </c>
      <c r="L234" s="43">
        <v>1.0</v>
      </c>
    </row>
    <row r="235">
      <c r="A235" s="2">
        <v>234.0</v>
      </c>
      <c r="B235" s="2" t="s">
        <v>128</v>
      </c>
      <c r="C235" s="43">
        <v>0.3</v>
      </c>
      <c r="D235" s="43">
        <v>1.57</v>
      </c>
      <c r="E235" s="43">
        <v>0.74</v>
      </c>
      <c r="F235" s="43">
        <v>0.4125</v>
      </c>
      <c r="G235" s="43">
        <v>2.775</v>
      </c>
      <c r="H235" s="43">
        <v>0.42</v>
      </c>
      <c r="I235" s="43">
        <v>6.2175</v>
      </c>
      <c r="J235" s="2">
        <v>1.0</v>
      </c>
      <c r="K235" s="2" t="s">
        <v>99</v>
      </c>
      <c r="L235" s="43">
        <v>1.0</v>
      </c>
    </row>
    <row r="236">
      <c r="A236" s="2">
        <v>235.0</v>
      </c>
      <c r="B236" s="2" t="s">
        <v>129</v>
      </c>
      <c r="C236" s="43">
        <v>1.0</v>
      </c>
      <c r="D236" s="43">
        <v>1.62</v>
      </c>
      <c r="E236" s="43">
        <v>0.81</v>
      </c>
      <c r="F236" s="43">
        <v>1.2</v>
      </c>
      <c r="G236" s="43">
        <v>2.925</v>
      </c>
      <c r="H236" s="43">
        <v>1.45</v>
      </c>
      <c r="I236" s="43">
        <v>9.005</v>
      </c>
      <c r="J236" s="2">
        <v>1.0</v>
      </c>
      <c r="K236" s="2" t="s">
        <v>99</v>
      </c>
      <c r="L236" s="43">
        <v>1.0</v>
      </c>
    </row>
    <row r="237">
      <c r="A237" s="2">
        <v>236.0</v>
      </c>
      <c r="B237" s="2" t="s">
        <v>130</v>
      </c>
      <c r="C237" s="43">
        <v>1.0</v>
      </c>
      <c r="D237" s="43">
        <v>1.6</v>
      </c>
      <c r="E237" s="43">
        <v>1.0</v>
      </c>
      <c r="F237" s="43">
        <v>0.6</v>
      </c>
      <c r="G237" s="43">
        <v>0.675</v>
      </c>
      <c r="H237" s="43">
        <v>1.03</v>
      </c>
      <c r="I237" s="43">
        <v>5.905</v>
      </c>
      <c r="J237" s="2">
        <v>1.0</v>
      </c>
      <c r="K237" s="2" t="s">
        <v>99</v>
      </c>
      <c r="L237" s="43">
        <v>1.0</v>
      </c>
    </row>
    <row r="238">
      <c r="A238" s="2">
        <v>237.0</v>
      </c>
      <c r="B238" s="2" t="s">
        <v>131</v>
      </c>
      <c r="C238" s="43">
        <v>1.0</v>
      </c>
      <c r="D238" s="43">
        <v>1.55</v>
      </c>
      <c r="E238" s="43">
        <v>0.87</v>
      </c>
      <c r="F238" s="43">
        <v>1.125</v>
      </c>
      <c r="G238" s="43">
        <v>2.1</v>
      </c>
      <c r="H238" s="43">
        <v>1.5</v>
      </c>
      <c r="I238" s="43">
        <v>8.145</v>
      </c>
      <c r="J238" s="2">
        <v>1.0</v>
      </c>
      <c r="K238" s="2" t="s">
        <v>99</v>
      </c>
      <c r="L238" s="43">
        <v>3.0</v>
      </c>
    </row>
    <row r="239">
      <c r="A239" s="2">
        <v>238.0</v>
      </c>
      <c r="B239" s="2" t="s">
        <v>132</v>
      </c>
      <c r="C239" s="43">
        <v>1.0</v>
      </c>
      <c r="D239" s="43">
        <v>1.16</v>
      </c>
      <c r="E239" s="43">
        <v>0.9</v>
      </c>
      <c r="F239" s="43">
        <v>0.9</v>
      </c>
      <c r="G239" s="43">
        <v>2.925</v>
      </c>
      <c r="H239" s="43">
        <v>1.5</v>
      </c>
      <c r="I239" s="43">
        <v>8.385</v>
      </c>
      <c r="J239" s="2">
        <v>1.0</v>
      </c>
      <c r="K239" s="2" t="s">
        <v>99</v>
      </c>
      <c r="L239" s="43">
        <v>1.0</v>
      </c>
    </row>
    <row r="240">
      <c r="A240" s="2">
        <v>239.0</v>
      </c>
      <c r="B240" s="2" t="s">
        <v>133</v>
      </c>
      <c r="C240" s="43">
        <v>0.3</v>
      </c>
      <c r="D240" s="43">
        <v>0.88</v>
      </c>
      <c r="E240" s="43">
        <v>0.6</v>
      </c>
      <c r="F240" s="43">
        <v>0.8625</v>
      </c>
      <c r="G240" s="43">
        <v>2.55</v>
      </c>
      <c r="H240" s="43">
        <v>0.78</v>
      </c>
      <c r="I240" s="43">
        <v>5.9725</v>
      </c>
      <c r="J240" s="2">
        <v>1.0</v>
      </c>
      <c r="K240" s="2" t="s">
        <v>99</v>
      </c>
      <c r="L240" s="43">
        <v>1.0</v>
      </c>
    </row>
    <row r="241">
      <c r="A241" s="2">
        <v>240.0</v>
      </c>
      <c r="B241" s="2" t="s">
        <v>134</v>
      </c>
      <c r="C241" s="43">
        <v>1.0</v>
      </c>
      <c r="D241" s="43">
        <v>1.43</v>
      </c>
      <c r="E241" s="43">
        <v>0.9</v>
      </c>
      <c r="F241" s="43">
        <v>1.05</v>
      </c>
      <c r="G241" s="43">
        <v>2.175</v>
      </c>
      <c r="H241" s="43">
        <v>1.5</v>
      </c>
      <c r="I241" s="43">
        <v>8.055</v>
      </c>
      <c r="J241" s="2">
        <v>1.0</v>
      </c>
      <c r="K241" s="2" t="s">
        <v>99</v>
      </c>
      <c r="L241" s="43">
        <v>1.0</v>
      </c>
    </row>
    <row r="242">
      <c r="A242" s="2">
        <v>241.0</v>
      </c>
      <c r="B242" s="2" t="s">
        <v>366</v>
      </c>
      <c r="C242" s="43">
        <v>0.1</v>
      </c>
      <c r="D242" s="43">
        <v>0.6</v>
      </c>
      <c r="E242" s="43">
        <v>0.6</v>
      </c>
      <c r="F242" s="43">
        <v>0.06</v>
      </c>
      <c r="G242" s="43" t="s">
        <v>265</v>
      </c>
      <c r="H242" s="43">
        <v>0.3</v>
      </c>
      <c r="I242" s="43">
        <v>1.66</v>
      </c>
      <c r="J242" s="2">
        <v>1.0</v>
      </c>
      <c r="K242" s="2" t="s">
        <v>99</v>
      </c>
      <c r="L242" s="43">
        <v>1.0</v>
      </c>
    </row>
    <row r="243">
      <c r="A243" s="2">
        <v>242.0</v>
      </c>
      <c r="B243" s="2" t="s">
        <v>155</v>
      </c>
      <c r="C243" s="43">
        <v>0.6</v>
      </c>
      <c r="D243" s="43">
        <v>1.88</v>
      </c>
      <c r="E243" s="43">
        <v>0.77</v>
      </c>
      <c r="F243" s="43">
        <v>0.525</v>
      </c>
      <c r="G243" s="43" t="s">
        <v>265</v>
      </c>
      <c r="H243" s="43">
        <v>0.85</v>
      </c>
      <c r="I243" s="43">
        <v>4.625</v>
      </c>
      <c r="J243" s="2">
        <v>1.0</v>
      </c>
      <c r="K243" s="2" t="s">
        <v>99</v>
      </c>
      <c r="L243" s="43">
        <v>3.0</v>
      </c>
    </row>
    <row r="244">
      <c r="A244" s="2">
        <v>243.0</v>
      </c>
      <c r="B244" s="2" t="s">
        <v>367</v>
      </c>
      <c r="C244" s="43">
        <v>0.2</v>
      </c>
      <c r="D244" s="43">
        <v>1.27</v>
      </c>
      <c r="E244" s="43">
        <v>0.6</v>
      </c>
      <c r="F244" s="43">
        <v>0.675</v>
      </c>
      <c r="G244" s="43">
        <v>0.3</v>
      </c>
      <c r="H244" s="43">
        <v>0.38</v>
      </c>
      <c r="I244" s="43">
        <v>3.425</v>
      </c>
      <c r="J244" s="2">
        <v>1.0</v>
      </c>
      <c r="K244" s="2" t="s">
        <v>99</v>
      </c>
      <c r="L244" s="43">
        <v>1.0</v>
      </c>
    </row>
    <row r="245">
      <c r="A245" s="2">
        <v>244.0</v>
      </c>
      <c r="B245" s="2" t="s">
        <v>135</v>
      </c>
      <c r="C245" s="43">
        <v>0.5</v>
      </c>
      <c r="D245" s="43">
        <v>1.35</v>
      </c>
      <c r="E245" s="43">
        <v>1.0</v>
      </c>
      <c r="F245" s="43">
        <v>0.9375</v>
      </c>
      <c r="G245" s="43">
        <v>1.2</v>
      </c>
      <c r="H245" s="43">
        <v>0.43</v>
      </c>
      <c r="I245" s="43">
        <v>5.4175</v>
      </c>
      <c r="J245" s="2">
        <v>1.0</v>
      </c>
      <c r="K245" s="2" t="s">
        <v>99</v>
      </c>
      <c r="L245" s="43">
        <v>1.0</v>
      </c>
    </row>
    <row r="246">
      <c r="A246" s="2">
        <v>245.0</v>
      </c>
      <c r="B246" s="2" t="s">
        <v>136</v>
      </c>
      <c r="C246" s="43">
        <v>1.0</v>
      </c>
      <c r="D246" s="43">
        <v>1.97</v>
      </c>
      <c r="E246" s="43">
        <v>0.87</v>
      </c>
      <c r="F246" s="43">
        <v>1.5</v>
      </c>
      <c r="G246" s="43">
        <v>3.0</v>
      </c>
      <c r="H246" s="43">
        <v>1.5</v>
      </c>
      <c r="I246" s="43">
        <v>9.84</v>
      </c>
      <c r="J246" s="2">
        <v>1.0</v>
      </c>
      <c r="K246" s="2" t="s">
        <v>99</v>
      </c>
      <c r="L246" s="43">
        <v>1.0</v>
      </c>
    </row>
    <row r="247">
      <c r="A247" s="2">
        <v>246.0</v>
      </c>
      <c r="B247" s="2" t="s">
        <v>368</v>
      </c>
      <c r="C247" s="43">
        <v>0.0</v>
      </c>
      <c r="D247" s="43" t="s">
        <v>265</v>
      </c>
      <c r="E247" s="43">
        <v>0.64</v>
      </c>
      <c r="F247" s="43" t="s">
        <v>265</v>
      </c>
      <c r="G247" s="43" t="s">
        <v>265</v>
      </c>
      <c r="H247" s="43">
        <v>0.0</v>
      </c>
      <c r="I247" s="43">
        <v>0.64</v>
      </c>
      <c r="J247" s="2">
        <v>1.0</v>
      </c>
      <c r="K247" s="2" t="s">
        <v>99</v>
      </c>
      <c r="L247" s="43">
        <v>3.0</v>
      </c>
    </row>
    <row r="248">
      <c r="A248" s="2">
        <v>247.0</v>
      </c>
      <c r="B248" s="2" t="s">
        <v>369</v>
      </c>
      <c r="C248" s="43">
        <v>0.0</v>
      </c>
      <c r="D248" s="43" t="s">
        <v>265</v>
      </c>
      <c r="E248" s="43" t="s">
        <v>265</v>
      </c>
      <c r="F248" s="43" t="s">
        <v>265</v>
      </c>
      <c r="G248" s="43" t="s">
        <v>265</v>
      </c>
      <c r="H248" s="43">
        <v>0.0</v>
      </c>
      <c r="I248" s="43">
        <v>0.0</v>
      </c>
      <c r="J248" s="2">
        <v>1.0</v>
      </c>
      <c r="K248" s="2" t="s">
        <v>99</v>
      </c>
      <c r="L248" s="43">
        <v>1.0</v>
      </c>
    </row>
    <row r="249">
      <c r="A249" s="2">
        <v>248.0</v>
      </c>
      <c r="B249" s="2" t="s">
        <v>370</v>
      </c>
      <c r="C249" s="43">
        <v>0.0</v>
      </c>
      <c r="D249" s="43" t="s">
        <v>265</v>
      </c>
      <c r="E249" s="43" t="s">
        <v>265</v>
      </c>
      <c r="F249" s="43" t="s">
        <v>265</v>
      </c>
      <c r="G249" s="43" t="s">
        <v>265</v>
      </c>
      <c r="H249" s="43">
        <v>0.0</v>
      </c>
      <c r="I249" s="43">
        <v>0.0</v>
      </c>
      <c r="J249" s="2">
        <v>1.0</v>
      </c>
      <c r="K249" s="2" t="s">
        <v>99</v>
      </c>
      <c r="L249" s="43">
        <v>1.0</v>
      </c>
    </row>
    <row r="250">
      <c r="A250" s="2">
        <v>249.0</v>
      </c>
      <c r="B250" s="2" t="s">
        <v>137</v>
      </c>
      <c r="C250" s="43">
        <v>1.0</v>
      </c>
      <c r="D250" s="43">
        <v>1.87</v>
      </c>
      <c r="E250" s="43">
        <v>0.97</v>
      </c>
      <c r="F250" s="43">
        <v>1.2</v>
      </c>
      <c r="G250" s="43">
        <v>2.325</v>
      </c>
      <c r="H250" s="43">
        <v>1.5</v>
      </c>
      <c r="I250" s="43">
        <v>8.865</v>
      </c>
      <c r="J250" s="2">
        <v>1.0</v>
      </c>
      <c r="K250" s="2" t="s">
        <v>99</v>
      </c>
      <c r="L250" s="43">
        <v>1.0</v>
      </c>
    </row>
    <row r="251">
      <c r="A251" s="2">
        <v>250.0</v>
      </c>
      <c r="B251" s="2" t="s">
        <v>371</v>
      </c>
      <c r="C251" s="43">
        <v>0.0</v>
      </c>
      <c r="D251" s="43" t="s">
        <v>265</v>
      </c>
      <c r="E251" s="43" t="s">
        <v>265</v>
      </c>
      <c r="F251" s="43" t="s">
        <v>265</v>
      </c>
      <c r="G251" s="43" t="s">
        <v>265</v>
      </c>
      <c r="H251" s="43">
        <v>0.0</v>
      </c>
      <c r="I251" s="43">
        <v>0.0</v>
      </c>
      <c r="J251" s="2">
        <v>1.0</v>
      </c>
      <c r="K251" s="2" t="s">
        <v>99</v>
      </c>
      <c r="L251" s="43">
        <v>1.0</v>
      </c>
    </row>
    <row r="252">
      <c r="A252" s="2">
        <v>251.0</v>
      </c>
      <c r="B252" s="2" t="s">
        <v>138</v>
      </c>
      <c r="C252" s="43">
        <v>1.0</v>
      </c>
      <c r="D252" s="43">
        <v>1.65</v>
      </c>
      <c r="E252" s="43">
        <v>0.4</v>
      </c>
      <c r="F252" s="43">
        <v>1.5</v>
      </c>
      <c r="G252" s="43">
        <v>1.85</v>
      </c>
      <c r="H252" s="43">
        <v>1.5</v>
      </c>
      <c r="I252" s="43">
        <v>7.9</v>
      </c>
      <c r="J252" s="2">
        <v>1.0</v>
      </c>
      <c r="K252" s="2" t="s">
        <v>99</v>
      </c>
      <c r="L252" s="43">
        <v>1.0</v>
      </c>
    </row>
    <row r="253">
      <c r="A253" s="2">
        <v>252.0</v>
      </c>
      <c r="B253" s="2" t="s">
        <v>372</v>
      </c>
      <c r="C253" s="43">
        <v>0.0</v>
      </c>
      <c r="D253" s="43" t="s">
        <v>265</v>
      </c>
      <c r="E253" s="43" t="s">
        <v>265</v>
      </c>
      <c r="F253" s="43" t="s">
        <v>265</v>
      </c>
      <c r="G253" s="43" t="s">
        <v>265</v>
      </c>
      <c r="H253" s="43">
        <v>0.0</v>
      </c>
      <c r="I253" s="43">
        <v>0.0</v>
      </c>
      <c r="J253" s="2">
        <v>1.0</v>
      </c>
      <c r="K253" s="2" t="s">
        <v>99</v>
      </c>
      <c r="L253" s="43">
        <v>1.0</v>
      </c>
    </row>
    <row r="254">
      <c r="A254" s="2">
        <v>253.0</v>
      </c>
      <c r="B254" s="2" t="s">
        <v>373</v>
      </c>
      <c r="C254" s="43">
        <v>0.1</v>
      </c>
      <c r="D254" s="43">
        <v>0.8</v>
      </c>
      <c r="E254" s="43">
        <v>0.8</v>
      </c>
      <c r="F254" s="43">
        <v>0.0</v>
      </c>
      <c r="G254" s="43">
        <v>0.075</v>
      </c>
      <c r="H254" s="43">
        <v>0.45</v>
      </c>
      <c r="I254" s="43">
        <v>2.225</v>
      </c>
      <c r="J254" s="2">
        <v>1.0</v>
      </c>
      <c r="K254" s="2" t="s">
        <v>99</v>
      </c>
      <c r="L254" s="43">
        <v>1.0</v>
      </c>
    </row>
    <row r="255">
      <c r="A255" s="2">
        <v>254.0</v>
      </c>
      <c r="B255" s="2" t="s">
        <v>374</v>
      </c>
      <c r="C255" s="43">
        <v>0.0</v>
      </c>
      <c r="D255" s="43" t="s">
        <v>265</v>
      </c>
      <c r="E255" s="43" t="s">
        <v>265</v>
      </c>
      <c r="F255" s="43" t="s">
        <v>265</v>
      </c>
      <c r="G255" s="43" t="s">
        <v>265</v>
      </c>
      <c r="H255" s="43">
        <v>0.0</v>
      </c>
      <c r="I255" s="43">
        <v>0.0</v>
      </c>
      <c r="J255" s="2">
        <v>1.0</v>
      </c>
      <c r="K255" s="2" t="s">
        <v>99</v>
      </c>
      <c r="L255" s="43">
        <v>1.0</v>
      </c>
    </row>
    <row r="256">
      <c r="A256" s="2">
        <v>255.0</v>
      </c>
      <c r="B256" s="2" t="s">
        <v>157</v>
      </c>
      <c r="C256" s="43">
        <v>0.5</v>
      </c>
      <c r="D256" s="43">
        <v>1.37</v>
      </c>
      <c r="E256" s="43">
        <v>0.74</v>
      </c>
      <c r="F256" s="43">
        <v>0.825</v>
      </c>
      <c r="G256" s="43">
        <v>0.825</v>
      </c>
      <c r="H256" s="43">
        <v>0.5</v>
      </c>
      <c r="I256" s="43">
        <v>4.76</v>
      </c>
      <c r="J256" s="2">
        <v>1.0</v>
      </c>
      <c r="K256" s="2" t="s">
        <v>99</v>
      </c>
      <c r="L256" s="43">
        <v>1.0</v>
      </c>
    </row>
    <row r="257">
      <c r="A257" s="2">
        <v>256.0</v>
      </c>
      <c r="B257" s="2" t="s">
        <v>139</v>
      </c>
      <c r="C257" s="43">
        <v>1.0</v>
      </c>
      <c r="D257" s="43">
        <v>1.25</v>
      </c>
      <c r="E257" s="43">
        <v>0.4</v>
      </c>
      <c r="F257" s="43">
        <v>1.1</v>
      </c>
      <c r="G257" s="43">
        <v>3.0</v>
      </c>
      <c r="H257" s="43">
        <v>1.35</v>
      </c>
      <c r="I257" s="43">
        <v>8.1</v>
      </c>
      <c r="J257" s="2">
        <v>1.0</v>
      </c>
      <c r="K257" s="2" t="s">
        <v>99</v>
      </c>
      <c r="L257" s="43">
        <v>1.0</v>
      </c>
    </row>
    <row r="258">
      <c r="A258" s="2">
        <v>257.0</v>
      </c>
      <c r="B258" s="2" t="s">
        <v>140</v>
      </c>
      <c r="C258" s="43">
        <v>1.0</v>
      </c>
      <c r="D258" s="43">
        <v>0.94</v>
      </c>
      <c r="E258" s="43">
        <v>0.8</v>
      </c>
      <c r="F258" s="43">
        <v>1.0125</v>
      </c>
      <c r="G258" s="43">
        <v>1.275</v>
      </c>
      <c r="H258" s="43">
        <v>0.7</v>
      </c>
      <c r="I258" s="43">
        <v>5.7275</v>
      </c>
      <c r="J258" s="2">
        <v>1.0</v>
      </c>
      <c r="K258" s="2" t="s">
        <v>99</v>
      </c>
      <c r="L258" s="43">
        <v>1.0</v>
      </c>
    </row>
    <row r="259">
      <c r="A259" s="2">
        <v>258.0</v>
      </c>
      <c r="B259" s="2" t="s">
        <v>141</v>
      </c>
      <c r="C259" s="43">
        <v>1.0</v>
      </c>
      <c r="D259" s="43">
        <v>1.49</v>
      </c>
      <c r="E259" s="43">
        <v>0.77</v>
      </c>
      <c r="F259" s="43">
        <v>0.8625</v>
      </c>
      <c r="G259" s="43">
        <v>2.175</v>
      </c>
      <c r="H259" s="43">
        <v>1.15</v>
      </c>
      <c r="I259" s="43">
        <v>7.4475</v>
      </c>
      <c r="J259" s="2">
        <v>1.0</v>
      </c>
      <c r="K259" s="2" t="s">
        <v>99</v>
      </c>
      <c r="L259" s="43">
        <v>3.0</v>
      </c>
    </row>
    <row r="260">
      <c r="A260" s="2">
        <v>259.0</v>
      </c>
      <c r="B260" s="2" t="s">
        <v>158</v>
      </c>
      <c r="C260" s="43">
        <v>0.3</v>
      </c>
      <c r="D260" s="43">
        <v>1.25</v>
      </c>
      <c r="E260" s="43">
        <v>1.0</v>
      </c>
      <c r="F260" s="43">
        <v>0.6</v>
      </c>
      <c r="G260" s="43">
        <v>0.6</v>
      </c>
      <c r="H260" s="43">
        <v>1.0</v>
      </c>
      <c r="I260" s="43">
        <v>4.75</v>
      </c>
      <c r="J260" s="2">
        <v>1.0</v>
      </c>
      <c r="K260" s="2" t="s">
        <v>99</v>
      </c>
      <c r="L260" s="43">
        <v>1.0</v>
      </c>
    </row>
    <row r="261">
      <c r="A261" s="2">
        <v>260.0</v>
      </c>
      <c r="B261" s="2" t="s">
        <v>375</v>
      </c>
      <c r="C261" s="43">
        <v>0.5</v>
      </c>
      <c r="D261" s="43">
        <v>1.0</v>
      </c>
      <c r="E261" s="43">
        <v>1.0</v>
      </c>
      <c r="F261" s="43">
        <v>0.0</v>
      </c>
      <c r="G261" s="43">
        <v>0.0</v>
      </c>
      <c r="H261" s="43">
        <v>0.88</v>
      </c>
      <c r="I261" s="43">
        <v>3.38</v>
      </c>
      <c r="J261" s="2">
        <v>1.0</v>
      </c>
      <c r="K261" s="2" t="s">
        <v>99</v>
      </c>
      <c r="L261" s="43">
        <v>3.0</v>
      </c>
    </row>
    <row r="262">
      <c r="A262" s="2">
        <v>261.0</v>
      </c>
      <c r="B262" s="2" t="s">
        <v>376</v>
      </c>
      <c r="C262" s="43">
        <v>0.0</v>
      </c>
      <c r="D262" s="43" t="s">
        <v>265</v>
      </c>
      <c r="E262" s="43" t="s">
        <v>265</v>
      </c>
      <c r="F262" s="43" t="s">
        <v>265</v>
      </c>
      <c r="G262" s="43" t="s">
        <v>265</v>
      </c>
      <c r="H262" s="43">
        <v>0.0</v>
      </c>
      <c r="I262" s="43">
        <v>0.0</v>
      </c>
      <c r="J262" s="2">
        <v>1.0</v>
      </c>
      <c r="K262" s="2" t="s">
        <v>99</v>
      </c>
      <c r="L262" s="43">
        <v>1.0</v>
      </c>
    </row>
    <row r="263">
      <c r="A263" s="2">
        <v>262.0</v>
      </c>
      <c r="B263" s="2" t="s">
        <v>377</v>
      </c>
      <c r="C263" s="43">
        <v>0.0</v>
      </c>
      <c r="D263" s="43">
        <v>1.07</v>
      </c>
      <c r="E263" s="43">
        <v>0.9</v>
      </c>
      <c r="F263" s="43">
        <v>0.4875</v>
      </c>
      <c r="G263" s="43" t="s">
        <v>265</v>
      </c>
      <c r="H263" s="43">
        <v>0.47</v>
      </c>
      <c r="I263" s="43">
        <v>2.9275</v>
      </c>
      <c r="J263" s="2">
        <v>1.0</v>
      </c>
      <c r="K263" s="2" t="s">
        <v>99</v>
      </c>
      <c r="L263" s="43">
        <v>1.0</v>
      </c>
    </row>
    <row r="264">
      <c r="A264" s="2">
        <v>263.0</v>
      </c>
      <c r="B264" s="2" t="s">
        <v>142</v>
      </c>
      <c r="C264" s="43">
        <v>1.0</v>
      </c>
      <c r="D264" s="43">
        <v>1.82</v>
      </c>
      <c r="E264" s="43">
        <v>0.56</v>
      </c>
      <c r="F264" s="43">
        <v>1.35</v>
      </c>
      <c r="G264" s="43">
        <v>2.175</v>
      </c>
      <c r="H264" s="43">
        <v>1.1</v>
      </c>
      <c r="I264" s="43">
        <v>8.005</v>
      </c>
      <c r="J264" s="2">
        <v>1.0</v>
      </c>
      <c r="K264" s="2" t="s">
        <v>99</v>
      </c>
      <c r="L264" s="43">
        <v>3.0</v>
      </c>
    </row>
    <row r="265">
      <c r="A265" s="2">
        <v>264.0</v>
      </c>
      <c r="B265" s="2" t="s">
        <v>378</v>
      </c>
      <c r="C265" s="43">
        <v>0.0</v>
      </c>
      <c r="D265" s="43" t="s">
        <v>265</v>
      </c>
      <c r="E265" s="43" t="s">
        <v>265</v>
      </c>
      <c r="F265" s="43" t="s">
        <v>265</v>
      </c>
      <c r="G265" s="43" t="s">
        <v>265</v>
      </c>
      <c r="H265" s="43">
        <v>0.0</v>
      </c>
      <c r="I265" s="43">
        <v>0.0</v>
      </c>
      <c r="J265" s="2">
        <v>1.0</v>
      </c>
      <c r="K265" s="2" t="s">
        <v>99</v>
      </c>
      <c r="L265" s="43">
        <v>1.0</v>
      </c>
    </row>
    <row r="266">
      <c r="A266" s="2">
        <v>265.0</v>
      </c>
      <c r="B266" s="2" t="s">
        <v>379</v>
      </c>
      <c r="C266" s="43">
        <v>0.2</v>
      </c>
      <c r="D266" s="43">
        <v>1.95</v>
      </c>
      <c r="E266" s="43">
        <v>0.9</v>
      </c>
      <c r="F266" s="43">
        <v>0.525</v>
      </c>
      <c r="G266" s="43" t="s">
        <v>265</v>
      </c>
      <c r="H266" s="43">
        <v>0.35</v>
      </c>
      <c r="I266" s="43">
        <v>3.925</v>
      </c>
      <c r="J266" s="2">
        <v>1.0</v>
      </c>
      <c r="K266" s="2" t="s">
        <v>99</v>
      </c>
      <c r="L266" s="43">
        <v>1.0</v>
      </c>
    </row>
    <row r="267">
      <c r="A267" s="2">
        <v>266.0</v>
      </c>
      <c r="B267" s="2" t="s">
        <v>380</v>
      </c>
      <c r="C267" s="43">
        <v>0.1</v>
      </c>
      <c r="D267" s="43">
        <v>0.54</v>
      </c>
      <c r="E267" s="43">
        <v>0.92</v>
      </c>
      <c r="F267" s="43">
        <v>0.375</v>
      </c>
      <c r="G267" s="43" t="s">
        <v>265</v>
      </c>
      <c r="H267" s="43">
        <v>0.35</v>
      </c>
      <c r="I267" s="43">
        <v>2.285</v>
      </c>
      <c r="J267" s="2">
        <v>1.0</v>
      </c>
      <c r="K267" s="2" t="s">
        <v>99</v>
      </c>
      <c r="L267" s="43">
        <v>1.0</v>
      </c>
    </row>
    <row r="268">
      <c r="A268" s="2">
        <v>267.0</v>
      </c>
      <c r="B268" s="2" t="s">
        <v>381</v>
      </c>
      <c r="C268" s="43">
        <v>0.0</v>
      </c>
      <c r="D268" s="43" t="s">
        <v>265</v>
      </c>
      <c r="E268" s="43" t="s">
        <v>265</v>
      </c>
      <c r="F268" s="43" t="s">
        <v>265</v>
      </c>
      <c r="G268" s="43" t="s">
        <v>265</v>
      </c>
      <c r="H268" s="43">
        <v>0.0</v>
      </c>
      <c r="I268" s="43">
        <v>0.0</v>
      </c>
      <c r="J268" s="2">
        <v>1.0</v>
      </c>
      <c r="K268" s="2" t="s">
        <v>99</v>
      </c>
      <c r="L268" s="43">
        <v>1.0</v>
      </c>
    </row>
    <row r="269">
      <c r="A269" s="2">
        <v>268.0</v>
      </c>
      <c r="B269" s="2" t="s">
        <v>381</v>
      </c>
      <c r="C269" s="43">
        <v>0.0</v>
      </c>
      <c r="D269" s="43">
        <v>0.4</v>
      </c>
      <c r="E269" s="43">
        <v>0.5</v>
      </c>
      <c r="F269" s="43">
        <v>0.0</v>
      </c>
      <c r="G269" s="43" t="s">
        <v>265</v>
      </c>
      <c r="H269" s="43">
        <v>0.0</v>
      </c>
      <c r="I269" s="43">
        <v>0.9</v>
      </c>
      <c r="J269" s="2">
        <v>1.0</v>
      </c>
      <c r="K269" s="2" t="s">
        <v>99</v>
      </c>
      <c r="L269" s="43">
        <v>1.0</v>
      </c>
    </row>
    <row r="270">
      <c r="A270" s="2">
        <v>269.0</v>
      </c>
      <c r="B270" s="2" t="s">
        <v>382</v>
      </c>
      <c r="C270" s="43">
        <v>0.0</v>
      </c>
      <c r="D270" s="43" t="s">
        <v>265</v>
      </c>
      <c r="E270" s="43" t="s">
        <v>265</v>
      </c>
      <c r="F270" s="43" t="s">
        <v>265</v>
      </c>
      <c r="G270" s="43" t="s">
        <v>265</v>
      </c>
      <c r="H270" s="43">
        <v>0.0</v>
      </c>
      <c r="I270" s="43">
        <v>0.0</v>
      </c>
      <c r="J270" s="2">
        <v>1.0</v>
      </c>
      <c r="K270" s="2" t="s">
        <v>99</v>
      </c>
      <c r="L270" s="43">
        <v>1.0</v>
      </c>
    </row>
    <row r="271">
      <c r="A271" s="2">
        <v>270.0</v>
      </c>
      <c r="B271" s="2" t="s">
        <v>143</v>
      </c>
      <c r="C271" s="43">
        <v>1.0</v>
      </c>
      <c r="D271" s="43">
        <v>1.96</v>
      </c>
      <c r="E271" s="43">
        <v>0.93</v>
      </c>
      <c r="F271" s="43">
        <v>1.35</v>
      </c>
      <c r="G271" s="43">
        <v>2.925</v>
      </c>
      <c r="H271" s="43">
        <v>1.5</v>
      </c>
      <c r="I271" s="43">
        <v>9.665</v>
      </c>
      <c r="J271" s="2">
        <v>1.0</v>
      </c>
      <c r="K271" s="2" t="s">
        <v>99</v>
      </c>
      <c r="L271" s="43">
        <v>1.0</v>
      </c>
    </row>
    <row r="272">
      <c r="A272" s="2">
        <v>271.0</v>
      </c>
      <c r="B272" s="2" t="s">
        <v>383</v>
      </c>
      <c r="C272" s="43">
        <v>0.0</v>
      </c>
      <c r="D272" s="43" t="s">
        <v>265</v>
      </c>
      <c r="E272" s="43" t="s">
        <v>265</v>
      </c>
      <c r="F272" s="43" t="s">
        <v>265</v>
      </c>
      <c r="G272" s="43" t="s">
        <v>265</v>
      </c>
      <c r="H272" s="43">
        <v>0.0</v>
      </c>
      <c r="I272" s="43">
        <v>0.0</v>
      </c>
      <c r="J272" s="2">
        <v>1.0</v>
      </c>
      <c r="K272" s="2" t="s">
        <v>99</v>
      </c>
      <c r="L272" s="43">
        <v>1.0</v>
      </c>
    </row>
    <row r="273">
      <c r="A273" s="2">
        <v>272.0</v>
      </c>
      <c r="B273" s="2" t="s">
        <v>384</v>
      </c>
      <c r="C273" s="43">
        <v>0.5</v>
      </c>
      <c r="D273" s="43">
        <v>1.66</v>
      </c>
      <c r="E273" s="43">
        <v>0.81</v>
      </c>
      <c r="F273" s="43">
        <v>0.4875</v>
      </c>
      <c r="G273" s="43" t="s">
        <v>265</v>
      </c>
      <c r="H273" s="43">
        <v>0.6</v>
      </c>
      <c r="I273" s="43">
        <v>4.0575</v>
      </c>
      <c r="J273" s="2">
        <v>1.0</v>
      </c>
      <c r="K273" s="2" t="s">
        <v>99</v>
      </c>
      <c r="L273" s="43">
        <v>1.0</v>
      </c>
    </row>
    <row r="274">
      <c r="A274" s="2">
        <v>273.0</v>
      </c>
      <c r="B274" s="2" t="s">
        <v>144</v>
      </c>
      <c r="C274" s="43">
        <v>1.0</v>
      </c>
      <c r="D274" s="43">
        <v>2.0</v>
      </c>
      <c r="E274" s="43">
        <v>0.4</v>
      </c>
      <c r="F274" s="43">
        <v>1.0</v>
      </c>
      <c r="G274" s="43">
        <v>1.25</v>
      </c>
      <c r="H274" s="43">
        <v>1.0</v>
      </c>
      <c r="I274" s="43">
        <v>6.65</v>
      </c>
      <c r="J274" s="2">
        <v>1.0</v>
      </c>
      <c r="K274" s="2" t="s">
        <v>99</v>
      </c>
      <c r="L274" s="43">
        <v>1.0</v>
      </c>
    </row>
    <row r="275">
      <c r="A275" s="2">
        <v>274.0</v>
      </c>
      <c r="B275" s="2" t="s">
        <v>385</v>
      </c>
      <c r="C275" s="43">
        <v>0.0</v>
      </c>
      <c r="D275" s="43">
        <v>0.67</v>
      </c>
      <c r="E275" s="43">
        <v>0.75</v>
      </c>
      <c r="F275" s="43">
        <v>0.8625</v>
      </c>
      <c r="G275" s="43">
        <v>1.575</v>
      </c>
      <c r="H275" s="43">
        <v>0.4</v>
      </c>
      <c r="I275" s="43">
        <v>4.2575</v>
      </c>
      <c r="J275" s="2">
        <v>1.0</v>
      </c>
      <c r="K275" s="2" t="s">
        <v>99</v>
      </c>
      <c r="L275" s="43">
        <v>1.0</v>
      </c>
    </row>
    <row r="276">
      <c r="A276" s="2">
        <v>275.0</v>
      </c>
      <c r="B276" s="2" t="s">
        <v>386</v>
      </c>
      <c r="C276" s="43">
        <v>0.0</v>
      </c>
      <c r="D276" s="43" t="s">
        <v>265</v>
      </c>
      <c r="E276" s="43" t="s">
        <v>265</v>
      </c>
      <c r="F276" s="43" t="s">
        <v>265</v>
      </c>
      <c r="G276" s="43" t="s">
        <v>265</v>
      </c>
      <c r="H276" s="43">
        <v>0.0</v>
      </c>
      <c r="I276" s="43">
        <v>0.0</v>
      </c>
      <c r="J276" s="2">
        <v>1.0</v>
      </c>
      <c r="K276" s="2" t="s">
        <v>99</v>
      </c>
      <c r="L276" s="43">
        <v>1.0</v>
      </c>
    </row>
    <row r="277">
      <c r="A277" s="2">
        <v>276.0</v>
      </c>
      <c r="B277" s="2" t="s">
        <v>145</v>
      </c>
      <c r="C277" s="43">
        <v>1.0</v>
      </c>
      <c r="D277" s="43">
        <v>1.82</v>
      </c>
      <c r="E277" s="43">
        <v>0.92</v>
      </c>
      <c r="F277" s="43">
        <v>0.6</v>
      </c>
      <c r="G277" s="43">
        <v>2.925</v>
      </c>
      <c r="H277" s="43">
        <v>1.5</v>
      </c>
      <c r="I277" s="43">
        <v>8.765</v>
      </c>
      <c r="J277" s="2">
        <v>1.0</v>
      </c>
      <c r="K277" s="2" t="s">
        <v>99</v>
      </c>
      <c r="L277" s="43">
        <v>1.0</v>
      </c>
    </row>
    <row r="278">
      <c r="A278" s="2">
        <v>277.0</v>
      </c>
      <c r="B278" s="2" t="s">
        <v>146</v>
      </c>
      <c r="C278" s="43">
        <v>1.0</v>
      </c>
      <c r="D278" s="43">
        <v>2.0</v>
      </c>
      <c r="E278" s="43">
        <v>0.45</v>
      </c>
      <c r="F278" s="43">
        <v>1.0</v>
      </c>
      <c r="G278" s="43">
        <v>1.55</v>
      </c>
      <c r="H278" s="43">
        <v>1.35</v>
      </c>
      <c r="I278" s="43">
        <v>7.35</v>
      </c>
      <c r="J278" s="2">
        <v>1.0</v>
      </c>
      <c r="K278" s="2" t="s">
        <v>99</v>
      </c>
      <c r="L278" s="43">
        <v>1.0</v>
      </c>
    </row>
    <row r="279">
      <c r="A279" s="2">
        <v>278.0</v>
      </c>
      <c r="B279" s="2" t="s">
        <v>387</v>
      </c>
      <c r="C279" s="43">
        <v>0.0</v>
      </c>
      <c r="D279" s="43" t="s">
        <v>265</v>
      </c>
      <c r="E279" s="43" t="s">
        <v>265</v>
      </c>
      <c r="F279" s="43" t="s">
        <v>265</v>
      </c>
      <c r="G279" s="43" t="s">
        <v>265</v>
      </c>
      <c r="H279" s="43">
        <v>0.0</v>
      </c>
      <c r="I279" s="43">
        <v>0.0</v>
      </c>
      <c r="J279" s="2">
        <v>1.0</v>
      </c>
      <c r="K279" s="2" t="s">
        <v>99</v>
      </c>
      <c r="L279" s="43">
        <v>1.0</v>
      </c>
    </row>
    <row r="280">
      <c r="A280" s="2">
        <v>279.0</v>
      </c>
      <c r="B280" s="2" t="s">
        <v>388</v>
      </c>
      <c r="C280" s="43">
        <v>0.0</v>
      </c>
      <c r="D280" s="43" t="s">
        <v>265</v>
      </c>
      <c r="E280" s="43" t="s">
        <v>265</v>
      </c>
      <c r="F280" s="43" t="s">
        <v>265</v>
      </c>
      <c r="G280" s="43" t="s">
        <v>265</v>
      </c>
      <c r="H280" s="43">
        <v>0.0</v>
      </c>
      <c r="I280" s="43">
        <v>0.0</v>
      </c>
      <c r="J280" s="2">
        <v>1.0</v>
      </c>
      <c r="K280" s="2" t="s">
        <v>99</v>
      </c>
      <c r="L280" s="43">
        <v>1.0</v>
      </c>
    </row>
    <row r="281">
      <c r="A281" s="2">
        <v>280.0</v>
      </c>
      <c r="B281" s="2" t="s">
        <v>389</v>
      </c>
      <c r="C281" s="43">
        <v>0.2</v>
      </c>
      <c r="D281" s="43">
        <v>1.8</v>
      </c>
      <c r="E281" s="43">
        <v>0.77</v>
      </c>
      <c r="F281" s="43">
        <v>0.0</v>
      </c>
      <c r="G281" s="43" t="s">
        <v>265</v>
      </c>
      <c r="H281" s="43">
        <v>0.24</v>
      </c>
      <c r="I281" s="43">
        <v>3.01</v>
      </c>
      <c r="J281" s="2">
        <v>1.0</v>
      </c>
      <c r="K281" s="2" t="s">
        <v>99</v>
      </c>
      <c r="L281" s="43">
        <v>1.0</v>
      </c>
    </row>
    <row r="282">
      <c r="A282" s="2">
        <v>281.0</v>
      </c>
      <c r="B282" s="2" t="s">
        <v>390</v>
      </c>
      <c r="C282" s="43">
        <v>0.1</v>
      </c>
      <c r="D282" s="43">
        <v>0.74</v>
      </c>
      <c r="E282" s="43">
        <v>0.8</v>
      </c>
      <c r="F282" s="43">
        <v>0.0</v>
      </c>
      <c r="G282" s="43" t="s">
        <v>265</v>
      </c>
      <c r="H282" s="43">
        <v>0.3</v>
      </c>
      <c r="I282" s="43">
        <v>1.94</v>
      </c>
      <c r="J282" s="2">
        <v>1.0</v>
      </c>
      <c r="K282" s="2" t="s">
        <v>99</v>
      </c>
      <c r="L282" s="43">
        <v>3.0</v>
      </c>
    </row>
    <row r="283">
      <c r="A283" s="2">
        <v>282.0</v>
      </c>
      <c r="B283" s="2" t="s">
        <v>160</v>
      </c>
      <c r="C283" s="43">
        <v>0.0</v>
      </c>
      <c r="D283" s="43" t="s">
        <v>265</v>
      </c>
      <c r="E283" s="43" t="s">
        <v>265</v>
      </c>
      <c r="F283" s="43" t="s">
        <v>265</v>
      </c>
      <c r="G283" s="43" t="s">
        <v>265</v>
      </c>
      <c r="H283" s="43">
        <v>0.0</v>
      </c>
      <c r="I283" s="43">
        <v>0.0</v>
      </c>
      <c r="J283" s="2">
        <v>1.0</v>
      </c>
      <c r="K283" s="2" t="s">
        <v>99</v>
      </c>
      <c r="L283" s="43">
        <v>1.0</v>
      </c>
    </row>
    <row r="284">
      <c r="A284" s="2">
        <v>283.0</v>
      </c>
      <c r="B284" s="2" t="s">
        <v>391</v>
      </c>
      <c r="C284" s="43">
        <v>0.0</v>
      </c>
      <c r="D284" s="43">
        <v>1.0</v>
      </c>
      <c r="E284" s="43">
        <v>0.25</v>
      </c>
      <c r="F284" s="43">
        <v>0.0</v>
      </c>
      <c r="G284" s="43">
        <v>0.25</v>
      </c>
      <c r="H284" s="43">
        <v>0.0</v>
      </c>
      <c r="I284" s="43">
        <v>1.5</v>
      </c>
      <c r="J284" s="2">
        <v>1.0</v>
      </c>
      <c r="K284" s="2" t="s">
        <v>99</v>
      </c>
      <c r="L284" s="43">
        <v>1.0</v>
      </c>
    </row>
    <row r="285">
      <c r="A285" s="2">
        <v>284.0</v>
      </c>
      <c r="B285" s="2" t="s">
        <v>392</v>
      </c>
      <c r="C285" s="43">
        <v>0.0</v>
      </c>
      <c r="D285" s="43" t="s">
        <v>265</v>
      </c>
      <c r="E285" s="43">
        <v>0.86</v>
      </c>
      <c r="F285" s="43" t="s">
        <v>265</v>
      </c>
      <c r="G285" s="43" t="s">
        <v>265</v>
      </c>
      <c r="H285" s="43">
        <v>0.2</v>
      </c>
      <c r="I285" s="43">
        <v>1.06</v>
      </c>
      <c r="J285" s="2">
        <v>1.0</v>
      </c>
      <c r="K285" s="2" t="s">
        <v>99</v>
      </c>
      <c r="L285" s="43">
        <v>3.0</v>
      </c>
    </row>
    <row r="286">
      <c r="A286" s="2">
        <v>285.0</v>
      </c>
      <c r="B286" s="2" t="s">
        <v>393</v>
      </c>
      <c r="C286" s="43">
        <v>0.0</v>
      </c>
      <c r="D286" s="43" t="s">
        <v>265</v>
      </c>
      <c r="E286" s="43" t="s">
        <v>265</v>
      </c>
      <c r="F286" s="43" t="s">
        <v>265</v>
      </c>
      <c r="G286" s="43" t="s">
        <v>265</v>
      </c>
      <c r="H286" s="43">
        <v>0.0</v>
      </c>
      <c r="I286" s="43">
        <v>0.0</v>
      </c>
      <c r="J286" s="2">
        <v>1.0</v>
      </c>
      <c r="K286" s="2" t="s">
        <v>99</v>
      </c>
      <c r="L286" s="43">
        <v>1.0</v>
      </c>
    </row>
    <row r="287">
      <c r="A287" s="2">
        <v>286.0</v>
      </c>
      <c r="B287" s="2" t="s">
        <v>147</v>
      </c>
      <c r="C287" s="43">
        <v>1.0</v>
      </c>
      <c r="D287" s="43">
        <v>1.62</v>
      </c>
      <c r="E287" s="43">
        <v>0.81</v>
      </c>
      <c r="F287" s="43">
        <v>0.825</v>
      </c>
      <c r="G287" s="43">
        <v>1.725</v>
      </c>
      <c r="H287" s="43">
        <v>1.15</v>
      </c>
      <c r="I287" s="43">
        <v>7.13</v>
      </c>
      <c r="J287" s="2">
        <v>1.0</v>
      </c>
      <c r="K287" s="2" t="s">
        <v>99</v>
      </c>
      <c r="L287" s="43">
        <v>1.0</v>
      </c>
    </row>
    <row r="288">
      <c r="A288" s="2">
        <v>287.0</v>
      </c>
      <c r="B288" s="2" t="s">
        <v>394</v>
      </c>
      <c r="C288" s="43">
        <v>0.4</v>
      </c>
      <c r="D288" s="43">
        <v>1.07</v>
      </c>
      <c r="E288" s="43">
        <v>1.0</v>
      </c>
      <c r="F288" s="43">
        <v>0.45</v>
      </c>
      <c r="G288" s="43" t="s">
        <v>265</v>
      </c>
      <c r="H288" s="43">
        <v>0.55</v>
      </c>
      <c r="I288" s="43">
        <v>3.47</v>
      </c>
      <c r="J288" s="2">
        <v>1.0</v>
      </c>
      <c r="K288" s="2" t="s">
        <v>99</v>
      </c>
      <c r="L288" s="43">
        <v>1.0</v>
      </c>
    </row>
    <row r="289">
      <c r="A289" s="2">
        <v>288.0</v>
      </c>
      <c r="B289" s="2" t="s">
        <v>395</v>
      </c>
      <c r="C289" s="43">
        <v>0.0</v>
      </c>
      <c r="D289" s="43" t="s">
        <v>265</v>
      </c>
      <c r="E289" s="43" t="s">
        <v>265</v>
      </c>
      <c r="F289" s="43" t="s">
        <v>265</v>
      </c>
      <c r="G289" s="43" t="s">
        <v>265</v>
      </c>
      <c r="H289" s="43">
        <v>0.0</v>
      </c>
      <c r="I289" s="43">
        <v>0.0</v>
      </c>
      <c r="J289" s="2">
        <v>1.0</v>
      </c>
      <c r="K289" s="2" t="s">
        <v>99</v>
      </c>
      <c r="L289" s="43">
        <v>1.0</v>
      </c>
    </row>
    <row r="290">
      <c r="A290" s="2">
        <v>289.0</v>
      </c>
      <c r="B290" s="2" t="s">
        <v>148</v>
      </c>
      <c r="C290" s="43">
        <v>1.0</v>
      </c>
      <c r="D290" s="43">
        <v>1.83</v>
      </c>
      <c r="E290" s="43">
        <v>1.0</v>
      </c>
      <c r="F290" s="43">
        <v>0.8625</v>
      </c>
      <c r="G290" s="43">
        <v>1.5</v>
      </c>
      <c r="H290" s="43">
        <v>1.5</v>
      </c>
      <c r="I290" s="43">
        <v>7.6925</v>
      </c>
      <c r="J290" s="2">
        <v>1.0</v>
      </c>
      <c r="K290" s="2" t="s">
        <v>99</v>
      </c>
      <c r="L290" s="43">
        <v>1.0</v>
      </c>
    </row>
    <row r="291">
      <c r="A291" s="2">
        <v>290.0</v>
      </c>
      <c r="B291" s="2" t="s">
        <v>396</v>
      </c>
      <c r="C291" s="43">
        <v>0.3</v>
      </c>
      <c r="D291" s="43">
        <v>0.83</v>
      </c>
      <c r="E291" s="43">
        <v>0.74</v>
      </c>
      <c r="F291" s="43">
        <v>0.0</v>
      </c>
      <c r="G291" s="43">
        <v>0.15</v>
      </c>
      <c r="H291" s="43">
        <v>0.27</v>
      </c>
      <c r="I291" s="43">
        <v>2.29</v>
      </c>
      <c r="J291" s="2">
        <v>1.0</v>
      </c>
      <c r="K291" s="2" t="s">
        <v>99</v>
      </c>
      <c r="L291" s="43">
        <v>1.0</v>
      </c>
    </row>
    <row r="292">
      <c r="A292" s="2">
        <v>291.0</v>
      </c>
      <c r="B292" s="2" t="s">
        <v>397</v>
      </c>
      <c r="C292" s="43">
        <v>0.0</v>
      </c>
      <c r="D292" s="43">
        <v>1.26</v>
      </c>
      <c r="E292" s="43">
        <v>1.0</v>
      </c>
      <c r="F292" s="43">
        <v>0.225</v>
      </c>
      <c r="G292" s="43" t="s">
        <v>265</v>
      </c>
      <c r="H292" s="43">
        <v>0.2</v>
      </c>
      <c r="I292" s="43">
        <v>2.685</v>
      </c>
      <c r="J292" s="2">
        <v>1.0</v>
      </c>
      <c r="K292" s="2" t="s">
        <v>99</v>
      </c>
      <c r="L292" s="43">
        <v>3.0</v>
      </c>
    </row>
    <row r="293">
      <c r="A293" s="2">
        <v>292.0</v>
      </c>
      <c r="B293" s="2" t="s">
        <v>398</v>
      </c>
      <c r="C293" s="43">
        <v>0.2</v>
      </c>
      <c r="D293" s="43">
        <v>0.58</v>
      </c>
      <c r="E293" s="43">
        <v>0.58</v>
      </c>
      <c r="F293" s="43">
        <v>0.075</v>
      </c>
      <c r="G293" s="43">
        <v>0.0</v>
      </c>
      <c r="H293" s="43">
        <v>0.22</v>
      </c>
      <c r="I293" s="43">
        <v>1.655</v>
      </c>
      <c r="J293" s="2">
        <v>1.0</v>
      </c>
      <c r="K293" s="2" t="s">
        <v>99</v>
      </c>
      <c r="L293" s="43">
        <v>1.0</v>
      </c>
    </row>
    <row r="294">
      <c r="A294" s="2">
        <v>293.0</v>
      </c>
      <c r="B294" s="2" t="s">
        <v>399</v>
      </c>
      <c r="C294" s="43">
        <v>0.1</v>
      </c>
      <c r="D294" s="43">
        <v>0.97</v>
      </c>
      <c r="E294" s="43">
        <v>0.8</v>
      </c>
      <c r="F294" s="43">
        <v>0.45</v>
      </c>
      <c r="G294" s="43">
        <v>0.525</v>
      </c>
      <c r="H294" s="43">
        <v>0.8</v>
      </c>
      <c r="I294" s="43">
        <v>3.645</v>
      </c>
      <c r="J294" s="2">
        <v>1.0</v>
      </c>
      <c r="K294" s="2" t="s">
        <v>99</v>
      </c>
      <c r="L294" s="43">
        <v>1.0</v>
      </c>
    </row>
    <row r="295">
      <c r="A295" s="2">
        <v>294.0</v>
      </c>
      <c r="B295" s="2" t="s">
        <v>149</v>
      </c>
      <c r="C295" s="43">
        <v>0.4</v>
      </c>
      <c r="D295" s="43">
        <v>1.42</v>
      </c>
      <c r="E295" s="43">
        <v>0.6</v>
      </c>
      <c r="F295" s="43">
        <v>1.5</v>
      </c>
      <c r="G295" s="43">
        <v>1.5</v>
      </c>
      <c r="H295" s="43">
        <v>1.25</v>
      </c>
      <c r="I295" s="43">
        <v>6.67</v>
      </c>
      <c r="J295" s="2">
        <v>2.0</v>
      </c>
      <c r="K295" s="2" t="s">
        <v>99</v>
      </c>
      <c r="L295" s="43">
        <v>2.0</v>
      </c>
    </row>
    <row r="296">
      <c r="A296" s="2">
        <v>295.0</v>
      </c>
      <c r="B296" s="2" t="s">
        <v>321</v>
      </c>
      <c r="C296" s="43">
        <v>1.0</v>
      </c>
      <c r="D296" s="43">
        <v>1.08</v>
      </c>
      <c r="E296" s="43">
        <v>0.92</v>
      </c>
      <c r="F296" s="43">
        <v>0.0</v>
      </c>
      <c r="G296" s="43">
        <v>1.0</v>
      </c>
      <c r="H296" s="43">
        <v>0.9</v>
      </c>
      <c r="I296" s="43">
        <v>4.9</v>
      </c>
      <c r="J296" s="2">
        <v>2.0</v>
      </c>
      <c r="K296" s="2" t="s">
        <v>99</v>
      </c>
      <c r="L296" s="43">
        <v>2.0</v>
      </c>
    </row>
    <row r="297">
      <c r="A297" s="2">
        <v>296.0</v>
      </c>
      <c r="B297" s="2" t="s">
        <v>150</v>
      </c>
      <c r="C297" s="43">
        <v>1.0</v>
      </c>
      <c r="D297" s="43">
        <v>1.56</v>
      </c>
      <c r="E297" s="43">
        <v>0.81</v>
      </c>
      <c r="F297" s="43">
        <v>1.4</v>
      </c>
      <c r="G297" s="43">
        <v>2.4</v>
      </c>
      <c r="H297" s="43">
        <v>0.25</v>
      </c>
      <c r="I297" s="43">
        <v>7.42</v>
      </c>
      <c r="J297" s="2">
        <v>2.0</v>
      </c>
      <c r="K297" s="2" t="s">
        <v>99</v>
      </c>
      <c r="L297" s="43">
        <v>2.0</v>
      </c>
    </row>
    <row r="298">
      <c r="A298" s="2">
        <v>297.0</v>
      </c>
      <c r="B298" s="2" t="s">
        <v>327</v>
      </c>
      <c r="C298" s="43">
        <v>0.3</v>
      </c>
      <c r="D298" s="43">
        <v>1.3</v>
      </c>
      <c r="E298" s="43">
        <v>0.15</v>
      </c>
      <c r="F298" s="43">
        <v>0.0</v>
      </c>
      <c r="G298" s="43">
        <v>0.0</v>
      </c>
      <c r="H298" s="43">
        <v>0.47</v>
      </c>
      <c r="I298" s="43">
        <v>2.22</v>
      </c>
      <c r="J298" s="2">
        <v>2.0</v>
      </c>
      <c r="K298" s="2" t="s">
        <v>99</v>
      </c>
      <c r="L298" s="43">
        <v>2.0</v>
      </c>
    </row>
    <row r="299">
      <c r="A299" s="2">
        <v>298.0</v>
      </c>
      <c r="B299" s="2" t="s">
        <v>329</v>
      </c>
      <c r="C299" s="43">
        <v>0.1</v>
      </c>
      <c r="D299" s="43">
        <v>1.02</v>
      </c>
      <c r="E299" s="43">
        <v>1.0</v>
      </c>
      <c r="F299" s="43">
        <v>0.75</v>
      </c>
      <c r="G299" s="43">
        <v>1.2</v>
      </c>
      <c r="H299" s="43">
        <v>0.9</v>
      </c>
      <c r="I299" s="43">
        <v>4.97</v>
      </c>
      <c r="J299" s="2">
        <v>2.0</v>
      </c>
      <c r="K299" s="2" t="s">
        <v>99</v>
      </c>
      <c r="L299" s="43">
        <v>2.0</v>
      </c>
    </row>
    <row r="300">
      <c r="A300" s="2">
        <v>299.0</v>
      </c>
      <c r="B300" s="2" t="s">
        <v>151</v>
      </c>
      <c r="C300" s="43">
        <v>0.2</v>
      </c>
      <c r="D300" s="43">
        <v>1.8</v>
      </c>
      <c r="E300" s="43">
        <v>0.8</v>
      </c>
      <c r="F300" s="43">
        <v>0.6</v>
      </c>
      <c r="G300" s="43">
        <v>1.9</v>
      </c>
      <c r="H300" s="43">
        <v>0.35</v>
      </c>
      <c r="I300" s="43">
        <v>5.65</v>
      </c>
      <c r="J300" s="2">
        <v>2.0</v>
      </c>
      <c r="K300" s="2" t="s">
        <v>99</v>
      </c>
      <c r="L300" s="43">
        <v>4.0</v>
      </c>
    </row>
    <row r="301">
      <c r="A301" s="2">
        <v>300.0</v>
      </c>
      <c r="B301" s="2" t="s">
        <v>152</v>
      </c>
      <c r="C301" s="43">
        <v>0.1</v>
      </c>
      <c r="D301" s="43">
        <v>0.84</v>
      </c>
      <c r="E301" s="43">
        <v>0.5</v>
      </c>
      <c r="F301" s="43">
        <v>1.1</v>
      </c>
      <c r="G301" s="43">
        <v>2.75</v>
      </c>
      <c r="H301" s="43">
        <v>1.02</v>
      </c>
      <c r="I301" s="43">
        <v>6.31</v>
      </c>
      <c r="J301" s="2">
        <v>2.0</v>
      </c>
      <c r="K301" s="2" t="s">
        <v>99</v>
      </c>
      <c r="L301" s="43">
        <v>2.0</v>
      </c>
    </row>
    <row r="302">
      <c r="A302" s="2">
        <v>301.0</v>
      </c>
      <c r="B302" s="2" t="s">
        <v>153</v>
      </c>
      <c r="C302" s="43">
        <v>1.0</v>
      </c>
      <c r="D302" s="43">
        <v>1.26</v>
      </c>
      <c r="E302" s="43">
        <v>0.6</v>
      </c>
      <c r="F302" s="43">
        <v>1.0</v>
      </c>
      <c r="G302" s="43">
        <v>2.0</v>
      </c>
      <c r="H302" s="43">
        <v>0.8</v>
      </c>
      <c r="I302" s="43">
        <v>6.66</v>
      </c>
      <c r="J302" s="2">
        <v>2.0</v>
      </c>
      <c r="K302" s="2" t="s">
        <v>99</v>
      </c>
      <c r="L302" s="43">
        <v>2.0</v>
      </c>
    </row>
    <row r="303">
      <c r="A303" s="2">
        <v>302.0</v>
      </c>
      <c r="B303" s="2" t="s">
        <v>347</v>
      </c>
      <c r="C303" s="43">
        <v>0.0</v>
      </c>
      <c r="D303" s="43">
        <v>1.55</v>
      </c>
      <c r="E303" s="43">
        <v>0.6</v>
      </c>
      <c r="F303" s="43">
        <v>1.0</v>
      </c>
      <c r="G303" s="43">
        <v>0.5</v>
      </c>
      <c r="H303" s="43">
        <v>0.75</v>
      </c>
      <c r="I303" s="43">
        <v>4.4</v>
      </c>
      <c r="J303" s="2">
        <v>2.0</v>
      </c>
      <c r="K303" s="2" t="s">
        <v>99</v>
      </c>
      <c r="L303" s="43">
        <v>2.0</v>
      </c>
    </row>
    <row r="304">
      <c r="A304" s="2">
        <v>303.0</v>
      </c>
      <c r="B304" s="2" t="s">
        <v>348</v>
      </c>
      <c r="C304" s="43">
        <v>0.65</v>
      </c>
      <c r="D304" s="43">
        <v>1.6</v>
      </c>
      <c r="E304" s="43">
        <v>0.78</v>
      </c>
      <c r="F304" s="43">
        <v>0.4</v>
      </c>
      <c r="G304" s="43">
        <v>0.5</v>
      </c>
      <c r="H304" s="43">
        <v>0.77</v>
      </c>
      <c r="I304" s="43">
        <v>4.7</v>
      </c>
      <c r="J304" s="2">
        <v>2.0</v>
      </c>
      <c r="K304" s="2" t="s">
        <v>99</v>
      </c>
      <c r="L304" s="43">
        <v>4.0</v>
      </c>
    </row>
    <row r="305">
      <c r="A305" s="2">
        <v>304.0</v>
      </c>
      <c r="B305" s="2" t="s">
        <v>348</v>
      </c>
      <c r="C305" s="43">
        <v>0.2</v>
      </c>
      <c r="D305" s="43">
        <v>1.27</v>
      </c>
      <c r="E305" s="43">
        <v>0.78</v>
      </c>
      <c r="F305" s="43">
        <v>0.25</v>
      </c>
      <c r="G305" s="43">
        <v>0.0</v>
      </c>
      <c r="H305" s="43">
        <v>0.27</v>
      </c>
      <c r="I305" s="43">
        <v>2.77</v>
      </c>
      <c r="J305" s="2">
        <v>2.0</v>
      </c>
      <c r="K305" s="2" t="s">
        <v>99</v>
      </c>
      <c r="L305" s="43">
        <v>4.0</v>
      </c>
    </row>
    <row r="306">
      <c r="A306" s="2">
        <v>305.0</v>
      </c>
      <c r="B306" s="2" t="s">
        <v>351</v>
      </c>
      <c r="C306" s="43">
        <v>0.05</v>
      </c>
      <c r="D306" s="43">
        <v>1.07</v>
      </c>
      <c r="E306" s="43">
        <v>0.6</v>
      </c>
      <c r="F306" s="43">
        <v>0.0</v>
      </c>
      <c r="G306" s="43">
        <v>0.0</v>
      </c>
      <c r="H306" s="43">
        <v>0.45</v>
      </c>
      <c r="I306" s="43">
        <v>2.17</v>
      </c>
      <c r="J306" s="2">
        <v>2.0</v>
      </c>
      <c r="K306" s="2" t="s">
        <v>99</v>
      </c>
      <c r="L306" s="43">
        <v>4.0</v>
      </c>
    </row>
    <row r="307">
      <c r="A307" s="2">
        <v>306.0</v>
      </c>
      <c r="B307" s="2" t="s">
        <v>359</v>
      </c>
      <c r="C307" s="43">
        <v>0.0</v>
      </c>
      <c r="D307" s="43">
        <v>0.5</v>
      </c>
      <c r="E307" s="43">
        <v>0.0</v>
      </c>
      <c r="F307" s="43">
        <v>0.25</v>
      </c>
      <c r="G307" s="43">
        <v>0.0</v>
      </c>
      <c r="H307" s="43">
        <v>0.35</v>
      </c>
      <c r="I307" s="43">
        <v>1.1</v>
      </c>
      <c r="J307" s="2">
        <v>2.0</v>
      </c>
      <c r="K307" s="2" t="s">
        <v>99</v>
      </c>
      <c r="L307" s="43">
        <v>2.0</v>
      </c>
    </row>
    <row r="308">
      <c r="A308" s="2">
        <v>307.0</v>
      </c>
      <c r="B308" s="2" t="s">
        <v>360</v>
      </c>
      <c r="C308" s="43">
        <v>0.4</v>
      </c>
      <c r="D308" s="43">
        <v>1.47</v>
      </c>
      <c r="E308" s="43">
        <v>0.78</v>
      </c>
      <c r="F308" s="43">
        <v>0.25</v>
      </c>
      <c r="G308" s="43">
        <v>0.5</v>
      </c>
      <c r="H308" s="43">
        <v>0.45</v>
      </c>
      <c r="I308" s="43">
        <v>3.85</v>
      </c>
      <c r="J308" s="2">
        <v>2.0</v>
      </c>
      <c r="K308" s="2" t="s">
        <v>99</v>
      </c>
      <c r="L308" s="43">
        <v>2.0</v>
      </c>
    </row>
    <row r="309">
      <c r="A309" s="2">
        <v>308.0</v>
      </c>
      <c r="B309" s="2" t="s">
        <v>362</v>
      </c>
      <c r="C309" s="43">
        <v>0.0</v>
      </c>
      <c r="D309" s="43">
        <v>1.06</v>
      </c>
      <c r="E309" s="43">
        <v>0.6</v>
      </c>
      <c r="F309" s="43">
        <v>1.0</v>
      </c>
      <c r="G309" s="43">
        <v>1.25</v>
      </c>
      <c r="H309" s="43">
        <v>0.37</v>
      </c>
      <c r="I309" s="43">
        <v>4.28</v>
      </c>
      <c r="J309" s="2">
        <v>2.0</v>
      </c>
      <c r="K309" s="2" t="s">
        <v>99</v>
      </c>
      <c r="L309" s="43">
        <v>4.0</v>
      </c>
    </row>
    <row r="310">
      <c r="A310" s="2">
        <v>309.0</v>
      </c>
      <c r="B310" s="2" t="s">
        <v>154</v>
      </c>
      <c r="C310" s="43">
        <v>0.2</v>
      </c>
      <c r="D310" s="43">
        <v>1.45</v>
      </c>
      <c r="E310" s="43">
        <v>0.77</v>
      </c>
      <c r="F310" s="43">
        <v>1.0</v>
      </c>
      <c r="G310" s="43">
        <v>1.575</v>
      </c>
      <c r="H310" s="43">
        <v>0.4</v>
      </c>
      <c r="I310" s="43">
        <v>5.395</v>
      </c>
      <c r="J310" s="2">
        <v>2.0</v>
      </c>
      <c r="K310" s="2" t="s">
        <v>99</v>
      </c>
      <c r="L310" s="43">
        <v>4.0</v>
      </c>
    </row>
    <row r="311">
      <c r="A311" s="2">
        <v>310.0</v>
      </c>
      <c r="B311" s="2" t="s">
        <v>128</v>
      </c>
      <c r="C311" s="43">
        <v>0.3</v>
      </c>
      <c r="D311" s="43">
        <v>1.57</v>
      </c>
      <c r="E311" s="43">
        <v>0.74</v>
      </c>
      <c r="F311" s="43">
        <v>0.6</v>
      </c>
      <c r="G311" s="43">
        <v>2.775</v>
      </c>
      <c r="H311" s="43">
        <v>0.42</v>
      </c>
      <c r="I311" s="43">
        <v>6.405</v>
      </c>
      <c r="J311" s="2">
        <v>2.0</v>
      </c>
      <c r="K311" s="2" t="s">
        <v>99</v>
      </c>
      <c r="L311" s="43">
        <v>1.0</v>
      </c>
    </row>
    <row r="312">
      <c r="A312" s="2">
        <v>311.0</v>
      </c>
      <c r="B312" s="2" t="s">
        <v>130</v>
      </c>
      <c r="C312" s="43">
        <v>1.0</v>
      </c>
      <c r="D312" s="43">
        <v>1.6</v>
      </c>
      <c r="E312" s="43">
        <v>1.0</v>
      </c>
      <c r="F312" s="43">
        <v>0.6</v>
      </c>
      <c r="G312" s="43">
        <v>2.25</v>
      </c>
      <c r="H312" s="43">
        <v>1.03</v>
      </c>
      <c r="I312" s="43">
        <v>7.48</v>
      </c>
      <c r="J312" s="2">
        <v>2.0</v>
      </c>
      <c r="K312" s="2" t="s">
        <v>99</v>
      </c>
      <c r="L312" s="43">
        <v>1.0</v>
      </c>
    </row>
    <row r="313">
      <c r="A313" s="2">
        <v>312.0</v>
      </c>
      <c r="B313" s="2" t="s">
        <v>366</v>
      </c>
      <c r="C313" s="43">
        <v>0.1</v>
      </c>
      <c r="D313" s="43">
        <v>0.3</v>
      </c>
      <c r="E313" s="43">
        <v>0.6</v>
      </c>
      <c r="F313" s="43">
        <v>0.25</v>
      </c>
      <c r="G313" s="43">
        <v>0.0</v>
      </c>
      <c r="H313" s="43">
        <v>0.55</v>
      </c>
      <c r="I313" s="43">
        <v>1.8</v>
      </c>
      <c r="J313" s="2">
        <v>2.0</v>
      </c>
      <c r="K313" s="2" t="s">
        <v>99</v>
      </c>
      <c r="L313" s="43">
        <v>2.0</v>
      </c>
    </row>
    <row r="314">
      <c r="A314" s="2">
        <v>313.0</v>
      </c>
      <c r="B314" s="2" t="s">
        <v>155</v>
      </c>
      <c r="C314" s="43">
        <v>0.6</v>
      </c>
      <c r="D314" s="43">
        <v>1.88</v>
      </c>
      <c r="E314" s="43">
        <v>0.77</v>
      </c>
      <c r="F314" s="43">
        <v>1.0</v>
      </c>
      <c r="G314" s="43">
        <v>2.0</v>
      </c>
      <c r="H314" s="43">
        <v>0.85</v>
      </c>
      <c r="I314" s="43">
        <v>7.1</v>
      </c>
      <c r="J314" s="2">
        <v>2.0</v>
      </c>
      <c r="K314" s="2" t="s">
        <v>99</v>
      </c>
      <c r="L314" s="43">
        <v>4.0</v>
      </c>
    </row>
    <row r="315">
      <c r="A315" s="2">
        <v>314.0</v>
      </c>
      <c r="B315" s="2" t="s">
        <v>367</v>
      </c>
      <c r="C315" s="43">
        <v>0.2</v>
      </c>
      <c r="D315" s="43">
        <v>1.27</v>
      </c>
      <c r="E315" s="43">
        <v>0.6</v>
      </c>
      <c r="F315" s="43">
        <v>0.675</v>
      </c>
      <c r="G315" s="43">
        <v>0.25</v>
      </c>
      <c r="H315" s="43">
        <v>0.38</v>
      </c>
      <c r="I315" s="43">
        <v>3.375</v>
      </c>
      <c r="J315" s="2">
        <v>2.0</v>
      </c>
      <c r="K315" s="2" t="s">
        <v>99</v>
      </c>
      <c r="L315" s="43">
        <v>2.0</v>
      </c>
    </row>
    <row r="316">
      <c r="A316" s="2">
        <v>315.0</v>
      </c>
      <c r="B316" s="2" t="s">
        <v>156</v>
      </c>
      <c r="C316" s="43">
        <v>0.3</v>
      </c>
      <c r="D316" s="43">
        <v>1.4</v>
      </c>
      <c r="E316" s="43">
        <v>0.96</v>
      </c>
      <c r="F316" s="43">
        <v>1.5</v>
      </c>
      <c r="G316" s="43">
        <v>1.25</v>
      </c>
      <c r="H316" s="43">
        <v>0.6</v>
      </c>
      <c r="I316" s="43">
        <v>6.01</v>
      </c>
      <c r="J316" s="2">
        <v>2.0</v>
      </c>
      <c r="K316" s="2" t="s">
        <v>99</v>
      </c>
      <c r="L316" s="43">
        <v>1.0</v>
      </c>
    </row>
    <row r="317">
      <c r="A317" s="2">
        <v>316.0</v>
      </c>
      <c r="B317" s="2" t="s">
        <v>400</v>
      </c>
      <c r="C317" s="43">
        <v>0.0</v>
      </c>
      <c r="D317" s="43">
        <v>1.3</v>
      </c>
      <c r="E317" s="43">
        <v>0.96</v>
      </c>
      <c r="F317" s="43">
        <v>0.0</v>
      </c>
      <c r="G317" s="43">
        <v>0.5</v>
      </c>
      <c r="H317" s="43">
        <v>0.45</v>
      </c>
      <c r="I317" s="43">
        <v>3.21</v>
      </c>
      <c r="J317" s="2">
        <v>2.0</v>
      </c>
      <c r="K317" s="2" t="s">
        <v>99</v>
      </c>
      <c r="L317" s="43">
        <v>1.0</v>
      </c>
    </row>
    <row r="318">
      <c r="A318" s="2">
        <v>317.0</v>
      </c>
      <c r="B318" s="2" t="s">
        <v>157</v>
      </c>
      <c r="C318" s="43">
        <v>0.5</v>
      </c>
      <c r="D318" s="43">
        <v>1.37</v>
      </c>
      <c r="E318" s="43">
        <v>0.74</v>
      </c>
      <c r="F318" s="43">
        <v>0.825</v>
      </c>
      <c r="G318" s="43">
        <v>1.2</v>
      </c>
      <c r="H318" s="43">
        <v>0.5</v>
      </c>
      <c r="I318" s="43">
        <v>5.135</v>
      </c>
      <c r="J318" s="2">
        <v>2.0</v>
      </c>
      <c r="K318" s="2" t="s">
        <v>99</v>
      </c>
      <c r="L318" s="43">
        <v>2.0</v>
      </c>
    </row>
    <row r="319">
      <c r="A319" s="2">
        <v>318.0</v>
      </c>
      <c r="B319" s="2" t="s">
        <v>158</v>
      </c>
      <c r="C319" s="43">
        <v>0.3</v>
      </c>
      <c r="D319" s="43">
        <v>1.25</v>
      </c>
      <c r="E319" s="43">
        <v>1.0</v>
      </c>
      <c r="F319" s="43">
        <v>0.6</v>
      </c>
      <c r="G319" s="43">
        <v>1.2</v>
      </c>
      <c r="H319" s="43">
        <v>1.0</v>
      </c>
      <c r="I319" s="43">
        <v>5.35</v>
      </c>
      <c r="J319" s="2">
        <v>2.0</v>
      </c>
      <c r="K319" s="2" t="s">
        <v>99</v>
      </c>
      <c r="L319" s="43">
        <v>2.0</v>
      </c>
    </row>
    <row r="320">
      <c r="A320" s="2">
        <v>319.0</v>
      </c>
      <c r="B320" s="2" t="s">
        <v>375</v>
      </c>
      <c r="C320" s="43">
        <v>0.5</v>
      </c>
      <c r="D320" s="43">
        <v>1.0</v>
      </c>
      <c r="E320" s="43">
        <v>1.0</v>
      </c>
      <c r="F320" s="43">
        <v>0.25</v>
      </c>
      <c r="G320" s="43">
        <v>0.0</v>
      </c>
      <c r="H320" s="43">
        <v>0.88</v>
      </c>
      <c r="I320" s="43">
        <v>3.63</v>
      </c>
      <c r="J320" s="2">
        <v>2.0</v>
      </c>
      <c r="K320" s="2" t="s">
        <v>99</v>
      </c>
      <c r="L320" s="43">
        <v>4.0</v>
      </c>
    </row>
    <row r="321">
      <c r="A321" s="2">
        <v>320.0</v>
      </c>
      <c r="B321" s="2" t="s">
        <v>385</v>
      </c>
      <c r="C321" s="43">
        <v>0.0</v>
      </c>
      <c r="D321" s="43">
        <v>1.1</v>
      </c>
      <c r="E321" s="43">
        <v>0.75</v>
      </c>
      <c r="F321" s="43">
        <v>0.8625</v>
      </c>
      <c r="G321" s="43">
        <v>1.575</v>
      </c>
      <c r="H321" s="43">
        <v>0.4</v>
      </c>
      <c r="I321" s="43">
        <v>4.6875</v>
      </c>
      <c r="J321" s="2">
        <v>2.0</v>
      </c>
      <c r="K321" s="2" t="s">
        <v>99</v>
      </c>
      <c r="L321" s="43">
        <v>2.0</v>
      </c>
    </row>
    <row r="322">
      <c r="A322" s="2">
        <v>321.0</v>
      </c>
      <c r="B322" s="2" t="s">
        <v>159</v>
      </c>
      <c r="C322" s="43">
        <v>1.0</v>
      </c>
      <c r="D322" s="43">
        <v>1.15</v>
      </c>
      <c r="E322" s="43">
        <v>0.86</v>
      </c>
      <c r="F322" s="43">
        <v>1.01</v>
      </c>
      <c r="G322" s="43">
        <v>1.8</v>
      </c>
      <c r="H322" s="43">
        <v>1.15</v>
      </c>
      <c r="I322" s="43">
        <v>6.97</v>
      </c>
      <c r="J322" s="2">
        <v>2.0</v>
      </c>
      <c r="K322" s="2" t="s">
        <v>99</v>
      </c>
      <c r="L322" s="43">
        <v>1.0</v>
      </c>
    </row>
    <row r="323">
      <c r="A323" s="2">
        <v>322.0</v>
      </c>
      <c r="B323" s="2" t="s">
        <v>160</v>
      </c>
      <c r="C323" s="43">
        <v>0.5</v>
      </c>
      <c r="D323" s="43">
        <v>1.82</v>
      </c>
      <c r="E323" s="43">
        <v>0.86</v>
      </c>
      <c r="F323" s="43">
        <v>1.35</v>
      </c>
      <c r="G323" s="43">
        <v>2.625</v>
      </c>
      <c r="H323" s="43">
        <v>1.5</v>
      </c>
      <c r="I323" s="43">
        <v>8.655</v>
      </c>
      <c r="J323" s="2">
        <v>2.0</v>
      </c>
      <c r="K323" s="2" t="s">
        <v>99</v>
      </c>
      <c r="L323" s="43">
        <v>2.0</v>
      </c>
    </row>
    <row r="324">
      <c r="A324" s="2">
        <v>323.0</v>
      </c>
      <c r="B324" s="2" t="s">
        <v>396</v>
      </c>
      <c r="C324" s="43">
        <v>0.3</v>
      </c>
      <c r="D324" s="43">
        <v>0.83</v>
      </c>
      <c r="E324" s="43">
        <v>0.74</v>
      </c>
      <c r="F324" s="43">
        <v>0.0</v>
      </c>
      <c r="G324" s="43">
        <v>0.0</v>
      </c>
      <c r="H324" s="43">
        <v>0.27</v>
      </c>
      <c r="I324" s="43">
        <v>2.14</v>
      </c>
      <c r="J324" s="2">
        <v>2.0</v>
      </c>
      <c r="K324" s="2" t="s">
        <v>99</v>
      </c>
      <c r="L324" s="43">
        <v>2.0</v>
      </c>
    </row>
    <row r="325">
      <c r="A325" s="2">
        <v>324.0</v>
      </c>
      <c r="B325" s="2" t="s">
        <v>401</v>
      </c>
      <c r="C325" s="43">
        <v>0.5</v>
      </c>
      <c r="D325" s="43">
        <v>0.88</v>
      </c>
      <c r="E325" s="43">
        <v>0.0</v>
      </c>
      <c r="F325" s="43">
        <v>0.5</v>
      </c>
      <c r="G325" s="43">
        <v>0.0</v>
      </c>
      <c r="H325" s="43">
        <v>0.45</v>
      </c>
      <c r="I325" s="43">
        <v>2.33</v>
      </c>
      <c r="J325" s="2">
        <v>1.0</v>
      </c>
      <c r="K325" s="2" t="s">
        <v>162</v>
      </c>
      <c r="L325" s="43">
        <v>1.0</v>
      </c>
    </row>
    <row r="326">
      <c r="A326" s="2">
        <v>325.0</v>
      </c>
      <c r="B326" s="2" t="s">
        <v>161</v>
      </c>
      <c r="C326" s="43">
        <v>0.5</v>
      </c>
      <c r="D326" s="43">
        <v>1.65</v>
      </c>
      <c r="E326" s="43">
        <v>0.7875</v>
      </c>
      <c r="F326" s="43">
        <v>0.6</v>
      </c>
      <c r="G326" s="43">
        <v>1.5</v>
      </c>
      <c r="H326" s="43">
        <v>0.25</v>
      </c>
      <c r="I326" s="43">
        <v>5.2875</v>
      </c>
      <c r="J326" s="2">
        <v>1.0</v>
      </c>
      <c r="K326" s="2" t="s">
        <v>162</v>
      </c>
      <c r="L326" s="43">
        <v>1.0</v>
      </c>
    </row>
    <row r="327">
      <c r="A327" s="2">
        <v>326.0</v>
      </c>
      <c r="B327" s="2" t="s">
        <v>195</v>
      </c>
      <c r="C327" s="43">
        <v>0.7</v>
      </c>
      <c r="D327" s="43">
        <v>1.45</v>
      </c>
      <c r="E327" s="43">
        <v>0.85</v>
      </c>
      <c r="F327" s="43">
        <v>0.58</v>
      </c>
      <c r="G327" s="43">
        <v>0.0</v>
      </c>
      <c r="H327" s="43">
        <v>0.9</v>
      </c>
      <c r="I327" s="43">
        <v>4.48</v>
      </c>
      <c r="J327" s="2">
        <v>1.0</v>
      </c>
      <c r="K327" s="2" t="s">
        <v>162</v>
      </c>
      <c r="L327" s="43">
        <v>4.0</v>
      </c>
    </row>
    <row r="328">
      <c r="A328" s="2">
        <v>327.0</v>
      </c>
      <c r="B328" s="2" t="s">
        <v>163</v>
      </c>
      <c r="C328" s="43">
        <v>0.1</v>
      </c>
      <c r="D328" s="43">
        <v>1.4</v>
      </c>
      <c r="E328" s="43">
        <v>1.25</v>
      </c>
      <c r="F328" s="43">
        <v>0.9</v>
      </c>
      <c r="G328" s="43">
        <v>1.75</v>
      </c>
      <c r="H328" s="43">
        <v>1.05</v>
      </c>
      <c r="I328" s="43">
        <v>6.45</v>
      </c>
      <c r="J328" s="2">
        <v>1.0</v>
      </c>
      <c r="K328" s="2" t="s">
        <v>162</v>
      </c>
      <c r="L328" s="43">
        <v>1.0</v>
      </c>
    </row>
    <row r="329">
      <c r="A329" s="2">
        <v>328.0</v>
      </c>
      <c r="B329" s="2" t="s">
        <v>164</v>
      </c>
      <c r="C329" s="43">
        <v>0.1</v>
      </c>
      <c r="D329" s="43">
        <v>1.56</v>
      </c>
      <c r="E329" s="43">
        <v>1.2375</v>
      </c>
      <c r="F329" s="43">
        <v>0.6</v>
      </c>
      <c r="G329" s="43">
        <v>2.25</v>
      </c>
      <c r="H329" s="43">
        <v>1.05</v>
      </c>
      <c r="I329" s="43">
        <v>6.7975</v>
      </c>
      <c r="J329" s="2">
        <v>1.0</v>
      </c>
      <c r="K329" s="2" t="s">
        <v>162</v>
      </c>
      <c r="L329" s="43">
        <v>1.0</v>
      </c>
    </row>
    <row r="330">
      <c r="A330" s="2">
        <v>329.0</v>
      </c>
      <c r="B330" s="2" t="s">
        <v>215</v>
      </c>
      <c r="C330" s="43">
        <v>0.4</v>
      </c>
      <c r="D330" s="43">
        <v>1.32</v>
      </c>
      <c r="E330" s="43">
        <v>0.25</v>
      </c>
      <c r="F330" s="43">
        <v>0.75</v>
      </c>
      <c r="G330" s="43">
        <v>0.0</v>
      </c>
      <c r="H330" s="43">
        <v>1.15</v>
      </c>
      <c r="I330" s="43">
        <v>3.87</v>
      </c>
      <c r="J330" s="2">
        <v>1.0</v>
      </c>
      <c r="K330" s="2" t="s">
        <v>162</v>
      </c>
      <c r="L330" s="43">
        <v>1.0</v>
      </c>
    </row>
    <row r="331">
      <c r="A331" s="2">
        <v>330.0</v>
      </c>
      <c r="B331" s="2" t="s">
        <v>165</v>
      </c>
      <c r="C331" s="43">
        <v>1.0</v>
      </c>
      <c r="D331" s="43">
        <v>1.07</v>
      </c>
      <c r="E331" s="43">
        <v>1.05</v>
      </c>
      <c r="F331" s="43">
        <v>0.92</v>
      </c>
      <c r="G331" s="43">
        <v>2.5</v>
      </c>
      <c r="H331" s="43">
        <v>0.9</v>
      </c>
      <c r="I331" s="43">
        <v>7.44</v>
      </c>
      <c r="J331" s="2">
        <v>1.0</v>
      </c>
      <c r="K331" s="2" t="s">
        <v>162</v>
      </c>
      <c r="L331" s="43">
        <v>3.0</v>
      </c>
    </row>
    <row r="332">
      <c r="A332" s="2">
        <v>331.0</v>
      </c>
      <c r="B332" s="2" t="s">
        <v>402</v>
      </c>
      <c r="C332" s="43">
        <v>0.3</v>
      </c>
      <c r="D332" s="43">
        <v>0.44</v>
      </c>
      <c r="E332" s="43">
        <v>0.0375</v>
      </c>
      <c r="F332" s="43">
        <v>0.8</v>
      </c>
      <c r="G332" s="43" t="s">
        <v>265</v>
      </c>
      <c r="H332" s="43">
        <v>0.3</v>
      </c>
      <c r="I332" s="43">
        <v>1.8775</v>
      </c>
      <c r="J332" s="2">
        <v>1.0</v>
      </c>
      <c r="K332" s="2" t="s">
        <v>162</v>
      </c>
      <c r="L332" s="43">
        <v>1.0</v>
      </c>
    </row>
    <row r="333">
      <c r="A333" s="2">
        <v>332.0</v>
      </c>
      <c r="B333" s="2" t="s">
        <v>166</v>
      </c>
      <c r="C333" s="43">
        <v>1.0</v>
      </c>
      <c r="D333" s="43">
        <v>1.7</v>
      </c>
      <c r="E333" s="43">
        <v>1.2375</v>
      </c>
      <c r="F333" s="43">
        <v>0.95</v>
      </c>
      <c r="G333" s="43">
        <v>1.75</v>
      </c>
      <c r="H333" s="43">
        <v>1.15</v>
      </c>
      <c r="I333" s="43">
        <v>7.7875</v>
      </c>
      <c r="J333" s="2">
        <v>1.0</v>
      </c>
      <c r="K333" s="2" t="s">
        <v>162</v>
      </c>
      <c r="L333" s="43">
        <v>1.0</v>
      </c>
    </row>
    <row r="334">
      <c r="A334" s="2">
        <v>333.0</v>
      </c>
      <c r="B334" s="2" t="s">
        <v>403</v>
      </c>
      <c r="C334" s="43">
        <v>0.6</v>
      </c>
      <c r="D334" s="43">
        <v>0.85</v>
      </c>
      <c r="E334" s="43">
        <v>0.225</v>
      </c>
      <c r="F334" s="43">
        <v>0.75</v>
      </c>
      <c r="G334" s="43" t="s">
        <v>265</v>
      </c>
      <c r="H334" s="43">
        <v>0.55</v>
      </c>
      <c r="I334" s="43">
        <v>2.975</v>
      </c>
      <c r="J334" s="2">
        <v>1.0</v>
      </c>
      <c r="K334" s="2" t="s">
        <v>162</v>
      </c>
      <c r="L334" s="43">
        <v>2.0</v>
      </c>
    </row>
    <row r="335">
      <c r="A335" s="2">
        <v>334.0</v>
      </c>
      <c r="B335" s="2" t="s">
        <v>404</v>
      </c>
      <c r="C335" s="43">
        <v>0.0</v>
      </c>
      <c r="D335" s="43" t="s">
        <v>265</v>
      </c>
      <c r="E335" s="43" t="s">
        <v>265</v>
      </c>
      <c r="F335" s="43">
        <v>0.6</v>
      </c>
      <c r="G335" s="43" t="s">
        <v>265</v>
      </c>
      <c r="H335" s="43">
        <v>0.0</v>
      </c>
      <c r="I335" s="43">
        <v>0.6</v>
      </c>
      <c r="J335" s="2">
        <v>1.0</v>
      </c>
      <c r="K335" s="2" t="s">
        <v>162</v>
      </c>
      <c r="L335" s="43">
        <v>1.0</v>
      </c>
    </row>
    <row r="336">
      <c r="A336" s="2">
        <v>335.0</v>
      </c>
      <c r="B336" s="2" t="s">
        <v>405</v>
      </c>
      <c r="C336" s="43">
        <v>1.0</v>
      </c>
      <c r="D336" s="43" t="s">
        <v>265</v>
      </c>
      <c r="E336" s="43" t="s">
        <v>265</v>
      </c>
      <c r="F336" s="43" t="s">
        <v>265</v>
      </c>
      <c r="G336" s="43" t="s">
        <v>265</v>
      </c>
      <c r="H336" s="43">
        <v>0.65</v>
      </c>
      <c r="I336" s="43">
        <v>1.65</v>
      </c>
      <c r="J336" s="2">
        <v>1.0</v>
      </c>
      <c r="K336" s="2" t="s">
        <v>162</v>
      </c>
      <c r="L336" s="43">
        <v>1.0</v>
      </c>
    </row>
    <row r="337">
      <c r="A337" s="2">
        <v>336.0</v>
      </c>
      <c r="B337" s="2" t="s">
        <v>167</v>
      </c>
      <c r="C337" s="43">
        <v>1.0</v>
      </c>
      <c r="D337" s="43">
        <v>1.42</v>
      </c>
      <c r="E337" s="43">
        <v>0.975</v>
      </c>
      <c r="F337" s="43">
        <v>0.95</v>
      </c>
      <c r="G337" s="43">
        <v>1.75</v>
      </c>
      <c r="H337" s="43">
        <v>1.5</v>
      </c>
      <c r="I337" s="43">
        <v>7.595</v>
      </c>
      <c r="J337" s="2">
        <v>1.0</v>
      </c>
      <c r="K337" s="2" t="s">
        <v>162</v>
      </c>
      <c r="L337" s="43">
        <v>2.0</v>
      </c>
    </row>
    <row r="338">
      <c r="A338" s="2">
        <v>337.0</v>
      </c>
      <c r="B338" s="2" t="s">
        <v>168</v>
      </c>
      <c r="C338" s="43">
        <v>1.0</v>
      </c>
      <c r="D338" s="43">
        <v>0.9</v>
      </c>
      <c r="E338" s="43">
        <v>0.9</v>
      </c>
      <c r="F338" s="43">
        <v>0.75</v>
      </c>
      <c r="G338" s="43">
        <v>1.75</v>
      </c>
      <c r="H338" s="43">
        <v>1.5</v>
      </c>
      <c r="I338" s="43">
        <v>6.8</v>
      </c>
      <c r="J338" s="2">
        <v>1.0</v>
      </c>
      <c r="K338" s="2" t="s">
        <v>162</v>
      </c>
      <c r="L338" s="43">
        <v>2.0</v>
      </c>
    </row>
    <row r="339">
      <c r="A339" s="2">
        <v>338.0</v>
      </c>
      <c r="B339" s="2" t="s">
        <v>406</v>
      </c>
      <c r="C339" s="43">
        <v>0.7</v>
      </c>
      <c r="D339" s="43">
        <v>1.73</v>
      </c>
      <c r="E339" s="43">
        <v>0.1125</v>
      </c>
      <c r="F339" s="43">
        <v>0.7</v>
      </c>
      <c r="G339" s="43" t="s">
        <v>265</v>
      </c>
      <c r="H339" s="43">
        <v>0.75</v>
      </c>
      <c r="I339" s="43">
        <v>3.9925</v>
      </c>
      <c r="J339" s="2">
        <v>1.0</v>
      </c>
      <c r="K339" s="2" t="s">
        <v>162</v>
      </c>
      <c r="L339" s="43">
        <v>2.0</v>
      </c>
    </row>
    <row r="340">
      <c r="A340" s="2">
        <v>339.0</v>
      </c>
      <c r="B340" s="2" t="s">
        <v>196</v>
      </c>
      <c r="C340" s="43">
        <v>1.0</v>
      </c>
      <c r="D340" s="43" t="s">
        <v>265</v>
      </c>
      <c r="E340" s="43">
        <v>0.9</v>
      </c>
      <c r="F340" s="43" t="s">
        <v>265</v>
      </c>
      <c r="G340" s="43" t="s">
        <v>265</v>
      </c>
      <c r="H340" s="43">
        <v>0.55</v>
      </c>
      <c r="I340" s="43">
        <v>2.45</v>
      </c>
      <c r="J340" s="2">
        <v>1.0</v>
      </c>
      <c r="K340" s="2" t="s">
        <v>162</v>
      </c>
      <c r="L340" s="43">
        <v>1.0</v>
      </c>
    </row>
    <row r="341">
      <c r="A341" s="2">
        <v>340.0</v>
      </c>
      <c r="B341" s="2" t="s">
        <v>407</v>
      </c>
      <c r="C341" s="43">
        <v>0.3</v>
      </c>
      <c r="D341" s="43">
        <v>0.89</v>
      </c>
      <c r="E341" s="43">
        <v>0.5</v>
      </c>
      <c r="F341" s="43">
        <v>0.65</v>
      </c>
      <c r="G341" s="43">
        <v>0.25</v>
      </c>
      <c r="H341" s="43">
        <v>0.25</v>
      </c>
      <c r="I341" s="43">
        <v>2.84</v>
      </c>
      <c r="J341" s="2">
        <v>1.0</v>
      </c>
      <c r="K341" s="2" t="s">
        <v>162</v>
      </c>
      <c r="L341" s="43">
        <v>1.0</v>
      </c>
    </row>
    <row r="342">
      <c r="A342" s="2">
        <v>341.0</v>
      </c>
      <c r="B342" s="2" t="s">
        <v>169</v>
      </c>
      <c r="C342" s="43">
        <v>1.0</v>
      </c>
      <c r="D342" s="43">
        <v>1.9</v>
      </c>
      <c r="E342" s="43">
        <v>1.425</v>
      </c>
      <c r="F342" s="43">
        <v>0.4</v>
      </c>
      <c r="G342" s="43">
        <v>3.0</v>
      </c>
      <c r="H342" s="43">
        <v>1.5</v>
      </c>
      <c r="I342" s="43">
        <v>9.225</v>
      </c>
      <c r="J342" s="2">
        <v>1.0</v>
      </c>
      <c r="K342" s="2" t="s">
        <v>162</v>
      </c>
      <c r="L342" s="43">
        <v>1.0</v>
      </c>
    </row>
    <row r="343">
      <c r="A343" s="2">
        <v>342.0</v>
      </c>
      <c r="B343" s="2" t="s">
        <v>408</v>
      </c>
      <c r="C343" s="43">
        <v>0.1</v>
      </c>
      <c r="D343" s="43" t="s">
        <v>265</v>
      </c>
      <c r="E343" s="43" t="s">
        <v>265</v>
      </c>
      <c r="F343" s="43" t="s">
        <v>265</v>
      </c>
      <c r="G343" s="43" t="s">
        <v>265</v>
      </c>
      <c r="H343" s="43">
        <v>0.0</v>
      </c>
      <c r="I343" s="43">
        <v>0.1</v>
      </c>
      <c r="J343" s="2">
        <v>1.0</v>
      </c>
      <c r="K343" s="2" t="s">
        <v>162</v>
      </c>
      <c r="L343" s="43">
        <v>1.0</v>
      </c>
    </row>
    <row r="344">
      <c r="A344" s="2">
        <v>343.0</v>
      </c>
      <c r="B344" s="2" t="s">
        <v>409</v>
      </c>
      <c r="C344" s="43">
        <v>0.0</v>
      </c>
      <c r="D344" s="43">
        <v>1.64</v>
      </c>
      <c r="E344" s="43">
        <v>0.1875</v>
      </c>
      <c r="F344" s="43">
        <v>0.95</v>
      </c>
      <c r="G344" s="43" t="s">
        <v>265</v>
      </c>
      <c r="H344" s="43">
        <v>0.75</v>
      </c>
      <c r="I344" s="43">
        <v>3.5275</v>
      </c>
      <c r="J344" s="2">
        <v>1.0</v>
      </c>
      <c r="K344" s="2" t="s">
        <v>162</v>
      </c>
      <c r="L344" s="43">
        <v>2.0</v>
      </c>
    </row>
    <row r="345">
      <c r="A345" s="2">
        <v>344.0</v>
      </c>
      <c r="B345" s="2" t="s">
        <v>170</v>
      </c>
      <c r="C345" s="43">
        <v>1.0</v>
      </c>
      <c r="D345" s="43">
        <v>1.24</v>
      </c>
      <c r="E345" s="43">
        <v>0.7875</v>
      </c>
      <c r="F345" s="43">
        <v>0.95</v>
      </c>
      <c r="G345" s="43">
        <v>1.5</v>
      </c>
      <c r="H345" s="43">
        <v>1.15</v>
      </c>
      <c r="I345" s="43">
        <v>6.6275</v>
      </c>
      <c r="J345" s="2">
        <v>1.0</v>
      </c>
      <c r="K345" s="2" t="s">
        <v>162</v>
      </c>
      <c r="L345" s="43">
        <v>1.0</v>
      </c>
    </row>
    <row r="346">
      <c r="A346" s="2">
        <v>345.0</v>
      </c>
      <c r="B346" s="2" t="s">
        <v>171</v>
      </c>
      <c r="C346" s="43">
        <v>0.9</v>
      </c>
      <c r="D346" s="43">
        <v>0.85</v>
      </c>
      <c r="E346" s="43">
        <v>0.6</v>
      </c>
      <c r="F346" s="43">
        <v>0.65</v>
      </c>
      <c r="G346" s="43">
        <v>1.25</v>
      </c>
      <c r="H346" s="43">
        <v>0.95</v>
      </c>
      <c r="I346" s="43">
        <v>5.2</v>
      </c>
      <c r="J346" s="2">
        <v>1.0</v>
      </c>
      <c r="K346" s="2" t="s">
        <v>162</v>
      </c>
      <c r="L346" s="43">
        <v>1.0</v>
      </c>
    </row>
    <row r="347">
      <c r="A347" s="2">
        <v>346.0</v>
      </c>
      <c r="B347" s="2" t="s">
        <v>172</v>
      </c>
      <c r="C347" s="43">
        <v>1.0</v>
      </c>
      <c r="D347" s="43">
        <v>1.6</v>
      </c>
      <c r="E347" s="43">
        <v>0.7125</v>
      </c>
      <c r="F347" s="43">
        <v>0.78</v>
      </c>
      <c r="G347" s="43">
        <v>2.0</v>
      </c>
      <c r="H347" s="43">
        <v>1.5</v>
      </c>
      <c r="I347" s="43">
        <v>7.5925</v>
      </c>
      <c r="J347" s="2">
        <v>1.0</v>
      </c>
      <c r="K347" s="2" t="s">
        <v>162</v>
      </c>
      <c r="L347" s="43">
        <v>5.0</v>
      </c>
    </row>
    <row r="348">
      <c r="A348" s="2">
        <v>347.0</v>
      </c>
      <c r="B348" s="2" t="s">
        <v>172</v>
      </c>
      <c r="C348" s="43">
        <v>0.9</v>
      </c>
      <c r="D348" s="43">
        <v>1.6</v>
      </c>
      <c r="E348" s="43">
        <v>0.7125</v>
      </c>
      <c r="F348" s="43">
        <v>0.78</v>
      </c>
      <c r="G348" s="43">
        <v>2.75</v>
      </c>
      <c r="H348" s="43">
        <v>1.5</v>
      </c>
      <c r="I348" s="43">
        <v>8.2425</v>
      </c>
      <c r="J348" s="2">
        <v>1.0</v>
      </c>
      <c r="K348" s="2" t="s">
        <v>162</v>
      </c>
      <c r="L348" s="43">
        <v>5.0</v>
      </c>
    </row>
    <row r="349">
      <c r="A349" s="2">
        <v>348.0</v>
      </c>
      <c r="B349" s="2" t="s">
        <v>197</v>
      </c>
      <c r="C349" s="43">
        <v>0.4</v>
      </c>
      <c r="D349" s="43">
        <v>1.51</v>
      </c>
      <c r="E349" s="43">
        <v>0.675</v>
      </c>
      <c r="F349" s="43">
        <v>0.6</v>
      </c>
      <c r="G349" s="43">
        <v>0.5</v>
      </c>
      <c r="H349" s="43">
        <v>0.9</v>
      </c>
      <c r="I349" s="43">
        <v>4.585</v>
      </c>
      <c r="J349" s="2">
        <v>1.0</v>
      </c>
      <c r="K349" s="2" t="s">
        <v>162</v>
      </c>
      <c r="L349" s="43">
        <v>1.0</v>
      </c>
    </row>
    <row r="350">
      <c r="A350" s="2">
        <v>349.0</v>
      </c>
      <c r="B350" s="2" t="s">
        <v>173</v>
      </c>
      <c r="C350" s="43">
        <v>0.8</v>
      </c>
      <c r="D350" s="43">
        <v>1.56</v>
      </c>
      <c r="E350" s="43">
        <v>0.675</v>
      </c>
      <c r="F350" s="43">
        <v>0.6</v>
      </c>
      <c r="G350" s="43">
        <v>1.25</v>
      </c>
      <c r="H350" s="43">
        <v>1.5</v>
      </c>
      <c r="I350" s="43">
        <v>6.385</v>
      </c>
      <c r="J350" s="2">
        <v>1.0</v>
      </c>
      <c r="K350" s="2" t="s">
        <v>162</v>
      </c>
      <c r="L350" s="43">
        <v>5.0</v>
      </c>
    </row>
    <row r="351">
      <c r="A351" s="2">
        <v>350.0</v>
      </c>
      <c r="B351" s="2" t="s">
        <v>174</v>
      </c>
      <c r="C351" s="43">
        <v>1.0</v>
      </c>
      <c r="D351" s="43">
        <v>1.84</v>
      </c>
      <c r="E351" s="43">
        <v>1.2375</v>
      </c>
      <c r="F351" s="43">
        <v>0.95</v>
      </c>
      <c r="G351" s="43">
        <v>3.0</v>
      </c>
      <c r="H351" s="43">
        <v>1.25</v>
      </c>
      <c r="I351" s="43">
        <v>9.2775</v>
      </c>
      <c r="J351" s="2">
        <v>1.0</v>
      </c>
      <c r="K351" s="2" t="s">
        <v>162</v>
      </c>
      <c r="L351" s="43">
        <v>2.0</v>
      </c>
    </row>
    <row r="352">
      <c r="A352" s="2">
        <v>351.0</v>
      </c>
      <c r="B352" s="2" t="s">
        <v>410</v>
      </c>
      <c r="C352" s="43">
        <v>0.3</v>
      </c>
      <c r="D352" s="43">
        <v>0.8</v>
      </c>
      <c r="E352" s="43">
        <v>0.3</v>
      </c>
      <c r="F352" s="43">
        <v>0.6</v>
      </c>
      <c r="G352" s="43">
        <v>0.0</v>
      </c>
      <c r="H352" s="43">
        <v>0.45</v>
      </c>
      <c r="I352" s="43">
        <v>2.45</v>
      </c>
      <c r="J352" s="2">
        <v>1.0</v>
      </c>
      <c r="K352" s="2" t="s">
        <v>162</v>
      </c>
      <c r="L352" s="43">
        <v>1.0</v>
      </c>
    </row>
    <row r="353">
      <c r="A353" s="2">
        <v>352.0</v>
      </c>
      <c r="B353" s="2" t="s">
        <v>175</v>
      </c>
      <c r="C353" s="43">
        <v>1.0</v>
      </c>
      <c r="D353" s="43">
        <v>1.33</v>
      </c>
      <c r="E353" s="43">
        <v>1.3125</v>
      </c>
      <c r="F353" s="43">
        <v>0.86</v>
      </c>
      <c r="G353" s="43">
        <v>3.0</v>
      </c>
      <c r="H353" s="43">
        <v>1.5</v>
      </c>
      <c r="I353" s="43">
        <v>9.0025</v>
      </c>
      <c r="J353" s="2">
        <v>1.0</v>
      </c>
      <c r="K353" s="2" t="s">
        <v>162</v>
      </c>
      <c r="L353" s="43">
        <v>2.0</v>
      </c>
    </row>
    <row r="354">
      <c r="A354" s="2">
        <v>353.0</v>
      </c>
      <c r="B354" s="2" t="s">
        <v>176</v>
      </c>
      <c r="C354" s="43">
        <v>0.7</v>
      </c>
      <c r="D354" s="43">
        <v>1.11</v>
      </c>
      <c r="E354" s="43">
        <v>0.975</v>
      </c>
      <c r="F354" s="43">
        <v>0.75</v>
      </c>
      <c r="G354" s="43">
        <v>1.6</v>
      </c>
      <c r="H354" s="43">
        <v>1.4</v>
      </c>
      <c r="I354" s="43">
        <v>6.535</v>
      </c>
      <c r="J354" s="2">
        <v>1.0</v>
      </c>
      <c r="K354" s="2" t="s">
        <v>162</v>
      </c>
      <c r="L354" s="43">
        <v>3.0</v>
      </c>
    </row>
    <row r="355">
      <c r="A355" s="2">
        <v>354.0</v>
      </c>
      <c r="B355" s="2" t="s">
        <v>177</v>
      </c>
      <c r="C355" s="43">
        <v>0.7</v>
      </c>
      <c r="D355" s="43">
        <v>0.69</v>
      </c>
      <c r="E355" s="43">
        <v>0.75</v>
      </c>
      <c r="F355" s="43">
        <v>0.78</v>
      </c>
      <c r="G355" s="43">
        <v>2.5</v>
      </c>
      <c r="H355" s="43">
        <v>0.45</v>
      </c>
      <c r="I355" s="43">
        <v>5.87</v>
      </c>
      <c r="J355" s="2">
        <v>1.0</v>
      </c>
      <c r="K355" s="2" t="s">
        <v>162</v>
      </c>
      <c r="L355" s="43">
        <v>3.0</v>
      </c>
    </row>
    <row r="356">
      <c r="A356" s="2">
        <v>355.0</v>
      </c>
      <c r="B356" s="2" t="s">
        <v>411</v>
      </c>
      <c r="C356" s="43">
        <v>0.1</v>
      </c>
      <c r="D356" s="43">
        <v>0.45</v>
      </c>
      <c r="E356" s="43" t="s">
        <v>265</v>
      </c>
      <c r="F356" s="43">
        <v>0.5</v>
      </c>
      <c r="G356" s="43" t="s">
        <v>265</v>
      </c>
      <c r="H356" s="43">
        <v>0.2</v>
      </c>
      <c r="I356" s="43">
        <v>1.25</v>
      </c>
      <c r="J356" s="2">
        <v>1.0</v>
      </c>
      <c r="K356" s="2" t="s">
        <v>162</v>
      </c>
      <c r="L356" s="43">
        <v>1.0</v>
      </c>
    </row>
    <row r="357">
      <c r="A357" s="2">
        <v>356.0</v>
      </c>
      <c r="B357" s="2" t="s">
        <v>412</v>
      </c>
      <c r="C357" s="43">
        <v>0.0</v>
      </c>
      <c r="D357" s="43">
        <v>0.52</v>
      </c>
      <c r="E357" s="43" t="s">
        <v>265</v>
      </c>
      <c r="F357" s="43">
        <v>0.54</v>
      </c>
      <c r="G357" s="43" t="s">
        <v>265</v>
      </c>
      <c r="H357" s="43">
        <v>0.0</v>
      </c>
      <c r="I357" s="43">
        <v>1.06</v>
      </c>
      <c r="J357" s="2">
        <v>1.0</v>
      </c>
      <c r="K357" s="2" t="s">
        <v>162</v>
      </c>
      <c r="L357" s="43">
        <v>1.0</v>
      </c>
    </row>
    <row r="358">
      <c r="A358" s="2">
        <v>357.0</v>
      </c>
      <c r="B358" s="2" t="s">
        <v>413</v>
      </c>
      <c r="C358" s="43">
        <v>0.0</v>
      </c>
      <c r="D358" s="43">
        <v>0.0</v>
      </c>
      <c r="E358" s="43">
        <v>0.0</v>
      </c>
      <c r="F358" s="43">
        <v>0.1</v>
      </c>
      <c r="G358" s="43">
        <v>0.0</v>
      </c>
      <c r="H358" s="43">
        <v>0.3</v>
      </c>
      <c r="I358" s="43">
        <v>0.4</v>
      </c>
      <c r="J358" s="2">
        <v>1.0</v>
      </c>
      <c r="K358" s="2" t="s">
        <v>162</v>
      </c>
      <c r="L358" s="43">
        <v>1.0</v>
      </c>
    </row>
    <row r="359">
      <c r="A359" s="2">
        <v>358.0</v>
      </c>
      <c r="B359" s="2" t="s">
        <v>178</v>
      </c>
      <c r="C359" s="43">
        <v>0.8</v>
      </c>
      <c r="D359" s="43">
        <v>1.2</v>
      </c>
      <c r="E359" s="43">
        <v>0.6375</v>
      </c>
      <c r="F359" s="43">
        <v>0.95</v>
      </c>
      <c r="G359" s="43">
        <v>3.0</v>
      </c>
      <c r="H359" s="43">
        <v>1.15</v>
      </c>
      <c r="I359" s="43">
        <v>7.7375</v>
      </c>
      <c r="J359" s="2">
        <v>1.0</v>
      </c>
      <c r="K359" s="2" t="s">
        <v>162</v>
      </c>
      <c r="L359" s="43">
        <v>1.0</v>
      </c>
    </row>
    <row r="360">
      <c r="A360" s="2">
        <v>359.0</v>
      </c>
      <c r="B360" s="2" t="s">
        <v>414</v>
      </c>
      <c r="C360" s="43">
        <v>0.4</v>
      </c>
      <c r="D360" s="43">
        <v>1.08</v>
      </c>
      <c r="E360" s="43">
        <v>0.225</v>
      </c>
      <c r="F360" s="43">
        <v>0.8</v>
      </c>
      <c r="G360" s="43" t="s">
        <v>265</v>
      </c>
      <c r="H360" s="43">
        <v>0.4</v>
      </c>
      <c r="I360" s="43">
        <v>2.905</v>
      </c>
      <c r="J360" s="2">
        <v>1.0</v>
      </c>
      <c r="K360" s="2" t="s">
        <v>162</v>
      </c>
      <c r="L360" s="43">
        <v>1.0</v>
      </c>
    </row>
    <row r="361">
      <c r="A361" s="2">
        <v>360.0</v>
      </c>
      <c r="B361" s="2" t="s">
        <v>210</v>
      </c>
      <c r="C361" s="43">
        <v>0.4</v>
      </c>
      <c r="D361" s="43">
        <v>0.73</v>
      </c>
      <c r="E361" s="43" t="s">
        <v>265</v>
      </c>
      <c r="F361" s="43">
        <v>0.6</v>
      </c>
      <c r="G361" s="43" t="s">
        <v>265</v>
      </c>
      <c r="H361" s="43">
        <v>0.2</v>
      </c>
      <c r="I361" s="43">
        <v>1.93</v>
      </c>
      <c r="J361" s="2">
        <v>1.0</v>
      </c>
      <c r="K361" s="2" t="s">
        <v>162</v>
      </c>
      <c r="L361" s="43">
        <v>1.0</v>
      </c>
    </row>
    <row r="362">
      <c r="A362" s="2">
        <v>361.0</v>
      </c>
      <c r="B362" s="2" t="s">
        <v>179</v>
      </c>
      <c r="C362" s="43">
        <v>1.0</v>
      </c>
      <c r="D362" s="43">
        <v>1.47</v>
      </c>
      <c r="E362" s="43">
        <v>1.1625</v>
      </c>
      <c r="F362" s="43">
        <v>0.95</v>
      </c>
      <c r="G362" s="43">
        <v>1.75</v>
      </c>
      <c r="H362" s="43">
        <v>1.5</v>
      </c>
      <c r="I362" s="43">
        <v>7.8325</v>
      </c>
      <c r="J362" s="2">
        <v>1.0</v>
      </c>
      <c r="K362" s="2" t="s">
        <v>162</v>
      </c>
      <c r="L362" s="43">
        <v>1.0</v>
      </c>
    </row>
    <row r="363">
      <c r="A363" s="2">
        <v>362.0</v>
      </c>
      <c r="B363" s="2" t="s">
        <v>415</v>
      </c>
      <c r="C363" s="43">
        <v>0.1</v>
      </c>
      <c r="D363" s="43">
        <v>1.47</v>
      </c>
      <c r="E363" s="43" t="s">
        <v>265</v>
      </c>
      <c r="F363" s="43">
        <v>0.5</v>
      </c>
      <c r="G363" s="43" t="s">
        <v>265</v>
      </c>
      <c r="H363" s="43">
        <v>0.0</v>
      </c>
      <c r="I363" s="43">
        <v>2.07</v>
      </c>
      <c r="J363" s="2">
        <v>1.0</v>
      </c>
      <c r="K363" s="2" t="s">
        <v>162</v>
      </c>
      <c r="L363" s="43">
        <v>1.0</v>
      </c>
    </row>
    <row r="364">
      <c r="A364" s="2">
        <v>363.0</v>
      </c>
      <c r="B364" s="2" t="s">
        <v>415</v>
      </c>
      <c r="C364" s="43">
        <v>0.2</v>
      </c>
      <c r="D364" s="43">
        <v>1.74</v>
      </c>
      <c r="E364" s="43" t="s">
        <v>265</v>
      </c>
      <c r="F364" s="43">
        <v>0.5</v>
      </c>
      <c r="G364" s="43" t="s">
        <v>265</v>
      </c>
      <c r="H364" s="43">
        <v>0.0</v>
      </c>
      <c r="I364" s="43">
        <v>2.44</v>
      </c>
      <c r="J364" s="2">
        <v>1.0</v>
      </c>
      <c r="K364" s="2" t="s">
        <v>162</v>
      </c>
      <c r="L364" s="43">
        <v>1.0</v>
      </c>
    </row>
    <row r="365">
      <c r="A365" s="2">
        <v>364.0</v>
      </c>
      <c r="B365" s="2" t="s">
        <v>180</v>
      </c>
      <c r="C365" s="43">
        <v>1.0</v>
      </c>
      <c r="D365" s="43">
        <v>1.71</v>
      </c>
      <c r="E365" s="43">
        <v>0.9</v>
      </c>
      <c r="F365" s="43">
        <v>0.95</v>
      </c>
      <c r="G365" s="43">
        <v>2.25</v>
      </c>
      <c r="H365" s="43">
        <v>1.35</v>
      </c>
      <c r="I365" s="43">
        <v>8.16</v>
      </c>
      <c r="J365" s="2">
        <v>1.0</v>
      </c>
      <c r="K365" s="2" t="s">
        <v>162</v>
      </c>
      <c r="L365" s="43">
        <v>1.0</v>
      </c>
    </row>
    <row r="366">
      <c r="A366" s="2">
        <v>365.0</v>
      </c>
      <c r="B366" s="2" t="s">
        <v>198</v>
      </c>
      <c r="C366" s="43">
        <v>0.4</v>
      </c>
      <c r="D366" s="43">
        <v>1.55</v>
      </c>
      <c r="E366" s="43">
        <v>0.85</v>
      </c>
      <c r="F366" s="43">
        <v>0.6</v>
      </c>
      <c r="G366" s="43">
        <v>0.0</v>
      </c>
      <c r="H366" s="43">
        <v>0.5</v>
      </c>
      <c r="I366" s="43">
        <v>3.9</v>
      </c>
      <c r="J366" s="2">
        <v>1.0</v>
      </c>
      <c r="K366" s="2" t="s">
        <v>162</v>
      </c>
      <c r="L366" s="43">
        <v>3.0</v>
      </c>
    </row>
    <row r="367">
      <c r="A367" s="2">
        <v>366.0</v>
      </c>
      <c r="B367" s="2" t="s">
        <v>416</v>
      </c>
      <c r="C367" s="43">
        <v>0.2</v>
      </c>
      <c r="D367" s="43">
        <v>1.62</v>
      </c>
      <c r="E367" s="43" t="s">
        <v>265</v>
      </c>
      <c r="F367" s="43" t="s">
        <v>265</v>
      </c>
      <c r="G367" s="43" t="s">
        <v>265</v>
      </c>
      <c r="H367" s="43">
        <v>0.1</v>
      </c>
      <c r="I367" s="43">
        <v>1.92</v>
      </c>
      <c r="J367" s="2">
        <v>1.0</v>
      </c>
      <c r="K367" s="2" t="s">
        <v>162</v>
      </c>
      <c r="L367" s="43">
        <v>2.0</v>
      </c>
    </row>
    <row r="368">
      <c r="A368" s="2">
        <v>367.0</v>
      </c>
      <c r="B368" s="2" t="s">
        <v>417</v>
      </c>
      <c r="C368" s="43">
        <v>0.6</v>
      </c>
      <c r="D368" s="43" t="s">
        <v>265</v>
      </c>
      <c r="E368" s="43" t="s">
        <v>265</v>
      </c>
      <c r="F368" s="43" t="s">
        <v>265</v>
      </c>
      <c r="G368" s="43" t="s">
        <v>265</v>
      </c>
      <c r="H368" s="43">
        <v>0.4</v>
      </c>
      <c r="I368" s="43">
        <v>1.0</v>
      </c>
      <c r="J368" s="2">
        <v>1.0</v>
      </c>
      <c r="K368" s="2" t="s">
        <v>162</v>
      </c>
      <c r="L368" s="43">
        <v>1.0</v>
      </c>
    </row>
    <row r="369">
      <c r="A369" s="2">
        <v>368.0</v>
      </c>
      <c r="B369" s="2" t="s">
        <v>181</v>
      </c>
      <c r="C369" s="43">
        <v>0.2</v>
      </c>
      <c r="D369" s="43">
        <v>1.14</v>
      </c>
      <c r="E369" s="43">
        <v>1.25</v>
      </c>
      <c r="F369" s="43">
        <v>0.95</v>
      </c>
      <c r="G369" s="43">
        <v>1.5</v>
      </c>
      <c r="H369" s="43">
        <v>0.0</v>
      </c>
      <c r="I369" s="43">
        <v>5.04</v>
      </c>
      <c r="J369" s="2">
        <v>1.0</v>
      </c>
      <c r="K369" s="2" t="s">
        <v>162</v>
      </c>
      <c r="L369" s="43">
        <v>1.0</v>
      </c>
    </row>
    <row r="370">
      <c r="A370" s="2">
        <v>369.0</v>
      </c>
      <c r="B370" s="2" t="s">
        <v>418</v>
      </c>
      <c r="C370" s="43">
        <v>0.5</v>
      </c>
      <c r="D370" s="43">
        <v>0.95</v>
      </c>
      <c r="E370" s="43">
        <v>0.1875</v>
      </c>
      <c r="F370" s="43">
        <v>0.65</v>
      </c>
      <c r="G370" s="43">
        <v>0.0</v>
      </c>
      <c r="H370" s="43">
        <v>0.45</v>
      </c>
      <c r="I370" s="43">
        <v>2.7375</v>
      </c>
      <c r="J370" s="2">
        <v>1.0</v>
      </c>
      <c r="K370" s="2" t="s">
        <v>162</v>
      </c>
      <c r="L370" s="43">
        <v>1.0</v>
      </c>
    </row>
    <row r="371">
      <c r="A371" s="2">
        <v>370.0</v>
      </c>
      <c r="B371" s="2" t="s">
        <v>182</v>
      </c>
      <c r="C371" s="43">
        <v>1.0</v>
      </c>
      <c r="D371" s="43">
        <v>1.0</v>
      </c>
      <c r="E371" s="43">
        <v>0.8</v>
      </c>
      <c r="F371" s="43">
        <v>1.0</v>
      </c>
      <c r="G371" s="43">
        <v>1.5</v>
      </c>
      <c r="H371" s="43">
        <v>1.2</v>
      </c>
      <c r="I371" s="43">
        <v>6.5</v>
      </c>
      <c r="J371" s="2">
        <v>1.0</v>
      </c>
      <c r="K371" s="2" t="s">
        <v>162</v>
      </c>
      <c r="L371" s="43">
        <v>5.0</v>
      </c>
    </row>
    <row r="372">
      <c r="A372" s="2">
        <v>371.0</v>
      </c>
      <c r="B372" s="2" t="s">
        <v>419</v>
      </c>
      <c r="C372" s="43">
        <v>0.0</v>
      </c>
      <c r="D372" s="43" t="s">
        <v>265</v>
      </c>
      <c r="E372" s="43" t="s">
        <v>265</v>
      </c>
      <c r="F372" s="43" t="s">
        <v>265</v>
      </c>
      <c r="G372" s="43" t="s">
        <v>265</v>
      </c>
      <c r="H372" s="43">
        <v>0.0</v>
      </c>
      <c r="I372" s="43">
        <v>0.0</v>
      </c>
      <c r="J372" s="2">
        <v>1.0</v>
      </c>
      <c r="K372" s="2" t="s">
        <v>162</v>
      </c>
      <c r="L372" s="43">
        <v>1.0</v>
      </c>
    </row>
    <row r="373">
      <c r="A373" s="2">
        <v>372.0</v>
      </c>
      <c r="B373" s="2" t="s">
        <v>183</v>
      </c>
      <c r="C373" s="43">
        <v>1.0</v>
      </c>
      <c r="D373" s="43">
        <v>1.54</v>
      </c>
      <c r="E373" s="43">
        <v>0.6</v>
      </c>
      <c r="F373" s="43">
        <v>0.9</v>
      </c>
      <c r="G373" s="43">
        <v>1.5</v>
      </c>
      <c r="H373" s="43">
        <v>0.95</v>
      </c>
      <c r="I373" s="43">
        <v>6.49</v>
      </c>
      <c r="J373" s="2">
        <v>1.0</v>
      </c>
      <c r="K373" s="2" t="s">
        <v>162</v>
      </c>
      <c r="L373" s="43">
        <v>1.0</v>
      </c>
    </row>
    <row r="374">
      <c r="A374" s="2">
        <v>373.0</v>
      </c>
      <c r="B374" s="2" t="s">
        <v>184</v>
      </c>
      <c r="C374" s="43">
        <v>1.0</v>
      </c>
      <c r="D374" s="43">
        <v>1.55</v>
      </c>
      <c r="E374" s="43">
        <v>0.8625</v>
      </c>
      <c r="F374" s="43">
        <v>0.9</v>
      </c>
      <c r="G374" s="43">
        <v>2.75</v>
      </c>
      <c r="H374" s="43">
        <v>1.4</v>
      </c>
      <c r="I374" s="43">
        <v>8.4625</v>
      </c>
      <c r="J374" s="2">
        <v>1.0</v>
      </c>
      <c r="K374" s="2" t="s">
        <v>162</v>
      </c>
      <c r="L374" s="43">
        <v>1.0</v>
      </c>
    </row>
    <row r="375">
      <c r="A375" s="2">
        <v>374.0</v>
      </c>
      <c r="B375" s="2" t="s">
        <v>199</v>
      </c>
      <c r="C375" s="43">
        <v>0.4</v>
      </c>
      <c r="D375" s="43">
        <v>1.0</v>
      </c>
      <c r="E375" s="43">
        <v>0.6</v>
      </c>
      <c r="F375" s="43">
        <v>0.5</v>
      </c>
      <c r="G375" s="43">
        <v>0.25</v>
      </c>
      <c r="H375" s="43">
        <v>0.6</v>
      </c>
      <c r="I375" s="43">
        <v>3.35</v>
      </c>
      <c r="J375" s="2">
        <v>1.0</v>
      </c>
      <c r="K375" s="2" t="s">
        <v>162</v>
      </c>
      <c r="L375" s="43">
        <v>1.0</v>
      </c>
    </row>
    <row r="376">
      <c r="A376" s="2">
        <v>375.0</v>
      </c>
      <c r="B376" s="2" t="s">
        <v>420</v>
      </c>
      <c r="C376" s="43">
        <v>0.3</v>
      </c>
      <c r="D376" s="43">
        <v>0.88</v>
      </c>
      <c r="E376" s="43">
        <v>0.0</v>
      </c>
      <c r="F376" s="43">
        <v>0.65</v>
      </c>
      <c r="G376" s="43" t="s">
        <v>265</v>
      </c>
      <c r="H376" s="43">
        <v>0.1</v>
      </c>
      <c r="I376" s="43">
        <v>1.93</v>
      </c>
      <c r="J376" s="2">
        <v>1.0</v>
      </c>
      <c r="K376" s="2" t="s">
        <v>162</v>
      </c>
      <c r="L376" s="43">
        <v>1.0</v>
      </c>
    </row>
    <row r="377">
      <c r="A377" s="2">
        <v>376.0</v>
      </c>
      <c r="B377" s="2" t="s">
        <v>421</v>
      </c>
      <c r="C377" s="43">
        <v>0.0</v>
      </c>
      <c r="D377" s="43">
        <v>0.4</v>
      </c>
      <c r="E377" s="43">
        <v>0.0</v>
      </c>
      <c r="F377" s="43">
        <v>0.92</v>
      </c>
      <c r="G377" s="43" t="s">
        <v>265</v>
      </c>
      <c r="H377" s="43">
        <v>0.4</v>
      </c>
      <c r="I377" s="43">
        <v>1.72</v>
      </c>
      <c r="J377" s="2">
        <v>1.0</v>
      </c>
      <c r="K377" s="2" t="s">
        <v>162</v>
      </c>
      <c r="L377" s="43">
        <v>2.0</v>
      </c>
    </row>
    <row r="378">
      <c r="A378" s="2">
        <v>377.0</v>
      </c>
      <c r="B378" s="2" t="s">
        <v>185</v>
      </c>
      <c r="C378" s="43">
        <v>0.2</v>
      </c>
      <c r="D378" s="43">
        <v>0.8</v>
      </c>
      <c r="E378" s="43">
        <v>0.825</v>
      </c>
      <c r="F378" s="43">
        <v>0.5</v>
      </c>
      <c r="G378" s="43">
        <v>1.35</v>
      </c>
      <c r="H378" s="43">
        <v>1.5</v>
      </c>
      <c r="I378" s="43">
        <v>5.175</v>
      </c>
      <c r="J378" s="2">
        <v>1.0</v>
      </c>
      <c r="K378" s="2" t="s">
        <v>162</v>
      </c>
      <c r="L378" s="43">
        <v>2.0</v>
      </c>
    </row>
    <row r="379">
      <c r="A379" s="2">
        <v>378.0</v>
      </c>
      <c r="B379" s="2" t="s">
        <v>186</v>
      </c>
      <c r="C379" s="43">
        <v>0.2</v>
      </c>
      <c r="D379" s="43">
        <v>1.16</v>
      </c>
      <c r="E379" s="43">
        <v>0.7875</v>
      </c>
      <c r="F379" s="43">
        <v>0.6</v>
      </c>
      <c r="G379" s="43">
        <v>1.5</v>
      </c>
      <c r="H379" s="43">
        <v>1.05</v>
      </c>
      <c r="I379" s="43">
        <v>5.2975</v>
      </c>
      <c r="J379" s="2">
        <v>1.0</v>
      </c>
      <c r="K379" s="2" t="s">
        <v>162</v>
      </c>
      <c r="L379" s="43">
        <v>1.0</v>
      </c>
    </row>
    <row r="380">
      <c r="A380" s="2">
        <v>379.0</v>
      </c>
      <c r="B380" s="2" t="s">
        <v>187</v>
      </c>
      <c r="C380" s="43">
        <v>0.6</v>
      </c>
      <c r="D380" s="43">
        <v>1.14</v>
      </c>
      <c r="E380" s="43">
        <v>0.85</v>
      </c>
      <c r="F380" s="43">
        <v>0.5</v>
      </c>
      <c r="G380" s="43">
        <v>2.5</v>
      </c>
      <c r="H380" s="43">
        <v>1.05</v>
      </c>
      <c r="I380" s="43">
        <v>6.64</v>
      </c>
      <c r="J380" s="2">
        <v>1.0</v>
      </c>
      <c r="K380" s="2" t="s">
        <v>162</v>
      </c>
      <c r="L380" s="43">
        <v>1.0</v>
      </c>
    </row>
    <row r="381">
      <c r="A381" s="2">
        <v>380.0</v>
      </c>
      <c r="B381" s="2" t="s">
        <v>188</v>
      </c>
      <c r="C381" s="43">
        <v>1.0</v>
      </c>
      <c r="D381" s="43">
        <v>1.75</v>
      </c>
      <c r="E381" s="43">
        <v>1.0</v>
      </c>
      <c r="F381" s="43">
        <v>1.25</v>
      </c>
      <c r="G381" s="43">
        <v>1.5</v>
      </c>
      <c r="H381" s="43">
        <v>1.0</v>
      </c>
      <c r="I381" s="43">
        <v>7.5</v>
      </c>
      <c r="J381" s="2">
        <v>1.0</v>
      </c>
      <c r="K381" s="2" t="s">
        <v>162</v>
      </c>
      <c r="L381" s="43">
        <v>1.0</v>
      </c>
    </row>
    <row r="382">
      <c r="A382" s="2">
        <v>381.0</v>
      </c>
      <c r="B382" s="2" t="s">
        <v>422</v>
      </c>
      <c r="C382" s="43">
        <v>0.3</v>
      </c>
      <c r="D382" s="43">
        <v>1.04</v>
      </c>
      <c r="E382" s="43" t="s">
        <v>265</v>
      </c>
      <c r="F382" s="43">
        <v>0.8</v>
      </c>
      <c r="G382" s="43" t="s">
        <v>265</v>
      </c>
      <c r="H382" s="43">
        <v>0.0</v>
      </c>
      <c r="I382" s="43">
        <v>2.14</v>
      </c>
      <c r="J382" s="2">
        <v>1.0</v>
      </c>
      <c r="K382" s="2" t="s">
        <v>162</v>
      </c>
      <c r="L382" s="43">
        <v>1.0</v>
      </c>
    </row>
    <row r="383">
      <c r="A383" s="2">
        <v>382.0</v>
      </c>
      <c r="B383" s="2" t="s">
        <v>189</v>
      </c>
      <c r="C383" s="43">
        <v>0.4</v>
      </c>
      <c r="D383" s="43">
        <v>1.77</v>
      </c>
      <c r="E383" s="43">
        <v>1.25</v>
      </c>
      <c r="F383" s="43">
        <v>0.75</v>
      </c>
      <c r="G383" s="43">
        <v>0.0</v>
      </c>
      <c r="H383" s="43">
        <v>1.0</v>
      </c>
      <c r="I383" s="43">
        <v>5.17</v>
      </c>
      <c r="J383" s="2">
        <v>1.0</v>
      </c>
      <c r="K383" s="2" t="s">
        <v>162</v>
      </c>
      <c r="L383" s="43">
        <v>1.0</v>
      </c>
    </row>
    <row r="384">
      <c r="A384" s="2">
        <v>383.0</v>
      </c>
      <c r="B384" s="2" t="s">
        <v>190</v>
      </c>
      <c r="C384" s="43">
        <v>1.0</v>
      </c>
      <c r="D384" s="43">
        <v>1.37</v>
      </c>
      <c r="E384" s="43">
        <v>0.9</v>
      </c>
      <c r="F384" s="43">
        <v>0.8</v>
      </c>
      <c r="G384" s="43">
        <v>2.0</v>
      </c>
      <c r="H384" s="43">
        <v>1.25</v>
      </c>
      <c r="I384" s="43">
        <v>7.32</v>
      </c>
      <c r="J384" s="2">
        <v>1.0</v>
      </c>
      <c r="K384" s="2" t="s">
        <v>162</v>
      </c>
      <c r="L384" s="43">
        <v>1.0</v>
      </c>
    </row>
    <row r="385">
      <c r="A385" s="2">
        <v>384.0</v>
      </c>
      <c r="B385" s="2" t="s">
        <v>423</v>
      </c>
      <c r="C385" s="43">
        <v>0.35</v>
      </c>
      <c r="D385" s="43">
        <v>1.42</v>
      </c>
      <c r="E385" s="43">
        <v>0.5</v>
      </c>
      <c r="F385" s="43">
        <v>0.8</v>
      </c>
      <c r="G385" s="43">
        <v>0.25</v>
      </c>
      <c r="H385" s="43">
        <v>0.2</v>
      </c>
      <c r="I385" s="43">
        <v>3.52</v>
      </c>
      <c r="J385" s="2">
        <v>1.0</v>
      </c>
      <c r="K385" s="2" t="s">
        <v>162</v>
      </c>
      <c r="L385" s="43">
        <v>4.0</v>
      </c>
    </row>
    <row r="386">
      <c r="A386" s="2">
        <v>385.0</v>
      </c>
      <c r="B386" s="2" t="s">
        <v>191</v>
      </c>
      <c r="C386" s="43">
        <v>1.0</v>
      </c>
      <c r="D386" s="43">
        <v>1.29</v>
      </c>
      <c r="E386" s="43">
        <v>1.0125</v>
      </c>
      <c r="F386" s="43">
        <v>0.9</v>
      </c>
      <c r="G386" s="43">
        <v>1.75</v>
      </c>
      <c r="H386" s="43">
        <v>1.25</v>
      </c>
      <c r="I386" s="43">
        <v>7.2025</v>
      </c>
      <c r="J386" s="2">
        <v>1.0</v>
      </c>
      <c r="K386" s="2" t="s">
        <v>162</v>
      </c>
      <c r="L386" s="43">
        <v>1.0</v>
      </c>
    </row>
    <row r="387">
      <c r="A387" s="2">
        <v>386.0</v>
      </c>
      <c r="B387" s="2" t="s">
        <v>192</v>
      </c>
      <c r="C387" s="43">
        <v>1.0</v>
      </c>
      <c r="D387" s="43">
        <v>1.75</v>
      </c>
      <c r="E387" s="43">
        <v>1.0125</v>
      </c>
      <c r="F387" s="43">
        <v>1.0</v>
      </c>
      <c r="G387" s="43">
        <v>1.75</v>
      </c>
      <c r="H387" s="43">
        <v>1.5</v>
      </c>
      <c r="I387" s="43">
        <v>8.0125</v>
      </c>
      <c r="J387" s="2">
        <v>1.0</v>
      </c>
      <c r="K387" s="2" t="s">
        <v>162</v>
      </c>
      <c r="L387" s="43">
        <v>2.0</v>
      </c>
    </row>
    <row r="388">
      <c r="A388" s="2">
        <v>387.0</v>
      </c>
      <c r="B388" s="2" t="s">
        <v>193</v>
      </c>
      <c r="C388" s="43">
        <v>0.9</v>
      </c>
      <c r="D388" s="43">
        <v>2.0</v>
      </c>
      <c r="E388" s="43">
        <v>1.0875</v>
      </c>
      <c r="F388" s="43">
        <v>0.6</v>
      </c>
      <c r="G388" s="43">
        <v>1.75</v>
      </c>
      <c r="H388" s="43">
        <v>1.5</v>
      </c>
      <c r="I388" s="43">
        <v>7.8375</v>
      </c>
      <c r="J388" s="2">
        <v>1.0</v>
      </c>
      <c r="K388" s="2" t="s">
        <v>162</v>
      </c>
      <c r="L388" s="43">
        <v>1.0</v>
      </c>
    </row>
    <row r="389">
      <c r="A389" s="2">
        <v>388.0</v>
      </c>
      <c r="B389" s="2" t="s">
        <v>424</v>
      </c>
      <c r="C389" s="43">
        <v>0.0</v>
      </c>
      <c r="D389" s="43">
        <v>0.37</v>
      </c>
      <c r="E389" s="43">
        <v>0.225</v>
      </c>
      <c r="F389" s="43">
        <v>0.74</v>
      </c>
      <c r="G389" s="43" t="s">
        <v>265</v>
      </c>
      <c r="H389" s="43">
        <v>0.4</v>
      </c>
      <c r="I389" s="43">
        <v>1.735</v>
      </c>
      <c r="J389" s="2">
        <v>1.0</v>
      </c>
      <c r="K389" s="2" t="s">
        <v>162</v>
      </c>
      <c r="L389" s="43">
        <v>3.0</v>
      </c>
    </row>
    <row r="390">
      <c r="A390" s="2">
        <v>389.0</v>
      </c>
      <c r="B390" s="2" t="s">
        <v>194</v>
      </c>
      <c r="C390" s="43">
        <v>0.25</v>
      </c>
      <c r="D390" s="43">
        <v>1.37</v>
      </c>
      <c r="E390" s="43">
        <v>1.2375</v>
      </c>
      <c r="F390" s="43">
        <v>1.0</v>
      </c>
      <c r="G390" s="43">
        <v>1.5</v>
      </c>
      <c r="H390" s="43">
        <v>1.0</v>
      </c>
      <c r="I390" s="43">
        <v>6.3575</v>
      </c>
      <c r="J390" s="2">
        <v>1.0</v>
      </c>
      <c r="K390" s="2" t="s">
        <v>162</v>
      </c>
      <c r="L390" s="43">
        <v>4.0</v>
      </c>
    </row>
    <row r="391">
      <c r="A391" s="2">
        <v>390.0</v>
      </c>
      <c r="B391" s="2" t="s">
        <v>195</v>
      </c>
      <c r="C391" s="43">
        <v>0.7</v>
      </c>
      <c r="D391" s="43">
        <v>1.45</v>
      </c>
      <c r="E391" s="43">
        <v>0.85</v>
      </c>
      <c r="F391" s="43">
        <v>0.58</v>
      </c>
      <c r="G391" s="43">
        <v>1.0</v>
      </c>
      <c r="H391" s="43">
        <v>0.9</v>
      </c>
      <c r="I391" s="43">
        <v>5.5</v>
      </c>
      <c r="J391" s="2">
        <v>2.0</v>
      </c>
      <c r="K391" s="2" t="s">
        <v>162</v>
      </c>
      <c r="L391" s="43">
        <v>5.0</v>
      </c>
    </row>
    <row r="392">
      <c r="A392" s="2">
        <v>391.0</v>
      </c>
      <c r="B392" s="2" t="s">
        <v>215</v>
      </c>
      <c r="C392" s="43">
        <v>0.4</v>
      </c>
      <c r="D392" s="43">
        <v>1.32</v>
      </c>
      <c r="E392" s="43">
        <v>0.25</v>
      </c>
      <c r="F392" s="43">
        <v>0.75</v>
      </c>
      <c r="G392" s="43">
        <v>0.25</v>
      </c>
      <c r="H392" s="43">
        <v>1.15</v>
      </c>
      <c r="I392" s="43">
        <v>4.1</v>
      </c>
      <c r="J392" s="2">
        <v>2.0</v>
      </c>
      <c r="K392" s="2" t="s">
        <v>162</v>
      </c>
      <c r="L392" s="43">
        <v>2.0</v>
      </c>
    </row>
    <row r="393">
      <c r="A393" s="2">
        <v>392.0</v>
      </c>
      <c r="B393" s="2" t="s">
        <v>196</v>
      </c>
      <c r="C393" s="43">
        <v>1.0</v>
      </c>
      <c r="D393" s="43">
        <v>1.5</v>
      </c>
      <c r="E393" s="43">
        <v>0.9</v>
      </c>
      <c r="F393" s="43">
        <v>0.9</v>
      </c>
      <c r="G393" s="43">
        <v>1.75</v>
      </c>
      <c r="H393" s="43">
        <v>0.55</v>
      </c>
      <c r="I393" s="43">
        <v>6.6</v>
      </c>
      <c r="J393" s="2">
        <v>2.0</v>
      </c>
      <c r="K393" s="2" t="s">
        <v>162</v>
      </c>
      <c r="L393" s="43">
        <v>2.0</v>
      </c>
    </row>
    <row r="394">
      <c r="A394" s="2">
        <v>393.0</v>
      </c>
      <c r="B394" s="2" t="s">
        <v>407</v>
      </c>
      <c r="C394" s="43">
        <v>0.3</v>
      </c>
      <c r="D394" s="43">
        <v>0.89</v>
      </c>
      <c r="E394" s="43">
        <v>0.5</v>
      </c>
      <c r="F394" s="43">
        <v>0.25</v>
      </c>
      <c r="G394" s="43">
        <v>1.25</v>
      </c>
      <c r="H394" s="43">
        <v>0.25</v>
      </c>
      <c r="I394" s="43">
        <v>3.5</v>
      </c>
      <c r="J394" s="2">
        <v>2.0</v>
      </c>
      <c r="K394" s="2" t="s">
        <v>162</v>
      </c>
      <c r="L394" s="43">
        <v>2.0</v>
      </c>
    </row>
    <row r="395">
      <c r="A395" s="2">
        <v>394.0</v>
      </c>
      <c r="B395" s="2" t="s">
        <v>197</v>
      </c>
      <c r="C395" s="43">
        <v>0.4</v>
      </c>
      <c r="D395" s="43">
        <v>1.51</v>
      </c>
      <c r="E395" s="43">
        <v>0.675</v>
      </c>
      <c r="F395" s="43">
        <v>0.6</v>
      </c>
      <c r="G395" s="43">
        <v>1.25</v>
      </c>
      <c r="H395" s="43">
        <v>0.9</v>
      </c>
      <c r="I395" s="43">
        <v>5.3</v>
      </c>
      <c r="J395" s="2">
        <v>2.0</v>
      </c>
      <c r="K395" s="2" t="s">
        <v>162</v>
      </c>
      <c r="L395" s="43">
        <v>2.0</v>
      </c>
    </row>
    <row r="396">
      <c r="A396" s="2">
        <v>395.0</v>
      </c>
      <c r="B396" s="2" t="s">
        <v>413</v>
      </c>
      <c r="C396" s="43">
        <v>0.0</v>
      </c>
      <c r="D396" s="43">
        <v>0.5</v>
      </c>
      <c r="E396" s="43">
        <v>0.25</v>
      </c>
      <c r="F396" s="43">
        <v>0.1</v>
      </c>
      <c r="G396" s="43">
        <v>0.75</v>
      </c>
      <c r="H396" s="43">
        <v>0.3</v>
      </c>
      <c r="I396" s="43">
        <v>1.9</v>
      </c>
      <c r="J396" s="2">
        <v>2.0</v>
      </c>
      <c r="K396" s="2" t="s">
        <v>162</v>
      </c>
      <c r="L396" s="43">
        <v>2.0</v>
      </c>
    </row>
    <row r="397">
      <c r="A397" s="2">
        <v>396.0</v>
      </c>
      <c r="B397" s="2" t="s">
        <v>198</v>
      </c>
      <c r="C397" s="43">
        <v>0.4</v>
      </c>
      <c r="D397" s="43">
        <v>1.55</v>
      </c>
      <c r="E397" s="43">
        <v>0.85</v>
      </c>
      <c r="F397" s="43">
        <v>0.6</v>
      </c>
      <c r="G397" s="43">
        <v>1.0</v>
      </c>
      <c r="H397" s="43">
        <v>0.5</v>
      </c>
      <c r="I397" s="43">
        <v>5.0</v>
      </c>
      <c r="J397" s="2">
        <v>2.0</v>
      </c>
      <c r="K397" s="2" t="s">
        <v>162</v>
      </c>
      <c r="L397" s="43">
        <v>4.0</v>
      </c>
    </row>
    <row r="398">
      <c r="A398" s="2">
        <v>397.0</v>
      </c>
      <c r="B398" s="2" t="s">
        <v>199</v>
      </c>
      <c r="C398" s="43">
        <v>0.4</v>
      </c>
      <c r="D398" s="43">
        <v>1.0</v>
      </c>
      <c r="E398" s="43">
        <v>1.5</v>
      </c>
      <c r="F398" s="43">
        <v>0.5</v>
      </c>
      <c r="G398" s="43">
        <v>1.75</v>
      </c>
      <c r="H398" s="43">
        <v>0.6</v>
      </c>
      <c r="I398" s="43">
        <v>5.8</v>
      </c>
      <c r="J398" s="2">
        <v>2.0</v>
      </c>
      <c r="K398" s="2" t="s">
        <v>162</v>
      </c>
      <c r="L398" s="43">
        <v>2.0</v>
      </c>
    </row>
    <row r="399">
      <c r="A399" s="2">
        <v>398.0</v>
      </c>
      <c r="B399" s="2" t="s">
        <v>189</v>
      </c>
      <c r="C399" s="43">
        <v>0.4</v>
      </c>
      <c r="D399" s="43">
        <v>1.77</v>
      </c>
      <c r="E399" s="43">
        <v>1.25</v>
      </c>
      <c r="F399" s="43">
        <v>0.75</v>
      </c>
      <c r="G399" s="43">
        <v>2.0</v>
      </c>
      <c r="H399" s="43">
        <v>1.0</v>
      </c>
      <c r="I399" s="43">
        <v>7.2</v>
      </c>
      <c r="J399" s="2">
        <v>2.0</v>
      </c>
      <c r="K399" s="2" t="s">
        <v>162</v>
      </c>
      <c r="L399" s="43">
        <v>2.0</v>
      </c>
    </row>
    <row r="400">
      <c r="A400" s="2">
        <v>399.0</v>
      </c>
      <c r="B400" s="2" t="s">
        <v>423</v>
      </c>
      <c r="C400" s="43">
        <v>0.35</v>
      </c>
      <c r="D400" s="43">
        <v>1.42</v>
      </c>
      <c r="E400" s="43">
        <v>0.0</v>
      </c>
      <c r="F400" s="43">
        <v>0.8</v>
      </c>
      <c r="G400" s="43">
        <v>0.75</v>
      </c>
      <c r="H400" s="43">
        <v>0.2</v>
      </c>
      <c r="I400" s="43">
        <v>3.5</v>
      </c>
      <c r="J400" s="2">
        <v>2.0</v>
      </c>
      <c r="K400" s="2" t="s">
        <v>162</v>
      </c>
      <c r="L400" s="43">
        <v>5.0</v>
      </c>
    </row>
    <row r="401">
      <c r="A401" s="2">
        <v>400.0</v>
      </c>
      <c r="B401" s="2" t="s">
        <v>401</v>
      </c>
      <c r="C401" s="43">
        <v>0.3</v>
      </c>
      <c r="D401" s="43">
        <v>1.4</v>
      </c>
      <c r="E401" s="43">
        <v>0.5</v>
      </c>
      <c r="F401" s="43">
        <v>0.0</v>
      </c>
      <c r="G401" s="43" t="s">
        <v>265</v>
      </c>
      <c r="H401" s="43">
        <v>0.27</v>
      </c>
      <c r="I401" s="43">
        <v>2.47</v>
      </c>
      <c r="J401" s="2">
        <v>1.0</v>
      </c>
      <c r="K401" s="2" t="s">
        <v>201</v>
      </c>
      <c r="L401" s="43">
        <v>2.0</v>
      </c>
    </row>
    <row r="402">
      <c r="A402" s="2">
        <v>401.0</v>
      </c>
      <c r="B402" s="2" t="s">
        <v>215</v>
      </c>
      <c r="C402" s="43">
        <v>0.5</v>
      </c>
      <c r="D402" s="43">
        <v>1.4</v>
      </c>
      <c r="E402" s="43">
        <v>0.75</v>
      </c>
      <c r="F402" s="43">
        <v>0.25</v>
      </c>
      <c r="G402" s="43">
        <v>0.0</v>
      </c>
      <c r="H402" s="43">
        <v>1.1</v>
      </c>
      <c r="I402" s="43">
        <v>4.0</v>
      </c>
      <c r="J402" s="2">
        <v>1.0</v>
      </c>
      <c r="K402" s="2" t="s">
        <v>201</v>
      </c>
      <c r="L402" s="43">
        <v>3.0</v>
      </c>
    </row>
    <row r="403">
      <c r="A403" s="2">
        <v>402.0</v>
      </c>
      <c r="B403" s="2" t="s">
        <v>200</v>
      </c>
      <c r="C403" s="43">
        <v>0.7</v>
      </c>
      <c r="D403" s="43">
        <v>1.2</v>
      </c>
      <c r="E403" s="43">
        <v>0.6</v>
      </c>
      <c r="F403" s="43">
        <v>0.825</v>
      </c>
      <c r="G403" s="43">
        <v>2.5</v>
      </c>
      <c r="H403" s="43">
        <v>0.8</v>
      </c>
      <c r="I403" s="43">
        <v>6.625</v>
      </c>
      <c r="J403" s="2">
        <v>1.0</v>
      </c>
      <c r="K403" s="2" t="s">
        <v>201</v>
      </c>
      <c r="L403" s="43">
        <v>2.0</v>
      </c>
    </row>
    <row r="404">
      <c r="A404" s="2">
        <v>403.0</v>
      </c>
      <c r="B404" s="2" t="s">
        <v>402</v>
      </c>
      <c r="C404" s="43">
        <v>0.2</v>
      </c>
      <c r="D404" s="43">
        <v>1.15</v>
      </c>
      <c r="E404" s="43">
        <v>0.8</v>
      </c>
      <c r="F404" s="43">
        <v>0.25</v>
      </c>
      <c r="G404" s="43">
        <v>0.0</v>
      </c>
      <c r="H404" s="43">
        <v>0.12</v>
      </c>
      <c r="I404" s="43">
        <v>2.52</v>
      </c>
      <c r="J404" s="2">
        <v>1.0</v>
      </c>
      <c r="K404" s="2" t="s">
        <v>201</v>
      </c>
      <c r="L404" s="43">
        <v>2.0</v>
      </c>
    </row>
    <row r="405">
      <c r="A405" s="2">
        <v>404.0</v>
      </c>
      <c r="B405" s="2" t="s">
        <v>216</v>
      </c>
      <c r="C405" s="43">
        <v>0.3</v>
      </c>
      <c r="D405" s="43">
        <v>1.5</v>
      </c>
      <c r="E405" s="43">
        <v>1.0</v>
      </c>
      <c r="F405" s="43">
        <v>0.75</v>
      </c>
      <c r="G405" s="43">
        <v>0.0</v>
      </c>
      <c r="H405" s="43">
        <v>1.1</v>
      </c>
      <c r="I405" s="43">
        <v>4.65</v>
      </c>
      <c r="J405" s="2">
        <v>1.0</v>
      </c>
      <c r="K405" s="2" t="s">
        <v>201</v>
      </c>
      <c r="L405" s="43">
        <v>2.0</v>
      </c>
    </row>
    <row r="406">
      <c r="A406" s="2">
        <v>405.0</v>
      </c>
      <c r="B406" s="2" t="s">
        <v>202</v>
      </c>
      <c r="C406" s="43">
        <v>0.7</v>
      </c>
      <c r="D406" s="43">
        <v>1.45</v>
      </c>
      <c r="E406" s="43">
        <v>0.65</v>
      </c>
      <c r="F406" s="43">
        <v>1.5</v>
      </c>
      <c r="G406" s="43">
        <v>1.5</v>
      </c>
      <c r="H406" s="43">
        <v>1.05</v>
      </c>
      <c r="I406" s="43">
        <v>6.85</v>
      </c>
      <c r="J406" s="2">
        <v>1.0</v>
      </c>
      <c r="K406" s="2" t="s">
        <v>201</v>
      </c>
      <c r="L406" s="43">
        <v>1.0</v>
      </c>
    </row>
    <row r="407">
      <c r="A407" s="2">
        <v>406.0</v>
      </c>
      <c r="B407" s="2" t="s">
        <v>203</v>
      </c>
      <c r="C407" s="43">
        <v>0.4</v>
      </c>
      <c r="D407" s="43">
        <v>1.4</v>
      </c>
      <c r="E407" s="43">
        <v>0.5</v>
      </c>
      <c r="F407" s="43">
        <v>0.6</v>
      </c>
      <c r="G407" s="43">
        <v>2.7</v>
      </c>
      <c r="H407" s="43">
        <v>1.1</v>
      </c>
      <c r="I407" s="43">
        <v>6.7</v>
      </c>
      <c r="J407" s="2">
        <v>1.0</v>
      </c>
      <c r="K407" s="2" t="s">
        <v>201</v>
      </c>
      <c r="L407" s="43">
        <v>1.0</v>
      </c>
    </row>
    <row r="408">
      <c r="A408" s="2">
        <v>407.0</v>
      </c>
      <c r="B408" s="2" t="s">
        <v>204</v>
      </c>
      <c r="C408" s="43">
        <v>0.6</v>
      </c>
      <c r="D408" s="43">
        <v>1.5</v>
      </c>
      <c r="E408" s="43">
        <v>0.75</v>
      </c>
      <c r="F408" s="43">
        <v>0.7125</v>
      </c>
      <c r="G408" s="43">
        <v>1.5</v>
      </c>
      <c r="H408" s="43">
        <v>1.4</v>
      </c>
      <c r="I408" s="43">
        <v>6.4625</v>
      </c>
      <c r="J408" s="2">
        <v>1.0</v>
      </c>
      <c r="K408" s="2" t="s">
        <v>201</v>
      </c>
      <c r="L408" s="43">
        <v>1.0</v>
      </c>
    </row>
    <row r="409">
      <c r="A409" s="2">
        <v>408.0</v>
      </c>
      <c r="B409" s="2" t="s">
        <v>217</v>
      </c>
      <c r="C409" s="43">
        <v>0.8</v>
      </c>
      <c r="D409" s="43">
        <v>1.2</v>
      </c>
      <c r="E409" s="43">
        <v>0.65</v>
      </c>
      <c r="F409" s="43">
        <v>0.5</v>
      </c>
      <c r="G409" s="43">
        <v>0.25</v>
      </c>
      <c r="H409" s="43">
        <v>0.95</v>
      </c>
      <c r="I409" s="43">
        <v>4.35</v>
      </c>
      <c r="J409" s="2">
        <v>1.0</v>
      </c>
      <c r="K409" s="2" t="s">
        <v>201</v>
      </c>
      <c r="L409" s="43">
        <v>1.0</v>
      </c>
    </row>
    <row r="410">
      <c r="A410" s="2">
        <v>409.0</v>
      </c>
      <c r="B410" s="2" t="s">
        <v>406</v>
      </c>
      <c r="C410" s="43">
        <v>0.0</v>
      </c>
      <c r="D410" s="43">
        <v>1.8</v>
      </c>
      <c r="E410" s="43">
        <v>0.7</v>
      </c>
      <c r="F410" s="43" t="s">
        <v>265</v>
      </c>
      <c r="G410" s="43" t="s">
        <v>265</v>
      </c>
      <c r="H410" s="43">
        <v>0.75</v>
      </c>
      <c r="I410" s="43">
        <v>3.25</v>
      </c>
      <c r="J410" s="2">
        <v>1.0</v>
      </c>
      <c r="K410" s="2" t="s">
        <v>201</v>
      </c>
      <c r="L410" s="43">
        <v>3.0</v>
      </c>
    </row>
    <row r="411">
      <c r="A411" s="2">
        <v>410.0</v>
      </c>
      <c r="B411" s="2" t="s">
        <v>218</v>
      </c>
      <c r="C411" s="43">
        <v>0.3</v>
      </c>
      <c r="D411" s="43">
        <v>1.2</v>
      </c>
      <c r="E411" s="43">
        <v>1.0</v>
      </c>
      <c r="F411" s="43">
        <v>0.7125</v>
      </c>
      <c r="G411" s="43">
        <v>0.75</v>
      </c>
      <c r="H411" s="43">
        <v>0.95</v>
      </c>
      <c r="I411" s="43">
        <v>4.9125</v>
      </c>
      <c r="J411" s="2">
        <v>1.0</v>
      </c>
      <c r="K411" s="2" t="s">
        <v>201</v>
      </c>
      <c r="L411" s="43">
        <v>1.0</v>
      </c>
    </row>
    <row r="412">
      <c r="A412" s="2">
        <v>411.0</v>
      </c>
      <c r="B412" s="2" t="s">
        <v>425</v>
      </c>
      <c r="C412" s="43">
        <v>0.3</v>
      </c>
      <c r="D412" s="43">
        <v>0.9</v>
      </c>
      <c r="E412" s="43">
        <v>0.65</v>
      </c>
      <c r="F412" s="43">
        <v>0.25</v>
      </c>
      <c r="G412" s="43">
        <v>0.0</v>
      </c>
      <c r="H412" s="43">
        <v>0.57</v>
      </c>
      <c r="I412" s="43">
        <v>2.67</v>
      </c>
      <c r="J412" s="2">
        <v>1.0</v>
      </c>
      <c r="K412" s="2" t="s">
        <v>201</v>
      </c>
      <c r="L412" s="43">
        <v>1.0</v>
      </c>
    </row>
    <row r="413">
      <c r="A413" s="2">
        <v>412.0</v>
      </c>
      <c r="B413" s="2" t="s">
        <v>219</v>
      </c>
      <c r="C413" s="43">
        <v>0.0</v>
      </c>
      <c r="D413" s="43">
        <v>1.75</v>
      </c>
      <c r="E413" s="43">
        <v>0.9</v>
      </c>
      <c r="F413" s="43">
        <v>0.25</v>
      </c>
      <c r="G413" s="43">
        <v>0.75</v>
      </c>
      <c r="H413" s="43">
        <v>0.9</v>
      </c>
      <c r="I413" s="43">
        <v>4.55</v>
      </c>
      <c r="J413" s="2">
        <v>1.0</v>
      </c>
      <c r="K413" s="2" t="s">
        <v>201</v>
      </c>
      <c r="L413" s="43">
        <v>2.0</v>
      </c>
    </row>
    <row r="414">
      <c r="A414" s="2">
        <v>413.0</v>
      </c>
      <c r="B414" s="2" t="s">
        <v>426</v>
      </c>
      <c r="C414" s="43">
        <v>0.0</v>
      </c>
      <c r="D414" s="43" t="s">
        <v>265</v>
      </c>
      <c r="E414" s="43" t="s">
        <v>265</v>
      </c>
      <c r="F414" s="43" t="s">
        <v>265</v>
      </c>
      <c r="G414" s="43" t="s">
        <v>265</v>
      </c>
      <c r="H414" s="43">
        <v>0.0</v>
      </c>
      <c r="I414" s="43">
        <v>0.0</v>
      </c>
      <c r="J414" s="2">
        <v>1.0</v>
      </c>
      <c r="K414" s="2" t="s">
        <v>201</v>
      </c>
      <c r="L414" s="43">
        <v>1.0</v>
      </c>
    </row>
    <row r="415">
      <c r="A415" s="2">
        <v>414.0</v>
      </c>
      <c r="B415" s="2" t="s">
        <v>427</v>
      </c>
      <c r="C415" s="43">
        <v>0.0</v>
      </c>
      <c r="D415" s="43">
        <v>1.7</v>
      </c>
      <c r="E415" s="43">
        <v>0.95</v>
      </c>
      <c r="F415" s="43" t="s">
        <v>265</v>
      </c>
      <c r="G415" s="43" t="s">
        <v>265</v>
      </c>
      <c r="H415" s="43">
        <v>0.7</v>
      </c>
      <c r="I415" s="43">
        <v>3.35</v>
      </c>
      <c r="J415" s="2">
        <v>1.0</v>
      </c>
      <c r="K415" s="2" t="s">
        <v>201</v>
      </c>
      <c r="L415" s="43">
        <v>3.0</v>
      </c>
    </row>
    <row r="416">
      <c r="A416" s="2">
        <v>415.0</v>
      </c>
      <c r="B416" s="2" t="s">
        <v>428</v>
      </c>
      <c r="C416" s="43">
        <v>0.0</v>
      </c>
      <c r="D416" s="43">
        <v>0.25</v>
      </c>
      <c r="E416" s="43">
        <v>0.85</v>
      </c>
      <c r="F416" s="43" t="s">
        <v>265</v>
      </c>
      <c r="G416" s="43" t="s">
        <v>265</v>
      </c>
      <c r="H416" s="43">
        <v>0.0</v>
      </c>
      <c r="I416" s="43">
        <v>1.1</v>
      </c>
      <c r="J416" s="2">
        <v>1.0</v>
      </c>
      <c r="K416" s="2" t="s">
        <v>201</v>
      </c>
      <c r="L416" s="43">
        <v>1.0</v>
      </c>
    </row>
    <row r="417">
      <c r="A417" s="2">
        <v>416.0</v>
      </c>
      <c r="B417" s="2" t="s">
        <v>220</v>
      </c>
      <c r="C417" s="43">
        <v>0.6</v>
      </c>
      <c r="D417" s="43">
        <v>1.25</v>
      </c>
      <c r="E417" s="43">
        <v>0.75</v>
      </c>
      <c r="F417" s="43">
        <v>0.75</v>
      </c>
      <c r="G417" s="43">
        <v>0.0</v>
      </c>
      <c r="H417" s="43">
        <v>0.6</v>
      </c>
      <c r="I417" s="43">
        <v>3.95</v>
      </c>
      <c r="J417" s="2">
        <v>1.0</v>
      </c>
      <c r="K417" s="2" t="s">
        <v>201</v>
      </c>
      <c r="L417" s="43">
        <v>1.0</v>
      </c>
    </row>
    <row r="418">
      <c r="A418" s="2">
        <v>417.0</v>
      </c>
      <c r="B418" s="2" t="s">
        <v>429</v>
      </c>
      <c r="C418" s="43">
        <v>0.1</v>
      </c>
      <c r="D418" s="43">
        <v>0.0</v>
      </c>
      <c r="E418" s="43">
        <v>0.0</v>
      </c>
      <c r="F418" s="43">
        <v>0.0</v>
      </c>
      <c r="G418" s="43">
        <v>0.0</v>
      </c>
      <c r="H418" s="43">
        <v>0.7</v>
      </c>
      <c r="I418" s="43">
        <v>0.8</v>
      </c>
      <c r="J418" s="2">
        <v>1.0</v>
      </c>
      <c r="K418" s="2" t="s">
        <v>201</v>
      </c>
      <c r="L418" s="43">
        <v>1.0</v>
      </c>
    </row>
    <row r="419">
      <c r="A419" s="2">
        <v>418.0</v>
      </c>
      <c r="B419" s="2" t="s">
        <v>430</v>
      </c>
      <c r="C419" s="43">
        <v>0.3</v>
      </c>
      <c r="D419" s="43">
        <v>0.95</v>
      </c>
      <c r="E419" s="43">
        <v>0.65</v>
      </c>
      <c r="F419" s="43">
        <v>0.0</v>
      </c>
      <c r="G419" s="43" t="s">
        <v>265</v>
      </c>
      <c r="H419" s="43">
        <v>0.27</v>
      </c>
      <c r="I419" s="43">
        <v>2.17</v>
      </c>
      <c r="J419" s="2">
        <v>1.0</v>
      </c>
      <c r="K419" s="2" t="s">
        <v>201</v>
      </c>
      <c r="L419" s="43">
        <v>2.0</v>
      </c>
    </row>
    <row r="420">
      <c r="A420" s="2">
        <v>419.0</v>
      </c>
      <c r="B420" s="2" t="s">
        <v>221</v>
      </c>
      <c r="C420" s="43">
        <v>0.7</v>
      </c>
      <c r="D420" s="43">
        <v>0.8</v>
      </c>
      <c r="E420" s="43">
        <v>1.0</v>
      </c>
      <c r="F420" s="43">
        <v>0.75</v>
      </c>
      <c r="G420" s="43">
        <v>0.0</v>
      </c>
      <c r="H420" s="43">
        <v>0.85</v>
      </c>
      <c r="I420" s="43">
        <v>4.1</v>
      </c>
      <c r="J420" s="2">
        <v>1.0</v>
      </c>
      <c r="K420" s="2" t="s">
        <v>201</v>
      </c>
      <c r="L420" s="43">
        <v>1.0</v>
      </c>
    </row>
    <row r="421">
      <c r="A421" s="2">
        <v>420.0</v>
      </c>
      <c r="B421" s="2" t="s">
        <v>431</v>
      </c>
      <c r="C421" s="43">
        <v>0.3</v>
      </c>
      <c r="D421" s="43">
        <v>0.65</v>
      </c>
      <c r="E421" s="43">
        <v>0.65</v>
      </c>
      <c r="F421" s="43" t="s">
        <v>265</v>
      </c>
      <c r="G421" s="43" t="s">
        <v>265</v>
      </c>
      <c r="H421" s="43">
        <v>0.07</v>
      </c>
      <c r="I421" s="43">
        <v>1.67</v>
      </c>
      <c r="J421" s="2">
        <v>1.0</v>
      </c>
      <c r="K421" s="2" t="s">
        <v>201</v>
      </c>
      <c r="L421" s="43">
        <v>1.0</v>
      </c>
    </row>
    <row r="422">
      <c r="A422" s="2">
        <v>421.0</v>
      </c>
      <c r="B422" s="2" t="s">
        <v>205</v>
      </c>
      <c r="C422" s="43">
        <v>0.7</v>
      </c>
      <c r="D422" s="43">
        <v>1.85</v>
      </c>
      <c r="E422" s="43">
        <v>0.6</v>
      </c>
      <c r="F422" s="43">
        <v>1.15</v>
      </c>
      <c r="G422" s="43">
        <v>0.0</v>
      </c>
      <c r="H422" s="43">
        <v>1.1</v>
      </c>
      <c r="I422" s="43">
        <v>5.4</v>
      </c>
      <c r="J422" s="2">
        <v>1.0</v>
      </c>
      <c r="K422" s="2" t="s">
        <v>201</v>
      </c>
      <c r="L422" s="43">
        <v>1.0</v>
      </c>
    </row>
    <row r="423">
      <c r="A423" s="2">
        <v>422.0</v>
      </c>
      <c r="B423" s="2" t="s">
        <v>206</v>
      </c>
      <c r="C423" s="43">
        <v>0.9</v>
      </c>
      <c r="D423" s="43">
        <v>1.35</v>
      </c>
      <c r="E423" s="43">
        <v>0.6</v>
      </c>
      <c r="F423" s="43">
        <v>1.0875</v>
      </c>
      <c r="G423" s="43">
        <v>2.0</v>
      </c>
      <c r="H423" s="43">
        <v>0.95</v>
      </c>
      <c r="I423" s="43">
        <v>6.8875</v>
      </c>
      <c r="J423" s="2">
        <v>1.0</v>
      </c>
      <c r="K423" s="2" t="s">
        <v>201</v>
      </c>
      <c r="L423" s="43">
        <v>1.0</v>
      </c>
    </row>
    <row r="424">
      <c r="A424" s="2">
        <v>423.0</v>
      </c>
      <c r="B424" s="2" t="s">
        <v>207</v>
      </c>
      <c r="C424" s="43">
        <v>1.0</v>
      </c>
      <c r="D424" s="43">
        <v>1.45</v>
      </c>
      <c r="E424" s="43">
        <v>0.65</v>
      </c>
      <c r="F424" s="43">
        <v>0.75</v>
      </c>
      <c r="G424" s="43">
        <v>1.5</v>
      </c>
      <c r="H424" s="43">
        <v>0.45</v>
      </c>
      <c r="I424" s="43">
        <v>5.8</v>
      </c>
      <c r="J424" s="2">
        <v>1.0</v>
      </c>
      <c r="K424" s="2" t="s">
        <v>201</v>
      </c>
      <c r="L424" s="43">
        <v>1.0</v>
      </c>
    </row>
    <row r="425">
      <c r="A425" s="2">
        <v>424.0</v>
      </c>
      <c r="B425" s="2" t="s">
        <v>410</v>
      </c>
      <c r="C425" s="43">
        <v>0.7</v>
      </c>
      <c r="D425" s="43">
        <v>1.35</v>
      </c>
      <c r="E425" s="43">
        <v>0.6</v>
      </c>
      <c r="F425" s="43">
        <v>0.75</v>
      </c>
      <c r="G425" s="43">
        <v>0.0</v>
      </c>
      <c r="H425" s="43">
        <v>0.6</v>
      </c>
      <c r="I425" s="43">
        <v>4.0</v>
      </c>
      <c r="J425" s="2">
        <v>1.0</v>
      </c>
      <c r="K425" s="2" t="s">
        <v>201</v>
      </c>
      <c r="L425" s="43">
        <v>2.0</v>
      </c>
    </row>
    <row r="426">
      <c r="A426" s="2">
        <v>425.0</v>
      </c>
      <c r="B426" s="2" t="s">
        <v>208</v>
      </c>
      <c r="C426" s="43">
        <v>0.4</v>
      </c>
      <c r="D426" s="43">
        <v>1.5</v>
      </c>
      <c r="E426" s="43">
        <v>0.65</v>
      </c>
      <c r="F426" s="43">
        <v>1.0875</v>
      </c>
      <c r="G426" s="43">
        <v>2.75</v>
      </c>
      <c r="H426" s="43">
        <v>1.45</v>
      </c>
      <c r="I426" s="43">
        <v>7.8375</v>
      </c>
      <c r="J426" s="2">
        <v>1.0</v>
      </c>
      <c r="K426" s="2" t="s">
        <v>201</v>
      </c>
      <c r="L426" s="43">
        <v>1.0</v>
      </c>
    </row>
    <row r="427">
      <c r="A427" s="2">
        <v>426.0</v>
      </c>
      <c r="B427" s="2" t="s">
        <v>411</v>
      </c>
      <c r="C427" s="43">
        <v>0.2</v>
      </c>
      <c r="D427" s="43">
        <v>0.75</v>
      </c>
      <c r="E427" s="43">
        <v>0.5</v>
      </c>
      <c r="F427" s="43" t="s">
        <v>265</v>
      </c>
      <c r="G427" s="43" t="s">
        <v>265</v>
      </c>
      <c r="H427" s="43">
        <v>0.2</v>
      </c>
      <c r="I427" s="43">
        <v>1.65</v>
      </c>
      <c r="J427" s="2">
        <v>1.0</v>
      </c>
      <c r="K427" s="2" t="s">
        <v>201</v>
      </c>
      <c r="L427" s="43">
        <v>2.0</v>
      </c>
    </row>
    <row r="428">
      <c r="A428" s="2">
        <v>427.0</v>
      </c>
      <c r="B428" s="2" t="s">
        <v>412</v>
      </c>
      <c r="C428" s="43">
        <v>0.0</v>
      </c>
      <c r="D428" s="43">
        <v>0.75</v>
      </c>
      <c r="E428" s="43">
        <v>0.54</v>
      </c>
      <c r="F428" s="43" t="s">
        <v>265</v>
      </c>
      <c r="G428" s="43" t="s">
        <v>265</v>
      </c>
      <c r="H428" s="43">
        <v>0.0</v>
      </c>
      <c r="I428" s="43">
        <v>1.29</v>
      </c>
      <c r="J428" s="2">
        <v>1.0</v>
      </c>
      <c r="K428" s="2" t="s">
        <v>201</v>
      </c>
      <c r="L428" s="43">
        <v>2.0</v>
      </c>
    </row>
    <row r="429">
      <c r="A429" s="2">
        <v>428.0</v>
      </c>
      <c r="B429" s="2" t="s">
        <v>209</v>
      </c>
      <c r="C429" s="43">
        <v>0.5</v>
      </c>
      <c r="D429" s="43">
        <v>1.7</v>
      </c>
      <c r="E429" s="43">
        <v>1.0</v>
      </c>
      <c r="F429" s="43">
        <v>0.975</v>
      </c>
      <c r="G429" s="43">
        <v>2.75</v>
      </c>
      <c r="H429" s="43">
        <v>1.2</v>
      </c>
      <c r="I429" s="43">
        <v>8.125</v>
      </c>
      <c r="J429" s="2">
        <v>1.0</v>
      </c>
      <c r="K429" s="2" t="s">
        <v>201</v>
      </c>
      <c r="L429" s="43">
        <v>1.0</v>
      </c>
    </row>
    <row r="430">
      <c r="A430" s="2">
        <v>429.0</v>
      </c>
      <c r="B430" s="2" t="s">
        <v>432</v>
      </c>
      <c r="C430" s="43">
        <v>0.0</v>
      </c>
      <c r="D430" s="43" t="s">
        <v>265</v>
      </c>
      <c r="E430" s="43">
        <v>0.9</v>
      </c>
      <c r="F430" s="43" t="s">
        <v>265</v>
      </c>
      <c r="G430" s="43" t="s">
        <v>265</v>
      </c>
      <c r="H430" s="43">
        <v>0.0</v>
      </c>
      <c r="I430" s="43">
        <v>0.9</v>
      </c>
      <c r="J430" s="2">
        <v>1.0</v>
      </c>
      <c r="K430" s="2" t="s">
        <v>201</v>
      </c>
      <c r="L430" s="43">
        <v>1.0</v>
      </c>
    </row>
    <row r="431">
      <c r="A431" s="2">
        <v>430.0</v>
      </c>
      <c r="B431" s="2" t="s">
        <v>414</v>
      </c>
      <c r="C431" s="43">
        <v>0.0</v>
      </c>
      <c r="D431" s="43">
        <v>1.35</v>
      </c>
      <c r="E431" s="43">
        <v>0.8</v>
      </c>
      <c r="F431" s="43">
        <v>0.25</v>
      </c>
      <c r="G431" s="43">
        <v>0.0</v>
      </c>
      <c r="H431" s="43">
        <v>0.4</v>
      </c>
      <c r="I431" s="43">
        <v>2.8</v>
      </c>
      <c r="J431" s="2">
        <v>1.0</v>
      </c>
      <c r="K431" s="2" t="s">
        <v>201</v>
      </c>
      <c r="L431" s="43">
        <v>2.0</v>
      </c>
    </row>
    <row r="432">
      <c r="A432" s="2">
        <v>431.0</v>
      </c>
      <c r="B432" s="2" t="s">
        <v>433</v>
      </c>
      <c r="C432" s="43">
        <v>0.0</v>
      </c>
      <c r="D432" s="43" t="s">
        <v>265</v>
      </c>
      <c r="E432" s="43" t="s">
        <v>265</v>
      </c>
      <c r="F432" s="43" t="s">
        <v>265</v>
      </c>
      <c r="G432" s="43" t="s">
        <v>265</v>
      </c>
      <c r="H432" s="43">
        <v>0.0</v>
      </c>
      <c r="I432" s="43">
        <v>0.0</v>
      </c>
      <c r="J432" s="2">
        <v>1.0</v>
      </c>
      <c r="K432" s="2" t="s">
        <v>201</v>
      </c>
      <c r="L432" s="43">
        <v>1.0</v>
      </c>
    </row>
    <row r="433">
      <c r="A433" s="2">
        <v>432.0</v>
      </c>
      <c r="B433" s="2" t="s">
        <v>210</v>
      </c>
      <c r="C433" s="43">
        <v>0.4</v>
      </c>
      <c r="D433" s="43">
        <v>1.9</v>
      </c>
      <c r="E433" s="43">
        <v>0.6</v>
      </c>
      <c r="F433" s="43">
        <v>1.25</v>
      </c>
      <c r="G433" s="43">
        <v>0.85</v>
      </c>
      <c r="H433" s="43">
        <v>1.1</v>
      </c>
      <c r="I433" s="43">
        <v>6.1</v>
      </c>
      <c r="J433" s="2">
        <v>1.0</v>
      </c>
      <c r="K433" s="2" t="s">
        <v>201</v>
      </c>
      <c r="L433" s="43">
        <v>2.0</v>
      </c>
    </row>
    <row r="434">
      <c r="A434" s="2">
        <v>433.0</v>
      </c>
      <c r="B434" s="2" t="s">
        <v>413</v>
      </c>
      <c r="C434" s="43">
        <v>0.0</v>
      </c>
      <c r="D434" s="43">
        <v>0.55</v>
      </c>
      <c r="E434" s="43" t="s">
        <v>265</v>
      </c>
      <c r="F434" s="43">
        <v>0.0</v>
      </c>
      <c r="G434" s="43" t="s">
        <v>265</v>
      </c>
      <c r="H434" s="43">
        <v>0.3</v>
      </c>
      <c r="I434" s="43">
        <v>0.85</v>
      </c>
      <c r="J434" s="2">
        <v>1.0</v>
      </c>
      <c r="K434" s="2" t="s">
        <v>201</v>
      </c>
      <c r="L434" s="43">
        <v>3.0</v>
      </c>
    </row>
    <row r="435">
      <c r="A435" s="2">
        <v>434.0</v>
      </c>
      <c r="B435" s="2" t="s">
        <v>211</v>
      </c>
      <c r="C435" s="43">
        <v>0.1</v>
      </c>
      <c r="D435" s="43">
        <v>0.95</v>
      </c>
      <c r="E435" s="43">
        <v>1.0</v>
      </c>
      <c r="F435" s="43">
        <v>0.6375</v>
      </c>
      <c r="G435" s="43">
        <v>2.75</v>
      </c>
      <c r="H435" s="43">
        <v>1.3</v>
      </c>
      <c r="I435" s="43">
        <v>6.7375</v>
      </c>
      <c r="J435" s="2">
        <v>1.0</v>
      </c>
      <c r="K435" s="2" t="s">
        <v>201</v>
      </c>
      <c r="L435" s="43">
        <v>1.0</v>
      </c>
    </row>
    <row r="436">
      <c r="A436" s="2">
        <v>435.0</v>
      </c>
      <c r="B436" s="2" t="s">
        <v>418</v>
      </c>
      <c r="C436" s="43">
        <v>0.4</v>
      </c>
      <c r="D436" s="43">
        <v>0.7</v>
      </c>
      <c r="E436" s="43">
        <v>0.65</v>
      </c>
      <c r="F436" s="43">
        <v>0.75</v>
      </c>
      <c r="G436" s="43">
        <v>0.0</v>
      </c>
      <c r="H436" s="43">
        <v>0.52</v>
      </c>
      <c r="I436" s="43">
        <v>3.02</v>
      </c>
      <c r="J436" s="2">
        <v>1.0</v>
      </c>
      <c r="K436" s="2" t="s">
        <v>201</v>
      </c>
      <c r="L436" s="43">
        <v>2.0</v>
      </c>
    </row>
    <row r="437">
      <c r="A437" s="2">
        <v>436.0</v>
      </c>
      <c r="B437" s="2" t="s">
        <v>222</v>
      </c>
      <c r="C437" s="43">
        <v>1.0</v>
      </c>
      <c r="D437" s="43">
        <v>1.3</v>
      </c>
      <c r="E437" s="43">
        <v>0.6</v>
      </c>
      <c r="F437" s="43">
        <v>0.75</v>
      </c>
      <c r="G437" s="43">
        <v>0.5</v>
      </c>
      <c r="H437" s="43">
        <v>0.6</v>
      </c>
      <c r="I437" s="43">
        <v>4.75</v>
      </c>
      <c r="J437" s="2">
        <v>1.0</v>
      </c>
      <c r="K437" s="2" t="s">
        <v>201</v>
      </c>
      <c r="L437" s="43">
        <v>1.0</v>
      </c>
    </row>
    <row r="438">
      <c r="A438" s="2">
        <v>437.0</v>
      </c>
      <c r="B438" s="2" t="s">
        <v>434</v>
      </c>
      <c r="C438" s="43">
        <v>0.0</v>
      </c>
      <c r="D438" s="43" t="s">
        <v>265</v>
      </c>
      <c r="E438" s="43">
        <v>0.9</v>
      </c>
      <c r="F438" s="43" t="s">
        <v>265</v>
      </c>
      <c r="G438" s="43" t="s">
        <v>265</v>
      </c>
      <c r="H438" s="43">
        <v>0.0</v>
      </c>
      <c r="I438" s="43">
        <v>0.9</v>
      </c>
      <c r="J438" s="2">
        <v>1.0</v>
      </c>
      <c r="K438" s="2" t="s">
        <v>201</v>
      </c>
      <c r="L438" s="43">
        <v>1.0</v>
      </c>
    </row>
    <row r="439">
      <c r="A439" s="2">
        <v>438.0</v>
      </c>
      <c r="B439" s="2" t="s">
        <v>435</v>
      </c>
      <c r="C439" s="43">
        <v>0.0</v>
      </c>
      <c r="D439" s="43" t="s">
        <v>265</v>
      </c>
      <c r="E439" s="43" t="s">
        <v>265</v>
      </c>
      <c r="F439" s="43" t="s">
        <v>265</v>
      </c>
      <c r="G439" s="43" t="s">
        <v>265</v>
      </c>
      <c r="H439" s="43">
        <v>0.0</v>
      </c>
      <c r="I439" s="43">
        <v>0.0</v>
      </c>
      <c r="J439" s="2">
        <v>1.0</v>
      </c>
      <c r="K439" s="2" t="s">
        <v>201</v>
      </c>
      <c r="L439" s="43">
        <v>1.0</v>
      </c>
    </row>
    <row r="440">
      <c r="A440" s="2">
        <v>439.0</v>
      </c>
      <c r="B440" s="2" t="s">
        <v>436</v>
      </c>
      <c r="C440" s="43">
        <v>0.0</v>
      </c>
      <c r="D440" s="43" t="s">
        <v>265</v>
      </c>
      <c r="E440" s="43" t="s">
        <v>265</v>
      </c>
      <c r="F440" s="43" t="s">
        <v>265</v>
      </c>
      <c r="G440" s="43" t="s">
        <v>265</v>
      </c>
      <c r="H440" s="43">
        <v>0.0</v>
      </c>
      <c r="I440" s="43">
        <v>0.0</v>
      </c>
      <c r="J440" s="2">
        <v>1.0</v>
      </c>
      <c r="K440" s="2" t="s">
        <v>201</v>
      </c>
      <c r="L440" s="43">
        <v>1.0</v>
      </c>
    </row>
    <row r="441">
      <c r="A441" s="2">
        <v>440.0</v>
      </c>
      <c r="B441" s="2" t="s">
        <v>437</v>
      </c>
      <c r="C441" s="43">
        <v>0.1</v>
      </c>
      <c r="D441" s="43">
        <v>0.75</v>
      </c>
      <c r="E441" s="43">
        <v>0.65</v>
      </c>
      <c r="F441" s="43">
        <v>0.25</v>
      </c>
      <c r="G441" s="43">
        <v>0.0</v>
      </c>
      <c r="H441" s="43">
        <v>0.6</v>
      </c>
      <c r="I441" s="43">
        <v>2.35</v>
      </c>
      <c r="J441" s="2">
        <v>1.0</v>
      </c>
      <c r="K441" s="2" t="s">
        <v>201</v>
      </c>
      <c r="L441" s="43">
        <v>1.0</v>
      </c>
    </row>
    <row r="442">
      <c r="A442" s="2">
        <v>441.0</v>
      </c>
      <c r="B442" s="2" t="s">
        <v>438</v>
      </c>
      <c r="C442" s="43">
        <v>0.0</v>
      </c>
      <c r="D442" s="43" t="s">
        <v>265</v>
      </c>
      <c r="E442" s="43" t="s">
        <v>265</v>
      </c>
      <c r="F442" s="43" t="s">
        <v>265</v>
      </c>
      <c r="G442" s="43" t="s">
        <v>265</v>
      </c>
      <c r="H442" s="43">
        <v>0.0</v>
      </c>
      <c r="I442" s="43">
        <v>0.0</v>
      </c>
      <c r="J442" s="2">
        <v>1.0</v>
      </c>
      <c r="K442" s="2" t="s">
        <v>201</v>
      </c>
      <c r="L442" s="43">
        <v>1.0</v>
      </c>
    </row>
    <row r="443">
      <c r="A443" s="2">
        <v>442.0</v>
      </c>
      <c r="B443" s="2" t="s">
        <v>212</v>
      </c>
      <c r="C443" s="43">
        <v>0.1</v>
      </c>
      <c r="D443" s="43">
        <v>1.7</v>
      </c>
      <c r="E443" s="43">
        <v>0.9</v>
      </c>
      <c r="F443" s="43">
        <v>1.25</v>
      </c>
      <c r="G443" s="43">
        <v>2.75</v>
      </c>
      <c r="H443" s="43">
        <v>0.95</v>
      </c>
      <c r="I443" s="43">
        <v>7.65</v>
      </c>
      <c r="J443" s="2">
        <v>1.0</v>
      </c>
      <c r="K443" s="2" t="s">
        <v>201</v>
      </c>
      <c r="L443" s="43">
        <v>1.0</v>
      </c>
    </row>
    <row r="444">
      <c r="A444" s="2">
        <v>443.0</v>
      </c>
      <c r="B444" s="2" t="s">
        <v>439</v>
      </c>
      <c r="C444" s="43">
        <v>0.1</v>
      </c>
      <c r="D444" s="43">
        <v>1.25</v>
      </c>
      <c r="E444" s="43">
        <v>0.5</v>
      </c>
      <c r="F444" s="43">
        <v>0.5</v>
      </c>
      <c r="G444" s="43">
        <v>0.0</v>
      </c>
      <c r="H444" s="43">
        <v>0.65</v>
      </c>
      <c r="I444" s="43">
        <v>3.0</v>
      </c>
      <c r="J444" s="2">
        <v>1.0</v>
      </c>
      <c r="K444" s="2" t="s">
        <v>201</v>
      </c>
      <c r="L444" s="43">
        <v>1.0</v>
      </c>
    </row>
    <row r="445">
      <c r="A445" s="2">
        <v>444.0</v>
      </c>
      <c r="B445" s="2" t="s">
        <v>440</v>
      </c>
      <c r="C445" s="43">
        <v>0.3</v>
      </c>
      <c r="D445" s="43">
        <v>1.4</v>
      </c>
      <c r="E445" s="43">
        <v>0.2</v>
      </c>
      <c r="F445" s="43" t="s">
        <v>265</v>
      </c>
      <c r="G445" s="43" t="s">
        <v>265</v>
      </c>
      <c r="H445" s="43">
        <v>0.45</v>
      </c>
      <c r="I445" s="43">
        <v>2.35</v>
      </c>
      <c r="J445" s="2">
        <v>1.0</v>
      </c>
      <c r="K445" s="2" t="s">
        <v>201</v>
      </c>
      <c r="L445" s="43">
        <v>1.0</v>
      </c>
    </row>
    <row r="446">
      <c r="A446" s="2">
        <v>445.0</v>
      </c>
      <c r="B446" s="2" t="s">
        <v>223</v>
      </c>
      <c r="C446" s="43">
        <v>0.4</v>
      </c>
      <c r="D446" s="43">
        <v>1.05</v>
      </c>
      <c r="E446" s="43">
        <v>0.5</v>
      </c>
      <c r="F446" s="43">
        <v>0.25</v>
      </c>
      <c r="G446" s="43">
        <v>1.5</v>
      </c>
      <c r="H446" s="43">
        <v>0.45</v>
      </c>
      <c r="I446" s="43">
        <v>4.15</v>
      </c>
      <c r="J446" s="2">
        <v>1.0</v>
      </c>
      <c r="K446" s="2" t="s">
        <v>201</v>
      </c>
      <c r="L446" s="43">
        <v>1.0</v>
      </c>
    </row>
    <row r="447">
      <c r="A447" s="2">
        <v>446.0</v>
      </c>
      <c r="B447" s="2" t="s">
        <v>213</v>
      </c>
      <c r="C447" s="43">
        <v>0.3</v>
      </c>
      <c r="D447" s="43">
        <v>2.0</v>
      </c>
      <c r="E447" s="43">
        <v>0.6</v>
      </c>
      <c r="F447" s="43">
        <v>0.8625</v>
      </c>
      <c r="G447" s="43">
        <v>2.7</v>
      </c>
      <c r="H447" s="43">
        <v>0.95</v>
      </c>
      <c r="I447" s="43">
        <v>7.4125</v>
      </c>
      <c r="J447" s="2">
        <v>1.0</v>
      </c>
      <c r="K447" s="2" t="s">
        <v>201</v>
      </c>
      <c r="L447" s="43">
        <v>1.0</v>
      </c>
    </row>
    <row r="448">
      <c r="A448" s="2">
        <v>447.0</v>
      </c>
      <c r="B448" s="2" t="s">
        <v>214</v>
      </c>
      <c r="C448" s="43">
        <v>0.6</v>
      </c>
      <c r="D448" s="43">
        <v>1.2</v>
      </c>
      <c r="E448" s="43">
        <v>0.75</v>
      </c>
      <c r="F448" s="43">
        <v>1.5</v>
      </c>
      <c r="G448" s="43">
        <v>1.75</v>
      </c>
      <c r="H448" s="43">
        <v>1.45</v>
      </c>
      <c r="I448" s="43">
        <v>7.25</v>
      </c>
      <c r="J448" s="2">
        <v>1.0</v>
      </c>
      <c r="K448" s="2" t="s">
        <v>201</v>
      </c>
      <c r="L448" s="43">
        <v>1.0</v>
      </c>
    </row>
    <row r="449">
      <c r="A449" s="2">
        <v>448.0</v>
      </c>
      <c r="B449" s="2" t="s">
        <v>441</v>
      </c>
      <c r="C449" s="43">
        <v>0.3</v>
      </c>
      <c r="D449" s="43">
        <v>0.9</v>
      </c>
      <c r="E449" s="43">
        <v>0.6</v>
      </c>
      <c r="F449" s="43">
        <v>0.0</v>
      </c>
      <c r="G449" s="43">
        <v>0.0</v>
      </c>
      <c r="H449" s="43">
        <v>0.85</v>
      </c>
      <c r="I449" s="43">
        <v>2.65</v>
      </c>
      <c r="J449" s="2">
        <v>1.0</v>
      </c>
      <c r="K449" s="2" t="s">
        <v>201</v>
      </c>
      <c r="L449" s="43">
        <v>1.0</v>
      </c>
    </row>
    <row r="450">
      <c r="A450" s="2">
        <v>449.0</v>
      </c>
      <c r="B450" s="2" t="s">
        <v>401</v>
      </c>
      <c r="C450" s="43">
        <v>0.3</v>
      </c>
      <c r="D450" s="43">
        <v>1.4</v>
      </c>
      <c r="E450" s="43">
        <v>0.5</v>
      </c>
      <c r="F450" s="43">
        <v>0.25</v>
      </c>
      <c r="G450" s="43">
        <v>0.0</v>
      </c>
      <c r="H450" s="43">
        <v>0.27</v>
      </c>
      <c r="I450" s="43">
        <f t="shared" ref="I450:I468" si="1">sum(C450:H450)</f>
        <v>2.72</v>
      </c>
      <c r="J450" s="2">
        <v>2.0</v>
      </c>
      <c r="K450" s="2" t="s">
        <v>201</v>
      </c>
      <c r="L450" s="43">
        <v>3.0</v>
      </c>
    </row>
    <row r="451">
      <c r="A451" s="2">
        <v>450.0</v>
      </c>
      <c r="B451" s="2" t="s">
        <v>215</v>
      </c>
      <c r="C451" s="43">
        <v>0.5</v>
      </c>
      <c r="D451" s="43">
        <v>1.4</v>
      </c>
      <c r="E451" s="43">
        <v>0.75</v>
      </c>
      <c r="F451" s="43">
        <v>1.0</v>
      </c>
      <c r="G451" s="43">
        <v>0.75</v>
      </c>
      <c r="H451" s="43">
        <v>0.6</v>
      </c>
      <c r="I451" s="43">
        <f t="shared" si="1"/>
        <v>5</v>
      </c>
      <c r="J451" s="2">
        <v>2.0</v>
      </c>
      <c r="K451" s="2" t="s">
        <v>201</v>
      </c>
      <c r="L451" s="43">
        <v>4.0</v>
      </c>
    </row>
    <row r="452">
      <c r="A452" s="2">
        <v>451.0</v>
      </c>
      <c r="B452" s="2" t="s">
        <v>216</v>
      </c>
      <c r="C452" s="43">
        <v>0.3</v>
      </c>
      <c r="D452" s="43">
        <v>1.5</v>
      </c>
      <c r="E452" s="43">
        <v>1.0</v>
      </c>
      <c r="F452" s="43">
        <v>0.75</v>
      </c>
      <c r="G452" s="43">
        <v>1.0</v>
      </c>
      <c r="H452" s="43">
        <v>0.6</v>
      </c>
      <c r="I452" s="43">
        <f t="shared" si="1"/>
        <v>5.15</v>
      </c>
      <c r="J452" s="2">
        <v>2.0</v>
      </c>
      <c r="K452" s="2" t="s">
        <v>201</v>
      </c>
      <c r="L452" s="43">
        <v>2.0</v>
      </c>
    </row>
    <row r="453">
      <c r="A453" s="2">
        <v>452.0</v>
      </c>
      <c r="B453" s="2" t="s">
        <v>217</v>
      </c>
      <c r="C453" s="43">
        <v>0.8</v>
      </c>
      <c r="D453" s="43">
        <v>1.2</v>
      </c>
      <c r="E453" s="43">
        <v>0.65</v>
      </c>
      <c r="F453" s="43">
        <v>1.25</v>
      </c>
      <c r="G453" s="43">
        <v>1.5</v>
      </c>
      <c r="H453" s="43">
        <v>0.45</v>
      </c>
      <c r="I453" s="43">
        <f t="shared" si="1"/>
        <v>5.85</v>
      </c>
      <c r="J453" s="2">
        <v>2.0</v>
      </c>
      <c r="K453" s="2" t="s">
        <v>201</v>
      </c>
      <c r="L453" s="43">
        <v>2.0</v>
      </c>
    </row>
    <row r="454">
      <c r="A454" s="2">
        <v>453.0</v>
      </c>
      <c r="B454" s="2" t="s">
        <v>218</v>
      </c>
      <c r="C454" s="43">
        <v>0.3</v>
      </c>
      <c r="D454" s="43">
        <v>1.2</v>
      </c>
      <c r="E454" s="43">
        <v>1.0</v>
      </c>
      <c r="F454" s="43">
        <v>0.7125</v>
      </c>
      <c r="G454" s="43">
        <v>2.6</v>
      </c>
      <c r="H454" s="43">
        <v>0.7</v>
      </c>
      <c r="I454" s="43">
        <f t="shared" si="1"/>
        <v>6.5125</v>
      </c>
      <c r="J454" s="2">
        <v>2.0</v>
      </c>
      <c r="K454" s="2" t="s">
        <v>201</v>
      </c>
      <c r="L454" s="43">
        <v>2.0</v>
      </c>
    </row>
    <row r="455">
      <c r="A455" s="2">
        <v>454.0</v>
      </c>
      <c r="B455" s="2" t="s">
        <v>425</v>
      </c>
      <c r="C455" s="43">
        <v>0.3</v>
      </c>
      <c r="D455" s="43">
        <v>0.9</v>
      </c>
      <c r="E455" s="43">
        <v>0.65</v>
      </c>
      <c r="F455" s="43">
        <v>0.8</v>
      </c>
      <c r="G455" s="43">
        <v>0.0</v>
      </c>
      <c r="H455" s="43">
        <v>0.57</v>
      </c>
      <c r="I455" s="43">
        <f t="shared" si="1"/>
        <v>3.22</v>
      </c>
      <c r="J455" s="2">
        <v>2.0</v>
      </c>
      <c r="K455" s="2" t="s">
        <v>201</v>
      </c>
      <c r="L455" s="43">
        <v>2.0</v>
      </c>
    </row>
    <row r="456">
      <c r="A456" s="2">
        <v>455.0</v>
      </c>
      <c r="B456" s="2" t="s">
        <v>219</v>
      </c>
      <c r="C456" s="43">
        <v>0.0</v>
      </c>
      <c r="D456" s="43">
        <v>1.75</v>
      </c>
      <c r="E456" s="43">
        <v>0.9</v>
      </c>
      <c r="F456" s="43">
        <v>1.5</v>
      </c>
      <c r="G456" s="43">
        <v>3.0</v>
      </c>
      <c r="H456" s="43">
        <v>0.65</v>
      </c>
      <c r="I456" s="43">
        <f t="shared" si="1"/>
        <v>7.8</v>
      </c>
      <c r="J456" s="2">
        <v>2.0</v>
      </c>
      <c r="K456" s="2" t="s">
        <v>201</v>
      </c>
      <c r="L456" s="43">
        <v>3.0</v>
      </c>
    </row>
    <row r="457">
      <c r="A457" s="2">
        <v>456.0</v>
      </c>
      <c r="B457" s="2" t="s">
        <v>220</v>
      </c>
      <c r="C457" s="43">
        <v>0.6</v>
      </c>
      <c r="D457" s="43">
        <v>1.25</v>
      </c>
      <c r="E457" s="43">
        <v>0.75</v>
      </c>
      <c r="F457" s="43">
        <v>0.75</v>
      </c>
      <c r="G457" s="43">
        <v>3.0</v>
      </c>
      <c r="H457" s="43">
        <v>0.6</v>
      </c>
      <c r="I457" s="43">
        <f t="shared" si="1"/>
        <v>6.95</v>
      </c>
      <c r="J457" s="2">
        <v>2.0</v>
      </c>
      <c r="K457" s="2" t="s">
        <v>201</v>
      </c>
      <c r="L457" s="43">
        <v>2.0</v>
      </c>
    </row>
    <row r="458">
      <c r="A458" s="2">
        <v>457.0</v>
      </c>
      <c r="B458" s="2" t="s">
        <v>221</v>
      </c>
      <c r="C458" s="43">
        <v>0.7</v>
      </c>
      <c r="D458" s="43">
        <v>0.8</v>
      </c>
      <c r="E458" s="43">
        <v>1.0</v>
      </c>
      <c r="F458" s="43">
        <v>0.75</v>
      </c>
      <c r="G458" s="43">
        <v>2.0</v>
      </c>
      <c r="H458" s="43">
        <v>0.6</v>
      </c>
      <c r="I458" s="43">
        <f t="shared" si="1"/>
        <v>5.85</v>
      </c>
      <c r="J458" s="2">
        <v>2.0</v>
      </c>
      <c r="K458" s="2" t="s">
        <v>201</v>
      </c>
      <c r="L458" s="43">
        <v>2.0</v>
      </c>
    </row>
    <row r="459">
      <c r="A459" s="2">
        <v>458.0</v>
      </c>
      <c r="B459" s="2" t="s">
        <v>431</v>
      </c>
      <c r="C459" s="43">
        <v>0.3</v>
      </c>
      <c r="D459" s="43">
        <v>0.65</v>
      </c>
      <c r="E459" s="43">
        <v>0.65</v>
      </c>
      <c r="F459" s="43">
        <v>0.0</v>
      </c>
      <c r="G459" s="43">
        <v>0.0</v>
      </c>
      <c r="H459" s="43">
        <v>0.07</v>
      </c>
      <c r="I459" s="43">
        <f t="shared" si="1"/>
        <v>1.67</v>
      </c>
      <c r="J459" s="2">
        <v>2.0</v>
      </c>
      <c r="K459" s="2" t="s">
        <v>201</v>
      </c>
      <c r="L459" s="43">
        <v>2.0</v>
      </c>
    </row>
    <row r="460">
      <c r="A460" s="2">
        <v>459.0</v>
      </c>
      <c r="B460" s="2" t="s">
        <v>205</v>
      </c>
      <c r="C460" s="43">
        <v>0.7</v>
      </c>
      <c r="D460" s="43">
        <v>1.85</v>
      </c>
      <c r="E460" s="43">
        <v>0.6</v>
      </c>
      <c r="F460" s="43">
        <v>1.15</v>
      </c>
      <c r="G460" s="43">
        <v>3.0</v>
      </c>
      <c r="H460" s="43">
        <v>0.65</v>
      </c>
      <c r="I460" s="43">
        <f t="shared" si="1"/>
        <v>7.95</v>
      </c>
      <c r="J460" s="2">
        <v>2.0</v>
      </c>
      <c r="K460" s="2" t="s">
        <v>201</v>
      </c>
      <c r="L460" s="43">
        <v>2.0</v>
      </c>
    </row>
    <row r="461">
      <c r="A461" s="2">
        <v>460.0</v>
      </c>
      <c r="B461" s="2" t="s">
        <v>410</v>
      </c>
      <c r="C461" s="43">
        <v>0.7</v>
      </c>
      <c r="D461" s="43">
        <v>1.35</v>
      </c>
      <c r="E461" s="43">
        <v>0.6</v>
      </c>
      <c r="F461" s="43">
        <v>0.75</v>
      </c>
      <c r="G461" s="43">
        <v>0.0</v>
      </c>
      <c r="H461" s="43">
        <v>0.6</v>
      </c>
      <c r="I461" s="43">
        <f t="shared" si="1"/>
        <v>4</v>
      </c>
      <c r="J461" s="2">
        <v>2.0</v>
      </c>
      <c r="K461" s="2" t="s">
        <v>201</v>
      </c>
      <c r="L461" s="43">
        <v>3.0</v>
      </c>
    </row>
    <row r="462">
      <c r="A462" s="2">
        <v>461.0</v>
      </c>
      <c r="B462" s="2" t="s">
        <v>210</v>
      </c>
      <c r="C462" s="43">
        <v>0.4</v>
      </c>
      <c r="D462" s="43">
        <v>1.9</v>
      </c>
      <c r="E462" s="43">
        <v>0.6</v>
      </c>
      <c r="F462" s="43">
        <v>1.25</v>
      </c>
      <c r="G462" s="43">
        <v>1.25</v>
      </c>
      <c r="H462" s="43">
        <v>0.6</v>
      </c>
      <c r="I462" s="43">
        <f t="shared" si="1"/>
        <v>6</v>
      </c>
      <c r="J462" s="2">
        <v>2.0</v>
      </c>
      <c r="K462" s="2" t="s">
        <v>201</v>
      </c>
      <c r="L462" s="43">
        <v>2.0</v>
      </c>
    </row>
    <row r="463">
      <c r="A463" s="2">
        <v>462.0</v>
      </c>
      <c r="B463" s="2" t="s">
        <v>413</v>
      </c>
      <c r="C463" s="43">
        <v>0.0</v>
      </c>
      <c r="D463" s="43">
        <v>0.0</v>
      </c>
      <c r="E463" s="43">
        <v>0.0</v>
      </c>
      <c r="F463" s="43">
        <v>0.3</v>
      </c>
      <c r="G463" s="43">
        <v>0.0</v>
      </c>
      <c r="H463" s="43">
        <v>0.3</v>
      </c>
      <c r="I463" s="43">
        <f t="shared" si="1"/>
        <v>0.6</v>
      </c>
      <c r="J463" s="2">
        <v>2.0</v>
      </c>
      <c r="K463" s="2" t="s">
        <v>201</v>
      </c>
      <c r="L463" s="43">
        <v>4.0</v>
      </c>
    </row>
    <row r="464">
      <c r="A464" s="2">
        <v>463.0</v>
      </c>
      <c r="B464" s="2" t="s">
        <v>418</v>
      </c>
      <c r="C464" s="43">
        <v>0.4</v>
      </c>
      <c r="D464" s="43">
        <v>0.6</v>
      </c>
      <c r="E464" s="43">
        <v>0.65</v>
      </c>
      <c r="F464" s="43">
        <v>0.75</v>
      </c>
      <c r="G464" s="43">
        <v>0.0</v>
      </c>
      <c r="H464" s="43">
        <v>0.27</v>
      </c>
      <c r="I464" s="43">
        <f t="shared" si="1"/>
        <v>2.67</v>
      </c>
      <c r="J464" s="2">
        <v>2.0</v>
      </c>
      <c r="K464" s="2" t="s">
        <v>201</v>
      </c>
      <c r="L464" s="43">
        <v>3.0</v>
      </c>
    </row>
    <row r="465">
      <c r="A465" s="2">
        <v>464.0</v>
      </c>
      <c r="B465" s="2" t="s">
        <v>222</v>
      </c>
      <c r="C465" s="43">
        <v>1.0</v>
      </c>
      <c r="D465" s="43">
        <v>1.3</v>
      </c>
      <c r="E465" s="43">
        <v>0.6</v>
      </c>
      <c r="F465" s="43">
        <v>0.75</v>
      </c>
      <c r="G465" s="43">
        <v>2.0</v>
      </c>
      <c r="H465" s="43">
        <v>0.6</v>
      </c>
      <c r="I465" s="43">
        <f t="shared" si="1"/>
        <v>6.25</v>
      </c>
      <c r="J465" s="2">
        <v>2.0</v>
      </c>
      <c r="K465" s="2" t="s">
        <v>201</v>
      </c>
      <c r="L465" s="43">
        <v>2.0</v>
      </c>
    </row>
    <row r="466">
      <c r="A466" s="2">
        <v>465.0</v>
      </c>
      <c r="B466" s="2" t="s">
        <v>439</v>
      </c>
      <c r="C466" s="43">
        <v>0.1</v>
      </c>
      <c r="D466" s="43">
        <v>1.25</v>
      </c>
      <c r="E466" s="43">
        <v>0.5</v>
      </c>
      <c r="F466" s="43">
        <v>1.0</v>
      </c>
      <c r="G466" s="43">
        <v>0.0</v>
      </c>
      <c r="H466" s="43">
        <v>0.65</v>
      </c>
      <c r="I466" s="43">
        <f t="shared" si="1"/>
        <v>3.5</v>
      </c>
      <c r="J466" s="2">
        <v>2.0</v>
      </c>
      <c r="K466" s="2" t="s">
        <v>201</v>
      </c>
      <c r="L466" s="43">
        <v>2.0</v>
      </c>
    </row>
    <row r="467">
      <c r="A467" s="2">
        <v>466.0</v>
      </c>
      <c r="B467" s="2" t="s">
        <v>223</v>
      </c>
      <c r="C467" s="43">
        <v>0.4</v>
      </c>
      <c r="D467" s="43">
        <v>1.05</v>
      </c>
      <c r="E467" s="43">
        <v>0.5</v>
      </c>
      <c r="F467" s="43">
        <v>1.5</v>
      </c>
      <c r="G467" s="43">
        <v>1.5</v>
      </c>
      <c r="H467" s="43">
        <v>0.45</v>
      </c>
      <c r="I467" s="43">
        <f t="shared" si="1"/>
        <v>5.4</v>
      </c>
      <c r="J467" s="2">
        <v>2.0</v>
      </c>
      <c r="K467" s="2" t="s">
        <v>201</v>
      </c>
      <c r="L467" s="43">
        <v>2.0</v>
      </c>
    </row>
    <row r="468">
      <c r="A468" s="2">
        <v>467.0</v>
      </c>
      <c r="B468" s="2" t="s">
        <v>441</v>
      </c>
      <c r="C468" s="43">
        <v>0.3</v>
      </c>
      <c r="D468" s="43">
        <v>0.9</v>
      </c>
      <c r="E468" s="43">
        <v>0.6</v>
      </c>
      <c r="F468" s="43">
        <v>0.4</v>
      </c>
      <c r="G468" s="43">
        <v>0.0</v>
      </c>
      <c r="H468" s="43">
        <v>0.6</v>
      </c>
      <c r="I468" s="43">
        <f t="shared" si="1"/>
        <v>2.8</v>
      </c>
      <c r="J468" s="2">
        <v>2.0</v>
      </c>
      <c r="K468" s="2" t="s">
        <v>201</v>
      </c>
      <c r="L468" s="43">
        <v>2.0</v>
      </c>
    </row>
    <row r="469">
      <c r="A469" s="2">
        <v>468.0</v>
      </c>
      <c r="B469" s="2" t="s">
        <v>442</v>
      </c>
      <c r="C469" s="43">
        <v>0.0</v>
      </c>
      <c r="D469" s="43">
        <v>1.12</v>
      </c>
      <c r="E469" s="43">
        <v>0.5</v>
      </c>
      <c r="F469" s="43">
        <v>0.225</v>
      </c>
      <c r="G469" s="43" t="s">
        <v>265</v>
      </c>
      <c r="H469" s="44">
        <v>0.15</v>
      </c>
      <c r="I469" s="43" t="s">
        <v>265</v>
      </c>
      <c r="J469" s="2">
        <v>1.0</v>
      </c>
      <c r="K469" s="2" t="s">
        <v>225</v>
      </c>
      <c r="L469" s="43">
        <v>4.0</v>
      </c>
    </row>
    <row r="470">
      <c r="A470" s="2">
        <v>469.0</v>
      </c>
      <c r="B470" s="2" t="s">
        <v>443</v>
      </c>
      <c r="C470" s="43">
        <v>0.5</v>
      </c>
      <c r="D470" s="43">
        <v>0.57</v>
      </c>
      <c r="E470" s="43">
        <v>0.65</v>
      </c>
      <c r="F470" s="43">
        <v>0.0</v>
      </c>
      <c r="G470" s="43" t="s">
        <v>265</v>
      </c>
      <c r="H470" s="44">
        <v>0.425</v>
      </c>
      <c r="I470" s="43" t="s">
        <v>265</v>
      </c>
      <c r="J470" s="2">
        <v>1.0</v>
      </c>
      <c r="K470" s="2" t="s">
        <v>225</v>
      </c>
      <c r="L470" s="43">
        <v>1.0</v>
      </c>
    </row>
    <row r="471">
      <c r="A471" s="2">
        <v>470.0</v>
      </c>
      <c r="B471" s="2" t="s">
        <v>444</v>
      </c>
      <c r="C471" s="43">
        <v>0.0</v>
      </c>
      <c r="D471" s="43" t="s">
        <v>265</v>
      </c>
      <c r="E471" s="43" t="s">
        <v>265</v>
      </c>
      <c r="F471" s="43" t="s">
        <v>265</v>
      </c>
      <c r="G471" s="43" t="s">
        <v>265</v>
      </c>
      <c r="H471" s="44">
        <v>0.0</v>
      </c>
      <c r="I471" s="43" t="s">
        <v>265</v>
      </c>
      <c r="J471" s="2">
        <v>1.0</v>
      </c>
      <c r="K471" s="2" t="s">
        <v>225</v>
      </c>
      <c r="L471" s="43">
        <v>1.0</v>
      </c>
    </row>
    <row r="472">
      <c r="A472" s="2">
        <v>471.0</v>
      </c>
      <c r="B472" s="2" t="s">
        <v>445</v>
      </c>
      <c r="C472" s="43">
        <v>0.0</v>
      </c>
      <c r="D472" s="43" t="s">
        <v>265</v>
      </c>
      <c r="E472" s="43" t="s">
        <v>265</v>
      </c>
      <c r="F472" s="43" t="s">
        <v>265</v>
      </c>
      <c r="G472" s="43" t="s">
        <v>265</v>
      </c>
      <c r="H472" s="44">
        <v>0.0</v>
      </c>
      <c r="I472" s="43" t="s">
        <v>265</v>
      </c>
      <c r="J472" s="2">
        <v>1.0</v>
      </c>
      <c r="K472" s="2" t="s">
        <v>225</v>
      </c>
      <c r="L472" s="43">
        <v>1.0</v>
      </c>
    </row>
    <row r="473">
      <c r="A473" s="2">
        <v>472.0</v>
      </c>
      <c r="B473" s="2" t="s">
        <v>224</v>
      </c>
      <c r="C473" s="43">
        <v>0.8</v>
      </c>
      <c r="D473" s="43">
        <v>1.4</v>
      </c>
      <c r="E473" s="43">
        <v>0.7</v>
      </c>
      <c r="F473" s="43">
        <v>1.5</v>
      </c>
      <c r="G473" s="43">
        <v>2.0</v>
      </c>
      <c r="H473" s="44">
        <v>1.25</v>
      </c>
      <c r="I473" s="44">
        <v>7.65</v>
      </c>
      <c r="J473" s="2">
        <v>1.0</v>
      </c>
      <c r="K473" s="2" t="s">
        <v>225</v>
      </c>
      <c r="L473" s="43">
        <v>1.0</v>
      </c>
    </row>
    <row r="474">
      <c r="A474" s="2">
        <v>473.0</v>
      </c>
      <c r="B474" s="2" t="s">
        <v>446</v>
      </c>
      <c r="C474" s="43">
        <v>0.0</v>
      </c>
      <c r="D474" s="43">
        <v>0.76</v>
      </c>
      <c r="E474" s="43">
        <v>0.53</v>
      </c>
      <c r="F474" s="43" t="s">
        <v>265</v>
      </c>
      <c r="G474" s="43" t="s">
        <v>265</v>
      </c>
      <c r="H474" s="44">
        <v>0.0</v>
      </c>
      <c r="I474" s="43" t="s">
        <v>265</v>
      </c>
      <c r="J474" s="2">
        <v>1.0</v>
      </c>
      <c r="K474" s="2" t="s">
        <v>225</v>
      </c>
      <c r="L474" s="43">
        <v>1.0</v>
      </c>
    </row>
    <row r="475">
      <c r="A475" s="2">
        <v>474.0</v>
      </c>
      <c r="B475" s="2" t="s">
        <v>447</v>
      </c>
      <c r="C475" s="43">
        <v>0.0</v>
      </c>
      <c r="D475" s="43">
        <v>0.18</v>
      </c>
      <c r="E475" s="43">
        <v>0.53</v>
      </c>
      <c r="F475" s="43" t="s">
        <v>265</v>
      </c>
      <c r="G475" s="43" t="s">
        <v>265</v>
      </c>
      <c r="H475" s="44">
        <v>0.1</v>
      </c>
      <c r="I475" s="43" t="s">
        <v>265</v>
      </c>
      <c r="J475" s="2">
        <v>1.0</v>
      </c>
      <c r="K475" s="2" t="s">
        <v>225</v>
      </c>
      <c r="L475" s="43">
        <v>1.0</v>
      </c>
    </row>
    <row r="476">
      <c r="A476" s="2">
        <v>475.0</v>
      </c>
      <c r="B476" s="2" t="s">
        <v>334</v>
      </c>
      <c r="C476" s="43">
        <v>0.0</v>
      </c>
      <c r="D476" s="43">
        <v>1.55</v>
      </c>
      <c r="E476" s="43">
        <v>0.7</v>
      </c>
      <c r="F476" s="43" t="s">
        <v>265</v>
      </c>
      <c r="G476" s="43" t="s">
        <v>265</v>
      </c>
      <c r="H476" s="44">
        <v>0.75</v>
      </c>
      <c r="I476" s="43" t="s">
        <v>265</v>
      </c>
      <c r="J476" s="2">
        <v>1.0</v>
      </c>
      <c r="K476" s="2" t="s">
        <v>225</v>
      </c>
      <c r="L476" s="43">
        <v>4.0</v>
      </c>
    </row>
    <row r="477">
      <c r="A477" s="2">
        <v>476.0</v>
      </c>
      <c r="B477" s="2" t="s">
        <v>226</v>
      </c>
      <c r="C477" s="43">
        <v>0.3</v>
      </c>
      <c r="D477" s="43">
        <v>1.16</v>
      </c>
      <c r="E477" s="43">
        <v>0.65</v>
      </c>
      <c r="F477" s="43">
        <v>1.1625</v>
      </c>
      <c r="G477" s="43">
        <v>2.5</v>
      </c>
      <c r="H477" s="44">
        <v>0.57</v>
      </c>
      <c r="I477" s="44">
        <v>6.3425</v>
      </c>
      <c r="J477" s="2">
        <v>1.0</v>
      </c>
      <c r="K477" s="2" t="s">
        <v>225</v>
      </c>
      <c r="L477" s="43">
        <v>3.0</v>
      </c>
    </row>
    <row r="478">
      <c r="A478" s="2">
        <v>477.0</v>
      </c>
      <c r="B478" s="2" t="s">
        <v>448</v>
      </c>
      <c r="C478" s="43">
        <v>0.6</v>
      </c>
      <c r="D478" s="43">
        <v>0.93</v>
      </c>
      <c r="E478" s="43">
        <v>0.6</v>
      </c>
      <c r="F478" s="43">
        <v>0.225</v>
      </c>
      <c r="G478" s="43" t="s">
        <v>265</v>
      </c>
      <c r="H478" s="44">
        <v>0.55</v>
      </c>
      <c r="I478" s="43" t="s">
        <v>265</v>
      </c>
      <c r="J478" s="2">
        <v>1.0</v>
      </c>
      <c r="K478" s="2" t="s">
        <v>225</v>
      </c>
      <c r="L478" s="43">
        <v>1.0</v>
      </c>
    </row>
    <row r="479">
      <c r="A479" s="2">
        <v>478.0</v>
      </c>
      <c r="B479" s="2" t="s">
        <v>227</v>
      </c>
      <c r="C479" s="43">
        <v>1.0</v>
      </c>
      <c r="D479" s="43">
        <v>0.89</v>
      </c>
      <c r="E479" s="43">
        <v>1.0</v>
      </c>
      <c r="F479" s="43">
        <v>1.425</v>
      </c>
      <c r="G479" s="43">
        <v>2.5</v>
      </c>
      <c r="H479" s="44">
        <v>1.25</v>
      </c>
      <c r="I479" s="44">
        <v>8.065</v>
      </c>
      <c r="J479" s="2">
        <v>1.0</v>
      </c>
      <c r="K479" s="2" t="s">
        <v>225</v>
      </c>
      <c r="L479" s="43">
        <v>1.0</v>
      </c>
    </row>
    <row r="480">
      <c r="A480" s="2">
        <v>479.0</v>
      </c>
      <c r="B480" s="2" t="s">
        <v>343</v>
      </c>
      <c r="C480" s="43">
        <v>0.0</v>
      </c>
      <c r="D480" s="43">
        <v>1.11</v>
      </c>
      <c r="E480" s="43">
        <v>0.95</v>
      </c>
      <c r="F480" s="43" t="s">
        <v>265</v>
      </c>
      <c r="G480" s="43" t="s">
        <v>265</v>
      </c>
      <c r="H480" s="44">
        <v>0.0</v>
      </c>
      <c r="I480" s="43" t="s">
        <v>265</v>
      </c>
      <c r="J480" s="2">
        <v>1.0</v>
      </c>
      <c r="K480" s="2" t="s">
        <v>225</v>
      </c>
      <c r="L480" s="43">
        <v>4.0</v>
      </c>
    </row>
    <row r="481">
      <c r="A481" s="2">
        <v>480.0</v>
      </c>
      <c r="B481" s="2" t="s">
        <v>242</v>
      </c>
      <c r="C481" s="43">
        <v>0.0</v>
      </c>
      <c r="D481" s="43">
        <v>1.12</v>
      </c>
      <c r="E481" s="43">
        <v>0.53</v>
      </c>
      <c r="F481" s="43">
        <v>1.2</v>
      </c>
      <c r="G481" s="43">
        <v>0.5</v>
      </c>
      <c r="H481" s="44">
        <v>0.6</v>
      </c>
      <c r="I481" s="44">
        <v>3.95</v>
      </c>
      <c r="J481" s="2">
        <v>1.0</v>
      </c>
      <c r="K481" s="2" t="s">
        <v>225</v>
      </c>
      <c r="L481" s="43">
        <v>1.0</v>
      </c>
    </row>
    <row r="482">
      <c r="A482" s="2">
        <v>481.0</v>
      </c>
      <c r="B482" s="2" t="s">
        <v>228</v>
      </c>
      <c r="C482" s="43">
        <v>1.0</v>
      </c>
      <c r="D482" s="43">
        <v>0.96</v>
      </c>
      <c r="E482" s="43">
        <v>1.0</v>
      </c>
      <c r="F482" s="43">
        <v>1.3125</v>
      </c>
      <c r="G482" s="43">
        <v>1.5</v>
      </c>
      <c r="H482" s="44">
        <v>1.15</v>
      </c>
      <c r="I482" s="44">
        <v>6.9225</v>
      </c>
      <c r="J482" s="2">
        <v>1.0</v>
      </c>
      <c r="K482" s="2" t="s">
        <v>225</v>
      </c>
      <c r="L482" s="43">
        <v>1.0</v>
      </c>
    </row>
    <row r="483">
      <c r="A483" s="2">
        <v>482.0</v>
      </c>
      <c r="B483" s="2" t="s">
        <v>449</v>
      </c>
      <c r="C483" s="43">
        <v>0.0</v>
      </c>
      <c r="D483" s="43" t="s">
        <v>265</v>
      </c>
      <c r="E483" s="43" t="s">
        <v>265</v>
      </c>
      <c r="F483" s="43" t="s">
        <v>265</v>
      </c>
      <c r="G483" s="43" t="s">
        <v>265</v>
      </c>
      <c r="H483" s="44">
        <v>0.7</v>
      </c>
      <c r="I483" s="43" t="s">
        <v>265</v>
      </c>
      <c r="J483" s="2">
        <v>1.0</v>
      </c>
      <c r="K483" s="2" t="s">
        <v>225</v>
      </c>
      <c r="L483" s="43">
        <v>2.0</v>
      </c>
    </row>
    <row r="484">
      <c r="A484" s="2">
        <v>483.0</v>
      </c>
      <c r="B484" s="2" t="s">
        <v>229</v>
      </c>
      <c r="C484" s="43">
        <v>1.0</v>
      </c>
      <c r="D484" s="43">
        <v>0.87</v>
      </c>
      <c r="E484" s="43">
        <v>0.9</v>
      </c>
      <c r="F484" s="43">
        <v>1.05</v>
      </c>
      <c r="G484" s="43">
        <v>2.5</v>
      </c>
      <c r="H484" s="44">
        <v>1.25</v>
      </c>
      <c r="I484" s="44">
        <v>7.57</v>
      </c>
      <c r="J484" s="2">
        <v>1.0</v>
      </c>
      <c r="K484" s="2" t="s">
        <v>225</v>
      </c>
      <c r="L484" s="43">
        <v>1.0</v>
      </c>
    </row>
    <row r="485">
      <c r="A485" s="2">
        <v>484.0</v>
      </c>
      <c r="B485" s="2" t="s">
        <v>230</v>
      </c>
      <c r="C485" s="43">
        <v>0.5</v>
      </c>
      <c r="D485" s="43">
        <v>1.87</v>
      </c>
      <c r="E485" s="43">
        <v>0.65</v>
      </c>
      <c r="F485" s="43">
        <v>1.2375</v>
      </c>
      <c r="G485" s="43">
        <v>1.75</v>
      </c>
      <c r="H485" s="44">
        <v>1.5</v>
      </c>
      <c r="I485" s="44">
        <v>7.5075</v>
      </c>
      <c r="J485" s="2">
        <v>1.0</v>
      </c>
      <c r="K485" s="2" t="s">
        <v>225</v>
      </c>
      <c r="L485" s="43">
        <v>3.0</v>
      </c>
    </row>
    <row r="486">
      <c r="A486" s="2">
        <v>485.0</v>
      </c>
      <c r="B486" s="2" t="s">
        <v>231</v>
      </c>
      <c r="C486" s="43">
        <v>0.0</v>
      </c>
      <c r="D486" s="43">
        <v>1.41</v>
      </c>
      <c r="E486" s="43">
        <v>0.65</v>
      </c>
      <c r="F486" s="43">
        <v>0.6</v>
      </c>
      <c r="G486" s="43">
        <v>2.5</v>
      </c>
      <c r="H486" s="44">
        <v>0.75</v>
      </c>
      <c r="I486" s="44">
        <v>5.91</v>
      </c>
      <c r="J486" s="2">
        <v>1.0</v>
      </c>
      <c r="K486" s="2" t="s">
        <v>225</v>
      </c>
      <c r="L486" s="43">
        <v>3.0</v>
      </c>
    </row>
    <row r="487">
      <c r="A487" s="2">
        <v>486.0</v>
      </c>
      <c r="B487" s="2" t="s">
        <v>232</v>
      </c>
      <c r="C487" s="43">
        <v>0.6</v>
      </c>
      <c r="D487" s="43">
        <v>1.05</v>
      </c>
      <c r="E487" s="43">
        <v>1.0</v>
      </c>
      <c r="F487" s="43">
        <v>0.8625</v>
      </c>
      <c r="G487" s="43">
        <v>1.25</v>
      </c>
      <c r="H487" s="44">
        <v>0.5</v>
      </c>
      <c r="I487" s="44">
        <v>5.2625</v>
      </c>
      <c r="J487" s="2">
        <v>1.0</v>
      </c>
      <c r="K487" s="2" t="s">
        <v>225</v>
      </c>
      <c r="L487" s="43">
        <v>1.0</v>
      </c>
    </row>
    <row r="488">
      <c r="A488" s="2">
        <v>487.0</v>
      </c>
      <c r="B488" s="2" t="s">
        <v>233</v>
      </c>
      <c r="C488" s="43">
        <v>0.3</v>
      </c>
      <c r="D488" s="43">
        <v>1.65</v>
      </c>
      <c r="E488" s="43">
        <v>0.9</v>
      </c>
      <c r="F488" s="43">
        <v>0.9375</v>
      </c>
      <c r="G488" s="43">
        <v>3.0</v>
      </c>
      <c r="H488" s="44">
        <v>0.85</v>
      </c>
      <c r="I488" s="44">
        <v>7.6375</v>
      </c>
      <c r="J488" s="2">
        <v>1.0</v>
      </c>
      <c r="K488" s="2" t="s">
        <v>225</v>
      </c>
      <c r="L488" s="43">
        <v>1.0</v>
      </c>
    </row>
    <row r="489">
      <c r="A489" s="2">
        <v>488.0</v>
      </c>
      <c r="B489" s="2" t="s">
        <v>450</v>
      </c>
      <c r="C489" s="43">
        <v>0.0</v>
      </c>
      <c r="D489" s="43" t="s">
        <v>265</v>
      </c>
      <c r="E489" s="43" t="s">
        <v>265</v>
      </c>
      <c r="F489" s="43" t="s">
        <v>265</v>
      </c>
      <c r="G489" s="43" t="s">
        <v>265</v>
      </c>
      <c r="H489" s="44">
        <v>0.0</v>
      </c>
      <c r="I489" s="43" t="s">
        <v>265</v>
      </c>
      <c r="J489" s="2">
        <v>1.0</v>
      </c>
      <c r="K489" s="2" t="s">
        <v>225</v>
      </c>
      <c r="L489" s="43">
        <v>1.0</v>
      </c>
    </row>
    <row r="490">
      <c r="A490" s="2">
        <v>489.0</v>
      </c>
      <c r="B490" s="2" t="s">
        <v>234</v>
      </c>
      <c r="C490" s="43">
        <v>0.8</v>
      </c>
      <c r="D490" s="43">
        <v>0.9</v>
      </c>
      <c r="E490" s="43">
        <v>0.7</v>
      </c>
      <c r="F490" s="43">
        <v>1.05</v>
      </c>
      <c r="G490" s="43">
        <v>2.5</v>
      </c>
      <c r="H490" s="44">
        <v>0.9</v>
      </c>
      <c r="I490" s="44">
        <v>6.85</v>
      </c>
      <c r="J490" s="2">
        <v>1.0</v>
      </c>
      <c r="K490" s="2" t="s">
        <v>225</v>
      </c>
      <c r="L490" s="43">
        <v>1.0</v>
      </c>
    </row>
    <row r="491">
      <c r="A491" s="2">
        <v>490.0</v>
      </c>
      <c r="B491" s="2" t="s">
        <v>451</v>
      </c>
      <c r="C491" s="43">
        <v>0.8</v>
      </c>
      <c r="D491" s="43">
        <v>1.0</v>
      </c>
      <c r="E491" s="43">
        <v>1.0</v>
      </c>
      <c r="F491" s="43">
        <v>0.0</v>
      </c>
      <c r="G491" s="43">
        <v>0.0</v>
      </c>
      <c r="H491" s="44">
        <v>1.1</v>
      </c>
      <c r="I491" s="44">
        <v>3.9</v>
      </c>
      <c r="J491" s="2">
        <v>1.0</v>
      </c>
      <c r="K491" s="2" t="s">
        <v>225</v>
      </c>
      <c r="L491" s="43">
        <v>1.0</v>
      </c>
    </row>
    <row r="492">
      <c r="A492" s="2">
        <v>491.0</v>
      </c>
      <c r="B492" s="2" t="s">
        <v>452</v>
      </c>
      <c r="C492" s="43">
        <v>0.1</v>
      </c>
      <c r="D492" s="43">
        <v>0.29</v>
      </c>
      <c r="E492" s="43">
        <v>0.65</v>
      </c>
      <c r="F492" s="43" t="s">
        <v>265</v>
      </c>
      <c r="G492" s="43" t="s">
        <v>265</v>
      </c>
      <c r="H492" s="44">
        <v>0.15</v>
      </c>
      <c r="I492" s="44" t="s">
        <v>265</v>
      </c>
      <c r="J492" s="2">
        <v>1.0</v>
      </c>
      <c r="K492" s="2" t="s">
        <v>225</v>
      </c>
      <c r="L492" s="43">
        <v>1.0</v>
      </c>
    </row>
    <row r="493">
      <c r="A493" s="2">
        <v>492.0</v>
      </c>
      <c r="B493" s="2" t="s">
        <v>453</v>
      </c>
      <c r="C493" s="43">
        <v>0.1</v>
      </c>
      <c r="D493" s="43">
        <v>0.72</v>
      </c>
      <c r="E493" s="43">
        <v>0.4</v>
      </c>
      <c r="F493" s="43">
        <v>0.0</v>
      </c>
      <c r="G493" s="43" t="s">
        <v>265</v>
      </c>
      <c r="H493" s="44">
        <v>0.12</v>
      </c>
      <c r="I493" s="43" t="s">
        <v>265</v>
      </c>
      <c r="J493" s="2">
        <v>1.0</v>
      </c>
      <c r="K493" s="2" t="s">
        <v>225</v>
      </c>
      <c r="L493" s="43">
        <v>5.0</v>
      </c>
    </row>
    <row r="494">
      <c r="A494" s="2">
        <v>493.0</v>
      </c>
      <c r="B494" s="2" t="s">
        <v>454</v>
      </c>
      <c r="C494" s="43">
        <v>0.4</v>
      </c>
      <c r="D494" s="43">
        <v>0.82</v>
      </c>
      <c r="E494" s="43">
        <v>0.6</v>
      </c>
      <c r="F494" s="43">
        <v>0.0</v>
      </c>
      <c r="G494" s="43" t="s">
        <v>265</v>
      </c>
      <c r="H494" s="44">
        <v>0.25</v>
      </c>
      <c r="I494" s="43" t="s">
        <v>265</v>
      </c>
      <c r="J494" s="2">
        <v>1.0</v>
      </c>
      <c r="K494" s="2" t="s">
        <v>225</v>
      </c>
      <c r="L494" s="43">
        <v>1.0</v>
      </c>
    </row>
    <row r="495">
      <c r="A495" s="2">
        <v>494.0</v>
      </c>
      <c r="B495" s="2" t="s">
        <v>235</v>
      </c>
      <c r="C495" s="43">
        <v>0.2</v>
      </c>
      <c r="D495" s="43">
        <v>1.41</v>
      </c>
      <c r="E495" s="43">
        <v>0.65</v>
      </c>
      <c r="F495" s="43">
        <v>1.05</v>
      </c>
      <c r="G495" s="43">
        <v>2.0</v>
      </c>
      <c r="H495" s="44">
        <v>0.35</v>
      </c>
      <c r="I495" s="44">
        <v>5.66</v>
      </c>
      <c r="J495" s="2">
        <v>1.0</v>
      </c>
      <c r="K495" s="2" t="s">
        <v>225</v>
      </c>
      <c r="L495" s="43">
        <v>4.0</v>
      </c>
    </row>
    <row r="496">
      <c r="A496" s="2">
        <v>495.0</v>
      </c>
      <c r="B496" s="2" t="s">
        <v>243</v>
      </c>
      <c r="C496" s="43">
        <v>0.0</v>
      </c>
      <c r="D496" s="43" t="s">
        <v>265</v>
      </c>
      <c r="E496" s="43">
        <v>0.9</v>
      </c>
      <c r="F496" s="43" t="s">
        <v>265</v>
      </c>
      <c r="G496" s="43" t="s">
        <v>265</v>
      </c>
      <c r="H496" s="44">
        <v>0.05</v>
      </c>
      <c r="I496" s="43" t="s">
        <v>265</v>
      </c>
      <c r="J496" s="2">
        <v>1.0</v>
      </c>
      <c r="K496" s="2" t="s">
        <v>225</v>
      </c>
      <c r="L496" s="43">
        <v>2.0</v>
      </c>
    </row>
    <row r="497">
      <c r="A497" s="2">
        <v>496.0</v>
      </c>
      <c r="B497" s="2" t="s">
        <v>236</v>
      </c>
      <c r="C497" s="43">
        <v>0.6</v>
      </c>
      <c r="D497" s="43">
        <v>1.9</v>
      </c>
      <c r="E497" s="43">
        <v>0.85</v>
      </c>
      <c r="F497" s="43">
        <v>0.7125</v>
      </c>
      <c r="G497" s="43">
        <v>2.5</v>
      </c>
      <c r="H497" s="44">
        <v>0.85</v>
      </c>
      <c r="I497" s="44">
        <v>7.4125</v>
      </c>
      <c r="J497" s="2">
        <v>1.0</v>
      </c>
      <c r="K497" s="2" t="s">
        <v>225</v>
      </c>
      <c r="L497" s="43">
        <v>1.0</v>
      </c>
    </row>
    <row r="498">
      <c r="A498" s="2">
        <v>497.0</v>
      </c>
      <c r="B498" s="2" t="s">
        <v>455</v>
      </c>
      <c r="C498" s="43">
        <v>0.5</v>
      </c>
      <c r="D498" s="43">
        <v>1.0</v>
      </c>
      <c r="E498" s="43">
        <v>0.7</v>
      </c>
      <c r="F498" s="43">
        <v>0.0</v>
      </c>
      <c r="G498" s="43">
        <v>0.0</v>
      </c>
      <c r="H498" s="44">
        <v>0.7</v>
      </c>
      <c r="I498" s="44">
        <v>2.9</v>
      </c>
      <c r="J498" s="2">
        <v>1.0</v>
      </c>
      <c r="K498" s="2" t="s">
        <v>225</v>
      </c>
      <c r="L498" s="43">
        <v>1.0</v>
      </c>
    </row>
    <row r="499">
      <c r="A499" s="2">
        <v>498.0</v>
      </c>
      <c r="B499" s="2" t="s">
        <v>456</v>
      </c>
      <c r="C499" s="43">
        <v>0.7</v>
      </c>
      <c r="D499" s="43">
        <v>1.3</v>
      </c>
      <c r="E499" s="43">
        <v>0.7</v>
      </c>
      <c r="F499" s="43">
        <v>0.0</v>
      </c>
      <c r="G499" s="43">
        <v>0.0</v>
      </c>
      <c r="H499" s="44">
        <v>0.4</v>
      </c>
      <c r="I499" s="44">
        <v>3.1</v>
      </c>
      <c r="J499" s="2">
        <v>1.0</v>
      </c>
      <c r="K499" s="2" t="s">
        <v>225</v>
      </c>
      <c r="L499" s="43">
        <v>1.0</v>
      </c>
    </row>
    <row r="500">
      <c r="A500" s="2">
        <v>499.0</v>
      </c>
      <c r="B500" s="2" t="s">
        <v>237</v>
      </c>
      <c r="C500" s="43">
        <v>0.3</v>
      </c>
      <c r="D500" s="43">
        <v>0.93</v>
      </c>
      <c r="E500" s="43">
        <v>0.9</v>
      </c>
      <c r="F500" s="43">
        <v>1.05</v>
      </c>
      <c r="G500" s="43">
        <v>1.5</v>
      </c>
      <c r="H500" s="44">
        <v>0.5</v>
      </c>
      <c r="I500" s="44">
        <v>5.18</v>
      </c>
      <c r="J500" s="2">
        <v>1.0</v>
      </c>
      <c r="K500" s="2" t="s">
        <v>225</v>
      </c>
      <c r="L500" s="43">
        <v>1.0</v>
      </c>
    </row>
    <row r="501">
      <c r="A501" s="2">
        <v>500.0</v>
      </c>
      <c r="B501" s="2" t="s">
        <v>238</v>
      </c>
      <c r="C501" s="43">
        <v>0.2</v>
      </c>
      <c r="D501" s="43">
        <v>1.68</v>
      </c>
      <c r="E501" s="43">
        <v>0.5</v>
      </c>
      <c r="F501" s="43">
        <v>1.275</v>
      </c>
      <c r="G501" s="43">
        <v>3.0</v>
      </c>
      <c r="H501" s="44">
        <v>0.8</v>
      </c>
      <c r="I501" s="44">
        <v>7.455</v>
      </c>
      <c r="J501" s="2">
        <v>1.0</v>
      </c>
      <c r="K501" s="2" t="s">
        <v>225</v>
      </c>
      <c r="L501" s="43">
        <v>3.0</v>
      </c>
    </row>
    <row r="502">
      <c r="A502" s="2">
        <v>501.0</v>
      </c>
      <c r="B502" s="2" t="s">
        <v>457</v>
      </c>
      <c r="C502" s="43">
        <v>0.3</v>
      </c>
      <c r="D502" s="43">
        <v>1.21</v>
      </c>
      <c r="E502" s="43">
        <v>0.6</v>
      </c>
      <c r="F502" s="43">
        <v>0.0</v>
      </c>
      <c r="G502" s="43" t="s">
        <v>265</v>
      </c>
      <c r="H502" s="44">
        <v>0.25</v>
      </c>
      <c r="I502" s="43" t="s">
        <v>265</v>
      </c>
      <c r="J502" s="2">
        <v>1.0</v>
      </c>
      <c r="K502" s="2" t="s">
        <v>225</v>
      </c>
      <c r="L502" s="43">
        <v>1.0</v>
      </c>
    </row>
    <row r="503">
      <c r="A503" s="2">
        <v>502.0</v>
      </c>
      <c r="B503" s="2" t="s">
        <v>239</v>
      </c>
      <c r="C503" s="43">
        <v>1.0</v>
      </c>
      <c r="D503" s="43">
        <v>1.36</v>
      </c>
      <c r="E503" s="43">
        <v>0.85</v>
      </c>
      <c r="F503" s="43">
        <v>1.3125</v>
      </c>
      <c r="G503" s="43">
        <v>3.0</v>
      </c>
      <c r="H503" s="44">
        <v>0.55</v>
      </c>
      <c r="I503" s="44">
        <v>8.0725</v>
      </c>
      <c r="J503" s="2">
        <v>1.0</v>
      </c>
      <c r="K503" s="2" t="s">
        <v>225</v>
      </c>
      <c r="L503" s="43">
        <v>1.0</v>
      </c>
    </row>
    <row r="504">
      <c r="A504" s="2">
        <v>503.0</v>
      </c>
      <c r="B504" s="2" t="s">
        <v>244</v>
      </c>
      <c r="C504" s="43">
        <v>0.0</v>
      </c>
      <c r="D504" s="43" t="s">
        <v>265</v>
      </c>
      <c r="E504" s="43" t="s">
        <v>265</v>
      </c>
      <c r="F504" s="43" t="s">
        <v>265</v>
      </c>
      <c r="G504" s="43" t="s">
        <v>265</v>
      </c>
      <c r="H504" s="44">
        <v>0.0</v>
      </c>
      <c r="I504" s="43" t="s">
        <v>265</v>
      </c>
      <c r="J504" s="2">
        <v>1.0</v>
      </c>
      <c r="K504" s="2" t="s">
        <v>225</v>
      </c>
      <c r="L504" s="43">
        <v>1.0</v>
      </c>
    </row>
    <row r="505">
      <c r="A505" s="2">
        <v>504.0</v>
      </c>
      <c r="B505" s="2" t="s">
        <v>240</v>
      </c>
      <c r="C505" s="43">
        <v>1.0</v>
      </c>
      <c r="D505" s="43">
        <v>1.65</v>
      </c>
      <c r="E505" s="43">
        <v>0.7</v>
      </c>
      <c r="F505" s="43">
        <v>1.05</v>
      </c>
      <c r="G505" s="43">
        <v>3.0</v>
      </c>
      <c r="H505" s="44">
        <v>1.5</v>
      </c>
      <c r="I505" s="44">
        <v>8.9</v>
      </c>
      <c r="J505" s="2">
        <v>1.0</v>
      </c>
      <c r="K505" s="2" t="s">
        <v>225</v>
      </c>
      <c r="L505" s="43">
        <v>1.0</v>
      </c>
    </row>
    <row r="506">
      <c r="A506" s="2">
        <v>505.0</v>
      </c>
      <c r="B506" s="2" t="s">
        <v>241</v>
      </c>
      <c r="C506" s="43">
        <v>0.4</v>
      </c>
      <c r="D506" s="43">
        <v>1.23</v>
      </c>
      <c r="E506" s="43">
        <v>0.6</v>
      </c>
      <c r="F506" s="43">
        <v>1.275</v>
      </c>
      <c r="G506" s="43">
        <v>1.75</v>
      </c>
      <c r="H506" s="44">
        <v>1.35</v>
      </c>
      <c r="I506" s="44">
        <v>6.605</v>
      </c>
      <c r="J506" s="2">
        <v>1.0</v>
      </c>
      <c r="K506" s="2" t="s">
        <v>225</v>
      </c>
      <c r="L506" s="43">
        <v>3.0</v>
      </c>
    </row>
    <row r="507">
      <c r="A507" s="2">
        <v>506.0</v>
      </c>
      <c r="B507" s="2" t="s">
        <v>442</v>
      </c>
      <c r="C507" s="43">
        <v>0.0</v>
      </c>
      <c r="D507" s="43">
        <v>1.12</v>
      </c>
      <c r="E507" s="43">
        <v>0.5</v>
      </c>
      <c r="F507" s="43">
        <v>1.15</v>
      </c>
      <c r="G507" s="43">
        <v>0.0</v>
      </c>
      <c r="H507" s="43">
        <v>0.4</v>
      </c>
      <c r="I507" s="43">
        <v>3.2</v>
      </c>
      <c r="J507" s="2">
        <v>2.0</v>
      </c>
      <c r="K507" s="2" t="s">
        <v>225</v>
      </c>
      <c r="L507" s="43">
        <v>5.0</v>
      </c>
    </row>
    <row r="508">
      <c r="A508" s="2">
        <v>507.0</v>
      </c>
      <c r="B508" s="2" t="s">
        <v>443</v>
      </c>
      <c r="C508" s="43">
        <v>0.5</v>
      </c>
      <c r="D508" s="43">
        <v>0.57</v>
      </c>
      <c r="E508" s="43">
        <v>0.65</v>
      </c>
      <c r="F508" s="43">
        <v>0.0</v>
      </c>
      <c r="G508" s="43" t="s">
        <v>265</v>
      </c>
      <c r="H508" s="43">
        <v>0.425</v>
      </c>
      <c r="I508" s="43" t="s">
        <v>265</v>
      </c>
      <c r="J508" s="2">
        <v>2.0</v>
      </c>
      <c r="K508" s="2" t="s">
        <v>225</v>
      </c>
      <c r="L508" s="43">
        <v>2.0</v>
      </c>
    </row>
    <row r="509">
      <c r="A509" s="2">
        <v>508.0</v>
      </c>
      <c r="B509" s="2" t="s">
        <v>444</v>
      </c>
      <c r="C509" s="43">
        <v>0.0</v>
      </c>
      <c r="D509" s="43" t="s">
        <v>265</v>
      </c>
      <c r="E509" s="43" t="s">
        <v>265</v>
      </c>
      <c r="F509" s="43" t="s">
        <v>265</v>
      </c>
      <c r="G509" s="43" t="s">
        <v>265</v>
      </c>
      <c r="H509" s="43">
        <v>0.0</v>
      </c>
      <c r="I509" s="43" t="s">
        <v>265</v>
      </c>
      <c r="J509" s="2">
        <v>2.0</v>
      </c>
      <c r="K509" s="2" t="s">
        <v>225</v>
      </c>
      <c r="L509" s="43">
        <v>2.0</v>
      </c>
    </row>
    <row r="510">
      <c r="A510" s="2">
        <v>509.0</v>
      </c>
      <c r="B510" s="2" t="s">
        <v>445</v>
      </c>
      <c r="C510" s="43">
        <v>0.0</v>
      </c>
      <c r="D510" s="43" t="s">
        <v>265</v>
      </c>
      <c r="E510" s="43" t="s">
        <v>265</v>
      </c>
      <c r="F510" s="43" t="s">
        <v>265</v>
      </c>
      <c r="G510" s="43" t="s">
        <v>265</v>
      </c>
      <c r="H510" s="43">
        <v>0.0</v>
      </c>
      <c r="I510" s="43" t="s">
        <v>265</v>
      </c>
      <c r="J510" s="2">
        <v>2.0</v>
      </c>
      <c r="K510" s="2" t="s">
        <v>225</v>
      </c>
      <c r="L510" s="43">
        <v>2.0</v>
      </c>
    </row>
    <row r="511">
      <c r="A511" s="2">
        <v>510.0</v>
      </c>
      <c r="B511" s="2" t="s">
        <v>446</v>
      </c>
      <c r="C511" s="43">
        <v>0.0</v>
      </c>
      <c r="D511" s="43">
        <v>0.1</v>
      </c>
      <c r="E511" s="43">
        <v>0.53</v>
      </c>
      <c r="F511" s="43">
        <v>0.0</v>
      </c>
      <c r="G511" s="43">
        <v>0.0</v>
      </c>
      <c r="H511" s="43">
        <v>0.0</v>
      </c>
      <c r="I511" s="43">
        <v>0.7</v>
      </c>
      <c r="J511" s="2">
        <v>2.0</v>
      </c>
      <c r="K511" s="2" t="s">
        <v>225</v>
      </c>
      <c r="L511" s="43">
        <v>2.0</v>
      </c>
    </row>
    <row r="512">
      <c r="A512" s="2">
        <v>511.0</v>
      </c>
      <c r="B512" s="2" t="s">
        <v>447</v>
      </c>
      <c r="C512" s="43">
        <v>0.0</v>
      </c>
      <c r="D512" s="43">
        <v>0.18</v>
      </c>
      <c r="E512" s="43">
        <v>0.53</v>
      </c>
      <c r="F512" s="43" t="s">
        <v>265</v>
      </c>
      <c r="G512" s="43" t="s">
        <v>265</v>
      </c>
      <c r="H512" s="43">
        <v>0.1</v>
      </c>
      <c r="I512" s="43" t="s">
        <v>265</v>
      </c>
      <c r="J512" s="2">
        <v>2.0</v>
      </c>
      <c r="K512" s="2" t="s">
        <v>225</v>
      </c>
      <c r="L512" s="43">
        <v>2.0</v>
      </c>
    </row>
    <row r="513">
      <c r="A513" s="2">
        <v>512.0</v>
      </c>
      <c r="B513" s="2" t="s">
        <v>334</v>
      </c>
      <c r="C513" s="43">
        <v>0.0</v>
      </c>
      <c r="D513" s="43">
        <v>1.55</v>
      </c>
      <c r="E513" s="43">
        <v>0.7</v>
      </c>
      <c r="F513" s="43" t="s">
        <v>265</v>
      </c>
      <c r="G513" s="43" t="s">
        <v>265</v>
      </c>
      <c r="H513" s="43">
        <v>0.75</v>
      </c>
      <c r="I513" s="43" t="s">
        <v>265</v>
      </c>
      <c r="J513" s="2">
        <v>2.0</v>
      </c>
      <c r="K513" s="2" t="s">
        <v>225</v>
      </c>
      <c r="L513" s="43">
        <v>5.0</v>
      </c>
    </row>
    <row r="514">
      <c r="A514" s="2">
        <v>513.0</v>
      </c>
      <c r="B514" s="2" t="s">
        <v>448</v>
      </c>
      <c r="C514" s="43">
        <v>0.6</v>
      </c>
      <c r="D514" s="43">
        <v>0.93</v>
      </c>
      <c r="E514" s="43">
        <v>0.6</v>
      </c>
      <c r="F514" s="43">
        <v>0.225</v>
      </c>
      <c r="G514" s="43" t="s">
        <v>265</v>
      </c>
      <c r="H514" s="43">
        <v>0.55</v>
      </c>
      <c r="I514" s="43" t="s">
        <v>265</v>
      </c>
      <c r="J514" s="2">
        <v>2.0</v>
      </c>
      <c r="K514" s="2" t="s">
        <v>225</v>
      </c>
      <c r="L514" s="43">
        <v>2.0</v>
      </c>
    </row>
    <row r="515">
      <c r="A515" s="2">
        <v>514.0</v>
      </c>
      <c r="B515" s="2" t="s">
        <v>343</v>
      </c>
      <c r="C515" s="43">
        <v>0.0</v>
      </c>
      <c r="D515" s="43">
        <v>1.11</v>
      </c>
      <c r="E515" s="43">
        <v>0.95</v>
      </c>
      <c r="F515" s="43" t="s">
        <v>265</v>
      </c>
      <c r="G515" s="43" t="s">
        <v>265</v>
      </c>
      <c r="H515" s="43">
        <v>0.0</v>
      </c>
      <c r="I515" s="43" t="s">
        <v>265</v>
      </c>
      <c r="J515" s="2">
        <v>2.0</v>
      </c>
      <c r="K515" s="2" t="s">
        <v>225</v>
      </c>
      <c r="L515" s="43">
        <v>5.0</v>
      </c>
    </row>
    <row r="516">
      <c r="A516" s="2">
        <v>515.0</v>
      </c>
      <c r="B516" s="2" t="s">
        <v>242</v>
      </c>
      <c r="C516" s="43">
        <v>0.0</v>
      </c>
      <c r="D516" s="43">
        <v>1.12</v>
      </c>
      <c r="E516" s="43">
        <v>0.53</v>
      </c>
      <c r="F516" s="43">
        <v>1.2</v>
      </c>
      <c r="G516" s="43">
        <v>1.25</v>
      </c>
      <c r="H516" s="43">
        <v>0.6</v>
      </c>
      <c r="I516" s="43">
        <v>5.0</v>
      </c>
      <c r="J516" s="2">
        <v>2.0</v>
      </c>
      <c r="K516" s="2" t="s">
        <v>225</v>
      </c>
      <c r="L516" s="43">
        <v>2.0</v>
      </c>
    </row>
    <row r="517">
      <c r="A517" s="2">
        <v>516.0</v>
      </c>
      <c r="B517" s="2" t="s">
        <v>449</v>
      </c>
      <c r="C517" s="43">
        <v>0.0</v>
      </c>
      <c r="D517" s="43" t="s">
        <v>265</v>
      </c>
      <c r="E517" s="43" t="s">
        <v>265</v>
      </c>
      <c r="F517" s="43" t="s">
        <v>265</v>
      </c>
      <c r="G517" s="43" t="s">
        <v>265</v>
      </c>
      <c r="H517" s="43">
        <v>0.7</v>
      </c>
      <c r="I517" s="43" t="s">
        <v>265</v>
      </c>
      <c r="J517" s="2">
        <v>2.0</v>
      </c>
      <c r="K517" s="2" t="s">
        <v>225</v>
      </c>
      <c r="L517" s="43">
        <v>3.0</v>
      </c>
    </row>
    <row r="518">
      <c r="A518" s="2">
        <v>517.0</v>
      </c>
      <c r="B518" s="2" t="s">
        <v>450</v>
      </c>
      <c r="C518" s="43">
        <v>0.0</v>
      </c>
      <c r="D518" s="43" t="s">
        <v>265</v>
      </c>
      <c r="E518" s="43" t="s">
        <v>265</v>
      </c>
      <c r="F518" s="43" t="s">
        <v>265</v>
      </c>
      <c r="G518" s="43" t="s">
        <v>265</v>
      </c>
      <c r="H518" s="43">
        <v>0.0</v>
      </c>
      <c r="I518" s="43" t="s">
        <v>265</v>
      </c>
      <c r="J518" s="2">
        <v>2.0</v>
      </c>
      <c r="K518" s="2" t="s">
        <v>225</v>
      </c>
      <c r="L518" s="43">
        <v>2.0</v>
      </c>
    </row>
    <row r="519">
      <c r="A519" s="2">
        <v>518.0</v>
      </c>
      <c r="B519" s="2" t="s">
        <v>451</v>
      </c>
      <c r="C519" s="43">
        <v>0.8</v>
      </c>
      <c r="D519" s="43">
        <v>1.0</v>
      </c>
      <c r="E519" s="43">
        <v>1.0</v>
      </c>
      <c r="F519" s="43">
        <v>0.0</v>
      </c>
      <c r="G519" s="43">
        <v>0.0</v>
      </c>
      <c r="H519" s="43">
        <v>1.1</v>
      </c>
      <c r="I519" s="43">
        <v>3.9</v>
      </c>
      <c r="J519" s="2">
        <v>2.0</v>
      </c>
      <c r="K519" s="2" t="s">
        <v>225</v>
      </c>
      <c r="L519" s="43">
        <v>2.0</v>
      </c>
    </row>
    <row r="520">
      <c r="A520" s="2">
        <v>519.0</v>
      </c>
      <c r="B520" s="2" t="s">
        <v>452</v>
      </c>
      <c r="C520" s="43">
        <v>0.1</v>
      </c>
      <c r="D520" s="43">
        <v>0.29</v>
      </c>
      <c r="E520" s="43">
        <v>0.65</v>
      </c>
      <c r="F520" s="43" t="s">
        <v>265</v>
      </c>
      <c r="G520" s="43" t="s">
        <v>265</v>
      </c>
      <c r="H520" s="43">
        <v>0.15</v>
      </c>
      <c r="I520" s="43" t="s">
        <v>265</v>
      </c>
      <c r="J520" s="2">
        <v>2.0</v>
      </c>
      <c r="K520" s="2" t="s">
        <v>225</v>
      </c>
      <c r="L520" s="43">
        <v>2.0</v>
      </c>
    </row>
    <row r="521">
      <c r="A521" s="2">
        <v>520.0</v>
      </c>
      <c r="B521" s="2" t="s">
        <v>453</v>
      </c>
      <c r="C521" s="43">
        <v>0.1</v>
      </c>
      <c r="D521" s="43">
        <v>0.72</v>
      </c>
      <c r="E521" s="43">
        <v>0.4</v>
      </c>
      <c r="F521" s="43">
        <v>0.0</v>
      </c>
      <c r="G521" s="43" t="s">
        <v>265</v>
      </c>
      <c r="H521" s="43">
        <v>0.12</v>
      </c>
      <c r="I521" s="43" t="s">
        <v>265</v>
      </c>
      <c r="J521" s="2">
        <v>2.0</v>
      </c>
      <c r="K521" s="2" t="s">
        <v>225</v>
      </c>
      <c r="L521" s="43">
        <v>6.0</v>
      </c>
    </row>
    <row r="522">
      <c r="A522" s="2">
        <v>521.0</v>
      </c>
      <c r="B522" s="2" t="s">
        <v>454</v>
      </c>
      <c r="C522" s="43">
        <v>0.4</v>
      </c>
      <c r="D522" s="43">
        <v>0.82</v>
      </c>
      <c r="E522" s="43">
        <v>0.6</v>
      </c>
      <c r="F522" s="43">
        <v>0.5</v>
      </c>
      <c r="G522" s="43">
        <v>0.0</v>
      </c>
      <c r="H522" s="43">
        <v>0.25</v>
      </c>
      <c r="I522" s="43">
        <v>2.6</v>
      </c>
      <c r="J522" s="2">
        <v>2.0</v>
      </c>
      <c r="K522" s="2" t="s">
        <v>225</v>
      </c>
      <c r="L522" s="43">
        <v>2.0</v>
      </c>
    </row>
    <row r="523">
      <c r="A523" s="2">
        <v>522.0</v>
      </c>
      <c r="B523" s="2" t="s">
        <v>243</v>
      </c>
      <c r="C523" s="43">
        <v>0.0</v>
      </c>
      <c r="D523" s="43">
        <v>1.0</v>
      </c>
      <c r="E523" s="43">
        <v>0.9</v>
      </c>
      <c r="F523" s="43">
        <v>0.75</v>
      </c>
      <c r="G523" s="43">
        <v>1.85</v>
      </c>
      <c r="H523" s="43">
        <v>0.8</v>
      </c>
      <c r="I523" s="43">
        <v>5.3</v>
      </c>
      <c r="J523" s="2">
        <v>2.0</v>
      </c>
      <c r="K523" s="2" t="s">
        <v>225</v>
      </c>
      <c r="L523" s="43">
        <v>3.0</v>
      </c>
    </row>
    <row r="524">
      <c r="A524" s="2">
        <v>523.0</v>
      </c>
      <c r="B524" s="2" t="s">
        <v>455</v>
      </c>
      <c r="C524" s="43">
        <v>0.5</v>
      </c>
      <c r="D524" s="43">
        <v>1.0</v>
      </c>
      <c r="E524" s="43">
        <v>0.7</v>
      </c>
      <c r="F524" s="43">
        <v>1.15</v>
      </c>
      <c r="G524" s="43">
        <v>0.0</v>
      </c>
      <c r="H524" s="43">
        <v>0.7</v>
      </c>
      <c r="I524" s="43">
        <v>4.0</v>
      </c>
      <c r="J524" s="2">
        <v>2.0</v>
      </c>
      <c r="K524" s="2" t="s">
        <v>225</v>
      </c>
      <c r="L524" s="43">
        <v>2.0</v>
      </c>
    </row>
    <row r="525">
      <c r="A525" s="2">
        <v>524.0</v>
      </c>
      <c r="B525" s="2" t="s">
        <v>456</v>
      </c>
      <c r="C525" s="43">
        <v>0.7</v>
      </c>
      <c r="D525" s="43">
        <v>1.3</v>
      </c>
      <c r="E525" s="43">
        <v>0.7</v>
      </c>
      <c r="F525" s="43">
        <v>0.5</v>
      </c>
      <c r="G525" s="43">
        <v>0.5</v>
      </c>
      <c r="H525" s="43">
        <v>0.4</v>
      </c>
      <c r="I525" s="43">
        <v>4.1</v>
      </c>
      <c r="J525" s="2">
        <v>2.0</v>
      </c>
      <c r="K525" s="2" t="s">
        <v>225</v>
      </c>
      <c r="L525" s="43">
        <v>2.0</v>
      </c>
    </row>
    <row r="526">
      <c r="A526" s="2">
        <v>525.0</v>
      </c>
      <c r="B526" s="2" t="s">
        <v>457</v>
      </c>
      <c r="C526" s="43">
        <v>0.3</v>
      </c>
      <c r="D526" s="43">
        <v>1.21</v>
      </c>
      <c r="E526" s="43">
        <v>0.6</v>
      </c>
      <c r="F526" s="43">
        <v>0.0</v>
      </c>
      <c r="G526" s="43" t="s">
        <v>265</v>
      </c>
      <c r="H526" s="43">
        <v>0.25</v>
      </c>
      <c r="I526" s="43" t="s">
        <v>265</v>
      </c>
      <c r="J526" s="2">
        <v>2.0</v>
      </c>
      <c r="K526" s="2" t="s">
        <v>225</v>
      </c>
      <c r="L526" s="43">
        <v>3.0</v>
      </c>
    </row>
    <row r="527">
      <c r="A527" s="2">
        <v>526.0</v>
      </c>
      <c r="B527" s="2" t="s">
        <v>244</v>
      </c>
      <c r="C527" s="43">
        <v>0.0</v>
      </c>
      <c r="D527" s="43">
        <v>2.0</v>
      </c>
      <c r="E527" s="43">
        <v>0.15</v>
      </c>
      <c r="F527" s="43">
        <v>1.5</v>
      </c>
      <c r="G527" s="43">
        <v>1.75</v>
      </c>
      <c r="H527" s="43">
        <v>0.75</v>
      </c>
      <c r="I527" s="43">
        <v>6.2</v>
      </c>
      <c r="J527" s="2">
        <v>2.0</v>
      </c>
      <c r="K527" s="2" t="s">
        <v>225</v>
      </c>
      <c r="L527" s="43">
        <v>2.0</v>
      </c>
    </row>
    <row r="528">
      <c r="A528" s="2">
        <v>527.0</v>
      </c>
      <c r="B528" s="2" t="s">
        <v>12</v>
      </c>
      <c r="C528" s="43">
        <v>0.0</v>
      </c>
      <c r="D528" s="43">
        <v>1.38</v>
      </c>
      <c r="E528" s="43">
        <v>0.5</v>
      </c>
      <c r="F528" s="43">
        <v>0.8</v>
      </c>
      <c r="G528" s="43">
        <v>0.0</v>
      </c>
      <c r="H528" s="43">
        <v>0.7</v>
      </c>
      <c r="I528" s="43">
        <v>3.4</v>
      </c>
      <c r="J528" s="2">
        <v>1.0</v>
      </c>
      <c r="K528" s="2" t="s">
        <v>245</v>
      </c>
      <c r="L528" s="43">
        <v>6.0</v>
      </c>
    </row>
    <row r="529">
      <c r="A529" s="2">
        <v>528.0</v>
      </c>
      <c r="B529" s="2" t="s">
        <v>13</v>
      </c>
      <c r="C529" s="43">
        <v>0.5</v>
      </c>
      <c r="D529" s="43">
        <v>0.65</v>
      </c>
      <c r="E529" s="43">
        <v>0.65</v>
      </c>
      <c r="F529" s="43">
        <v>0.0</v>
      </c>
      <c r="G529" s="43">
        <v>0.0</v>
      </c>
      <c r="H529" s="43">
        <v>0.55</v>
      </c>
      <c r="I529" s="43">
        <v>2.3</v>
      </c>
      <c r="J529" s="2">
        <v>1.0</v>
      </c>
      <c r="K529" s="2" t="s">
        <v>245</v>
      </c>
      <c r="L529" s="43">
        <v>3.0</v>
      </c>
    </row>
    <row r="530">
      <c r="A530" s="2">
        <v>529.0</v>
      </c>
      <c r="B530" s="2" t="s">
        <v>458</v>
      </c>
      <c r="C530" s="43">
        <v>0.0</v>
      </c>
      <c r="D530" s="43">
        <v>1.17</v>
      </c>
      <c r="E530" s="43">
        <v>1.0</v>
      </c>
      <c r="F530" s="43" t="s">
        <v>265</v>
      </c>
      <c r="G530" s="43" t="s">
        <v>265</v>
      </c>
      <c r="H530" s="43">
        <v>0.3</v>
      </c>
      <c r="I530" s="43" t="s">
        <v>265</v>
      </c>
      <c r="J530" s="2">
        <v>1.0</v>
      </c>
      <c r="K530" s="2" t="s">
        <v>245</v>
      </c>
      <c r="L530" s="43">
        <v>1.0</v>
      </c>
    </row>
    <row r="531">
      <c r="A531" s="2">
        <v>530.0</v>
      </c>
      <c r="B531" s="2" t="s">
        <v>7</v>
      </c>
      <c r="C531" s="43">
        <v>0.7</v>
      </c>
      <c r="D531" s="43">
        <v>1.63</v>
      </c>
      <c r="E531" s="43">
        <v>0.6415</v>
      </c>
      <c r="F531" s="43">
        <v>1.5</v>
      </c>
      <c r="G531" s="43">
        <v>2.75</v>
      </c>
      <c r="H531" s="43">
        <v>1.5</v>
      </c>
      <c r="I531" s="43">
        <v>8.7</v>
      </c>
      <c r="J531" s="2">
        <v>1.0</v>
      </c>
      <c r="K531" s="2" t="s">
        <v>245</v>
      </c>
      <c r="L531" s="43">
        <v>1.0</v>
      </c>
    </row>
    <row r="532">
      <c r="A532" s="2">
        <v>531.0</v>
      </c>
      <c r="B532" s="2" t="s">
        <v>8</v>
      </c>
      <c r="C532" s="43">
        <v>0.4</v>
      </c>
      <c r="D532" s="43">
        <v>1.16</v>
      </c>
      <c r="E532" s="43">
        <v>0.741</v>
      </c>
      <c r="F532" s="43">
        <v>0.675</v>
      </c>
      <c r="G532" s="43">
        <v>1.4</v>
      </c>
      <c r="H532" s="43">
        <v>0.75</v>
      </c>
      <c r="I532" s="43">
        <v>5.1</v>
      </c>
      <c r="J532" s="2">
        <v>1.0</v>
      </c>
      <c r="K532" s="2" t="s">
        <v>245</v>
      </c>
      <c r="L532" s="43">
        <v>1.0</v>
      </c>
    </row>
    <row r="533">
      <c r="A533" s="2">
        <v>532.0</v>
      </c>
      <c r="B533" s="2" t="s">
        <v>459</v>
      </c>
      <c r="C533" s="43">
        <v>0.1</v>
      </c>
      <c r="D533" s="43">
        <v>1.33</v>
      </c>
      <c r="E533" s="43">
        <v>0.0</v>
      </c>
      <c r="F533" s="43" t="s">
        <v>265</v>
      </c>
      <c r="G533" s="43" t="s">
        <v>265</v>
      </c>
      <c r="H533" s="43">
        <v>0.0</v>
      </c>
      <c r="I533" s="43" t="s">
        <v>265</v>
      </c>
      <c r="J533" s="2">
        <v>1.0</v>
      </c>
      <c r="K533" s="2" t="s">
        <v>245</v>
      </c>
      <c r="L533" s="43">
        <v>1.0</v>
      </c>
    </row>
    <row r="534">
      <c r="A534" s="2">
        <v>533.0</v>
      </c>
      <c r="B534" s="2" t="s">
        <v>14</v>
      </c>
      <c r="C534" s="43">
        <v>0.0</v>
      </c>
      <c r="D534" s="43">
        <v>1.32</v>
      </c>
      <c r="E534" s="43">
        <v>0.53</v>
      </c>
      <c r="F534" s="43">
        <v>0.0</v>
      </c>
      <c r="G534" s="43">
        <v>0.0</v>
      </c>
      <c r="H534" s="43">
        <v>0.75</v>
      </c>
      <c r="I534" s="43">
        <v>2.6</v>
      </c>
      <c r="J534" s="2">
        <v>1.0</v>
      </c>
      <c r="K534" s="2" t="s">
        <v>245</v>
      </c>
      <c r="L534" s="43">
        <v>3.0</v>
      </c>
    </row>
    <row r="535">
      <c r="A535" s="2">
        <v>534.0</v>
      </c>
      <c r="B535" s="2" t="s">
        <v>15</v>
      </c>
      <c r="C535" s="43">
        <v>0.1</v>
      </c>
      <c r="D535" s="43">
        <v>0.95</v>
      </c>
      <c r="E535" s="43">
        <v>0.8</v>
      </c>
      <c r="F535" s="43">
        <v>0.0</v>
      </c>
      <c r="G535" s="43">
        <v>0.0</v>
      </c>
      <c r="H535" s="43">
        <v>0.75</v>
      </c>
      <c r="I535" s="43">
        <v>1.6</v>
      </c>
      <c r="J535" s="2">
        <v>1.0</v>
      </c>
      <c r="K535" s="2" t="s">
        <v>245</v>
      </c>
      <c r="L535" s="43">
        <v>1.0</v>
      </c>
    </row>
    <row r="536">
      <c r="A536" s="2">
        <v>535.0</v>
      </c>
      <c r="B536" s="2" t="s">
        <v>460</v>
      </c>
      <c r="C536" s="43">
        <v>0.1</v>
      </c>
      <c r="D536" s="43" t="s">
        <v>265</v>
      </c>
      <c r="E536" s="43">
        <v>0.53</v>
      </c>
      <c r="F536" s="43" t="s">
        <v>265</v>
      </c>
      <c r="G536" s="43" t="s">
        <v>265</v>
      </c>
      <c r="H536" s="43">
        <v>0.2</v>
      </c>
      <c r="I536" s="43" t="s">
        <v>265</v>
      </c>
      <c r="J536" s="2">
        <v>1.0</v>
      </c>
      <c r="K536" s="2" t="s">
        <v>245</v>
      </c>
      <c r="L536" s="43">
        <v>1.0</v>
      </c>
    </row>
    <row r="537">
      <c r="A537" s="2">
        <v>536.0</v>
      </c>
      <c r="B537" s="2" t="s">
        <v>461</v>
      </c>
      <c r="C537" s="43">
        <v>0.0</v>
      </c>
      <c r="D537" s="43" t="s">
        <v>265</v>
      </c>
      <c r="E537" s="43">
        <v>0.7</v>
      </c>
      <c r="F537" s="43" t="s">
        <v>265</v>
      </c>
      <c r="G537" s="43" t="s">
        <v>265</v>
      </c>
      <c r="H537" s="43">
        <v>0.75</v>
      </c>
      <c r="I537" s="43" t="s">
        <v>265</v>
      </c>
      <c r="J537" s="2">
        <v>1.0</v>
      </c>
      <c r="K537" s="2" t="s">
        <v>245</v>
      </c>
      <c r="L537" s="43">
        <v>6.0</v>
      </c>
    </row>
    <row r="538">
      <c r="A538" s="2">
        <v>537.0</v>
      </c>
      <c r="B538" s="2" t="s">
        <v>16</v>
      </c>
      <c r="C538" s="43">
        <v>0.7</v>
      </c>
      <c r="D538" s="43">
        <v>1.46</v>
      </c>
      <c r="E538" s="43">
        <v>0.6</v>
      </c>
      <c r="F538" s="43">
        <v>0.0</v>
      </c>
      <c r="G538" s="43">
        <v>0.2</v>
      </c>
      <c r="H538" s="43">
        <v>0.8</v>
      </c>
      <c r="I538" s="43">
        <v>3.7</v>
      </c>
      <c r="J538" s="2">
        <v>1.0</v>
      </c>
      <c r="K538" s="2" t="s">
        <v>245</v>
      </c>
      <c r="L538" s="43">
        <v>3.0</v>
      </c>
    </row>
    <row r="539">
      <c r="A539" s="2">
        <v>538.0</v>
      </c>
      <c r="B539" s="2" t="s">
        <v>462</v>
      </c>
      <c r="C539" s="43">
        <v>0.0</v>
      </c>
      <c r="D539" s="43">
        <v>1.5</v>
      </c>
      <c r="E539" s="43">
        <v>0.95</v>
      </c>
      <c r="F539" s="43" t="s">
        <v>265</v>
      </c>
      <c r="G539" s="43" t="s">
        <v>265</v>
      </c>
      <c r="H539" s="43">
        <v>0.0</v>
      </c>
      <c r="I539" s="43" t="s">
        <v>265</v>
      </c>
      <c r="J539" s="2">
        <v>1.0</v>
      </c>
      <c r="K539" s="2" t="s">
        <v>245</v>
      </c>
      <c r="L539" s="43">
        <v>6.0</v>
      </c>
    </row>
    <row r="540">
      <c r="A540" s="2">
        <v>539.0</v>
      </c>
      <c r="B540" s="2" t="s">
        <v>9</v>
      </c>
      <c r="C540" s="43">
        <v>1.0</v>
      </c>
      <c r="D540" s="43">
        <v>1.75</v>
      </c>
      <c r="E540" s="43">
        <v>0.8</v>
      </c>
      <c r="F540" s="43">
        <v>1.2</v>
      </c>
      <c r="G540" s="43">
        <v>2.9</v>
      </c>
      <c r="H540" s="43">
        <v>1.5</v>
      </c>
      <c r="I540" s="43">
        <v>9.5</v>
      </c>
      <c r="J540" s="2">
        <v>1.0</v>
      </c>
      <c r="K540" s="2" t="s">
        <v>245</v>
      </c>
      <c r="L540" s="43">
        <v>1.0</v>
      </c>
    </row>
    <row r="541">
      <c r="A541" s="2">
        <v>540.0</v>
      </c>
      <c r="B541" s="2" t="s">
        <v>10</v>
      </c>
      <c r="C541" s="43">
        <v>1.0</v>
      </c>
      <c r="D541" s="43">
        <v>1.33</v>
      </c>
      <c r="E541" s="43">
        <v>1.0</v>
      </c>
      <c r="F541" s="43">
        <v>1.425</v>
      </c>
      <c r="G541" s="43">
        <v>2.2</v>
      </c>
      <c r="H541" s="43">
        <v>0.8</v>
      </c>
      <c r="I541" s="43">
        <v>7.8</v>
      </c>
      <c r="J541" s="2">
        <v>1.0</v>
      </c>
      <c r="K541" s="2" t="s">
        <v>245</v>
      </c>
      <c r="L541" s="43">
        <v>1.0</v>
      </c>
    </row>
    <row r="542">
      <c r="A542" s="2">
        <v>541.0</v>
      </c>
      <c r="B542" s="2" t="s">
        <v>463</v>
      </c>
      <c r="C542" s="43">
        <v>0.4</v>
      </c>
      <c r="D542" s="43">
        <v>0.66</v>
      </c>
      <c r="E542" s="43">
        <v>0.65</v>
      </c>
      <c r="F542" s="43" t="s">
        <v>265</v>
      </c>
      <c r="G542" s="43" t="s">
        <v>265</v>
      </c>
      <c r="H542" s="43">
        <v>0.2</v>
      </c>
      <c r="I542" s="43" t="s">
        <v>265</v>
      </c>
      <c r="J542" s="2">
        <v>1.0</v>
      </c>
      <c r="K542" s="2" t="s">
        <v>245</v>
      </c>
      <c r="L542" s="43">
        <v>3.0</v>
      </c>
    </row>
    <row r="543">
      <c r="A543" s="2">
        <v>542.0</v>
      </c>
      <c r="B543" s="2" t="s">
        <v>11</v>
      </c>
      <c r="C543" s="43">
        <v>0.5</v>
      </c>
      <c r="D543" s="43">
        <v>1.56</v>
      </c>
      <c r="E543" s="43">
        <v>0.737</v>
      </c>
      <c r="F543" s="43">
        <v>1.275</v>
      </c>
      <c r="G543" s="43">
        <v>0.9</v>
      </c>
      <c r="H543" s="43">
        <v>0.95</v>
      </c>
      <c r="I543" s="43">
        <v>5.9</v>
      </c>
      <c r="J543" s="2">
        <v>1.0</v>
      </c>
      <c r="K543" s="2" t="s">
        <v>245</v>
      </c>
      <c r="L543" s="43">
        <v>1.0</v>
      </c>
    </row>
    <row r="544">
      <c r="A544" s="2">
        <v>543.0</v>
      </c>
      <c r="B544" s="2" t="s">
        <v>464</v>
      </c>
      <c r="C544" s="43">
        <v>0.1</v>
      </c>
      <c r="D544" s="43">
        <v>0.98</v>
      </c>
      <c r="E544" s="43">
        <v>0.4</v>
      </c>
      <c r="F544" s="43">
        <v>0.3</v>
      </c>
      <c r="G544" s="43" t="s">
        <v>265</v>
      </c>
      <c r="H544" s="43">
        <v>0.12</v>
      </c>
      <c r="I544" s="43" t="s">
        <v>265</v>
      </c>
      <c r="J544" s="2">
        <v>1.0</v>
      </c>
      <c r="K544" s="2" t="s">
        <v>245</v>
      </c>
      <c r="L544" s="43">
        <v>1.0</v>
      </c>
    </row>
    <row r="545">
      <c r="A545" s="2">
        <v>544.0</v>
      </c>
      <c r="B545" s="2" t="s">
        <v>17</v>
      </c>
      <c r="C545" s="43">
        <v>0.6</v>
      </c>
      <c r="D545" s="43">
        <v>1.06</v>
      </c>
      <c r="E545" s="43">
        <v>0.6</v>
      </c>
      <c r="F545" s="43">
        <v>0.675</v>
      </c>
      <c r="G545" s="43">
        <v>0.75</v>
      </c>
      <c r="H545" s="43">
        <v>0.75</v>
      </c>
      <c r="I545" s="43">
        <v>4.4</v>
      </c>
      <c r="J545" s="2">
        <v>1.0</v>
      </c>
      <c r="K545" s="2" t="s">
        <v>245</v>
      </c>
      <c r="L545" s="43">
        <v>3.0</v>
      </c>
    </row>
    <row r="546">
      <c r="A546" s="2">
        <v>545.0</v>
      </c>
      <c r="B546" s="2" t="s">
        <v>465</v>
      </c>
      <c r="C546" s="43">
        <v>0.1</v>
      </c>
      <c r="D546" s="43">
        <v>0.3</v>
      </c>
      <c r="E546" s="43">
        <v>0.6415</v>
      </c>
      <c r="F546" s="43">
        <v>0.075</v>
      </c>
      <c r="G546" s="43" t="s">
        <v>265</v>
      </c>
      <c r="H546" s="43">
        <v>0.5</v>
      </c>
      <c r="I546" s="43" t="s">
        <v>265</v>
      </c>
      <c r="J546" s="2">
        <v>1.0</v>
      </c>
      <c r="K546" s="2" t="s">
        <v>245</v>
      </c>
      <c r="L546" s="43">
        <v>1.0</v>
      </c>
    </row>
    <row r="547">
      <c r="A547" s="2">
        <v>546.0</v>
      </c>
      <c r="B547" s="2" t="s">
        <v>18</v>
      </c>
      <c r="C547" s="43">
        <v>0.5</v>
      </c>
      <c r="D547" s="43">
        <v>0.86</v>
      </c>
      <c r="E547" s="43">
        <v>0.7</v>
      </c>
      <c r="F547" s="43">
        <v>0.75</v>
      </c>
      <c r="G547" s="43">
        <v>0.2</v>
      </c>
      <c r="H547" s="43">
        <v>0.7</v>
      </c>
      <c r="I547" s="43">
        <v>3.7</v>
      </c>
      <c r="J547" s="2">
        <v>1.0</v>
      </c>
      <c r="K547" s="2" t="s">
        <v>245</v>
      </c>
      <c r="L547" s="43">
        <v>3.0</v>
      </c>
    </row>
    <row r="548">
      <c r="A548" s="2">
        <v>547.0</v>
      </c>
      <c r="B548" s="2" t="s">
        <v>19</v>
      </c>
      <c r="C548" s="43">
        <v>0.8</v>
      </c>
      <c r="D548" s="43">
        <v>0.87</v>
      </c>
      <c r="E548" s="43">
        <v>0.7</v>
      </c>
      <c r="F548" s="43">
        <v>0.675</v>
      </c>
      <c r="G548" s="43">
        <v>0.2</v>
      </c>
      <c r="H548" s="43">
        <v>0.75</v>
      </c>
      <c r="I548" s="43">
        <v>3.9</v>
      </c>
      <c r="J548" s="2">
        <v>1.0</v>
      </c>
      <c r="K548" s="2" t="s">
        <v>245</v>
      </c>
      <c r="L548" s="43">
        <v>3.0</v>
      </c>
    </row>
    <row r="549">
      <c r="A549" s="2">
        <v>548.0</v>
      </c>
      <c r="B549" s="2" t="s">
        <v>466</v>
      </c>
      <c r="C549" s="43">
        <v>0.0</v>
      </c>
      <c r="D549" s="43">
        <v>0.95</v>
      </c>
      <c r="E549" s="43">
        <v>0.6</v>
      </c>
      <c r="F549" s="43">
        <v>0.3</v>
      </c>
      <c r="G549" s="43" t="s">
        <v>265</v>
      </c>
      <c r="H549" s="43">
        <v>0.75</v>
      </c>
      <c r="I549" s="43" t="s">
        <v>265</v>
      </c>
      <c r="J549" s="2">
        <v>1.0</v>
      </c>
      <c r="K549" s="2" t="s">
        <v>245</v>
      </c>
      <c r="L549" s="43">
        <v>2.0</v>
      </c>
    </row>
    <row r="550">
      <c r="A550" s="2">
        <v>549.0</v>
      </c>
      <c r="B550" s="2" t="s">
        <v>20</v>
      </c>
      <c r="C550" s="43">
        <v>0.1</v>
      </c>
      <c r="D550" s="43">
        <v>1.58</v>
      </c>
      <c r="E550" s="43">
        <v>0.741</v>
      </c>
      <c r="F550" s="43">
        <v>0.0</v>
      </c>
      <c r="G550" s="43">
        <v>0.0</v>
      </c>
      <c r="H550" s="43">
        <v>1.0</v>
      </c>
      <c r="I550" s="43">
        <v>3.4</v>
      </c>
      <c r="J550" s="2">
        <v>1.0</v>
      </c>
      <c r="K550" s="2" t="s">
        <v>245</v>
      </c>
      <c r="L550" s="43">
        <v>1.0</v>
      </c>
    </row>
    <row r="551">
      <c r="A551" s="2">
        <v>550.0</v>
      </c>
      <c r="B551" s="2" t="s">
        <v>21</v>
      </c>
      <c r="C551" s="43">
        <v>0.1</v>
      </c>
      <c r="D551" s="43">
        <v>0.7</v>
      </c>
      <c r="E551" s="43">
        <v>0.737</v>
      </c>
      <c r="F551" s="43">
        <v>0.0</v>
      </c>
      <c r="G551" s="43">
        <v>0.0</v>
      </c>
      <c r="H551" s="43">
        <v>0.5</v>
      </c>
      <c r="I551" s="43">
        <v>2.0</v>
      </c>
      <c r="J551" s="2">
        <v>1.0</v>
      </c>
      <c r="K551" s="2" t="s">
        <v>245</v>
      </c>
      <c r="L551" s="43">
        <v>1.0</v>
      </c>
    </row>
    <row r="552">
      <c r="A552" s="2">
        <v>551.0</v>
      </c>
      <c r="B552" s="2" t="s">
        <v>467</v>
      </c>
      <c r="C552" s="43">
        <v>0.5</v>
      </c>
      <c r="D552" s="43">
        <v>1.93</v>
      </c>
      <c r="E552" s="43">
        <v>0.741</v>
      </c>
      <c r="F552" s="43">
        <v>0.825</v>
      </c>
      <c r="G552" s="43" t="s">
        <v>265</v>
      </c>
      <c r="H552" s="43">
        <v>0.75</v>
      </c>
      <c r="I552" s="43" t="s">
        <v>265</v>
      </c>
      <c r="J552" s="2">
        <v>1.0</v>
      </c>
      <c r="K552" s="2" t="s">
        <v>245</v>
      </c>
      <c r="L552" s="43">
        <v>1.0</v>
      </c>
    </row>
    <row r="553">
      <c r="C553" s="1" t="s">
        <v>1</v>
      </c>
      <c r="D553" s="1" t="s">
        <v>2</v>
      </c>
      <c r="E553" s="1" t="s">
        <v>3</v>
      </c>
      <c r="F553" s="1" t="s">
        <v>4</v>
      </c>
      <c r="G553" s="1" t="s">
        <v>5</v>
      </c>
      <c r="H553" s="1" t="s">
        <v>6</v>
      </c>
      <c r="L553" s="45"/>
    </row>
    <row r="554">
      <c r="B554" s="35" t="s">
        <v>468</v>
      </c>
      <c r="C554" s="2">
        <f>COUNTIF(C2:C552,"&gt;=0.5")</f>
        <v>192</v>
      </c>
      <c r="D554" s="2">
        <f>COUNTIF(D2:D552,"&gt;=1")</f>
        <v>306</v>
      </c>
      <c r="E554" s="2">
        <f>COUNTIF(E2:E552,"&gt;=0.5")</f>
        <v>394</v>
      </c>
      <c r="F554" s="2">
        <f>COUNTIF(F2:F552,"&gt;=0.75")</f>
        <v>197</v>
      </c>
      <c r="G554" s="2">
        <f>COUNTIF(G2:G552,"&gt;=1.5")</f>
        <v>173</v>
      </c>
      <c r="H554" s="2">
        <f>COUNTIF(H2:H552,"&gt;=0.75")</f>
        <v>191</v>
      </c>
      <c r="I554" s="2">
        <f>COUNTIF(I2:I552,"&gt;=5")</f>
        <v>194</v>
      </c>
      <c r="L554" s="45"/>
    </row>
    <row r="555">
      <c r="B555" s="35" t="s">
        <v>469</v>
      </c>
      <c r="C555">
        <f>COUNTIFs(C2:C552,"&gt;=0.5",C2:C552,"&lt;0.7")</f>
        <v>73</v>
      </c>
      <c r="D555">
        <f>COUNTIFs(D2:D552,"&gt;=1",D2:D552,"&lt;1.4")</f>
        <v>153</v>
      </c>
      <c r="E555">
        <f>COUNTIFs(E2:E552,"&gt;=0.5",E2:E552,"&lt;0.7")</f>
        <v>137</v>
      </c>
      <c r="F555">
        <f>COUNTIFs(F2:F552,"&gt;=0.75",F2:F552,"&lt;1.05")</f>
        <v>118</v>
      </c>
      <c r="G555">
        <f>COUNTIFs(G2:G552,"&gt;=1.5",G2:G552,"&lt;2.1")</f>
        <v>84</v>
      </c>
      <c r="H555">
        <f>COUNTIFs(H2:H552,"&gt;=0.75",H2:H552,"&lt;1.05")</f>
        <v>80</v>
      </c>
      <c r="L555" s="45"/>
    </row>
    <row r="556">
      <c r="B556" s="35" t="s">
        <v>470</v>
      </c>
      <c r="C556">
        <f>COUNTIFs(C2:C552,"&gt;=0.7",C2:C552,"&lt;0.9")</f>
        <v>35</v>
      </c>
      <c r="D556">
        <f>COUNTIFs(D2:D552,"&gt;=1.4",D2:D552,"&lt;1.8")</f>
        <v>106</v>
      </c>
      <c r="E556">
        <f>COUNTIFs(E2:E552,"&gt;=0.7",E2:E552,"&lt;0.9")</f>
        <v>152</v>
      </c>
      <c r="F556">
        <f>COUNTIFs(F2:F552,"&gt;=1.05",F2:F552,"&lt;1.35")</f>
        <v>45</v>
      </c>
      <c r="G556">
        <f>COUNTIFs(G2:G552,"&gt;=2.1",G2:G552,"&lt;2.7")</f>
        <v>40</v>
      </c>
      <c r="H556">
        <f>COUNTIFs(H2:H552,"&gt;=1.05",H2:H552,"&lt;1.35")</f>
        <v>49</v>
      </c>
      <c r="J556" s="2" t="s">
        <v>471</v>
      </c>
      <c r="K556" s="2" t="s">
        <v>472</v>
      </c>
      <c r="L556" s="43" t="s">
        <v>473</v>
      </c>
    </row>
    <row r="557">
      <c r="B557" s="35" t="s">
        <v>474</v>
      </c>
      <c r="C557" s="41">
        <f>COUNTIFs(C2:C552,"&gt;=0.9",C2:C552,"&lt;=1")</f>
        <v>84</v>
      </c>
      <c r="D557" s="41">
        <f>COUNTIFs(D2:D552,"&gt;=1.8",D2:D552,"&lt;=2")</f>
        <v>47</v>
      </c>
      <c r="E557" s="41">
        <f>COUNTIFs(E2:E552,"&gt;=0.9",E2:E552,"&lt;=1")</f>
        <v>89</v>
      </c>
      <c r="F557" s="41">
        <f>COUNTIFs(F2:F552,"&gt;=1.35",F2:F552,"&lt;=1.5")</f>
        <v>34</v>
      </c>
      <c r="G557" s="41">
        <f>COUNTIFs(G2:G552,"&gt;=2.7",G2:G552,"&lt;=3")</f>
        <v>49</v>
      </c>
      <c r="H557" s="41">
        <f>COUNTIFs(H2:H552,"&gt;=1.35",H2:H552,"&lt;=1.5")</f>
        <v>62</v>
      </c>
      <c r="J557" s="2">
        <v>7.0</v>
      </c>
      <c r="K557" s="2">
        <v>1.5</v>
      </c>
      <c r="L557" s="45">
        <f t="shared" ref="L557:L558" si="2">(J557*K557)/10</f>
        <v>1.05</v>
      </c>
    </row>
    <row r="558">
      <c r="B558" s="35" t="s">
        <v>475</v>
      </c>
      <c r="C558" s="2">
        <v>145.0</v>
      </c>
      <c r="D558" s="2">
        <v>77.0</v>
      </c>
      <c r="E558" s="2">
        <v>37.0</v>
      </c>
      <c r="F558" s="2">
        <v>149.0</v>
      </c>
      <c r="G558" s="2">
        <v>179.0</v>
      </c>
      <c r="H558" s="2">
        <v>150.0</v>
      </c>
      <c r="J558" s="2">
        <v>9.0</v>
      </c>
      <c r="K558" s="2">
        <v>1.5</v>
      </c>
      <c r="L558" s="45">
        <f t="shared" si="2"/>
        <v>1.35</v>
      </c>
    </row>
    <row r="559">
      <c r="L559" s="45"/>
    </row>
    <row r="560">
      <c r="L560" s="45"/>
    </row>
    <row r="561">
      <c r="L561" s="45"/>
    </row>
    <row r="562">
      <c r="C562" s="2" t="s">
        <v>1</v>
      </c>
      <c r="D562" s="2" t="s">
        <v>2</v>
      </c>
      <c r="E562" s="2" t="s">
        <v>3</v>
      </c>
      <c r="F562" s="2" t="s">
        <v>4</v>
      </c>
      <c r="G562" s="2" t="s">
        <v>5</v>
      </c>
      <c r="H562" s="2" t="s">
        <v>6</v>
      </c>
      <c r="I562" s="2"/>
      <c r="L562" s="45"/>
    </row>
    <row r="563">
      <c r="C563" s="2"/>
      <c r="D563" s="2"/>
      <c r="E563" s="2"/>
      <c r="F563" s="2"/>
      <c r="G563" s="2"/>
      <c r="H563" s="2"/>
      <c r="I563" s="2"/>
      <c r="L563" s="45"/>
    </row>
    <row r="564">
      <c r="C564" s="2"/>
      <c r="D564" s="2"/>
      <c r="E564" s="2"/>
      <c r="F564" s="2"/>
      <c r="G564" s="2"/>
      <c r="H564" s="2"/>
      <c r="I564" s="2"/>
      <c r="L564" s="45"/>
    </row>
    <row r="565">
      <c r="B565" s="2" t="s">
        <v>476</v>
      </c>
      <c r="C565">
        <f>ROUND((APROBADOS!C196+SUSPENSOS!C189)/2,2)</f>
        <v>0.46</v>
      </c>
      <c r="D565">
        <f>ROUND((APROBADOS!D196+SUSPENSOS!D189)/2,2)</f>
        <v>1.23</v>
      </c>
      <c r="E565">
        <f>ROUND((APROBADOS!E196+SUSPENSOS!E189)/2,2)</f>
        <v>0.73</v>
      </c>
      <c r="F565">
        <f>ROUND((APROBADOS!F196+SUSPENSOS!F189)/2,2)</f>
        <v>0.69</v>
      </c>
      <c r="G565">
        <f>ROUND((APROBADOS!G196+SUSPENSOS!G189)/2,2)</f>
        <v>1.18</v>
      </c>
      <c r="H565">
        <f>ROUND((APROBADOS!H196+SUSPENSOS!H189)/2,2)</f>
        <v>0.74</v>
      </c>
      <c r="L565" s="45"/>
    </row>
    <row r="566">
      <c r="L566" s="45"/>
    </row>
    <row r="567">
      <c r="L567" s="45"/>
    </row>
    <row r="568">
      <c r="L568" s="45"/>
    </row>
    <row r="569">
      <c r="L569" s="45"/>
    </row>
    <row r="570">
      <c r="B570" s="35" t="s">
        <v>477</v>
      </c>
      <c r="C570" s="35" t="s">
        <v>478</v>
      </c>
      <c r="D570" s="35" t="s">
        <v>479</v>
      </c>
      <c r="L570" s="45"/>
    </row>
    <row r="571">
      <c r="B571" s="2" t="s">
        <v>480</v>
      </c>
      <c r="C571" s="2" t="s">
        <v>1</v>
      </c>
      <c r="D571" s="2">
        <v>1.0</v>
      </c>
      <c r="L571" s="45"/>
    </row>
    <row r="572">
      <c r="B572" s="2" t="s">
        <v>481</v>
      </c>
      <c r="C572" s="2" t="s">
        <v>2</v>
      </c>
      <c r="D572" s="2">
        <v>2.0</v>
      </c>
      <c r="L572" s="45"/>
    </row>
    <row r="573">
      <c r="B573" s="2" t="s">
        <v>482</v>
      </c>
      <c r="C573" s="2" t="s">
        <v>3</v>
      </c>
      <c r="D573" s="2">
        <v>1.0</v>
      </c>
      <c r="L573" s="45"/>
    </row>
    <row r="574">
      <c r="B574" s="2" t="s">
        <v>483</v>
      </c>
      <c r="C574" s="2" t="s">
        <v>4</v>
      </c>
      <c r="D574" s="2">
        <v>1.5</v>
      </c>
      <c r="L574" s="45"/>
    </row>
    <row r="575">
      <c r="B575" s="2" t="s">
        <v>484</v>
      </c>
      <c r="C575" s="2" t="s">
        <v>5</v>
      </c>
      <c r="D575" s="2">
        <v>3.0</v>
      </c>
      <c r="L575" s="45"/>
    </row>
    <row r="576">
      <c r="B576" s="2" t="s">
        <v>485</v>
      </c>
      <c r="C576" s="2" t="s">
        <v>6</v>
      </c>
      <c r="D576" s="2">
        <v>1.5</v>
      </c>
      <c r="L576" s="45"/>
    </row>
    <row r="577">
      <c r="B577" s="39" t="s">
        <v>486</v>
      </c>
      <c r="D577">
        <f>sum(D571:D576)</f>
        <v>10</v>
      </c>
      <c r="L577" s="45"/>
    </row>
    <row r="578">
      <c r="L578" s="45"/>
    </row>
    <row r="579">
      <c r="L579" s="45"/>
    </row>
    <row r="580">
      <c r="L580" s="45"/>
    </row>
    <row r="581">
      <c r="L581" s="45"/>
    </row>
    <row r="582">
      <c r="L582" s="45"/>
    </row>
    <row r="583">
      <c r="L583" s="45"/>
    </row>
    <row r="584">
      <c r="L584" s="45"/>
    </row>
    <row r="585">
      <c r="L585" s="45"/>
    </row>
    <row r="586">
      <c r="L586" s="45"/>
    </row>
    <row r="587">
      <c r="L587" s="45"/>
    </row>
    <row r="588">
      <c r="L588" s="45"/>
    </row>
    <row r="589">
      <c r="L589" s="45"/>
    </row>
    <row r="590">
      <c r="L590" s="45"/>
    </row>
    <row r="591">
      <c r="L591" s="45"/>
    </row>
    <row r="592">
      <c r="L592" s="45"/>
    </row>
    <row r="593">
      <c r="L593" s="45"/>
    </row>
    <row r="594">
      <c r="D594" s="2" t="s">
        <v>487</v>
      </c>
      <c r="E594" s="2" t="s">
        <v>488</v>
      </c>
      <c r="L594" s="45"/>
    </row>
    <row r="595">
      <c r="C595" s="36" t="s">
        <v>489</v>
      </c>
      <c r="E595">
        <f>(APROBADOS!G200+SUSPENSOS!G195)/2</f>
        <v>4.71133521</v>
      </c>
      <c r="L595" s="45"/>
    </row>
    <row r="596">
      <c r="C596" s="36" t="s">
        <v>490</v>
      </c>
      <c r="E596">
        <f>(APROBADOS!G201+SUSPENSOS!G196)/2</f>
        <v>5.250923077</v>
      </c>
      <c r="L596" s="45"/>
    </row>
    <row r="597">
      <c r="C597" s="36" t="s">
        <v>491</v>
      </c>
      <c r="E597">
        <f>(APROBADOS!G202+SUSPENSOS!G197)/2</f>
        <v>4.755041667</v>
      </c>
      <c r="L597" s="45"/>
    </row>
    <row r="598">
      <c r="C598" s="36" t="s">
        <v>492</v>
      </c>
      <c r="E598">
        <f>(APROBADOS!G203+SUSPENSOS!G198)/2</f>
        <v>4.84087069</v>
      </c>
      <c r="L598" s="45"/>
    </row>
    <row r="599">
      <c r="C599" s="36" t="s">
        <v>493</v>
      </c>
      <c r="E599">
        <f>(APROBADOS!G204+SUSPENSOS!G199)/2</f>
        <v>5.0050625</v>
      </c>
      <c r="L599" s="45"/>
    </row>
    <row r="600">
      <c r="L600" s="45"/>
    </row>
    <row r="601">
      <c r="L601" s="45"/>
    </row>
    <row r="602">
      <c r="L602" s="45"/>
    </row>
    <row r="603">
      <c r="L603" s="45"/>
    </row>
    <row r="604">
      <c r="L604" s="45"/>
    </row>
    <row r="605">
      <c r="L605" s="45"/>
    </row>
    <row r="606">
      <c r="L606" s="45"/>
    </row>
    <row r="607">
      <c r="L607" s="45"/>
    </row>
    <row r="608">
      <c r="E608" s="2" t="s">
        <v>494</v>
      </c>
      <c r="F608" s="2" t="s">
        <v>495</v>
      </c>
      <c r="L608" s="45"/>
    </row>
    <row r="609">
      <c r="B609" s="2" t="s">
        <v>496</v>
      </c>
      <c r="D609" s="2">
        <v>337.0</v>
      </c>
      <c r="L609" s="45"/>
    </row>
    <row r="610">
      <c r="B610" s="2" t="s">
        <v>497</v>
      </c>
      <c r="D610">
        <f>COUNTIFS(C2:C552,"&lt;0.5",I2:I552,"&gt;=5")</f>
        <v>65</v>
      </c>
      <c r="E610">
        <f>C554+C558</f>
        <v>337</v>
      </c>
      <c r="F610">
        <f>D610/E610</f>
        <v>0.1928783383</v>
      </c>
      <c r="L610" s="45"/>
    </row>
    <row r="611">
      <c r="B611" s="2" t="s">
        <v>498</v>
      </c>
      <c r="D611" s="41">
        <f>COUNTIFS(C2:C552,"&gt;=0.5",I2:I552,"&gt;=5")</f>
        <v>129</v>
      </c>
      <c r="F611">
        <f>D611/E610</f>
        <v>0.3827893175</v>
      </c>
      <c r="L611" s="45"/>
    </row>
    <row r="612">
      <c r="B612" s="2" t="s">
        <v>499</v>
      </c>
      <c r="D612" s="41">
        <f>COUNTIFS(C2:C552,"&gt;=0.7", C2:C552,"&lt;0.9",I2:I552,"&gt;=5")</f>
        <v>21</v>
      </c>
      <c r="L612" s="45"/>
    </row>
    <row r="613">
      <c r="B613" s="2" t="s">
        <v>500</v>
      </c>
      <c r="D613">
        <f>COUNTIFS(C2:C552,"&gt;=0.7",C2:C552,"&lt;0.9")</f>
        <v>35</v>
      </c>
      <c r="L613" s="45"/>
    </row>
    <row r="614">
      <c r="B614" s="2" t="s">
        <v>501</v>
      </c>
      <c r="D614">
        <f>D612/D613</f>
        <v>0.6</v>
      </c>
      <c r="L614" s="45"/>
    </row>
    <row r="615">
      <c r="B615" s="2" t="s">
        <v>502</v>
      </c>
      <c r="D615">
        <f>COUNTIFS(C2:C552,"&gt;=0.9", C2:C552,"&lt;=1",I2:I552,"&gt;=5")</f>
        <v>78</v>
      </c>
      <c r="L615" s="45"/>
    </row>
    <row r="616">
      <c r="B616" s="2" t="s">
        <v>503</v>
      </c>
      <c r="D616">
        <f>COUNTIFS(C2:C552,"&gt;=0.9",C2:C552,"&lt;=1")</f>
        <v>84</v>
      </c>
      <c r="L616" s="45"/>
    </row>
    <row r="617">
      <c r="B617" s="2" t="s">
        <v>504</v>
      </c>
      <c r="D617">
        <f>D615/D616</f>
        <v>0.9285714286</v>
      </c>
      <c r="L617" s="45"/>
    </row>
    <row r="618">
      <c r="L618" s="45"/>
    </row>
    <row r="619">
      <c r="L619" s="45"/>
    </row>
    <row r="620">
      <c r="L620" s="45"/>
    </row>
    <row r="621">
      <c r="B621" s="2" t="s">
        <v>505</v>
      </c>
      <c r="C621" s="2">
        <f>COUNTIFS(C2:C552,"&gt;=0.5", D2:D552,"&gt;=1")</f>
        <v>154</v>
      </c>
      <c r="L621" s="45"/>
    </row>
    <row r="622">
      <c r="B622" s="2" t="s">
        <v>506</v>
      </c>
      <c r="C622">
        <f>COUNTIFS(C2:C552,"&gt;=0.5", D2:D552,"&gt;=1",I2:I552,"&gt;=5")</f>
        <v>118</v>
      </c>
      <c r="L622" s="45"/>
    </row>
    <row r="623">
      <c r="B623" s="2" t="s">
        <v>507</v>
      </c>
      <c r="C623">
        <f>C622/C621</f>
        <v>0.7662337662</v>
      </c>
      <c r="L623" s="45"/>
    </row>
    <row r="624">
      <c r="B624" s="2" t="s">
        <v>508</v>
      </c>
      <c r="C624">
        <f>COUNTIFS(C2:C552,"&gt;=0.7",C2:C552,"&lt;0.9", D2:D552,"&gt;=1.4", D2:D552,"&lt;1.8")</f>
        <v>10</v>
      </c>
      <c r="L624" s="45"/>
    </row>
    <row r="625">
      <c r="B625" s="2" t="s">
        <v>509</v>
      </c>
      <c r="C625">
        <f>COUNTIFS(C2:C552,"&gt;=0.7",C2:C552,"&lt;0.9", D2:D552,"&gt;=1.4", D2:D552,"&lt;1.8",I2:I552,"&gt;=5")</f>
        <v>7</v>
      </c>
      <c r="L625" s="45"/>
    </row>
    <row r="626">
      <c r="B626" s="2" t="s">
        <v>510</v>
      </c>
      <c r="C626">
        <f>7/10</f>
        <v>0.7</v>
      </c>
      <c r="L626" s="45"/>
    </row>
    <row r="627">
      <c r="B627" s="2" t="s">
        <v>511</v>
      </c>
      <c r="C627" s="2">
        <f>COUNTIFS(C2:C552,"&lt;0.5", D2:D552,"&gt;=1")</f>
        <v>152</v>
      </c>
      <c r="L627" s="45"/>
    </row>
    <row r="628">
      <c r="B628" s="2" t="s">
        <v>512</v>
      </c>
      <c r="C628" s="41">
        <f>COUNTIFS(C2:C552,"&lt;0.5", D2:D552,"&gt;=1", I2:I552,"&gt;=5")</f>
        <v>56</v>
      </c>
      <c r="L628" s="45"/>
    </row>
    <row r="629">
      <c r="B629" s="2" t="s">
        <v>513</v>
      </c>
      <c r="C629">
        <f>C628/C627</f>
        <v>0.3684210526</v>
      </c>
      <c r="L629" s="45"/>
    </row>
    <row r="630">
      <c r="A630" s="2"/>
      <c r="B630" s="2" t="s">
        <v>514</v>
      </c>
      <c r="C630" s="41">
        <f>COUNTIFS(C2:C552,"&gt;=0.9",C2:C552,"&lt;=1", D2:D552,"&gt;=1.4", D2:D552,"&lt;1.8")</f>
        <v>31</v>
      </c>
      <c r="L630" s="45"/>
    </row>
    <row r="631">
      <c r="B631" s="2" t="s">
        <v>515</v>
      </c>
      <c r="C631" s="41">
        <f>COUNTIFS(C2:C552,"&gt;=0.9",C2:C552,"&lt;=1", D2:D552,"&gt;=1.4", D2:D552,"&lt;1.8", I2:I552,"&gt;=5")</f>
        <v>30</v>
      </c>
      <c r="L631" s="45"/>
    </row>
    <row r="632">
      <c r="B632" s="2" t="s">
        <v>516</v>
      </c>
      <c r="C632">
        <f>C631/C630</f>
        <v>0.9677419355</v>
      </c>
      <c r="L632" s="45"/>
    </row>
    <row r="633">
      <c r="B633" s="2" t="s">
        <v>517</v>
      </c>
      <c r="C633" s="41">
        <f>COUNTIFS(C2:C552,"&gt;=0.9",C2:C552,"&lt;=1", D2:D552,"&gt;=1", D2:D552,"&lt;1.4")</f>
        <v>21</v>
      </c>
      <c r="L633" s="45"/>
    </row>
    <row r="634">
      <c r="B634" s="2" t="s">
        <v>518</v>
      </c>
      <c r="C634">
        <f>COUNTIFS(C2:C552,"&gt;=0.9",C2:C552,"&lt;=1", D2:D552,"&gt;=1", D2:D552,"&lt;1.4", I2:I552,"&gt;=5")</f>
        <v>18</v>
      </c>
      <c r="L634" s="45"/>
    </row>
    <row r="635">
      <c r="B635" s="2" t="s">
        <v>519</v>
      </c>
      <c r="C635">
        <f>18/21</f>
        <v>0.8571428571</v>
      </c>
      <c r="L635" s="45"/>
    </row>
    <row r="636">
      <c r="B636" s="2" t="s">
        <v>520</v>
      </c>
      <c r="C636" s="41">
        <f>COUNTIFS(C2:C552,"&gt;=0.5",C2:C552,"&lt;0.7", D2:D552,"&gt;=1.4", D2:D552,"&lt;1.8")</f>
        <v>14</v>
      </c>
      <c r="L636" s="45"/>
    </row>
    <row r="637">
      <c r="B637" s="2" t="s">
        <v>521</v>
      </c>
      <c r="C637" s="41">
        <f>COUNTIFS(C2:C552,"&gt;=0.5",C2:C552,"&lt;0.7", D2:D552,"&gt;=1.4", D2:D552,"&lt;1.8",I2:I552,"&gt;=5")</f>
        <v>9</v>
      </c>
      <c r="L637" s="45"/>
    </row>
    <row r="638">
      <c r="B638" s="2" t="s">
        <v>523</v>
      </c>
      <c r="C638">
        <f>9/14</f>
        <v>0.6428571429</v>
      </c>
      <c r="L638" s="45"/>
    </row>
    <row r="639">
      <c r="B639" s="2" t="s">
        <v>524</v>
      </c>
      <c r="C639" s="41">
        <f>COUNTIFS(C2:C552,"&lt;0.5", D2:D552,"&lt;1")</f>
        <v>91</v>
      </c>
      <c r="L639" s="45"/>
    </row>
    <row r="640">
      <c r="B640" s="2" t="s">
        <v>527</v>
      </c>
      <c r="C640">
        <f>COUNTIFS(C2:C552,"&lt;0.5", D2:D552,"&lt;1", I2:I552,"&gt;=5")</f>
        <v>8</v>
      </c>
      <c r="L640" s="45"/>
    </row>
    <row r="641">
      <c r="B641" s="2" t="s">
        <v>528</v>
      </c>
      <c r="C641">
        <f>8/91</f>
        <v>0.08791208791</v>
      </c>
      <c r="L641" s="45"/>
    </row>
    <row r="642">
      <c r="B642" s="2" t="s">
        <v>529</v>
      </c>
      <c r="C642">
        <f>COUNTIFS(C2:C552,"&gt;=0.5", D2:D552,"&lt;1")</f>
        <v>30</v>
      </c>
      <c r="L642" s="45"/>
    </row>
    <row r="643">
      <c r="B643" s="2" t="s">
        <v>531</v>
      </c>
      <c r="C643" s="41">
        <f>COUNTIFS(C2:C552,"&lt;0.5", D2:D552,"&lt;1", I2:I552,"&gt;=5")</f>
        <v>8</v>
      </c>
      <c r="L643" s="45"/>
    </row>
    <row r="644">
      <c r="B644" s="2" t="s">
        <v>532</v>
      </c>
      <c r="C644">
        <f>8/30</f>
        <v>0.2666666667</v>
      </c>
      <c r="L644" s="45"/>
    </row>
    <row r="645">
      <c r="B645" s="2" t="s">
        <v>535</v>
      </c>
      <c r="C645" s="41">
        <f>COUNTIFS(C2:C552,"&lt;0.5", D2:D552,"&gt;=1.4", D2:D552,"&lt;1.8")</f>
        <v>51</v>
      </c>
      <c r="L645" s="45"/>
    </row>
    <row r="646">
      <c r="B646" s="2" t="s">
        <v>536</v>
      </c>
      <c r="C646" s="41">
        <f>COUNTIFS(C2:C552,"&lt;0.5", D2:D552,"&gt;=1.4", D2:D552,"&lt;1.8",I2:I552,"&gt;=5")</f>
        <v>26</v>
      </c>
      <c r="L646" s="45"/>
    </row>
    <row r="647">
      <c r="B647" s="2" t="s">
        <v>537</v>
      </c>
      <c r="C647">
        <f>C646/C645</f>
        <v>0.5098039216</v>
      </c>
      <c r="L647" s="45"/>
    </row>
    <row r="648">
      <c r="B648" s="2" t="s">
        <v>538</v>
      </c>
      <c r="C648" s="41">
        <f>COUNTIFS(C5:C555,"&gt;=0.7", C5:C555,"&lt;0.9", D5:D555,"&lt;1")</f>
        <v>7</v>
      </c>
      <c r="L648" s="45"/>
    </row>
    <row r="649">
      <c r="B649" s="2" t="s">
        <v>540</v>
      </c>
      <c r="C649" s="41">
        <f>COUNTIFS(C5:C555,"&gt;=0.7", C5:C555,"&lt;0.9", D5:D555,"&lt;1",I5:I555,"&gt;=5")</f>
        <v>3</v>
      </c>
      <c r="L649" s="45"/>
    </row>
    <row r="650">
      <c r="B650" s="2" t="s">
        <v>541</v>
      </c>
      <c r="C650">
        <f>C649/C648</f>
        <v>0.4285714286</v>
      </c>
      <c r="L650" s="45"/>
    </row>
    <row r="651">
      <c r="L651" s="45"/>
    </row>
    <row r="652">
      <c r="B652" s="47"/>
      <c r="C652" s="47"/>
      <c r="D652" s="47"/>
      <c r="E652" s="47"/>
      <c r="L652" s="45"/>
    </row>
    <row r="653">
      <c r="B653" s="2" t="s">
        <v>542</v>
      </c>
      <c r="C653" s="41">
        <f>COUNTIFS(C2:C552,"&gt;=0.7",C2:C552,"&lt;0.9", D2:D552,"&gt;=1.4", D2:D552,"&lt;1.8",E2:E552,"&gt;=0.5")</f>
        <v>9</v>
      </c>
      <c r="L653" s="45"/>
    </row>
    <row r="654">
      <c r="B654" s="2" t="s">
        <v>543</v>
      </c>
      <c r="C654" s="41">
        <f>COUNTIFS(C2:C552,"&gt;=0.7",C2:C552,"&lt;0.9", D2:D552,"&gt;=1.4", D2:D552,"&lt;1.8",E2:E552,"&gt;=0.5", I2:I552, "&gt;=5")</f>
        <v>7</v>
      </c>
      <c r="L654" s="45"/>
    </row>
    <row r="655">
      <c r="B655" s="2" t="s">
        <v>545</v>
      </c>
      <c r="C655">
        <f>C654/C653</f>
        <v>0.7777777778</v>
      </c>
      <c r="L655" s="45"/>
    </row>
    <row r="656">
      <c r="B656" s="2" t="s">
        <v>546</v>
      </c>
      <c r="C656" s="41">
        <f>COUNTIFS(C2:C552,"&lt;0.5", D2:D552,"&gt;=1", E2:E552,"&gt;=0.7",E2:E552,"&lt;0.9")</f>
        <v>45</v>
      </c>
      <c r="L656" s="45"/>
    </row>
    <row r="657">
      <c r="B657" s="2" t="s">
        <v>548</v>
      </c>
      <c r="C657" s="41">
        <f>COUNTIFS(C2:C552,"&lt;0.5", D2:D552,"&gt;=1", E2:E552,"&gt;=0.7",E2:E552,"&lt;0.9",I2:I552,"&gt;=5")</f>
        <v>18</v>
      </c>
      <c r="L657" s="45"/>
    </row>
    <row r="658">
      <c r="B658" s="2" t="s">
        <v>545</v>
      </c>
      <c r="C658">
        <f>C657/45</f>
        <v>0.4</v>
      </c>
      <c r="L658" s="45"/>
    </row>
    <row r="659">
      <c r="B659" s="2" t="s">
        <v>551</v>
      </c>
      <c r="C659" s="41">
        <f>COUNTIFS(C2:C552,"&gt;=0.9",C2:C552,"&lt;=1", D2:D552,"&gt;=1.4", D2:D552,"&lt;1.8",E2:E552,"&gt;=0.7",E2:E552,"&lt;0.9")</f>
        <v>12</v>
      </c>
      <c r="L659" s="45"/>
    </row>
    <row r="660">
      <c r="B660" s="2" t="s">
        <v>555</v>
      </c>
      <c r="C660" s="41">
        <f>COUNTIFS(C2:C552,"&gt;=0.9",C2:C552,"&lt;=1", D2:D552,"&gt;=1.4", D2:D552,"&lt;1.8",E2:E552,"&gt;=0.7",E2:E552,"&lt;0.9",I2:I552,"&gt;=5")</f>
        <v>11</v>
      </c>
      <c r="L660" s="45"/>
    </row>
    <row r="661">
      <c r="B661" s="2" t="s">
        <v>545</v>
      </c>
      <c r="C661">
        <f>C660/C659</f>
        <v>0.9166666667</v>
      </c>
      <c r="L661" s="45"/>
    </row>
    <row r="662">
      <c r="B662" s="2" t="s">
        <v>556</v>
      </c>
      <c r="C662" s="41">
        <f>COUNTIFS(C2:C552,"&gt;=0.9",C2:C552,"&lt;=1", D2:D552,"&gt;=1",E2:E552,"&gt;=0.9", E2:E552,"&lt;=1")</f>
        <v>31</v>
      </c>
      <c r="L662" s="45"/>
    </row>
    <row r="663">
      <c r="B663" s="2" t="s">
        <v>557</v>
      </c>
      <c r="C663">
        <f>COUNTIFS(C2:C552,"&gt;=0.9",C2:C552,"&lt;=1", D2:D552,"&gt;=1",E2:E552,"&gt;=0.9",E2:E552,"&lt;=1",I2:I552,"&gt;=5")</f>
        <v>29</v>
      </c>
      <c r="L663" s="45"/>
    </row>
    <row r="664">
      <c r="B664" s="2" t="s">
        <v>545</v>
      </c>
      <c r="C664">
        <f>C663/C662</f>
        <v>0.935483871</v>
      </c>
      <c r="L664" s="45"/>
    </row>
    <row r="665">
      <c r="B665" s="2" t="s">
        <v>558</v>
      </c>
      <c r="C665" s="41">
        <f>COUNTIFS(C2:C552,"&gt;=0.5", D2:D552,"&gt;=1.4", D2:D552,"&lt;1.8",E2:E552,"&gt;=0.7",E2:E552,"&lt;0.9")</f>
        <v>28</v>
      </c>
      <c r="L665" s="45"/>
    </row>
    <row r="666">
      <c r="B666" s="2" t="s">
        <v>559</v>
      </c>
      <c r="C666" s="41">
        <f>COUNTIFS(C2:C552,"&gt;=0.5", D2:D552,"&gt;=1.4", D2:D552,"&lt;1.8",E2:E552,"&gt;=0.7",E2:E552,"&lt;0.9",I2:I552,"&gt;=5")</f>
        <v>22</v>
      </c>
      <c r="L666" s="45"/>
    </row>
    <row r="667">
      <c r="B667" s="2" t="s">
        <v>545</v>
      </c>
      <c r="C667">
        <f>C666/C665</f>
        <v>0.7857142857</v>
      </c>
      <c r="L667" s="45"/>
    </row>
    <row r="668">
      <c r="B668" s="2" t="s">
        <v>560</v>
      </c>
      <c r="C668" s="49">
        <f>COUNTIFS(C2:C552,"&lt;0.5", D2:D552,"&gt;=1",E2:E552,"&gt;=0.5")</f>
        <v>133</v>
      </c>
      <c r="L668" s="45"/>
    </row>
    <row r="669">
      <c r="B669" s="2" t="s">
        <v>561</v>
      </c>
      <c r="C669">
        <f>COUNTIFS(C2:C552,"&lt;0.5", D2:D552,"&gt;=1",E2:E552,"&gt;=0.5",I2:I552,"&gt;=5")</f>
        <v>55</v>
      </c>
      <c r="L669" s="45"/>
    </row>
    <row r="670">
      <c r="B670" s="2" t="s">
        <v>545</v>
      </c>
      <c r="C670">
        <f>55/133</f>
        <v>0.4135338346</v>
      </c>
      <c r="L670" s="45"/>
    </row>
    <row r="671">
      <c r="B671" s="2" t="s">
        <v>562</v>
      </c>
      <c r="C671" s="41">
        <f>COUNTIFS(C2:C552,"&gt;=0.5", D2:D552,"&lt;1",E2:E552,"&gt;=0.5")</f>
        <v>26</v>
      </c>
      <c r="L671" s="45"/>
    </row>
    <row r="672">
      <c r="B672" s="2" t="s">
        <v>563</v>
      </c>
      <c r="C672" s="41">
        <f>COUNTIFS(C2:C552,"&gt;=0.5", D2:D552,"&lt;1",E2:E552,"&gt;=0.5",I2:I552,"&gt;=5")</f>
        <v>11</v>
      </c>
      <c r="L672" s="45"/>
    </row>
    <row r="673">
      <c r="B673" s="2" t="s">
        <v>545</v>
      </c>
      <c r="C673">
        <f>C672/26</f>
        <v>0.4230769231</v>
      </c>
      <c r="L673" s="45"/>
    </row>
    <row r="674">
      <c r="B674" s="2" t="s">
        <v>564</v>
      </c>
      <c r="C674" s="41">
        <f>COUNTIFS(C2:C552,"&lt;0.5", D2:D552,"&lt;1",E2:E552,"&gt;=0.7", E2:E552,"&lt;0.9")</f>
        <v>24</v>
      </c>
      <c r="L674" s="45"/>
    </row>
    <row r="675">
      <c r="B675" s="2" t="s">
        <v>565</v>
      </c>
      <c r="C675">
        <f>COUNTIFS(C2:C552,"&lt;0.5", D2:D552,"&lt;1",E2:E552,"&gt;=0.7", E2:E552,"&lt;0.9",I2:I552,"&gt;=5")</f>
        <v>3</v>
      </c>
      <c r="L675" s="45"/>
    </row>
    <row r="676">
      <c r="B676" s="2" t="s">
        <v>545</v>
      </c>
      <c r="C676">
        <f>C675/C674</f>
        <v>0.125</v>
      </c>
      <c r="L676" s="45"/>
    </row>
    <row r="677">
      <c r="B677" s="2" t="s">
        <v>566</v>
      </c>
      <c r="C677" s="49">
        <f>COUNTIFS(C11:C561,"&gt;=0.5", D11:D561,"&gt;=1",E11:E561,"&gt;=0.5")</f>
        <v>149</v>
      </c>
      <c r="L677" s="45"/>
    </row>
    <row r="678">
      <c r="B678" s="2" t="s">
        <v>567</v>
      </c>
      <c r="C678">
        <f>COUNTIFS(C11:C561,"&gt;=0.5", D11:D561,"&gt;=1",E11:E561,"&gt;=0.5",I11:I561,"&gt;=5")</f>
        <v>111</v>
      </c>
      <c r="L678" s="45"/>
    </row>
    <row r="679">
      <c r="B679" s="2" t="s">
        <v>545</v>
      </c>
      <c r="C679">
        <f>C678/C677</f>
        <v>0.744966443</v>
      </c>
      <c r="L679" s="45"/>
    </row>
    <row r="680">
      <c r="B680" s="2" t="s">
        <v>568</v>
      </c>
      <c r="C680" s="49">
        <f>COUNTIFS(C14:C564,"&gt;=0.5", D14:D564,"&lt;1",E14:E564,"&gt;=0.7",E14:E564,"&lt;0.9")</f>
        <v>6</v>
      </c>
      <c r="L680" s="45"/>
    </row>
    <row r="681">
      <c r="B681" s="2" t="s">
        <v>569</v>
      </c>
      <c r="C681" s="41">
        <f>COUNTIFS(C14:C564,"&gt;=0.5", D14:D564,"&lt;1",E14:E564,"&gt;=0.7",E14:E564,"&lt;0.9",I2:I552,"&gt;=5")</f>
        <v>1</v>
      </c>
      <c r="L681" s="45"/>
    </row>
    <row r="682">
      <c r="B682" s="2" t="s">
        <v>545</v>
      </c>
      <c r="C682">
        <f>1/6</f>
        <v>0.1666666667</v>
      </c>
      <c r="L682" s="45"/>
    </row>
    <row r="683">
      <c r="B683" s="2" t="s">
        <v>570</v>
      </c>
      <c r="C683">
        <f>COUNTIFS(C2:C552,"&lt;0.5", D2:D552,"&gt;=1.4", D2:D552,"&lt;1.8",E2:E552,"&gt;=0.7",E2:E552,"&lt;0.9")</f>
        <v>16</v>
      </c>
      <c r="L683" s="45"/>
    </row>
    <row r="684">
      <c r="B684" s="2" t="s">
        <v>571</v>
      </c>
      <c r="C684" s="41">
        <f>COUNTIFS(C2:C552,"&lt;0.5", D2:D552,"&gt;=1.4", D2:D552,"&lt;1.8",E2:E552,"&gt;=0.7",E2:E552,"&lt;0.9",I2:I552,"&gt;=5")</f>
        <v>8</v>
      </c>
      <c r="L684" s="45"/>
    </row>
    <row r="685">
      <c r="B685" s="2" t="s">
        <v>545</v>
      </c>
      <c r="C685">
        <f>C684/C683</f>
        <v>0.5</v>
      </c>
      <c r="L685" s="45"/>
    </row>
    <row r="686">
      <c r="B686" s="47"/>
      <c r="C686" s="47"/>
      <c r="D686" s="47"/>
      <c r="E686" s="47"/>
      <c r="F686" s="47"/>
      <c r="L686" s="45"/>
    </row>
    <row r="687">
      <c r="B687" s="2" t="s">
        <v>572</v>
      </c>
      <c r="C687" s="41">
        <f>COUNTIFS(C2:C552,"&lt;0.5", D2:D552,"&gt;=1", E2:E552,"&gt;=0.5",F2:F552,"&gt;=0.75")</f>
        <v>49</v>
      </c>
      <c r="L687" s="45"/>
    </row>
    <row r="688">
      <c r="B688" s="2" t="s">
        <v>573</v>
      </c>
      <c r="C688" s="41">
        <f>COUNTIFS(C2:C552,"&lt;0.5", D2:D552,"&gt;=1", E2:E552,"&gt;=0.5",F2:F552,"&gt;=0.75",I2:I552,"&gt;=5")</f>
        <v>37</v>
      </c>
      <c r="L688" s="45"/>
    </row>
    <row r="689">
      <c r="B689" s="2" t="s">
        <v>545</v>
      </c>
      <c r="C689">
        <f>C688/C687</f>
        <v>0.7551020408</v>
      </c>
      <c r="L689" s="45"/>
    </row>
    <row r="690">
      <c r="B690" s="2" t="s">
        <v>574</v>
      </c>
      <c r="C690">
        <f>COUNTIFS(C2:C552,"&lt;0.5", D2:D552,"&gt;=1", E2:E552,"&gt;=0.5",F2:F552,"&lt;0.75")</f>
        <v>71</v>
      </c>
      <c r="L690" s="45"/>
    </row>
    <row r="691">
      <c r="B691" s="2" t="s">
        <v>575</v>
      </c>
      <c r="C691" s="41">
        <f>COUNTIFS(C2:C552,"&lt;0.5", D2:D552,"&gt;=1", E2:E552,"&gt;=0.5",F2:F552,"&lt;0.75",I2:I552,"&gt;=5")</f>
        <v>18</v>
      </c>
      <c r="L691" s="45"/>
    </row>
    <row r="692">
      <c r="B692" s="2" t="s">
        <v>545</v>
      </c>
      <c r="C692">
        <f>C691/C690</f>
        <v>0.2535211268</v>
      </c>
      <c r="L692" s="45"/>
    </row>
    <row r="693">
      <c r="B693" s="2" t="s">
        <v>576</v>
      </c>
      <c r="C693">
        <f>COUNTIFS(C5:C555,"&gt;=0.5", D5:D555,"&lt;1", E5:E555,"&gt;=0.5",F5:F555,"&lt;0.75")</f>
        <v>13</v>
      </c>
      <c r="L693" s="45"/>
    </row>
    <row r="694">
      <c r="B694" s="2" t="s">
        <v>577</v>
      </c>
      <c r="C694" s="41">
        <f>COUNTIFS(C5:C555,"&gt;=0.5", D5:D555,"&lt;1", E5:E555,"&gt;=0.5",F5:F555,"&lt;0.75",I5:I555,"&gt;=5")</f>
        <v>1</v>
      </c>
      <c r="L694" s="45"/>
    </row>
    <row r="695">
      <c r="B695" s="2" t="s">
        <v>545</v>
      </c>
      <c r="C695">
        <f>C694/C693</f>
        <v>0.07692307692</v>
      </c>
      <c r="L695" s="45"/>
    </row>
    <row r="696">
      <c r="B696" s="2" t="s">
        <v>578</v>
      </c>
      <c r="C696" s="41">
        <f>COUNTIFS(C5:C555,"&gt;=0.5", D5:D555,"&gt;=1", E5:E555,"&gt;=0.5",F5:F555,"&lt;0.75")</f>
        <v>39</v>
      </c>
      <c r="L696" s="45"/>
    </row>
    <row r="697">
      <c r="B697" s="2" t="s">
        <v>579</v>
      </c>
      <c r="C697" s="41">
        <f>COUNTIFS(C2:C552,"&gt;=0.5", D2:D552,"&gt;=1", E2:E552,"&gt;=0.5",F2:F552,"&lt;0.75",I2:I552,"&gt;=5")</f>
        <v>15</v>
      </c>
      <c r="L697" s="45"/>
    </row>
    <row r="698">
      <c r="B698" s="2" t="s">
        <v>580</v>
      </c>
      <c r="C698">
        <f>C697/39</f>
        <v>0.3846153846</v>
      </c>
      <c r="L698" s="45"/>
    </row>
    <row r="699">
      <c r="B699" s="2" t="s">
        <v>581</v>
      </c>
      <c r="C699" s="41">
        <f>COUNTIFS(C2:C552,"&gt;=0.5", D2:D552,"&lt;1", E2:E552,"&gt;=0.5",F2:F552,"&gt;=0.75")</f>
        <v>12</v>
      </c>
      <c r="L699" s="45"/>
    </row>
    <row r="700">
      <c r="B700" s="2" t="s">
        <v>582</v>
      </c>
      <c r="C700" s="41">
        <f>COUNTIFS(C2:C552,"&gt;=0.5", D2:D552,"&lt;1", E2:E552,"&gt;=0.5",F2:F552,"&gt;=0.75",I2:I552,"&gt;=5")</f>
        <v>10</v>
      </c>
      <c r="L700" s="45"/>
    </row>
    <row r="701">
      <c r="B701" s="2" t="s">
        <v>545</v>
      </c>
      <c r="C701">
        <f>10/12</f>
        <v>0.8333333333</v>
      </c>
      <c r="L701" s="45"/>
    </row>
    <row r="702">
      <c r="L702" s="45"/>
    </row>
    <row r="703">
      <c r="L703" s="45"/>
    </row>
    <row r="704">
      <c r="L704" s="45"/>
    </row>
    <row r="705">
      <c r="L705" s="45"/>
    </row>
    <row r="706">
      <c r="L706" s="45"/>
    </row>
    <row r="707">
      <c r="L707" s="45"/>
    </row>
    <row r="708">
      <c r="L708" s="45"/>
    </row>
    <row r="709">
      <c r="L709" s="45"/>
    </row>
    <row r="710">
      <c r="L710" s="45"/>
    </row>
    <row r="711">
      <c r="L711" s="45"/>
    </row>
    <row r="712">
      <c r="L712" s="45"/>
    </row>
    <row r="713">
      <c r="L713" s="45"/>
    </row>
    <row r="714">
      <c r="L714" s="45"/>
    </row>
    <row r="715">
      <c r="L715" s="45"/>
    </row>
    <row r="716">
      <c r="L716" s="45"/>
    </row>
    <row r="717">
      <c r="L717" s="45"/>
    </row>
    <row r="718">
      <c r="L718" s="45"/>
    </row>
    <row r="719">
      <c r="L719" s="45"/>
    </row>
    <row r="720">
      <c r="L720" s="45"/>
    </row>
    <row r="721">
      <c r="L721" s="45"/>
    </row>
    <row r="722">
      <c r="L722" s="45"/>
    </row>
    <row r="723">
      <c r="L723" s="45"/>
    </row>
    <row r="724">
      <c r="L724" s="45"/>
    </row>
    <row r="725">
      <c r="L725" s="45"/>
    </row>
    <row r="726">
      <c r="L726" s="45"/>
    </row>
    <row r="727">
      <c r="L727" s="45"/>
    </row>
    <row r="728">
      <c r="L728" s="45"/>
    </row>
    <row r="729">
      <c r="L729" s="45"/>
    </row>
    <row r="730">
      <c r="L730" s="45"/>
    </row>
    <row r="731">
      <c r="L731" s="45"/>
    </row>
    <row r="732">
      <c r="L732" s="45"/>
    </row>
    <row r="733">
      <c r="L733" s="45"/>
    </row>
    <row r="734">
      <c r="L734" s="45"/>
    </row>
    <row r="735">
      <c r="L735" s="45"/>
    </row>
    <row r="736">
      <c r="L736" s="45"/>
    </row>
    <row r="737">
      <c r="L737" s="45"/>
    </row>
    <row r="738">
      <c r="L738" s="45"/>
    </row>
    <row r="739">
      <c r="L739" s="45"/>
    </row>
    <row r="740">
      <c r="L740" s="45"/>
    </row>
    <row r="741">
      <c r="L741" s="45"/>
    </row>
    <row r="742">
      <c r="L742" s="45"/>
    </row>
    <row r="743">
      <c r="L743" s="45"/>
    </row>
    <row r="744">
      <c r="L744" s="45"/>
    </row>
    <row r="745">
      <c r="L745" s="45"/>
    </row>
    <row r="746">
      <c r="L746" s="45"/>
    </row>
    <row r="747">
      <c r="L747" s="45"/>
    </row>
    <row r="748">
      <c r="L748" s="45"/>
    </row>
    <row r="749">
      <c r="L749" s="45"/>
    </row>
    <row r="750">
      <c r="L750" s="45"/>
    </row>
    <row r="751">
      <c r="L751" s="45"/>
    </row>
    <row r="752">
      <c r="L752" s="45"/>
    </row>
    <row r="753">
      <c r="L753" s="45"/>
    </row>
    <row r="754">
      <c r="L754" s="45"/>
    </row>
    <row r="755">
      <c r="L755" s="45"/>
    </row>
    <row r="756">
      <c r="L756" s="45"/>
    </row>
    <row r="757">
      <c r="L757" s="45"/>
    </row>
    <row r="758">
      <c r="L758" s="45"/>
    </row>
    <row r="759">
      <c r="L759" s="45"/>
    </row>
    <row r="760">
      <c r="L760" s="45"/>
    </row>
    <row r="761">
      <c r="L761" s="45"/>
    </row>
    <row r="762">
      <c r="L762" s="45"/>
    </row>
    <row r="763">
      <c r="L763" s="45"/>
    </row>
    <row r="764">
      <c r="L764" s="45"/>
    </row>
    <row r="765">
      <c r="L765" s="45"/>
    </row>
    <row r="766">
      <c r="L766" s="45"/>
    </row>
    <row r="767">
      <c r="L767" s="45"/>
    </row>
    <row r="768">
      <c r="L768" s="45"/>
    </row>
    <row r="769">
      <c r="L769" s="45"/>
    </row>
    <row r="770">
      <c r="L770" s="45"/>
    </row>
    <row r="771">
      <c r="L771" s="45"/>
    </row>
    <row r="772">
      <c r="L772" s="45"/>
    </row>
    <row r="773">
      <c r="L773" s="45"/>
    </row>
    <row r="774">
      <c r="L774" s="45"/>
    </row>
    <row r="775">
      <c r="L775" s="45"/>
    </row>
    <row r="776">
      <c r="L776" s="45"/>
    </row>
    <row r="777">
      <c r="L777" s="45"/>
    </row>
    <row r="778">
      <c r="L778" s="45"/>
    </row>
    <row r="779">
      <c r="L779" s="45"/>
    </row>
    <row r="780">
      <c r="L780" s="45"/>
    </row>
    <row r="781">
      <c r="L781" s="45"/>
    </row>
    <row r="782">
      <c r="L782" s="45"/>
    </row>
    <row r="783">
      <c r="L783" s="45"/>
    </row>
    <row r="784">
      <c r="L784" s="45"/>
    </row>
    <row r="785">
      <c r="L785" s="45"/>
    </row>
    <row r="786">
      <c r="L786" s="45"/>
    </row>
    <row r="787">
      <c r="L787" s="45"/>
    </row>
    <row r="788">
      <c r="L788" s="45"/>
    </row>
    <row r="789">
      <c r="L789" s="45"/>
    </row>
    <row r="790">
      <c r="L790" s="45"/>
    </row>
    <row r="791">
      <c r="L791" s="45"/>
    </row>
    <row r="792">
      <c r="L792" s="45"/>
    </row>
    <row r="793">
      <c r="L793" s="45"/>
    </row>
    <row r="794">
      <c r="L794" s="45"/>
    </row>
    <row r="795">
      <c r="L795" s="45"/>
    </row>
    <row r="796">
      <c r="L796" s="45"/>
    </row>
    <row r="797">
      <c r="L797" s="45"/>
    </row>
    <row r="798">
      <c r="L798" s="45"/>
    </row>
    <row r="799">
      <c r="L799" s="45"/>
    </row>
    <row r="800">
      <c r="L800" s="45"/>
    </row>
    <row r="801">
      <c r="L801" s="45"/>
    </row>
    <row r="802">
      <c r="L802" s="45"/>
    </row>
    <row r="803">
      <c r="L803" s="45"/>
    </row>
    <row r="804">
      <c r="L804" s="45"/>
    </row>
    <row r="805">
      <c r="L805" s="45"/>
    </row>
    <row r="806">
      <c r="L806" s="45"/>
    </row>
    <row r="807">
      <c r="L807" s="45"/>
    </row>
    <row r="808">
      <c r="L808" s="45"/>
    </row>
    <row r="809">
      <c r="L809" s="45"/>
    </row>
    <row r="810">
      <c r="L810" s="45"/>
    </row>
    <row r="811">
      <c r="L811" s="45"/>
    </row>
    <row r="812">
      <c r="L812" s="45"/>
    </row>
    <row r="813">
      <c r="L813" s="45"/>
    </row>
    <row r="814">
      <c r="L814" s="45"/>
    </row>
    <row r="815">
      <c r="L815" s="45"/>
    </row>
    <row r="816">
      <c r="L816" s="45"/>
    </row>
    <row r="817">
      <c r="L817" s="45"/>
    </row>
    <row r="818">
      <c r="L818" s="45"/>
    </row>
    <row r="819">
      <c r="L819" s="45"/>
    </row>
    <row r="820">
      <c r="L820" s="45"/>
    </row>
    <row r="821">
      <c r="L821" s="45"/>
    </row>
    <row r="822">
      <c r="L822" s="45"/>
    </row>
    <row r="823">
      <c r="L823" s="45"/>
    </row>
    <row r="824">
      <c r="L824" s="45"/>
    </row>
    <row r="825">
      <c r="L825" s="45"/>
    </row>
    <row r="826">
      <c r="L826" s="45"/>
    </row>
    <row r="827">
      <c r="L827" s="45"/>
    </row>
    <row r="828">
      <c r="L828" s="45"/>
    </row>
    <row r="829">
      <c r="L829" s="45"/>
    </row>
    <row r="830">
      <c r="L830" s="45"/>
    </row>
    <row r="831">
      <c r="L831" s="45"/>
    </row>
    <row r="832">
      <c r="L832" s="45"/>
    </row>
    <row r="833">
      <c r="L833" s="45"/>
    </row>
    <row r="834">
      <c r="L834" s="45"/>
    </row>
    <row r="835">
      <c r="L835" s="45"/>
    </row>
    <row r="836">
      <c r="L836" s="45"/>
    </row>
    <row r="837">
      <c r="L837" s="45"/>
    </row>
    <row r="838">
      <c r="L838" s="45"/>
    </row>
    <row r="839">
      <c r="L839" s="45"/>
    </row>
    <row r="840">
      <c r="L840" s="45"/>
    </row>
    <row r="841">
      <c r="L841" s="45"/>
    </row>
    <row r="842">
      <c r="L842" s="45"/>
    </row>
    <row r="843">
      <c r="L843" s="45"/>
    </row>
    <row r="844">
      <c r="L844" s="45"/>
    </row>
    <row r="845">
      <c r="L845" s="45"/>
    </row>
    <row r="846">
      <c r="L846" s="45"/>
    </row>
    <row r="847">
      <c r="L847" s="45"/>
    </row>
    <row r="848">
      <c r="L848" s="45"/>
    </row>
    <row r="849">
      <c r="L849" s="45"/>
    </row>
    <row r="850">
      <c r="L850" s="45"/>
    </row>
    <row r="851">
      <c r="L851" s="45"/>
    </row>
    <row r="852">
      <c r="L852" s="45"/>
    </row>
    <row r="853">
      <c r="L853" s="45"/>
    </row>
    <row r="854">
      <c r="L854" s="45"/>
    </row>
    <row r="855">
      <c r="L855" s="45"/>
    </row>
    <row r="856">
      <c r="L856" s="45"/>
    </row>
    <row r="857">
      <c r="L857" s="45"/>
    </row>
    <row r="858">
      <c r="L858" s="45"/>
    </row>
    <row r="859">
      <c r="L859" s="45"/>
    </row>
    <row r="860">
      <c r="L860" s="45"/>
    </row>
    <row r="861">
      <c r="L861" s="45"/>
    </row>
    <row r="862">
      <c r="L862" s="45"/>
    </row>
    <row r="863">
      <c r="L863" s="45"/>
    </row>
    <row r="864">
      <c r="L864" s="45"/>
    </row>
    <row r="865">
      <c r="L865" s="45"/>
    </row>
    <row r="866">
      <c r="L866" s="45"/>
    </row>
    <row r="867">
      <c r="L867" s="45"/>
    </row>
    <row r="868">
      <c r="L868" s="45"/>
    </row>
    <row r="869">
      <c r="L869" s="45"/>
    </row>
    <row r="870">
      <c r="L870" s="45"/>
    </row>
    <row r="871">
      <c r="L871" s="45"/>
    </row>
    <row r="872">
      <c r="L872" s="45"/>
    </row>
    <row r="873">
      <c r="L873" s="45"/>
    </row>
    <row r="874">
      <c r="L874" s="45"/>
    </row>
    <row r="875">
      <c r="L875" s="45"/>
    </row>
    <row r="876">
      <c r="L876" s="45"/>
    </row>
    <row r="877">
      <c r="L877" s="45"/>
    </row>
    <row r="878">
      <c r="L878" s="45"/>
    </row>
    <row r="879">
      <c r="L879" s="45"/>
    </row>
    <row r="880">
      <c r="L880" s="45"/>
    </row>
    <row r="881">
      <c r="L881" s="45"/>
    </row>
    <row r="882">
      <c r="L882" s="45"/>
    </row>
    <row r="883">
      <c r="L883" s="45"/>
    </row>
    <row r="884">
      <c r="L884" s="45"/>
    </row>
    <row r="885">
      <c r="L885" s="45"/>
    </row>
    <row r="886">
      <c r="L886" s="45"/>
    </row>
    <row r="887">
      <c r="L887" s="45"/>
    </row>
    <row r="888">
      <c r="L888" s="45"/>
    </row>
    <row r="889">
      <c r="L889" s="45"/>
    </row>
    <row r="890">
      <c r="L890" s="45"/>
    </row>
    <row r="891">
      <c r="L891" s="45"/>
    </row>
    <row r="892">
      <c r="L892" s="45"/>
    </row>
    <row r="893">
      <c r="L893" s="45"/>
    </row>
    <row r="894">
      <c r="L894" s="45"/>
    </row>
    <row r="895">
      <c r="L895" s="45"/>
    </row>
    <row r="896">
      <c r="L896" s="45"/>
    </row>
    <row r="897">
      <c r="L897" s="45"/>
    </row>
    <row r="898">
      <c r="L898" s="45"/>
    </row>
    <row r="899">
      <c r="L899" s="45"/>
    </row>
    <row r="900">
      <c r="L900" s="45"/>
    </row>
    <row r="901">
      <c r="L901" s="45"/>
    </row>
    <row r="902">
      <c r="L902" s="45"/>
    </row>
    <row r="903">
      <c r="L903" s="45"/>
    </row>
    <row r="904">
      <c r="L904" s="45"/>
    </row>
    <row r="905">
      <c r="L905" s="45"/>
    </row>
    <row r="906">
      <c r="L906" s="45"/>
    </row>
    <row r="907">
      <c r="L907" s="45"/>
    </row>
    <row r="908">
      <c r="L908" s="45"/>
    </row>
    <row r="909">
      <c r="L909" s="45"/>
    </row>
    <row r="910">
      <c r="L910" s="45"/>
    </row>
    <row r="911">
      <c r="L911" s="45"/>
    </row>
    <row r="912">
      <c r="L912" s="45"/>
    </row>
    <row r="913">
      <c r="L913" s="45"/>
    </row>
    <row r="914">
      <c r="L914" s="45"/>
    </row>
    <row r="915">
      <c r="L915" s="45"/>
    </row>
    <row r="916">
      <c r="L916" s="45"/>
    </row>
    <row r="917">
      <c r="L917" s="45"/>
    </row>
    <row r="918">
      <c r="L918" s="45"/>
    </row>
    <row r="919">
      <c r="L919" s="45"/>
    </row>
    <row r="920">
      <c r="L920" s="45"/>
    </row>
    <row r="921">
      <c r="L921" s="45"/>
    </row>
    <row r="922">
      <c r="L922" s="45"/>
    </row>
    <row r="923">
      <c r="L923" s="45"/>
    </row>
    <row r="924">
      <c r="L924" s="45"/>
    </row>
    <row r="925">
      <c r="L925" s="45"/>
    </row>
    <row r="926">
      <c r="L926" s="45"/>
    </row>
    <row r="927">
      <c r="L927" s="45"/>
    </row>
    <row r="928">
      <c r="L928" s="45"/>
    </row>
    <row r="929">
      <c r="L929" s="45"/>
    </row>
    <row r="930">
      <c r="L930" s="45"/>
    </row>
    <row r="931">
      <c r="L931" s="45"/>
    </row>
    <row r="932">
      <c r="L932" s="45"/>
    </row>
    <row r="933">
      <c r="L933" s="45"/>
    </row>
    <row r="934">
      <c r="L934" s="45"/>
    </row>
    <row r="935">
      <c r="L935" s="45"/>
    </row>
    <row r="936">
      <c r="L936" s="45"/>
    </row>
    <row r="937">
      <c r="L937" s="45"/>
    </row>
    <row r="938">
      <c r="L938" s="45"/>
    </row>
    <row r="939">
      <c r="L939" s="45"/>
    </row>
    <row r="940">
      <c r="L940" s="45"/>
    </row>
    <row r="941">
      <c r="L941" s="45"/>
    </row>
    <row r="942">
      <c r="L942" s="45"/>
    </row>
    <row r="943">
      <c r="L943" s="45"/>
    </row>
    <row r="944">
      <c r="L944" s="45"/>
    </row>
    <row r="945">
      <c r="L945" s="45"/>
    </row>
    <row r="946">
      <c r="L946" s="45"/>
    </row>
    <row r="947">
      <c r="L947" s="45"/>
    </row>
    <row r="948">
      <c r="L948" s="45"/>
    </row>
    <row r="949">
      <c r="L949" s="45"/>
    </row>
    <row r="950">
      <c r="L950" s="45"/>
    </row>
    <row r="951">
      <c r="L951" s="45"/>
    </row>
    <row r="952">
      <c r="L952" s="45"/>
    </row>
    <row r="953">
      <c r="L953" s="45"/>
    </row>
    <row r="954">
      <c r="L954" s="45"/>
    </row>
    <row r="955">
      <c r="L955" s="45"/>
    </row>
    <row r="956">
      <c r="L956" s="45"/>
    </row>
    <row r="957">
      <c r="L957" s="45"/>
    </row>
    <row r="958">
      <c r="L958" s="45"/>
    </row>
    <row r="959">
      <c r="L959" s="45"/>
    </row>
    <row r="960">
      <c r="L960" s="45"/>
    </row>
    <row r="961">
      <c r="L961" s="45"/>
    </row>
    <row r="962">
      <c r="L962" s="45"/>
    </row>
    <row r="963">
      <c r="L963" s="45"/>
    </row>
    <row r="964">
      <c r="L964" s="45"/>
    </row>
    <row r="965">
      <c r="L965" s="45"/>
    </row>
    <row r="966">
      <c r="L966" s="45"/>
    </row>
    <row r="967">
      <c r="L967" s="45"/>
    </row>
    <row r="968">
      <c r="L968" s="45"/>
    </row>
    <row r="969">
      <c r="L969" s="45"/>
    </row>
    <row r="970">
      <c r="L970" s="45"/>
    </row>
    <row r="971">
      <c r="L971" s="45"/>
    </row>
    <row r="972">
      <c r="L972" s="45"/>
    </row>
    <row r="973">
      <c r="L973" s="45"/>
    </row>
    <row r="974">
      <c r="L974" s="45"/>
    </row>
    <row r="975">
      <c r="L975" s="45"/>
    </row>
    <row r="976">
      <c r="L976" s="45"/>
    </row>
    <row r="977">
      <c r="L977" s="45"/>
    </row>
    <row r="978">
      <c r="L978" s="45"/>
    </row>
    <row r="979">
      <c r="L979" s="45"/>
    </row>
    <row r="980">
      <c r="L980" s="45"/>
    </row>
    <row r="981">
      <c r="L981" s="45"/>
    </row>
    <row r="982">
      <c r="L982" s="45"/>
    </row>
    <row r="983">
      <c r="L983" s="45"/>
    </row>
    <row r="984">
      <c r="L984" s="45"/>
    </row>
    <row r="985">
      <c r="L985" s="45"/>
    </row>
    <row r="986">
      <c r="L986" s="45"/>
    </row>
    <row r="987">
      <c r="L987" s="45"/>
    </row>
    <row r="988">
      <c r="L988" s="45"/>
    </row>
    <row r="989">
      <c r="L989" s="45"/>
    </row>
    <row r="990">
      <c r="L990" s="45"/>
    </row>
    <row r="991">
      <c r="L991" s="45"/>
    </row>
    <row r="992">
      <c r="L992" s="45"/>
    </row>
    <row r="993">
      <c r="L993" s="45"/>
    </row>
    <row r="994">
      <c r="L994" s="45"/>
    </row>
    <row r="995">
      <c r="L995" s="45"/>
    </row>
    <row r="996">
      <c r="L996" s="45"/>
    </row>
    <row r="997">
      <c r="L997" s="45"/>
    </row>
    <row r="998">
      <c r="L998" s="45"/>
    </row>
    <row r="999">
      <c r="L999" s="45"/>
    </row>
    <row r="1000">
      <c r="L1000" s="45"/>
    </row>
    <row r="1001">
      <c r="L1001" s="45"/>
    </row>
    <row r="1002">
      <c r="L1002" s="45"/>
    </row>
    <row r="1003">
      <c r="L1003" s="45"/>
    </row>
    <row r="1004">
      <c r="L1004" s="45"/>
    </row>
    <row r="1005">
      <c r="L1005" s="45"/>
    </row>
    <row r="1006">
      <c r="L1006" s="45"/>
    </row>
    <row r="1007">
      <c r="L1007" s="45"/>
    </row>
    <row r="1008">
      <c r="L1008" s="45"/>
    </row>
    <row r="1009">
      <c r="L1009" s="45"/>
    </row>
    <row r="1010">
      <c r="L1010" s="45"/>
    </row>
    <row r="1011">
      <c r="L1011" s="45"/>
    </row>
    <row r="1012">
      <c r="L1012" s="45"/>
    </row>
  </sheetData>
  <mergeCells count="12">
    <mergeCell ref="C597:D597"/>
    <mergeCell ref="C595:D595"/>
    <mergeCell ref="C596:D596"/>
    <mergeCell ref="B612:C612"/>
    <mergeCell ref="B611:C611"/>
    <mergeCell ref="C598:D598"/>
    <mergeCell ref="B609:C609"/>
    <mergeCell ref="B610:C610"/>
    <mergeCell ref="B613:C613"/>
    <mergeCell ref="B616:C616"/>
    <mergeCell ref="B608:C608"/>
    <mergeCell ref="C599:D59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14"/>
    <col customWidth="1" min="2" max="2" width="9.57"/>
    <col customWidth="1" min="3" max="3" width="8.14"/>
    <col customWidth="1" min="4" max="4" width="14.43"/>
    <col customWidth="1" min="5" max="5" width="14.86"/>
    <col customWidth="1" min="6" max="6" width="16.29"/>
    <col customWidth="1" min="7" max="7" width="13.43"/>
    <col customWidth="1" min="8" max="8" width="15.86"/>
    <col customWidth="1" min="9" max="9" width="15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t="s">
        <v>7</v>
      </c>
      <c r="B2" s="2">
        <v>1.0</v>
      </c>
      <c r="C2">
        <v>0.7</v>
      </c>
      <c r="D2">
        <v>1.63</v>
      </c>
      <c r="E2">
        <v>0.6415</v>
      </c>
      <c r="F2">
        <v>1.5</v>
      </c>
      <c r="G2">
        <v>2.75</v>
      </c>
      <c r="H2">
        <v>1.5</v>
      </c>
    </row>
    <row r="3">
      <c r="A3" t="s">
        <v>8</v>
      </c>
      <c r="B3" s="2">
        <v>2.0</v>
      </c>
      <c r="C3">
        <v>0.4</v>
      </c>
      <c r="D3">
        <v>1.16</v>
      </c>
      <c r="E3">
        <v>0.741</v>
      </c>
      <c r="F3">
        <v>0.675</v>
      </c>
      <c r="G3">
        <v>1.4</v>
      </c>
      <c r="H3">
        <v>0.75</v>
      </c>
    </row>
    <row r="4">
      <c r="A4" t="s">
        <v>9</v>
      </c>
      <c r="B4" s="2">
        <v>3.0</v>
      </c>
      <c r="C4">
        <v>1.0</v>
      </c>
      <c r="D4">
        <v>1.75</v>
      </c>
      <c r="E4">
        <v>0.8</v>
      </c>
      <c r="F4">
        <v>1.2</v>
      </c>
      <c r="G4">
        <v>2.9</v>
      </c>
      <c r="H4">
        <v>1.5</v>
      </c>
    </row>
    <row r="5">
      <c r="A5" t="s">
        <v>10</v>
      </c>
      <c r="B5" s="2">
        <v>4.0</v>
      </c>
      <c r="C5">
        <v>1.0</v>
      </c>
      <c r="D5">
        <v>1.33</v>
      </c>
      <c r="E5">
        <v>1.0</v>
      </c>
      <c r="F5">
        <v>1.425</v>
      </c>
      <c r="G5">
        <v>2.2</v>
      </c>
      <c r="H5">
        <v>0.8</v>
      </c>
    </row>
    <row r="6">
      <c r="A6" t="s">
        <v>11</v>
      </c>
      <c r="B6" s="2">
        <v>5.0</v>
      </c>
      <c r="C6">
        <v>0.5</v>
      </c>
      <c r="D6">
        <v>1.56</v>
      </c>
      <c r="E6">
        <v>0.737</v>
      </c>
      <c r="F6">
        <v>1.275</v>
      </c>
      <c r="G6">
        <v>0.9</v>
      </c>
      <c r="H6">
        <v>0.95</v>
      </c>
    </row>
    <row r="7">
      <c r="A7" t="s">
        <v>12</v>
      </c>
      <c r="B7" s="2">
        <v>6.0</v>
      </c>
      <c r="C7">
        <v>0.0</v>
      </c>
      <c r="D7">
        <v>1.38</v>
      </c>
      <c r="E7">
        <v>0.5</v>
      </c>
      <c r="F7">
        <v>0.8</v>
      </c>
      <c r="G7">
        <v>0.0</v>
      </c>
      <c r="H7">
        <v>0.7</v>
      </c>
    </row>
    <row r="8">
      <c r="A8" t="s">
        <v>13</v>
      </c>
      <c r="B8" s="2">
        <v>7.0</v>
      </c>
      <c r="C8">
        <v>0.5</v>
      </c>
      <c r="D8">
        <v>0.65</v>
      </c>
      <c r="E8">
        <v>0.65</v>
      </c>
      <c r="F8">
        <v>0.0</v>
      </c>
      <c r="G8">
        <v>0.0</v>
      </c>
      <c r="H8">
        <v>0.55</v>
      </c>
    </row>
    <row r="9">
      <c r="A9" t="s">
        <v>14</v>
      </c>
      <c r="B9" s="2">
        <v>8.0</v>
      </c>
      <c r="C9">
        <v>0.0</v>
      </c>
      <c r="D9">
        <v>1.32</v>
      </c>
      <c r="E9">
        <v>0.53</v>
      </c>
      <c r="F9">
        <v>0.0</v>
      </c>
      <c r="G9">
        <v>0.0</v>
      </c>
      <c r="H9">
        <v>0.75</v>
      </c>
    </row>
    <row r="10">
      <c r="A10" t="s">
        <v>15</v>
      </c>
      <c r="B10" s="2">
        <v>9.0</v>
      </c>
      <c r="C10">
        <v>0.1</v>
      </c>
      <c r="D10">
        <v>0.95</v>
      </c>
      <c r="E10">
        <v>0.8</v>
      </c>
      <c r="F10">
        <v>0.0</v>
      </c>
      <c r="G10">
        <v>0.0</v>
      </c>
      <c r="H10">
        <v>0.75</v>
      </c>
    </row>
    <row r="11">
      <c r="A11" t="s">
        <v>16</v>
      </c>
      <c r="B11" s="2">
        <v>10.0</v>
      </c>
      <c r="C11">
        <v>0.7</v>
      </c>
      <c r="D11">
        <v>1.46</v>
      </c>
      <c r="E11">
        <v>0.6</v>
      </c>
      <c r="F11">
        <v>0.0</v>
      </c>
      <c r="G11">
        <v>0.2</v>
      </c>
      <c r="H11">
        <v>0.8</v>
      </c>
    </row>
    <row r="12">
      <c r="A12" t="s">
        <v>17</v>
      </c>
      <c r="B12" s="2">
        <v>11.0</v>
      </c>
      <c r="C12">
        <v>0.6</v>
      </c>
      <c r="D12">
        <v>1.06</v>
      </c>
      <c r="E12">
        <v>0.6</v>
      </c>
      <c r="F12">
        <v>0.675</v>
      </c>
      <c r="G12">
        <v>0.75</v>
      </c>
      <c r="H12">
        <v>0.75</v>
      </c>
    </row>
    <row r="13">
      <c r="A13" t="s">
        <v>18</v>
      </c>
      <c r="B13" s="2">
        <v>12.0</v>
      </c>
      <c r="C13">
        <v>0.5</v>
      </c>
      <c r="D13">
        <v>0.86</v>
      </c>
      <c r="E13">
        <v>0.7</v>
      </c>
      <c r="F13">
        <v>0.75</v>
      </c>
      <c r="G13">
        <v>0.2</v>
      </c>
      <c r="H13">
        <v>0.7</v>
      </c>
    </row>
    <row r="14">
      <c r="A14" t="s">
        <v>19</v>
      </c>
      <c r="B14" s="2">
        <v>13.0</v>
      </c>
      <c r="C14">
        <v>0.8</v>
      </c>
      <c r="D14">
        <v>0.87</v>
      </c>
      <c r="E14">
        <v>0.7</v>
      </c>
      <c r="F14">
        <v>0.675</v>
      </c>
      <c r="G14">
        <v>0.2</v>
      </c>
      <c r="H14">
        <v>0.75</v>
      </c>
    </row>
    <row r="15">
      <c r="A15" t="s">
        <v>20</v>
      </c>
      <c r="B15" s="2">
        <v>14.0</v>
      </c>
      <c r="C15">
        <v>0.1</v>
      </c>
      <c r="D15">
        <v>1.58</v>
      </c>
      <c r="E15">
        <v>0.741</v>
      </c>
      <c r="F15">
        <v>0.0</v>
      </c>
      <c r="G15">
        <v>0.0</v>
      </c>
      <c r="H15">
        <v>1.0</v>
      </c>
    </row>
    <row r="16">
      <c r="A16" t="s">
        <v>21</v>
      </c>
      <c r="B16" s="2">
        <v>15.0</v>
      </c>
      <c r="C16">
        <v>0.1</v>
      </c>
      <c r="D16">
        <v>0.7</v>
      </c>
      <c r="E16">
        <v>0.737</v>
      </c>
      <c r="F16">
        <v>0.0</v>
      </c>
      <c r="G16">
        <v>0.0</v>
      </c>
      <c r="H16">
        <v>0.5</v>
      </c>
    </row>
    <row r="19">
      <c r="B19" s="3" t="s">
        <v>0</v>
      </c>
      <c r="C19" s="3" t="s">
        <v>1</v>
      </c>
      <c r="D19" s="3" t="s">
        <v>22</v>
      </c>
      <c r="E19" s="3" t="s">
        <v>23</v>
      </c>
      <c r="F19" s="3" t="s">
        <v>24</v>
      </c>
      <c r="G19" s="3" t="s">
        <v>25</v>
      </c>
      <c r="H19" s="4" t="s">
        <v>26</v>
      </c>
      <c r="I19" s="3" t="s">
        <v>27</v>
      </c>
    </row>
    <row r="20">
      <c r="B20" s="5">
        <v>1.0</v>
      </c>
      <c r="C20" s="6">
        <v>0.7</v>
      </c>
      <c r="D20" s="6">
        <f t="shared" ref="D20:D34" si="2">(C20-0.5)/0.5</f>
        <v>0.4</v>
      </c>
      <c r="E20" s="6">
        <f t="shared" ref="E20:E34" si="3">(C20-0.46)/0.5</f>
        <v>0.48</v>
      </c>
      <c r="F20" s="7">
        <v>0.6</v>
      </c>
      <c r="G20" s="6">
        <f t="shared" ref="G20:H20" si="1">(D20+1)/2</f>
        <v>0.7</v>
      </c>
      <c r="H20" s="6">
        <f t="shared" si="1"/>
        <v>0.74</v>
      </c>
      <c r="I20" s="8">
        <f t="shared" ref="I20:I21" si="5">round(1-((F20+G20+H20)/3),2)</f>
        <v>0.32</v>
      </c>
    </row>
    <row r="21">
      <c r="B21" s="5">
        <v>2.0</v>
      </c>
      <c r="C21" s="6">
        <v>0.4</v>
      </c>
      <c r="D21" s="6">
        <f t="shared" si="2"/>
        <v>-0.2</v>
      </c>
      <c r="E21" s="6">
        <f t="shared" si="3"/>
        <v>-0.12</v>
      </c>
      <c r="F21" s="7">
        <v>0.19</v>
      </c>
      <c r="G21" s="6">
        <f t="shared" ref="G21:H21" si="4">(D21+1)/2</f>
        <v>0.4</v>
      </c>
      <c r="H21" s="6">
        <f t="shared" si="4"/>
        <v>0.44</v>
      </c>
      <c r="I21" s="9">
        <f t="shared" si="5"/>
        <v>0.66</v>
      </c>
    </row>
    <row r="22">
      <c r="B22" s="5">
        <v>3.0</v>
      </c>
      <c r="C22" s="6">
        <v>1.0</v>
      </c>
      <c r="D22" s="6">
        <f t="shared" si="2"/>
        <v>1</v>
      </c>
      <c r="E22" s="6">
        <f t="shared" si="3"/>
        <v>1.08</v>
      </c>
      <c r="F22" s="7">
        <v>0.92</v>
      </c>
      <c r="G22" s="6">
        <f t="shared" ref="G22:H22" si="6">(D22+1)/2</f>
        <v>1</v>
      </c>
      <c r="H22" s="6">
        <f t="shared" si="6"/>
        <v>1.04</v>
      </c>
      <c r="I22" s="10">
        <v>0.0</v>
      </c>
    </row>
    <row r="23">
      <c r="B23" s="5">
        <v>4.0</v>
      </c>
      <c r="C23" s="6">
        <v>1.0</v>
      </c>
      <c r="D23" s="6">
        <f t="shared" si="2"/>
        <v>1</v>
      </c>
      <c r="E23" s="6">
        <f t="shared" si="3"/>
        <v>1.08</v>
      </c>
      <c r="F23" s="7">
        <v>0.92</v>
      </c>
      <c r="G23" s="6">
        <f t="shared" ref="G23:H23" si="7">(D23+1)/2</f>
        <v>1</v>
      </c>
      <c r="H23" s="6">
        <f t="shared" si="7"/>
        <v>1.04</v>
      </c>
      <c r="I23" s="10">
        <v>0.0</v>
      </c>
    </row>
    <row r="24">
      <c r="B24" s="5">
        <v>5.0</v>
      </c>
      <c r="C24" s="6">
        <v>0.5</v>
      </c>
      <c r="D24" s="6">
        <f t="shared" si="2"/>
        <v>0</v>
      </c>
      <c r="E24" s="6">
        <f t="shared" si="3"/>
        <v>0.08</v>
      </c>
      <c r="F24" s="7">
        <v>0.38</v>
      </c>
      <c r="G24" s="6">
        <f t="shared" ref="G24:H24" si="8">(D24+1)/2</f>
        <v>0.5</v>
      </c>
      <c r="H24" s="6">
        <f t="shared" si="8"/>
        <v>0.54</v>
      </c>
      <c r="I24" s="8">
        <f t="shared" ref="I24:I34" si="10">round(1-((F24+G24+H24)/3),2)</f>
        <v>0.53</v>
      </c>
    </row>
    <row r="25">
      <c r="B25" s="10">
        <v>6.0</v>
      </c>
      <c r="C25" s="6">
        <v>0.0</v>
      </c>
      <c r="D25" s="6">
        <f t="shared" si="2"/>
        <v>-1</v>
      </c>
      <c r="E25" s="6">
        <f t="shared" si="3"/>
        <v>-0.92</v>
      </c>
      <c r="F25" s="7">
        <v>0.19</v>
      </c>
      <c r="G25" s="6">
        <f t="shared" ref="G25:H25" si="9">(D25+1)/2</f>
        <v>0</v>
      </c>
      <c r="H25" s="6">
        <f t="shared" si="9"/>
        <v>0.04</v>
      </c>
      <c r="I25" s="9">
        <f t="shared" si="10"/>
        <v>0.92</v>
      </c>
    </row>
    <row r="26">
      <c r="B26" s="10">
        <v>7.0</v>
      </c>
      <c r="C26" s="6">
        <v>0.5</v>
      </c>
      <c r="D26" s="6">
        <f t="shared" si="2"/>
        <v>0</v>
      </c>
      <c r="E26" s="6">
        <f t="shared" si="3"/>
        <v>0.08</v>
      </c>
      <c r="F26" s="7">
        <v>0.38</v>
      </c>
      <c r="G26" s="6">
        <f t="shared" ref="G26:H26" si="11">(D26+1)/2</f>
        <v>0.5</v>
      </c>
      <c r="H26" s="6">
        <f t="shared" si="11"/>
        <v>0.54</v>
      </c>
      <c r="I26" s="8">
        <f t="shared" si="10"/>
        <v>0.53</v>
      </c>
    </row>
    <row r="27">
      <c r="B27" s="10">
        <v>8.0</v>
      </c>
      <c r="C27" s="6">
        <v>0.0</v>
      </c>
      <c r="D27" s="6">
        <f t="shared" si="2"/>
        <v>-1</v>
      </c>
      <c r="E27" s="6">
        <f t="shared" si="3"/>
        <v>-0.92</v>
      </c>
      <c r="F27" s="7">
        <v>0.19</v>
      </c>
      <c r="G27" s="6">
        <f t="shared" ref="G27:H27" si="12">(D27+1)/2</f>
        <v>0</v>
      </c>
      <c r="H27" s="6">
        <f t="shared" si="12"/>
        <v>0.04</v>
      </c>
      <c r="I27" s="9">
        <f t="shared" si="10"/>
        <v>0.92</v>
      </c>
    </row>
    <row r="28">
      <c r="B28" s="10">
        <v>9.0</v>
      </c>
      <c r="C28" s="6">
        <v>0.1</v>
      </c>
      <c r="D28" s="6">
        <f t="shared" si="2"/>
        <v>-0.8</v>
      </c>
      <c r="E28" s="6">
        <f t="shared" si="3"/>
        <v>-0.72</v>
      </c>
      <c r="F28" s="7">
        <v>0.19</v>
      </c>
      <c r="G28" s="6">
        <f t="shared" ref="G28:H28" si="13">(D28+1)/2</f>
        <v>0.1</v>
      </c>
      <c r="H28" s="6">
        <f t="shared" si="13"/>
        <v>0.14</v>
      </c>
      <c r="I28" s="9">
        <f t="shared" si="10"/>
        <v>0.86</v>
      </c>
    </row>
    <row r="29">
      <c r="B29" s="10">
        <v>10.0</v>
      </c>
      <c r="C29" s="6">
        <v>0.7</v>
      </c>
      <c r="D29" s="6">
        <f t="shared" si="2"/>
        <v>0.4</v>
      </c>
      <c r="E29" s="6">
        <f t="shared" si="3"/>
        <v>0.48</v>
      </c>
      <c r="F29" s="7">
        <v>0.6</v>
      </c>
      <c r="G29" s="6">
        <f t="shared" ref="G29:H29" si="14">(D29+1)/2</f>
        <v>0.7</v>
      </c>
      <c r="H29" s="6">
        <f t="shared" si="14"/>
        <v>0.74</v>
      </c>
      <c r="I29" s="8">
        <f t="shared" si="10"/>
        <v>0.32</v>
      </c>
    </row>
    <row r="30">
      <c r="B30" s="10">
        <v>11.0</v>
      </c>
      <c r="C30" s="6">
        <v>0.6</v>
      </c>
      <c r="D30" s="6">
        <f t="shared" si="2"/>
        <v>0.2</v>
      </c>
      <c r="E30" s="6">
        <f t="shared" si="3"/>
        <v>0.28</v>
      </c>
      <c r="F30" s="7">
        <v>0.38</v>
      </c>
      <c r="G30" s="6">
        <f t="shared" ref="G30:H30" si="15">(D30+1)/2</f>
        <v>0.6</v>
      </c>
      <c r="H30" s="6">
        <f t="shared" si="15"/>
        <v>0.64</v>
      </c>
      <c r="I30" s="8">
        <f t="shared" si="10"/>
        <v>0.46</v>
      </c>
    </row>
    <row r="31">
      <c r="B31" s="10">
        <v>12.0</v>
      </c>
      <c r="C31" s="6">
        <v>0.5</v>
      </c>
      <c r="D31" s="6">
        <f t="shared" si="2"/>
        <v>0</v>
      </c>
      <c r="E31" s="6">
        <f t="shared" si="3"/>
        <v>0.08</v>
      </c>
      <c r="F31" s="7">
        <v>0.38</v>
      </c>
      <c r="G31" s="6">
        <f t="shared" ref="G31:H31" si="16">(D31+1)/2</f>
        <v>0.5</v>
      </c>
      <c r="H31" s="6">
        <f t="shared" si="16"/>
        <v>0.54</v>
      </c>
      <c r="I31" s="8">
        <f t="shared" si="10"/>
        <v>0.53</v>
      </c>
    </row>
    <row r="32">
      <c r="B32" s="10">
        <v>13.0</v>
      </c>
      <c r="C32" s="6">
        <v>0.8</v>
      </c>
      <c r="D32" s="6">
        <f t="shared" si="2"/>
        <v>0.6</v>
      </c>
      <c r="E32" s="6">
        <f t="shared" si="3"/>
        <v>0.68</v>
      </c>
      <c r="F32" s="7">
        <v>0.6</v>
      </c>
      <c r="G32" s="6">
        <f t="shared" ref="G32:H32" si="17">(D32+1)/2</f>
        <v>0.8</v>
      </c>
      <c r="H32" s="6">
        <f t="shared" si="17"/>
        <v>0.84</v>
      </c>
      <c r="I32" s="8">
        <f t="shared" si="10"/>
        <v>0.25</v>
      </c>
    </row>
    <row r="33">
      <c r="B33" s="10">
        <v>14.0</v>
      </c>
      <c r="C33" s="6">
        <v>0.1</v>
      </c>
      <c r="D33" s="6">
        <f t="shared" si="2"/>
        <v>-0.8</v>
      </c>
      <c r="E33" s="6">
        <f t="shared" si="3"/>
        <v>-0.72</v>
      </c>
      <c r="F33" s="7">
        <v>0.19</v>
      </c>
      <c r="G33" s="6">
        <f t="shared" ref="G33:H33" si="18">(D33+1)/2</f>
        <v>0.1</v>
      </c>
      <c r="H33" s="6">
        <f t="shared" si="18"/>
        <v>0.14</v>
      </c>
      <c r="I33" s="9">
        <f t="shared" si="10"/>
        <v>0.86</v>
      </c>
    </row>
    <row r="34">
      <c r="B34" s="10">
        <v>15.0</v>
      </c>
      <c r="C34" s="6">
        <v>0.1</v>
      </c>
      <c r="D34" s="6">
        <f t="shared" si="2"/>
        <v>-0.8</v>
      </c>
      <c r="E34" s="6">
        <f t="shared" si="3"/>
        <v>-0.72</v>
      </c>
      <c r="F34" s="7">
        <v>0.19</v>
      </c>
      <c r="G34" s="6">
        <f t="shared" ref="G34:H34" si="19">(D34+1)/2</f>
        <v>0.1</v>
      </c>
      <c r="H34" s="6">
        <f t="shared" si="19"/>
        <v>0.14</v>
      </c>
      <c r="I34" s="9">
        <f t="shared" si="10"/>
        <v>0.86</v>
      </c>
    </row>
    <row r="36">
      <c r="B36" s="3" t="s">
        <v>0</v>
      </c>
      <c r="C36" s="3" t="s">
        <v>2</v>
      </c>
      <c r="D36" s="3" t="s">
        <v>28</v>
      </c>
      <c r="E36" s="3" t="s">
        <v>29</v>
      </c>
      <c r="F36" s="3" t="s">
        <v>30</v>
      </c>
      <c r="G36" s="3" t="s">
        <v>31</v>
      </c>
      <c r="H36" s="4" t="s">
        <v>32</v>
      </c>
      <c r="I36" s="11" t="s">
        <v>33</v>
      </c>
    </row>
    <row r="37">
      <c r="B37" s="5">
        <v>1.0</v>
      </c>
      <c r="C37" s="6">
        <v>1.63</v>
      </c>
      <c r="D37" s="6">
        <f t="shared" ref="D37:D51" si="21">(((C37-1)/1)+D20)/2</f>
        <v>0.515</v>
      </c>
      <c r="E37" s="6">
        <f t="shared" ref="E37:E51" si="22">(((C37-1.23)/1)+E20)/2</f>
        <v>0.44</v>
      </c>
      <c r="F37" s="7">
        <v>0.76</v>
      </c>
      <c r="G37" s="6">
        <f t="shared" ref="G37:H37" si="20">(D37+1)/2</f>
        <v>0.7575</v>
      </c>
      <c r="H37" s="12">
        <f t="shared" si="20"/>
        <v>0.72</v>
      </c>
      <c r="I37" s="13">
        <f t="shared" ref="I37:I51" si="24">round(1-((F37+G37+H37)/3),2)</f>
        <v>0.25</v>
      </c>
    </row>
    <row r="38">
      <c r="B38" s="5">
        <v>2.0</v>
      </c>
      <c r="C38" s="6">
        <v>1.16</v>
      </c>
      <c r="D38" s="6">
        <f t="shared" si="21"/>
        <v>-0.02</v>
      </c>
      <c r="E38" s="6">
        <f t="shared" si="22"/>
        <v>-0.095</v>
      </c>
      <c r="F38" s="7">
        <v>0.36</v>
      </c>
      <c r="G38" s="6">
        <f t="shared" ref="G38:H38" si="23">(D38+1)/2</f>
        <v>0.49</v>
      </c>
      <c r="H38" s="12">
        <f t="shared" si="23"/>
        <v>0.4525</v>
      </c>
      <c r="I38" s="13">
        <f t="shared" si="24"/>
        <v>0.57</v>
      </c>
    </row>
    <row r="39">
      <c r="B39" s="5">
        <v>3.0</v>
      </c>
      <c r="C39" s="6">
        <v>1.75</v>
      </c>
      <c r="D39" s="6">
        <f t="shared" si="21"/>
        <v>0.875</v>
      </c>
      <c r="E39" s="6">
        <f t="shared" si="22"/>
        <v>0.8</v>
      </c>
      <c r="F39" s="7">
        <v>0.96</v>
      </c>
      <c r="G39" s="6">
        <f t="shared" ref="G39:H39" si="25">(D39+1)/2</f>
        <v>0.9375</v>
      </c>
      <c r="H39" s="12">
        <f t="shared" si="25"/>
        <v>0.9</v>
      </c>
      <c r="I39" s="13">
        <f t="shared" si="24"/>
        <v>0.07</v>
      </c>
    </row>
    <row r="40">
      <c r="B40" s="5">
        <v>4.0</v>
      </c>
      <c r="C40" s="6">
        <v>1.33</v>
      </c>
      <c r="D40" s="6">
        <f t="shared" si="21"/>
        <v>0.665</v>
      </c>
      <c r="E40" s="6">
        <f t="shared" si="22"/>
        <v>0.59</v>
      </c>
      <c r="F40" s="7">
        <v>0.85</v>
      </c>
      <c r="G40" s="6">
        <f t="shared" ref="G40:H40" si="26">(D40+1)/2</f>
        <v>0.8325</v>
      </c>
      <c r="H40" s="12">
        <f t="shared" si="26"/>
        <v>0.795</v>
      </c>
      <c r="I40" s="13">
        <f t="shared" si="24"/>
        <v>0.17</v>
      </c>
    </row>
    <row r="41">
      <c r="B41" s="14">
        <v>5.0</v>
      </c>
      <c r="C41" s="15">
        <v>1.56</v>
      </c>
      <c r="D41" s="15">
        <f t="shared" si="21"/>
        <v>0.28</v>
      </c>
      <c r="E41" s="15">
        <f t="shared" si="22"/>
        <v>0.205</v>
      </c>
      <c r="F41" s="16">
        <v>0.76</v>
      </c>
      <c r="G41" s="15">
        <f t="shared" ref="G41:H41" si="27">(D41+1)/2</f>
        <v>0.64</v>
      </c>
      <c r="H41" s="17">
        <f t="shared" si="27"/>
        <v>0.6025</v>
      </c>
      <c r="I41" s="18">
        <f t="shared" si="24"/>
        <v>0.33</v>
      </c>
    </row>
    <row r="42">
      <c r="B42" s="19">
        <v>6.0</v>
      </c>
      <c r="C42" s="20">
        <v>1.38</v>
      </c>
      <c r="D42" s="20">
        <f t="shared" si="21"/>
        <v>-0.31</v>
      </c>
      <c r="E42" s="20">
        <f t="shared" si="22"/>
        <v>-0.385</v>
      </c>
      <c r="F42" s="21">
        <v>0.36</v>
      </c>
      <c r="G42" s="20">
        <f t="shared" ref="G42:H42" si="28">(D42+1)/2</f>
        <v>0.345</v>
      </c>
      <c r="H42" s="22">
        <f t="shared" si="28"/>
        <v>0.3075</v>
      </c>
      <c r="I42" s="23">
        <f t="shared" si="24"/>
        <v>0.66</v>
      </c>
    </row>
    <row r="43">
      <c r="B43" s="10">
        <v>7.0</v>
      </c>
      <c r="C43" s="6">
        <v>0.65</v>
      </c>
      <c r="D43" s="6">
        <f t="shared" si="21"/>
        <v>-0.175</v>
      </c>
      <c r="E43" s="6">
        <f t="shared" si="22"/>
        <v>-0.25</v>
      </c>
      <c r="F43" s="7">
        <v>0.26</v>
      </c>
      <c r="G43" s="6">
        <f t="shared" ref="G43:H43" si="29">(D43+1)/2</f>
        <v>0.4125</v>
      </c>
      <c r="H43" s="12">
        <f t="shared" si="29"/>
        <v>0.375</v>
      </c>
      <c r="I43" s="24">
        <f t="shared" si="24"/>
        <v>0.65</v>
      </c>
    </row>
    <row r="44">
      <c r="B44" s="10">
        <v>8.0</v>
      </c>
      <c r="C44" s="6">
        <v>1.32</v>
      </c>
      <c r="D44" s="6">
        <f t="shared" si="21"/>
        <v>-0.34</v>
      </c>
      <c r="E44" s="6">
        <f t="shared" si="22"/>
        <v>-0.415</v>
      </c>
      <c r="F44" s="7">
        <v>0.36</v>
      </c>
      <c r="G44" s="6">
        <f t="shared" ref="G44:H44" si="30">(D44+1)/2</f>
        <v>0.33</v>
      </c>
      <c r="H44" s="12">
        <f t="shared" si="30"/>
        <v>0.2925</v>
      </c>
      <c r="I44" s="24">
        <f t="shared" si="24"/>
        <v>0.67</v>
      </c>
    </row>
    <row r="45">
      <c r="B45" s="10">
        <v>9.0</v>
      </c>
      <c r="C45" s="6">
        <v>0.95</v>
      </c>
      <c r="D45" s="6">
        <f t="shared" si="21"/>
        <v>-0.425</v>
      </c>
      <c r="E45" s="6">
        <f t="shared" si="22"/>
        <v>-0.5</v>
      </c>
      <c r="F45" s="7">
        <v>0.08</v>
      </c>
      <c r="G45" s="6">
        <f t="shared" ref="G45:H45" si="31">(D45+1)/2</f>
        <v>0.2875</v>
      </c>
      <c r="H45" s="12">
        <f t="shared" si="31"/>
        <v>0.25</v>
      </c>
      <c r="I45" s="24">
        <f t="shared" si="24"/>
        <v>0.79</v>
      </c>
    </row>
    <row r="46">
      <c r="B46" s="10">
        <v>10.0</v>
      </c>
      <c r="C46" s="6">
        <v>1.46</v>
      </c>
      <c r="D46" s="6">
        <f t="shared" si="21"/>
        <v>0.43</v>
      </c>
      <c r="E46" s="6">
        <f t="shared" si="22"/>
        <v>0.355</v>
      </c>
      <c r="F46" s="7">
        <v>0.76</v>
      </c>
      <c r="G46" s="6">
        <f t="shared" ref="G46:H46" si="32">(D46+1)/2</f>
        <v>0.715</v>
      </c>
      <c r="H46" s="12">
        <f t="shared" si="32"/>
        <v>0.6775</v>
      </c>
      <c r="I46" s="13">
        <f t="shared" si="24"/>
        <v>0.28</v>
      </c>
    </row>
    <row r="47">
      <c r="B47" s="10">
        <v>11.0</v>
      </c>
      <c r="C47" s="6">
        <v>1.06</v>
      </c>
      <c r="D47" s="6">
        <f t="shared" si="21"/>
        <v>0.13</v>
      </c>
      <c r="E47" s="6">
        <f t="shared" si="22"/>
        <v>0.055</v>
      </c>
      <c r="F47" s="7">
        <v>0.76</v>
      </c>
      <c r="G47" s="6">
        <f t="shared" ref="G47:H47" si="33">(D47+1)/2</f>
        <v>0.565</v>
      </c>
      <c r="H47" s="12">
        <f t="shared" si="33"/>
        <v>0.5275</v>
      </c>
      <c r="I47" s="13">
        <f t="shared" si="24"/>
        <v>0.38</v>
      </c>
    </row>
    <row r="48">
      <c r="A48" s="2"/>
      <c r="B48" s="10">
        <v>12.0</v>
      </c>
      <c r="C48" s="6">
        <v>0.86</v>
      </c>
      <c r="D48" s="6">
        <f t="shared" si="21"/>
        <v>-0.07</v>
      </c>
      <c r="E48" s="6">
        <f t="shared" si="22"/>
        <v>-0.145</v>
      </c>
      <c r="F48" s="7">
        <v>0.26</v>
      </c>
      <c r="G48" s="6">
        <f t="shared" ref="G48:H48" si="34">(D48+1)/2</f>
        <v>0.465</v>
      </c>
      <c r="H48" s="12">
        <f t="shared" si="34"/>
        <v>0.4275</v>
      </c>
      <c r="I48" s="24">
        <f t="shared" si="24"/>
        <v>0.62</v>
      </c>
    </row>
    <row r="49">
      <c r="A49" s="2"/>
      <c r="B49" s="10">
        <v>13.0</v>
      </c>
      <c r="C49" s="6">
        <v>0.87</v>
      </c>
      <c r="D49" s="6">
        <f t="shared" si="21"/>
        <v>0.235</v>
      </c>
      <c r="E49" s="6">
        <f t="shared" si="22"/>
        <v>0.16</v>
      </c>
      <c r="F49" s="7">
        <v>0.42</v>
      </c>
      <c r="G49" s="6">
        <f t="shared" ref="G49:H49" si="35">(D49+1)/2</f>
        <v>0.6175</v>
      </c>
      <c r="H49" s="12">
        <f t="shared" si="35"/>
        <v>0.58</v>
      </c>
      <c r="I49" s="13">
        <f t="shared" si="24"/>
        <v>0.46</v>
      </c>
    </row>
    <row r="50">
      <c r="B50" s="10">
        <v>14.0</v>
      </c>
      <c r="C50" s="6">
        <v>1.58</v>
      </c>
      <c r="D50" s="6">
        <f t="shared" si="21"/>
        <v>-0.11</v>
      </c>
      <c r="E50" s="6">
        <f t="shared" si="22"/>
        <v>-0.185</v>
      </c>
      <c r="F50" s="7">
        <v>0.5</v>
      </c>
      <c r="G50" s="6">
        <f t="shared" ref="G50:H50" si="36">(D50+1)/2</f>
        <v>0.445</v>
      </c>
      <c r="H50" s="12">
        <f t="shared" si="36"/>
        <v>0.4075</v>
      </c>
      <c r="I50" s="13">
        <f t="shared" si="24"/>
        <v>0.55</v>
      </c>
    </row>
    <row r="51">
      <c r="B51" s="10">
        <v>15.0</v>
      </c>
      <c r="C51" s="6">
        <v>0.7</v>
      </c>
      <c r="D51" s="6">
        <f t="shared" si="21"/>
        <v>-0.55</v>
      </c>
      <c r="E51" s="6">
        <f t="shared" si="22"/>
        <v>-0.625</v>
      </c>
      <c r="F51" s="7">
        <v>0.08</v>
      </c>
      <c r="G51" s="6">
        <f t="shared" ref="G51:H51" si="37">(D51+1)/2</f>
        <v>0.225</v>
      </c>
      <c r="H51" s="12">
        <f t="shared" si="37"/>
        <v>0.1875</v>
      </c>
      <c r="I51" s="24">
        <f t="shared" si="24"/>
        <v>0.84</v>
      </c>
    </row>
    <row r="53">
      <c r="B53" s="3" t="s">
        <v>0</v>
      </c>
      <c r="C53" s="11" t="s">
        <v>3</v>
      </c>
      <c r="D53" s="3" t="s">
        <v>34</v>
      </c>
      <c r="E53" s="3" t="s">
        <v>35</v>
      </c>
      <c r="F53" s="3" t="s">
        <v>36</v>
      </c>
      <c r="G53" s="3" t="s">
        <v>37</v>
      </c>
      <c r="H53" s="4" t="s">
        <v>38</v>
      </c>
      <c r="I53" s="11" t="s">
        <v>39</v>
      </c>
    </row>
    <row r="54">
      <c r="A54" s="2"/>
      <c r="B54" s="25">
        <v>1.0</v>
      </c>
      <c r="C54" s="6">
        <v>0.6415</v>
      </c>
      <c r="D54" s="26">
        <f t="shared" ref="D54:D68" si="39">(((C54-0.5)/0.5)+D37)/2</f>
        <v>0.399</v>
      </c>
      <c r="E54" s="6">
        <f t="shared" ref="E54:E68" si="40">(((C54-0.73)/0.5)+E37)/2</f>
        <v>0.1315</v>
      </c>
      <c r="F54" s="7">
        <v>0.77</v>
      </c>
      <c r="G54" s="6">
        <f t="shared" ref="G54:H54" si="38">(D54+1)/2</f>
        <v>0.6995</v>
      </c>
      <c r="H54" s="12">
        <f t="shared" si="38"/>
        <v>0.56575</v>
      </c>
      <c r="I54" s="13">
        <f t="shared" ref="I54:I68" si="42">round(1-((F54+G54+H54)/3),2)</f>
        <v>0.32</v>
      </c>
    </row>
    <row r="55">
      <c r="B55" s="25">
        <v>2.0</v>
      </c>
      <c r="C55" s="6">
        <v>0.741</v>
      </c>
      <c r="D55" s="26">
        <f t="shared" si="39"/>
        <v>0.231</v>
      </c>
      <c r="E55" s="6">
        <f t="shared" si="40"/>
        <v>-0.0365</v>
      </c>
      <c r="F55" s="7">
        <v>0.4</v>
      </c>
      <c r="G55" s="6">
        <f t="shared" ref="G55:H55" si="41">(D55+1)/2</f>
        <v>0.6155</v>
      </c>
      <c r="H55" s="12">
        <f t="shared" si="41"/>
        <v>0.48175</v>
      </c>
      <c r="I55" s="13">
        <f t="shared" si="42"/>
        <v>0.5</v>
      </c>
    </row>
    <row r="56">
      <c r="A56" s="2"/>
      <c r="B56" s="25">
        <v>3.0</v>
      </c>
      <c r="C56" s="6">
        <v>0.8</v>
      </c>
      <c r="D56" s="26">
        <f t="shared" si="39"/>
        <v>0.7375</v>
      </c>
      <c r="E56" s="6">
        <f t="shared" si="40"/>
        <v>0.47</v>
      </c>
      <c r="F56" s="7">
        <v>0.91</v>
      </c>
      <c r="G56" s="6">
        <f t="shared" ref="G56:H56" si="43">(D56+1)/2</f>
        <v>0.86875</v>
      </c>
      <c r="H56" s="12">
        <f t="shared" si="43"/>
        <v>0.735</v>
      </c>
      <c r="I56" s="13">
        <f t="shared" si="42"/>
        <v>0.16</v>
      </c>
    </row>
    <row r="57">
      <c r="B57" s="25">
        <v>4.0</v>
      </c>
      <c r="C57" s="6">
        <v>1.0</v>
      </c>
      <c r="D57" s="26">
        <f t="shared" si="39"/>
        <v>0.8325</v>
      </c>
      <c r="E57" s="6">
        <f t="shared" si="40"/>
        <v>0.565</v>
      </c>
      <c r="F57" s="7">
        <v>0.93</v>
      </c>
      <c r="G57" s="6">
        <f t="shared" ref="G57:H57" si="44">(D57+1)/2</f>
        <v>0.91625</v>
      </c>
      <c r="H57" s="12">
        <f t="shared" si="44"/>
        <v>0.7825</v>
      </c>
      <c r="I57" s="13">
        <f t="shared" si="42"/>
        <v>0.12</v>
      </c>
    </row>
    <row r="58">
      <c r="A58" s="2"/>
      <c r="B58" s="27">
        <v>5.0</v>
      </c>
      <c r="C58" s="15">
        <v>0.737</v>
      </c>
      <c r="D58" s="28">
        <f t="shared" si="39"/>
        <v>0.377</v>
      </c>
      <c r="E58" s="15">
        <f t="shared" si="40"/>
        <v>0.1095</v>
      </c>
      <c r="F58" s="16">
        <v>0.78</v>
      </c>
      <c r="G58" s="15">
        <f t="shared" ref="G58:H58" si="45">(D58+1)/2</f>
        <v>0.6885</v>
      </c>
      <c r="H58" s="17">
        <f t="shared" si="45"/>
        <v>0.55475</v>
      </c>
      <c r="I58" s="18">
        <f t="shared" si="42"/>
        <v>0.33</v>
      </c>
    </row>
    <row r="59">
      <c r="A59" s="2"/>
      <c r="B59" s="29">
        <v>6.0</v>
      </c>
      <c r="C59" s="20">
        <v>0.5</v>
      </c>
      <c r="D59" s="30">
        <f t="shared" si="39"/>
        <v>-0.155</v>
      </c>
      <c r="E59" s="20">
        <f t="shared" si="40"/>
        <v>-0.4225</v>
      </c>
      <c r="F59" s="21">
        <v>0.25</v>
      </c>
      <c r="G59" s="20">
        <f t="shared" ref="G59:H59" si="46">(D59+1)/2</f>
        <v>0.4225</v>
      </c>
      <c r="H59" s="22">
        <f t="shared" si="46"/>
        <v>0.28875</v>
      </c>
      <c r="I59" s="23">
        <f t="shared" si="42"/>
        <v>0.68</v>
      </c>
    </row>
    <row r="60">
      <c r="A60" s="2"/>
      <c r="B60" s="31">
        <v>7.0</v>
      </c>
      <c r="C60" s="6">
        <v>0.65</v>
      </c>
      <c r="D60" s="26">
        <f t="shared" si="39"/>
        <v>0.0625</v>
      </c>
      <c r="E60" s="6">
        <f t="shared" si="40"/>
        <v>-0.205</v>
      </c>
      <c r="F60" s="7">
        <v>0.42</v>
      </c>
      <c r="G60" s="6">
        <f t="shared" ref="G60:H60" si="47">(D60+1)/2</f>
        <v>0.53125</v>
      </c>
      <c r="H60" s="12">
        <f t="shared" si="47"/>
        <v>0.3975</v>
      </c>
      <c r="I60" s="32">
        <f t="shared" si="42"/>
        <v>0.55</v>
      </c>
    </row>
    <row r="61">
      <c r="A61" s="2"/>
      <c r="B61" s="31">
        <v>8.0</v>
      </c>
      <c r="C61" s="6">
        <v>0.53</v>
      </c>
      <c r="D61" s="26">
        <f t="shared" si="39"/>
        <v>-0.14</v>
      </c>
      <c r="E61" s="6">
        <f t="shared" si="40"/>
        <v>-0.4075</v>
      </c>
      <c r="F61" s="7">
        <v>0.41</v>
      </c>
      <c r="G61" s="6">
        <f t="shared" ref="G61:H61" si="48">(D61+1)/2</f>
        <v>0.43</v>
      </c>
      <c r="H61" s="12">
        <f t="shared" si="48"/>
        <v>0.29625</v>
      </c>
      <c r="I61" s="24">
        <f t="shared" si="42"/>
        <v>0.62</v>
      </c>
    </row>
    <row r="62">
      <c r="A62" s="2"/>
      <c r="B62" s="31">
        <v>9.0</v>
      </c>
      <c r="C62" s="6">
        <v>0.8</v>
      </c>
      <c r="D62" s="26">
        <f t="shared" si="39"/>
        <v>0.0875</v>
      </c>
      <c r="E62" s="6">
        <f t="shared" si="40"/>
        <v>-0.18</v>
      </c>
      <c r="F62" s="7">
        <v>0.12</v>
      </c>
      <c r="G62" s="6">
        <f t="shared" ref="G62:H62" si="49">(D62+1)/2</f>
        <v>0.54375</v>
      </c>
      <c r="H62" s="12">
        <f t="shared" si="49"/>
        <v>0.41</v>
      </c>
      <c r="I62" s="24">
        <f t="shared" si="42"/>
        <v>0.64</v>
      </c>
    </row>
    <row r="63">
      <c r="A63" s="2"/>
      <c r="B63" s="31">
        <v>10.0</v>
      </c>
      <c r="C63" s="6">
        <v>0.6</v>
      </c>
      <c r="D63" s="26">
        <f t="shared" si="39"/>
        <v>0.315</v>
      </c>
      <c r="E63" s="6">
        <f t="shared" si="40"/>
        <v>0.0475</v>
      </c>
      <c r="F63" s="7">
        <v>0.77</v>
      </c>
      <c r="G63" s="6">
        <f t="shared" ref="G63:H63" si="50">(D63+1)/2</f>
        <v>0.6575</v>
      </c>
      <c r="H63" s="12">
        <f t="shared" si="50"/>
        <v>0.52375</v>
      </c>
      <c r="I63" s="13">
        <f t="shared" si="42"/>
        <v>0.35</v>
      </c>
    </row>
    <row r="64">
      <c r="B64" s="31">
        <v>11.0</v>
      </c>
      <c r="C64" s="6">
        <v>0.6</v>
      </c>
      <c r="D64" s="26">
        <f t="shared" si="39"/>
        <v>0.165</v>
      </c>
      <c r="E64" s="6">
        <f t="shared" si="40"/>
        <v>-0.1025</v>
      </c>
      <c r="F64" s="7">
        <v>0.74</v>
      </c>
      <c r="G64" s="6">
        <f t="shared" ref="G64:H64" si="51">(D64+1)/2</f>
        <v>0.5825</v>
      </c>
      <c r="H64" s="12">
        <f t="shared" si="51"/>
        <v>0.44875</v>
      </c>
      <c r="I64" s="13">
        <f t="shared" si="42"/>
        <v>0.41</v>
      </c>
    </row>
    <row r="65">
      <c r="A65" s="2"/>
      <c r="B65" s="31">
        <v>12.0</v>
      </c>
      <c r="C65" s="6">
        <v>0.7</v>
      </c>
      <c r="D65" s="26">
        <f t="shared" si="39"/>
        <v>0.165</v>
      </c>
      <c r="E65" s="6">
        <f t="shared" si="40"/>
        <v>-0.1025</v>
      </c>
      <c r="F65" s="7">
        <v>0.42</v>
      </c>
      <c r="G65" s="6">
        <f t="shared" ref="G65:H65" si="52">(D65+1)/2</f>
        <v>0.5825</v>
      </c>
      <c r="H65" s="12">
        <f t="shared" si="52"/>
        <v>0.44875</v>
      </c>
      <c r="I65" s="32">
        <f t="shared" si="42"/>
        <v>0.52</v>
      </c>
    </row>
    <row r="66">
      <c r="A66" s="2"/>
      <c r="B66" s="31">
        <v>13.0</v>
      </c>
      <c r="C66" s="6">
        <v>0.7</v>
      </c>
      <c r="D66" s="26">
        <f t="shared" si="39"/>
        <v>0.3175</v>
      </c>
      <c r="E66" s="6">
        <f t="shared" si="40"/>
        <v>0.05</v>
      </c>
      <c r="F66" s="7">
        <v>0.42</v>
      </c>
      <c r="G66" s="6">
        <f t="shared" ref="G66:H66" si="53">(D66+1)/2</f>
        <v>0.65875</v>
      </c>
      <c r="H66" s="12">
        <f t="shared" si="53"/>
        <v>0.525</v>
      </c>
      <c r="I66" s="13">
        <f t="shared" si="42"/>
        <v>0.47</v>
      </c>
    </row>
    <row r="67">
      <c r="A67" s="2"/>
      <c r="B67" s="31">
        <v>14.0</v>
      </c>
      <c r="C67" s="6">
        <v>0.741</v>
      </c>
      <c r="D67" s="26">
        <f t="shared" si="39"/>
        <v>0.186</v>
      </c>
      <c r="E67" s="6">
        <f t="shared" si="40"/>
        <v>-0.0815</v>
      </c>
      <c r="F67" s="7">
        <v>0.5</v>
      </c>
      <c r="G67" s="6">
        <f t="shared" ref="G67:H67" si="54">(D67+1)/2</f>
        <v>0.593</v>
      </c>
      <c r="H67" s="12">
        <f t="shared" si="54"/>
        <v>0.45925</v>
      </c>
      <c r="I67" s="13">
        <f t="shared" si="42"/>
        <v>0.48</v>
      </c>
    </row>
    <row r="68">
      <c r="B68" s="31">
        <v>15.0</v>
      </c>
      <c r="C68" s="6">
        <v>0.737</v>
      </c>
      <c r="D68" s="26">
        <f t="shared" si="39"/>
        <v>-0.038</v>
      </c>
      <c r="E68" s="6">
        <f t="shared" si="40"/>
        <v>-0.3055</v>
      </c>
      <c r="F68" s="7">
        <v>0.12</v>
      </c>
      <c r="G68" s="6">
        <f t="shared" ref="G68:H68" si="55">(D68+1)/2</f>
        <v>0.481</v>
      </c>
      <c r="H68" s="12">
        <f t="shared" si="55"/>
        <v>0.34725</v>
      </c>
      <c r="I68" s="24">
        <f t="shared" si="42"/>
        <v>0.68</v>
      </c>
    </row>
    <row r="70">
      <c r="B70" s="3" t="s">
        <v>0</v>
      </c>
      <c r="C70" s="11" t="s">
        <v>4</v>
      </c>
      <c r="D70" s="3" t="s">
        <v>40</v>
      </c>
      <c r="E70" s="3" t="s">
        <v>41</v>
      </c>
      <c r="F70" s="3" t="s">
        <v>42</v>
      </c>
      <c r="G70" s="3" t="s">
        <v>43</v>
      </c>
      <c r="H70" s="4" t="s">
        <v>44</v>
      </c>
      <c r="I70" s="11" t="s">
        <v>45</v>
      </c>
    </row>
    <row r="71">
      <c r="B71" s="25">
        <v>1.0</v>
      </c>
      <c r="C71" s="6">
        <f>F2</f>
        <v>1.5</v>
      </c>
      <c r="D71" s="26">
        <f t="shared" ref="D71:D75" si="57">(((C71-0.75)/0.75)+D54)/2</f>
        <v>0.6995</v>
      </c>
      <c r="E71" s="6">
        <f t="shared" ref="E71:E85" si="58">(((C71-0.69)/0.75)+E54)/2</f>
        <v>0.60575</v>
      </c>
      <c r="F71" s="7">
        <v>1.0</v>
      </c>
      <c r="G71" s="6">
        <f t="shared" ref="G71:H71" si="56">(D71+1)/2</f>
        <v>0.84975</v>
      </c>
      <c r="H71" s="12">
        <f t="shared" si="56"/>
        <v>0.802875</v>
      </c>
      <c r="I71" s="13">
        <f t="shared" ref="I71:I85" si="60">round(1-((F71+G71+H71)/3),2)</f>
        <v>0.12</v>
      </c>
    </row>
    <row r="72">
      <c r="B72" s="25">
        <v>2.0</v>
      </c>
      <c r="C72" s="7">
        <v>0.75</v>
      </c>
      <c r="D72" s="26">
        <f t="shared" si="57"/>
        <v>0.1155</v>
      </c>
      <c r="E72" s="6">
        <f t="shared" si="58"/>
        <v>0.02175</v>
      </c>
      <c r="F72" s="7">
        <v>0.75</v>
      </c>
      <c r="G72" s="6">
        <f t="shared" ref="G72:H72" si="59">(D72+1)/2</f>
        <v>0.55775</v>
      </c>
      <c r="H72" s="12">
        <f t="shared" si="59"/>
        <v>0.510875</v>
      </c>
      <c r="I72" s="13">
        <f t="shared" si="60"/>
        <v>0.39</v>
      </c>
    </row>
    <row r="73">
      <c r="B73" s="25">
        <v>3.0</v>
      </c>
      <c r="C73" s="6">
        <f t="shared" ref="C73:C85" si="62">F4</f>
        <v>1.2</v>
      </c>
      <c r="D73" s="26">
        <f t="shared" si="57"/>
        <v>0.66875</v>
      </c>
      <c r="E73" s="6">
        <f t="shared" si="58"/>
        <v>0.575</v>
      </c>
      <c r="F73" s="7">
        <v>0.93</v>
      </c>
      <c r="G73" s="6">
        <f t="shared" ref="G73:H73" si="61">(D73+1)/2</f>
        <v>0.834375</v>
      </c>
      <c r="H73" s="12">
        <f t="shared" si="61"/>
        <v>0.7875</v>
      </c>
      <c r="I73" s="13">
        <f t="shared" si="60"/>
        <v>0.15</v>
      </c>
    </row>
    <row r="74">
      <c r="B74" s="25">
        <v>4.0</v>
      </c>
      <c r="C74" s="6">
        <f t="shared" si="62"/>
        <v>1.425</v>
      </c>
      <c r="D74" s="26">
        <f t="shared" si="57"/>
        <v>0.86625</v>
      </c>
      <c r="E74" s="6">
        <f t="shared" si="58"/>
        <v>0.7725</v>
      </c>
      <c r="F74" s="7">
        <v>0.96</v>
      </c>
      <c r="G74" s="6">
        <f t="shared" ref="G74:H74" si="63">(D74+1)/2</f>
        <v>0.933125</v>
      </c>
      <c r="H74" s="12">
        <f t="shared" si="63"/>
        <v>0.88625</v>
      </c>
      <c r="I74" s="13">
        <f t="shared" si="60"/>
        <v>0.07</v>
      </c>
    </row>
    <row r="75">
      <c r="B75" s="27">
        <v>5.0</v>
      </c>
      <c r="C75" s="15">
        <f t="shared" si="62"/>
        <v>1.275</v>
      </c>
      <c r="D75" s="28">
        <f t="shared" si="57"/>
        <v>0.5385</v>
      </c>
      <c r="E75" s="15">
        <f t="shared" si="58"/>
        <v>0.44475</v>
      </c>
      <c r="F75" s="16">
        <v>0.92</v>
      </c>
      <c r="G75" s="15">
        <f t="shared" ref="G75:H75" si="64">(D75+1)/2</f>
        <v>0.76925</v>
      </c>
      <c r="H75" s="17">
        <f t="shared" si="64"/>
        <v>0.722375</v>
      </c>
      <c r="I75" s="18">
        <f t="shared" si="60"/>
        <v>0.2</v>
      </c>
    </row>
    <row r="76">
      <c r="B76" s="29">
        <v>6.0</v>
      </c>
      <c r="C76" s="20">
        <f t="shared" si="62"/>
        <v>0.8</v>
      </c>
      <c r="D76" s="33">
        <v>-0.04</v>
      </c>
      <c r="E76" s="20">
        <f t="shared" si="58"/>
        <v>-0.1379166667</v>
      </c>
      <c r="F76" s="21">
        <v>0.25</v>
      </c>
      <c r="G76" s="20">
        <f t="shared" ref="G76:H76" si="65">(D76+1)/2</f>
        <v>0.48</v>
      </c>
      <c r="H76" s="22">
        <f t="shared" si="65"/>
        <v>0.4310416667</v>
      </c>
      <c r="I76" s="23">
        <f t="shared" si="60"/>
        <v>0.61</v>
      </c>
    </row>
    <row r="77">
      <c r="B77" s="31">
        <v>7.0</v>
      </c>
      <c r="C77" s="6">
        <f t="shared" si="62"/>
        <v>0</v>
      </c>
      <c r="D77" s="26">
        <f t="shared" ref="D77:D85" si="67">(((C77-0.75)/0.75)+D60)/2</f>
        <v>-0.46875</v>
      </c>
      <c r="E77" s="6">
        <f t="shared" si="58"/>
        <v>-0.5625</v>
      </c>
      <c r="F77" s="7">
        <v>0.07</v>
      </c>
      <c r="G77" s="6">
        <f t="shared" ref="G77:H77" si="66">(D77+1)/2</f>
        <v>0.265625</v>
      </c>
      <c r="H77" s="12">
        <f t="shared" si="66"/>
        <v>0.21875</v>
      </c>
      <c r="I77" s="24">
        <f t="shared" si="60"/>
        <v>0.82</v>
      </c>
    </row>
    <row r="78">
      <c r="B78" s="31">
        <v>8.0</v>
      </c>
      <c r="C78" s="6">
        <f t="shared" si="62"/>
        <v>0</v>
      </c>
      <c r="D78" s="26">
        <f t="shared" si="67"/>
        <v>-0.57</v>
      </c>
      <c r="E78" s="6">
        <f t="shared" si="58"/>
        <v>-0.66375</v>
      </c>
      <c r="F78" s="7">
        <v>0.25</v>
      </c>
      <c r="G78" s="6">
        <f t="shared" ref="G78:H78" si="68">(D78+1)/2</f>
        <v>0.215</v>
      </c>
      <c r="H78" s="12">
        <f t="shared" si="68"/>
        <v>0.168125</v>
      </c>
      <c r="I78" s="24">
        <f t="shared" si="60"/>
        <v>0.79</v>
      </c>
    </row>
    <row r="79">
      <c r="B79" s="31">
        <v>9.0</v>
      </c>
      <c r="C79" s="6">
        <f t="shared" si="62"/>
        <v>0</v>
      </c>
      <c r="D79" s="26">
        <f t="shared" si="67"/>
        <v>-0.45625</v>
      </c>
      <c r="E79" s="6">
        <f t="shared" si="58"/>
        <v>-0.55</v>
      </c>
      <c r="F79" s="7">
        <v>0.05</v>
      </c>
      <c r="G79" s="6">
        <f t="shared" ref="G79:H79" si="69">(D79+1)/2</f>
        <v>0.271875</v>
      </c>
      <c r="H79" s="12">
        <f t="shared" si="69"/>
        <v>0.225</v>
      </c>
      <c r="I79" s="24">
        <f t="shared" si="60"/>
        <v>0.82</v>
      </c>
    </row>
    <row r="80">
      <c r="B80" s="31">
        <v>10.0</v>
      </c>
      <c r="C80" s="6">
        <f t="shared" si="62"/>
        <v>0</v>
      </c>
      <c r="D80" s="26">
        <f t="shared" si="67"/>
        <v>-0.3425</v>
      </c>
      <c r="E80" s="6">
        <f t="shared" si="58"/>
        <v>-0.43625</v>
      </c>
      <c r="F80" s="7">
        <v>0.38</v>
      </c>
      <c r="G80" s="6">
        <f t="shared" ref="G80:H80" si="70">(D80+1)/2</f>
        <v>0.32875</v>
      </c>
      <c r="H80" s="12">
        <f t="shared" si="70"/>
        <v>0.281875</v>
      </c>
      <c r="I80" s="24">
        <f t="shared" si="60"/>
        <v>0.67</v>
      </c>
    </row>
    <row r="81">
      <c r="B81" s="31">
        <v>11.0</v>
      </c>
      <c r="C81" s="6">
        <f t="shared" si="62"/>
        <v>0.675</v>
      </c>
      <c r="D81" s="26">
        <f t="shared" si="67"/>
        <v>0.0325</v>
      </c>
      <c r="E81" s="6">
        <f t="shared" si="58"/>
        <v>-0.06125</v>
      </c>
      <c r="F81" s="7">
        <v>0.38</v>
      </c>
      <c r="G81" s="6">
        <f t="shared" ref="G81:H81" si="71">(D81+1)/2</f>
        <v>0.51625</v>
      </c>
      <c r="H81" s="12">
        <f t="shared" si="71"/>
        <v>0.469375</v>
      </c>
      <c r="I81" s="24">
        <f t="shared" si="60"/>
        <v>0.54</v>
      </c>
    </row>
    <row r="82">
      <c r="B82" s="31">
        <v>12.0</v>
      </c>
      <c r="C82" s="6">
        <f t="shared" si="62"/>
        <v>0.75</v>
      </c>
      <c r="D82" s="26">
        <f t="shared" si="67"/>
        <v>0.0825</v>
      </c>
      <c r="E82" s="6">
        <f t="shared" si="58"/>
        <v>-0.01125</v>
      </c>
      <c r="F82" s="7">
        <v>0.83</v>
      </c>
      <c r="G82" s="6">
        <f t="shared" ref="G82:H82" si="72">(D82+1)/2</f>
        <v>0.54125</v>
      </c>
      <c r="H82" s="12">
        <f t="shared" si="72"/>
        <v>0.494375</v>
      </c>
      <c r="I82" s="32">
        <f t="shared" si="60"/>
        <v>0.38</v>
      </c>
    </row>
    <row r="83">
      <c r="B83" s="31">
        <v>13.0</v>
      </c>
      <c r="C83" s="6">
        <f t="shared" si="62"/>
        <v>0.675</v>
      </c>
      <c r="D83" s="26">
        <f t="shared" si="67"/>
        <v>0.10875</v>
      </c>
      <c r="E83" s="6">
        <f t="shared" si="58"/>
        <v>0.015</v>
      </c>
      <c r="F83" s="7">
        <v>0.34</v>
      </c>
      <c r="G83" s="6">
        <f t="shared" ref="G83:H83" si="73">(D83+1)/2</f>
        <v>0.554375</v>
      </c>
      <c r="H83" s="12">
        <f t="shared" si="73"/>
        <v>0.5075</v>
      </c>
      <c r="I83" s="24">
        <f t="shared" si="60"/>
        <v>0.53</v>
      </c>
    </row>
    <row r="84">
      <c r="B84" s="31">
        <v>14.0</v>
      </c>
      <c r="C84" s="6">
        <f t="shared" si="62"/>
        <v>0</v>
      </c>
      <c r="D84" s="26">
        <f t="shared" si="67"/>
        <v>-0.407</v>
      </c>
      <c r="E84" s="6">
        <f t="shared" si="58"/>
        <v>-0.50075</v>
      </c>
      <c r="F84" s="7">
        <v>0.07</v>
      </c>
      <c r="G84" s="6">
        <f t="shared" ref="G84:H84" si="74">(D84+1)/2</f>
        <v>0.2965</v>
      </c>
      <c r="H84" s="12">
        <f t="shared" si="74"/>
        <v>0.249625</v>
      </c>
      <c r="I84" s="24">
        <f t="shared" si="60"/>
        <v>0.79</v>
      </c>
    </row>
    <row r="85">
      <c r="B85" s="31">
        <v>15.0</v>
      </c>
      <c r="C85" s="6">
        <f t="shared" si="62"/>
        <v>0</v>
      </c>
      <c r="D85" s="26">
        <f t="shared" si="67"/>
        <v>-0.519</v>
      </c>
      <c r="E85" s="6">
        <f t="shared" si="58"/>
        <v>-0.61275</v>
      </c>
      <c r="F85" s="7">
        <v>0.05</v>
      </c>
      <c r="G85" s="6">
        <f t="shared" ref="G85:H85" si="75">(D85+1)/2</f>
        <v>0.2405</v>
      </c>
      <c r="H85" s="12">
        <f t="shared" si="75"/>
        <v>0.193625</v>
      </c>
      <c r="I85" s="24">
        <f t="shared" si="60"/>
        <v>0.84</v>
      </c>
    </row>
    <row r="87">
      <c r="B87" s="3" t="s">
        <v>0</v>
      </c>
      <c r="C87" s="11" t="s">
        <v>5</v>
      </c>
      <c r="D87" s="3" t="s">
        <v>40</v>
      </c>
      <c r="E87" s="3" t="s">
        <v>41</v>
      </c>
      <c r="F87" s="3" t="s">
        <v>42</v>
      </c>
      <c r="G87" s="3" t="s">
        <v>43</v>
      </c>
      <c r="H87" s="4" t="s">
        <v>44</v>
      </c>
      <c r="I87" s="11" t="s">
        <v>45</v>
      </c>
    </row>
    <row r="88">
      <c r="B88" s="25">
        <v>1.0</v>
      </c>
      <c r="C88" s="6">
        <f>G2</f>
        <v>2.75</v>
      </c>
      <c r="D88" s="26">
        <f t="shared" ref="D88:D102" si="77">round((((C88-1.5)/1.5)+D71)/2,2)</f>
        <v>0.77</v>
      </c>
      <c r="E88" s="6">
        <f t="shared" ref="E88:E102" si="78">round((((C88-1.18)/1.5)+E71)/2,2)</f>
        <v>0.83</v>
      </c>
      <c r="F88" s="7">
        <v>1.0</v>
      </c>
      <c r="G88" s="6">
        <f t="shared" ref="G88:H88" si="76">(D88+1)/2</f>
        <v>0.885</v>
      </c>
      <c r="H88" s="12">
        <f t="shared" si="76"/>
        <v>0.915</v>
      </c>
      <c r="I88" s="13">
        <f t="shared" ref="I88:I89" si="80">round(1-((F88+G88+H88)/3),2)</f>
        <v>0.07</v>
      </c>
    </row>
    <row r="89">
      <c r="B89" s="25">
        <v>2.0</v>
      </c>
      <c r="C89" s="7">
        <v>1.5</v>
      </c>
      <c r="D89" s="26">
        <f t="shared" si="77"/>
        <v>0.06</v>
      </c>
      <c r="E89" s="6">
        <f t="shared" si="78"/>
        <v>0.12</v>
      </c>
      <c r="F89" s="7">
        <v>0.9</v>
      </c>
      <c r="G89" s="6">
        <f t="shared" ref="G89:H89" si="79">(D89+1)/2</f>
        <v>0.53</v>
      </c>
      <c r="H89" s="12">
        <f t="shared" si="79"/>
        <v>0.56</v>
      </c>
      <c r="I89" s="13">
        <f t="shared" si="80"/>
        <v>0.34</v>
      </c>
    </row>
    <row r="90">
      <c r="B90" s="25">
        <v>3.0</v>
      </c>
      <c r="C90" s="6">
        <f t="shared" ref="C90:C91" si="82">G4</f>
        <v>2.9</v>
      </c>
      <c r="D90" s="26">
        <f t="shared" si="77"/>
        <v>0.8</v>
      </c>
      <c r="E90" s="6">
        <f t="shared" si="78"/>
        <v>0.86</v>
      </c>
      <c r="F90" s="7">
        <v>0.97</v>
      </c>
      <c r="G90" s="6">
        <f t="shared" ref="G90:H90" si="81">(D90+1)/2</f>
        <v>0.9</v>
      </c>
      <c r="H90" s="12">
        <f t="shared" si="81"/>
        <v>0.93</v>
      </c>
      <c r="I90" s="34">
        <v>0.0</v>
      </c>
    </row>
    <row r="91">
      <c r="B91" s="25">
        <v>4.0</v>
      </c>
      <c r="C91" s="6">
        <f t="shared" si="82"/>
        <v>2.2</v>
      </c>
      <c r="D91" s="26">
        <f t="shared" si="77"/>
        <v>0.67</v>
      </c>
      <c r="E91" s="6">
        <f t="shared" si="78"/>
        <v>0.73</v>
      </c>
      <c r="F91" s="7">
        <v>0.96</v>
      </c>
      <c r="G91" s="6">
        <f t="shared" ref="G91:H91" si="83">(D91+1)/2</f>
        <v>0.835</v>
      </c>
      <c r="H91" s="12">
        <f t="shared" si="83"/>
        <v>0.865</v>
      </c>
      <c r="I91" s="34">
        <v>0.0</v>
      </c>
    </row>
    <row r="92">
      <c r="B92" s="27">
        <v>5.0</v>
      </c>
      <c r="C92" s="16">
        <v>1.5</v>
      </c>
      <c r="D92" s="28">
        <f t="shared" si="77"/>
        <v>0.27</v>
      </c>
      <c r="E92" s="15">
        <f t="shared" si="78"/>
        <v>0.33</v>
      </c>
      <c r="F92" s="16">
        <v>0.92</v>
      </c>
      <c r="G92" s="15">
        <f t="shared" ref="G92:H92" si="84">(D92+1)/2</f>
        <v>0.635</v>
      </c>
      <c r="H92" s="17">
        <f t="shared" si="84"/>
        <v>0.665</v>
      </c>
      <c r="I92" s="18">
        <f t="shared" ref="I92:I102" si="86">round(1-((F92+G92+H92)/3),2)</f>
        <v>0.26</v>
      </c>
    </row>
    <row r="93">
      <c r="B93" s="29">
        <v>6.0</v>
      </c>
      <c r="C93" s="20">
        <f t="shared" ref="C93:C102" si="87">G7</f>
        <v>0</v>
      </c>
      <c r="D93" s="30">
        <f t="shared" si="77"/>
        <v>-0.52</v>
      </c>
      <c r="E93" s="20">
        <f t="shared" si="78"/>
        <v>-0.46</v>
      </c>
      <c r="F93" s="21">
        <v>0.0</v>
      </c>
      <c r="G93" s="20">
        <f t="shared" ref="G93:H93" si="85">(D93+1)/2</f>
        <v>0.24</v>
      </c>
      <c r="H93" s="22">
        <f t="shared" si="85"/>
        <v>0.27</v>
      </c>
      <c r="I93" s="23">
        <f t="shared" si="86"/>
        <v>0.83</v>
      </c>
    </row>
    <row r="94">
      <c r="B94" s="31">
        <v>7.0</v>
      </c>
      <c r="C94" s="6">
        <f t="shared" si="87"/>
        <v>0</v>
      </c>
      <c r="D94" s="26">
        <f t="shared" si="77"/>
        <v>-0.73</v>
      </c>
      <c r="E94" s="6">
        <f t="shared" si="78"/>
        <v>-0.67</v>
      </c>
      <c r="F94" s="7">
        <v>0.0</v>
      </c>
      <c r="G94" s="6">
        <f t="shared" ref="G94:H94" si="88">(D94+1)/2</f>
        <v>0.135</v>
      </c>
      <c r="H94" s="12">
        <f t="shared" si="88"/>
        <v>0.165</v>
      </c>
      <c r="I94" s="24">
        <f t="shared" si="86"/>
        <v>0.9</v>
      </c>
    </row>
    <row r="95">
      <c r="B95" s="31">
        <v>8.0</v>
      </c>
      <c r="C95" s="6">
        <f t="shared" si="87"/>
        <v>0</v>
      </c>
      <c r="D95" s="26">
        <f t="shared" si="77"/>
        <v>-0.79</v>
      </c>
      <c r="E95" s="6">
        <f t="shared" si="78"/>
        <v>-0.73</v>
      </c>
      <c r="F95" s="7">
        <v>0.0</v>
      </c>
      <c r="G95" s="6">
        <f t="shared" ref="G95:H95" si="89">(D95+1)/2</f>
        <v>0.105</v>
      </c>
      <c r="H95" s="12">
        <f t="shared" si="89"/>
        <v>0.135</v>
      </c>
      <c r="I95" s="24">
        <f t="shared" si="86"/>
        <v>0.92</v>
      </c>
    </row>
    <row r="96">
      <c r="B96" s="31">
        <v>9.0</v>
      </c>
      <c r="C96" s="6">
        <f t="shared" si="87"/>
        <v>0</v>
      </c>
      <c r="D96" s="26">
        <f t="shared" si="77"/>
        <v>-0.73</v>
      </c>
      <c r="E96" s="6">
        <f t="shared" si="78"/>
        <v>-0.67</v>
      </c>
      <c r="F96" s="7">
        <v>0.0</v>
      </c>
      <c r="G96" s="6">
        <f t="shared" ref="G96:H96" si="90">(D96+1)/2</f>
        <v>0.135</v>
      </c>
      <c r="H96" s="12">
        <f t="shared" si="90"/>
        <v>0.165</v>
      </c>
      <c r="I96" s="24">
        <f t="shared" si="86"/>
        <v>0.9</v>
      </c>
    </row>
    <row r="97">
      <c r="B97" s="31">
        <v>10.0</v>
      </c>
      <c r="C97" s="6">
        <f t="shared" si="87"/>
        <v>0.2</v>
      </c>
      <c r="D97" s="26">
        <f t="shared" si="77"/>
        <v>-0.6</v>
      </c>
      <c r="E97" s="6">
        <f t="shared" si="78"/>
        <v>-0.54</v>
      </c>
      <c r="F97" s="7">
        <v>0.0</v>
      </c>
      <c r="G97" s="6">
        <f t="shared" ref="G97:H97" si="91">(D97+1)/2</f>
        <v>0.2</v>
      </c>
      <c r="H97" s="12">
        <f t="shared" si="91"/>
        <v>0.23</v>
      </c>
      <c r="I97" s="24">
        <f t="shared" si="86"/>
        <v>0.86</v>
      </c>
    </row>
    <row r="98">
      <c r="B98" s="31">
        <v>11.0</v>
      </c>
      <c r="C98" s="6">
        <f t="shared" si="87"/>
        <v>0.75</v>
      </c>
      <c r="D98" s="26">
        <f t="shared" si="77"/>
        <v>-0.23</v>
      </c>
      <c r="E98" s="6">
        <f t="shared" si="78"/>
        <v>-0.17</v>
      </c>
      <c r="F98" s="7">
        <v>0.0</v>
      </c>
      <c r="G98" s="6">
        <f t="shared" ref="G98:H98" si="92">(D98+1)/2</f>
        <v>0.385</v>
      </c>
      <c r="H98" s="12">
        <f t="shared" si="92"/>
        <v>0.415</v>
      </c>
      <c r="I98" s="24">
        <f t="shared" si="86"/>
        <v>0.73</v>
      </c>
    </row>
    <row r="99">
      <c r="B99" s="31">
        <v>12.0</v>
      </c>
      <c r="C99" s="6">
        <f t="shared" si="87"/>
        <v>0.2</v>
      </c>
      <c r="D99" s="26">
        <f t="shared" si="77"/>
        <v>-0.39</v>
      </c>
      <c r="E99" s="6">
        <f t="shared" si="78"/>
        <v>-0.33</v>
      </c>
      <c r="F99" s="7">
        <v>0.08</v>
      </c>
      <c r="G99" s="6">
        <f t="shared" ref="G99:H99" si="93">(D99+1)/2</f>
        <v>0.305</v>
      </c>
      <c r="H99" s="12">
        <f t="shared" si="93"/>
        <v>0.335</v>
      </c>
      <c r="I99" s="24">
        <f t="shared" si="86"/>
        <v>0.76</v>
      </c>
    </row>
    <row r="100">
      <c r="B100" s="31">
        <v>13.0</v>
      </c>
      <c r="C100" s="6">
        <f t="shared" si="87"/>
        <v>0.2</v>
      </c>
      <c r="D100" s="26">
        <f t="shared" si="77"/>
        <v>-0.38</v>
      </c>
      <c r="E100" s="6">
        <f t="shared" si="78"/>
        <v>-0.32</v>
      </c>
      <c r="F100" s="7">
        <v>0.0</v>
      </c>
      <c r="G100" s="6">
        <f t="shared" ref="G100:H100" si="94">(D100+1)/2</f>
        <v>0.31</v>
      </c>
      <c r="H100" s="12">
        <f t="shared" si="94"/>
        <v>0.34</v>
      </c>
      <c r="I100" s="24">
        <f t="shared" si="86"/>
        <v>0.78</v>
      </c>
    </row>
    <row r="101">
      <c r="B101" s="31">
        <v>14.0</v>
      </c>
      <c r="C101" s="6">
        <f t="shared" si="87"/>
        <v>0</v>
      </c>
      <c r="D101" s="26">
        <f t="shared" si="77"/>
        <v>-0.7</v>
      </c>
      <c r="E101" s="6">
        <f t="shared" si="78"/>
        <v>-0.64</v>
      </c>
      <c r="F101" s="7">
        <v>0.0</v>
      </c>
      <c r="G101" s="6">
        <f t="shared" ref="G101:H101" si="95">(D101+1)/2</f>
        <v>0.15</v>
      </c>
      <c r="H101" s="12">
        <f t="shared" si="95"/>
        <v>0.18</v>
      </c>
      <c r="I101" s="24">
        <f t="shared" si="86"/>
        <v>0.89</v>
      </c>
    </row>
    <row r="102">
      <c r="B102" s="31">
        <v>15.0</v>
      </c>
      <c r="C102" s="6">
        <f t="shared" si="87"/>
        <v>0</v>
      </c>
      <c r="D102" s="26">
        <f t="shared" si="77"/>
        <v>-0.76</v>
      </c>
      <c r="E102" s="6">
        <f t="shared" si="78"/>
        <v>-0.7</v>
      </c>
      <c r="F102" s="7">
        <v>0.0</v>
      </c>
      <c r="G102" s="6">
        <f t="shared" ref="G102:H102" si="96">(D102+1)/2</f>
        <v>0.12</v>
      </c>
      <c r="H102" s="12">
        <f t="shared" si="96"/>
        <v>0.15</v>
      </c>
      <c r="I102" s="24">
        <f t="shared" si="86"/>
        <v>0.91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86"/>
  </cols>
  <sheetData>
    <row r="1" ht="37.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>
      <c r="A2">
        <v>1.0</v>
      </c>
      <c r="B2" t="s">
        <v>58</v>
      </c>
      <c r="C2">
        <v>0.5</v>
      </c>
      <c r="D2">
        <v>1.28</v>
      </c>
      <c r="E2">
        <v>0.75</v>
      </c>
      <c r="F2">
        <v>0.7125</v>
      </c>
      <c r="G2">
        <v>1.8</v>
      </c>
      <c r="H2">
        <v>1.5</v>
      </c>
      <c r="I2">
        <v>6.5425</v>
      </c>
      <c r="J2">
        <v>1.0</v>
      </c>
      <c r="K2" t="s">
        <v>59</v>
      </c>
      <c r="L2">
        <v>1.0</v>
      </c>
    </row>
    <row r="3">
      <c r="A3">
        <v>8.0</v>
      </c>
      <c r="B3" t="s">
        <v>60</v>
      </c>
      <c r="C3">
        <v>0.7</v>
      </c>
      <c r="D3">
        <v>1.55</v>
      </c>
      <c r="E3">
        <v>0.81</v>
      </c>
      <c r="F3">
        <v>0.825</v>
      </c>
      <c r="G3">
        <v>3.0</v>
      </c>
      <c r="H3">
        <v>1.3</v>
      </c>
      <c r="I3">
        <v>8.185</v>
      </c>
      <c r="J3">
        <v>1.0</v>
      </c>
      <c r="K3" t="s">
        <v>59</v>
      </c>
      <c r="L3">
        <v>1.0</v>
      </c>
    </row>
    <row r="4">
      <c r="A4">
        <v>9.0</v>
      </c>
      <c r="B4" t="s">
        <v>61</v>
      </c>
      <c r="C4">
        <v>1.0</v>
      </c>
      <c r="D4">
        <v>1.95</v>
      </c>
      <c r="E4">
        <v>0.89</v>
      </c>
      <c r="F4">
        <v>1.275</v>
      </c>
      <c r="G4">
        <v>2.775</v>
      </c>
      <c r="H4">
        <v>1.5</v>
      </c>
      <c r="I4">
        <v>9.39</v>
      </c>
      <c r="J4">
        <v>1.0</v>
      </c>
      <c r="K4" t="s">
        <v>59</v>
      </c>
      <c r="L4">
        <v>1.0</v>
      </c>
    </row>
    <row r="5">
      <c r="A5">
        <v>11.0</v>
      </c>
      <c r="B5" t="s">
        <v>62</v>
      </c>
      <c r="C5">
        <v>0.2</v>
      </c>
      <c r="D5">
        <v>1.8</v>
      </c>
      <c r="E5">
        <v>1.0</v>
      </c>
      <c r="F5">
        <v>0.9375</v>
      </c>
      <c r="G5">
        <v>1.2</v>
      </c>
      <c r="H5">
        <v>0.4</v>
      </c>
      <c r="I5">
        <v>5.5375</v>
      </c>
      <c r="J5">
        <v>1.0</v>
      </c>
      <c r="K5" t="s">
        <v>59</v>
      </c>
      <c r="L5">
        <v>1.0</v>
      </c>
    </row>
    <row r="6">
      <c r="A6">
        <v>13.0</v>
      </c>
      <c r="B6" t="s">
        <v>63</v>
      </c>
      <c r="C6">
        <v>0.9</v>
      </c>
      <c r="D6">
        <v>1.24</v>
      </c>
      <c r="E6">
        <v>0.75</v>
      </c>
      <c r="F6">
        <v>0.825</v>
      </c>
      <c r="G6">
        <v>1.35</v>
      </c>
      <c r="H6">
        <v>1.5</v>
      </c>
      <c r="I6">
        <v>6.565</v>
      </c>
      <c r="J6">
        <v>1.0</v>
      </c>
      <c r="K6" t="s">
        <v>59</v>
      </c>
      <c r="L6">
        <v>1.0</v>
      </c>
    </row>
    <row r="7">
      <c r="A7">
        <v>14.0</v>
      </c>
      <c r="B7" t="s">
        <v>64</v>
      </c>
      <c r="C7">
        <v>0.2</v>
      </c>
      <c r="D7">
        <v>1.3</v>
      </c>
      <c r="E7">
        <v>0.8</v>
      </c>
      <c r="F7">
        <v>0.75</v>
      </c>
      <c r="G7">
        <v>2.325</v>
      </c>
      <c r="H7">
        <v>1.3</v>
      </c>
      <c r="I7">
        <v>6.675</v>
      </c>
      <c r="J7">
        <v>1.0</v>
      </c>
      <c r="K7" t="s">
        <v>59</v>
      </c>
      <c r="L7">
        <v>1.0</v>
      </c>
    </row>
    <row r="8">
      <c r="A8">
        <v>15.0</v>
      </c>
      <c r="B8" t="s">
        <v>65</v>
      </c>
      <c r="C8">
        <v>0.3</v>
      </c>
      <c r="D8">
        <v>1.8</v>
      </c>
      <c r="E8">
        <v>1.0</v>
      </c>
      <c r="F8">
        <v>0.7875</v>
      </c>
      <c r="G8">
        <v>0.375</v>
      </c>
      <c r="H8">
        <v>0.75</v>
      </c>
      <c r="I8">
        <v>5.0125</v>
      </c>
      <c r="J8">
        <v>1.0</v>
      </c>
      <c r="K8" t="s">
        <v>59</v>
      </c>
      <c r="L8">
        <v>1.0</v>
      </c>
    </row>
    <row r="9">
      <c r="A9">
        <v>19.0</v>
      </c>
      <c r="B9" t="s">
        <v>66</v>
      </c>
      <c r="C9">
        <v>0.5</v>
      </c>
      <c r="D9">
        <v>1.48</v>
      </c>
      <c r="E9">
        <v>0.89</v>
      </c>
      <c r="F9">
        <v>1.35</v>
      </c>
      <c r="G9">
        <v>2.55</v>
      </c>
      <c r="H9">
        <v>1.5</v>
      </c>
      <c r="I9">
        <v>8.27</v>
      </c>
      <c r="J9">
        <v>1.0</v>
      </c>
      <c r="K9" t="s">
        <v>59</v>
      </c>
      <c r="L9">
        <v>1.0</v>
      </c>
    </row>
    <row r="10">
      <c r="A10">
        <v>28.0</v>
      </c>
      <c r="B10" t="s">
        <v>67</v>
      </c>
      <c r="C10">
        <v>0.2</v>
      </c>
      <c r="D10">
        <v>0.8</v>
      </c>
      <c r="E10">
        <v>0.75</v>
      </c>
      <c r="F10">
        <v>0.9</v>
      </c>
      <c r="G10">
        <v>1.5</v>
      </c>
      <c r="H10">
        <v>0.85</v>
      </c>
      <c r="I10">
        <v>5.0</v>
      </c>
      <c r="J10">
        <v>1.0</v>
      </c>
      <c r="K10" t="s">
        <v>59</v>
      </c>
      <c r="L10">
        <v>1.0</v>
      </c>
    </row>
    <row r="11">
      <c r="A11">
        <v>36.0</v>
      </c>
      <c r="B11" t="s">
        <v>68</v>
      </c>
      <c r="C11">
        <v>0.3</v>
      </c>
      <c r="D11">
        <v>1.0</v>
      </c>
      <c r="E11">
        <v>0.65</v>
      </c>
      <c r="F11">
        <v>1.3875</v>
      </c>
      <c r="G11">
        <v>1.65</v>
      </c>
      <c r="H11">
        <v>0.6</v>
      </c>
      <c r="I11">
        <v>5.5875</v>
      </c>
      <c r="J11">
        <v>1.0</v>
      </c>
      <c r="K11" t="s">
        <v>59</v>
      </c>
      <c r="L11">
        <v>1.0</v>
      </c>
    </row>
    <row r="12">
      <c r="A12">
        <v>37.0</v>
      </c>
      <c r="B12" t="s">
        <v>69</v>
      </c>
      <c r="C12">
        <v>0.3</v>
      </c>
      <c r="D12">
        <v>1.3</v>
      </c>
      <c r="E12">
        <v>0.81</v>
      </c>
      <c r="F12">
        <v>0.825</v>
      </c>
      <c r="G12">
        <v>1.5</v>
      </c>
      <c r="H12">
        <v>1.2</v>
      </c>
      <c r="I12">
        <v>5.935</v>
      </c>
      <c r="J12">
        <v>1.0</v>
      </c>
      <c r="K12" t="s">
        <v>59</v>
      </c>
      <c r="L12">
        <v>1.0</v>
      </c>
    </row>
    <row r="13">
      <c r="A13">
        <v>39.0</v>
      </c>
      <c r="B13" t="s">
        <v>70</v>
      </c>
      <c r="C13">
        <v>0.75</v>
      </c>
      <c r="D13">
        <v>1.34</v>
      </c>
      <c r="E13">
        <v>0.89</v>
      </c>
      <c r="F13">
        <v>1.5</v>
      </c>
      <c r="G13">
        <v>1.35</v>
      </c>
      <c r="H13">
        <v>0.7</v>
      </c>
      <c r="I13">
        <v>6.53</v>
      </c>
      <c r="J13">
        <v>1.0</v>
      </c>
      <c r="K13" t="s">
        <v>59</v>
      </c>
      <c r="L13">
        <v>1.0</v>
      </c>
    </row>
    <row r="14">
      <c r="A14">
        <v>49.0</v>
      </c>
      <c r="B14" t="s">
        <v>71</v>
      </c>
      <c r="C14">
        <v>0.4</v>
      </c>
      <c r="D14">
        <v>1.48</v>
      </c>
      <c r="E14">
        <v>0.86</v>
      </c>
      <c r="F14">
        <v>1.2375</v>
      </c>
      <c r="G14">
        <v>2.85</v>
      </c>
      <c r="H14">
        <v>1.2</v>
      </c>
      <c r="I14">
        <v>8.0275</v>
      </c>
      <c r="J14">
        <v>1.0</v>
      </c>
      <c r="K14" t="s">
        <v>59</v>
      </c>
      <c r="L14">
        <v>1.0</v>
      </c>
    </row>
    <row r="15">
      <c r="A15">
        <v>50.0</v>
      </c>
      <c r="B15" t="s">
        <v>72</v>
      </c>
      <c r="C15">
        <v>0.6</v>
      </c>
      <c r="D15">
        <v>1.6</v>
      </c>
      <c r="E15">
        <v>0.8</v>
      </c>
      <c r="F15">
        <v>0.7875</v>
      </c>
      <c r="G15">
        <v>1.575</v>
      </c>
      <c r="H15">
        <v>1.3</v>
      </c>
      <c r="I15">
        <v>6.6625</v>
      </c>
      <c r="J15">
        <v>1.0</v>
      </c>
      <c r="K15" t="s">
        <v>59</v>
      </c>
      <c r="L15">
        <v>1.0</v>
      </c>
    </row>
    <row r="16">
      <c r="A16">
        <v>52.0</v>
      </c>
      <c r="B16" t="s">
        <v>73</v>
      </c>
      <c r="C16">
        <v>1.0</v>
      </c>
      <c r="D16">
        <v>1.27</v>
      </c>
      <c r="E16">
        <v>0.65</v>
      </c>
      <c r="F16">
        <v>1.425</v>
      </c>
      <c r="G16">
        <v>2.4</v>
      </c>
      <c r="H16">
        <v>1.3</v>
      </c>
      <c r="I16">
        <v>8.045</v>
      </c>
      <c r="J16">
        <v>1.0</v>
      </c>
      <c r="K16" t="s">
        <v>59</v>
      </c>
      <c r="L16">
        <v>1.0</v>
      </c>
    </row>
    <row r="17">
      <c r="A17">
        <v>54.0</v>
      </c>
      <c r="B17" t="s">
        <v>74</v>
      </c>
      <c r="C17">
        <v>0.1</v>
      </c>
      <c r="D17">
        <v>1.8</v>
      </c>
      <c r="E17">
        <v>0.75</v>
      </c>
      <c r="F17">
        <v>1.275</v>
      </c>
      <c r="G17">
        <v>2.925</v>
      </c>
      <c r="H17">
        <v>1.0</v>
      </c>
      <c r="I17">
        <v>7.85</v>
      </c>
      <c r="J17">
        <v>1.0</v>
      </c>
      <c r="K17" t="s">
        <v>59</v>
      </c>
      <c r="L17">
        <v>1.0</v>
      </c>
    </row>
    <row r="18">
      <c r="A18">
        <v>65.0</v>
      </c>
      <c r="B18" t="s">
        <v>75</v>
      </c>
      <c r="C18">
        <v>0.8</v>
      </c>
      <c r="D18">
        <v>1.45</v>
      </c>
      <c r="E18">
        <v>0.71</v>
      </c>
      <c r="F18">
        <v>1.425</v>
      </c>
      <c r="G18">
        <v>2.25</v>
      </c>
      <c r="H18">
        <v>0.8</v>
      </c>
      <c r="I18">
        <v>7.435</v>
      </c>
      <c r="J18">
        <v>1.0</v>
      </c>
      <c r="K18" t="s">
        <v>59</v>
      </c>
      <c r="L18">
        <v>1.0</v>
      </c>
    </row>
    <row r="19">
      <c r="A19">
        <v>73.0</v>
      </c>
      <c r="B19" t="s">
        <v>76</v>
      </c>
      <c r="C19">
        <v>0.5</v>
      </c>
      <c r="D19">
        <v>1.45</v>
      </c>
      <c r="E19">
        <v>0.89</v>
      </c>
      <c r="F19">
        <v>0.9</v>
      </c>
      <c r="G19">
        <v>1.5</v>
      </c>
      <c r="H19">
        <v>1.3</v>
      </c>
      <c r="I19">
        <v>6.54</v>
      </c>
      <c r="J19">
        <v>1.0</v>
      </c>
      <c r="K19" t="s">
        <v>59</v>
      </c>
      <c r="L19">
        <v>1.0</v>
      </c>
    </row>
    <row r="20">
      <c r="A20">
        <v>74.0</v>
      </c>
      <c r="B20" t="s">
        <v>77</v>
      </c>
      <c r="C20">
        <v>1.0</v>
      </c>
      <c r="D20">
        <v>1.9</v>
      </c>
      <c r="E20">
        <v>1.0</v>
      </c>
      <c r="F20">
        <v>1.425</v>
      </c>
      <c r="G20">
        <v>2.85</v>
      </c>
      <c r="H20">
        <v>1.5</v>
      </c>
      <c r="I20">
        <v>9.675</v>
      </c>
      <c r="J20">
        <v>1.0</v>
      </c>
      <c r="K20" t="s">
        <v>59</v>
      </c>
      <c r="L20">
        <v>1.0</v>
      </c>
    </row>
    <row r="21">
      <c r="A21">
        <v>77.0</v>
      </c>
      <c r="B21" t="s">
        <v>78</v>
      </c>
      <c r="C21">
        <v>1.0</v>
      </c>
      <c r="D21">
        <v>1.74</v>
      </c>
      <c r="E21">
        <v>1.0</v>
      </c>
      <c r="F21">
        <v>1.35</v>
      </c>
      <c r="G21">
        <v>3.0</v>
      </c>
      <c r="H21">
        <v>0.8</v>
      </c>
      <c r="I21">
        <v>8.89</v>
      </c>
      <c r="J21">
        <v>1.0</v>
      </c>
      <c r="K21" t="s">
        <v>59</v>
      </c>
      <c r="L21">
        <v>1.0</v>
      </c>
    </row>
    <row r="22">
      <c r="A22">
        <v>78.0</v>
      </c>
      <c r="B22" t="s">
        <v>79</v>
      </c>
      <c r="C22">
        <v>0.5</v>
      </c>
      <c r="D22">
        <v>1.37</v>
      </c>
      <c r="E22">
        <v>0.89</v>
      </c>
      <c r="F22">
        <v>0.7875</v>
      </c>
      <c r="G22">
        <v>1.725</v>
      </c>
      <c r="H22">
        <v>0.7</v>
      </c>
      <c r="I22">
        <v>5.9725</v>
      </c>
      <c r="J22">
        <v>1.0</v>
      </c>
      <c r="K22" t="s">
        <v>59</v>
      </c>
      <c r="L22">
        <v>1.0</v>
      </c>
    </row>
    <row r="23">
      <c r="A23">
        <v>84.0</v>
      </c>
      <c r="B23" t="s">
        <v>80</v>
      </c>
      <c r="C23">
        <v>1.0</v>
      </c>
      <c r="D23">
        <v>1.9</v>
      </c>
      <c r="E23">
        <v>1.0</v>
      </c>
      <c r="F23">
        <v>1.275</v>
      </c>
      <c r="G23">
        <v>2.7</v>
      </c>
      <c r="H23">
        <v>1.5</v>
      </c>
      <c r="I23">
        <v>9.375</v>
      </c>
      <c r="J23">
        <v>1.0</v>
      </c>
      <c r="K23" t="s">
        <v>59</v>
      </c>
      <c r="L23">
        <v>1.0</v>
      </c>
    </row>
    <row r="24">
      <c r="A24">
        <v>85.0</v>
      </c>
      <c r="B24" t="s">
        <v>81</v>
      </c>
      <c r="C24">
        <v>0.9</v>
      </c>
      <c r="D24">
        <v>0.8</v>
      </c>
      <c r="E24">
        <v>1.0</v>
      </c>
      <c r="F24">
        <v>1.425</v>
      </c>
      <c r="G24">
        <v>1.8</v>
      </c>
      <c r="H24">
        <v>0.5</v>
      </c>
      <c r="I24">
        <v>6.425</v>
      </c>
      <c r="J24">
        <v>1.0</v>
      </c>
      <c r="K24" t="s">
        <v>59</v>
      </c>
      <c r="L24">
        <v>1.0</v>
      </c>
    </row>
    <row r="25">
      <c r="A25">
        <v>89.0</v>
      </c>
      <c r="B25" t="s">
        <v>82</v>
      </c>
      <c r="C25">
        <v>0.6</v>
      </c>
      <c r="D25">
        <v>1.0</v>
      </c>
      <c r="E25">
        <v>1.0</v>
      </c>
      <c r="F25">
        <v>1.5</v>
      </c>
      <c r="G25">
        <v>2.55</v>
      </c>
      <c r="H25">
        <v>1.5</v>
      </c>
      <c r="I25">
        <v>8.15</v>
      </c>
      <c r="J25">
        <v>1.0</v>
      </c>
      <c r="K25" t="s">
        <v>59</v>
      </c>
      <c r="L25">
        <v>1.0</v>
      </c>
    </row>
    <row r="26">
      <c r="A26">
        <v>92.0</v>
      </c>
      <c r="B26" t="s">
        <v>83</v>
      </c>
      <c r="C26">
        <v>0.0</v>
      </c>
      <c r="D26">
        <v>1.42</v>
      </c>
      <c r="E26">
        <v>0.64</v>
      </c>
      <c r="F26">
        <v>1.25</v>
      </c>
      <c r="G26">
        <v>1.8</v>
      </c>
      <c r="H26">
        <v>0.2</v>
      </c>
      <c r="I26">
        <v>5.4</v>
      </c>
      <c r="J26">
        <v>2.0</v>
      </c>
      <c r="K26" t="s">
        <v>59</v>
      </c>
      <c r="L26">
        <v>2.0</v>
      </c>
    </row>
    <row r="27">
      <c r="A27">
        <v>98.0</v>
      </c>
      <c r="B27" t="s">
        <v>65</v>
      </c>
      <c r="C27">
        <v>0.3</v>
      </c>
      <c r="D27">
        <v>1.8</v>
      </c>
      <c r="E27">
        <v>1.0</v>
      </c>
      <c r="F27">
        <v>0.7875</v>
      </c>
      <c r="G27">
        <v>1.55</v>
      </c>
      <c r="H27">
        <v>0.75</v>
      </c>
      <c r="I27">
        <v>6.2</v>
      </c>
      <c r="J27">
        <v>2.0</v>
      </c>
      <c r="K27" t="s">
        <v>59</v>
      </c>
      <c r="L27">
        <v>2.0</v>
      </c>
    </row>
    <row r="28">
      <c r="A28">
        <v>99.0</v>
      </c>
      <c r="B28" t="s">
        <v>84</v>
      </c>
      <c r="C28">
        <v>0.1</v>
      </c>
      <c r="D28">
        <v>1.18</v>
      </c>
      <c r="E28">
        <v>0.65</v>
      </c>
      <c r="F28">
        <v>0.9</v>
      </c>
      <c r="G28">
        <v>1.75</v>
      </c>
      <c r="H28">
        <v>0.4</v>
      </c>
      <c r="I28">
        <v>5.0</v>
      </c>
      <c r="J28">
        <v>2.0</v>
      </c>
      <c r="K28" t="s">
        <v>59</v>
      </c>
      <c r="L28">
        <v>2.0</v>
      </c>
    </row>
    <row r="29">
      <c r="A29">
        <v>102.0</v>
      </c>
      <c r="B29" t="s">
        <v>85</v>
      </c>
      <c r="C29">
        <v>0.3</v>
      </c>
      <c r="D29">
        <v>1.15</v>
      </c>
      <c r="E29">
        <v>0.75</v>
      </c>
      <c r="F29">
        <v>0.675</v>
      </c>
      <c r="G29">
        <v>1.55</v>
      </c>
      <c r="H29">
        <v>0.2</v>
      </c>
      <c r="I29">
        <v>5.0</v>
      </c>
      <c r="J29">
        <v>2.0</v>
      </c>
      <c r="K29" t="s">
        <v>59</v>
      </c>
      <c r="L29">
        <v>2.0</v>
      </c>
    </row>
    <row r="30">
      <c r="A30">
        <v>104.0</v>
      </c>
      <c r="B30" t="s">
        <v>86</v>
      </c>
      <c r="C30">
        <v>0.4</v>
      </c>
      <c r="D30">
        <v>0.8</v>
      </c>
      <c r="E30">
        <v>0.64</v>
      </c>
      <c r="F30">
        <v>1.0</v>
      </c>
      <c r="G30">
        <v>2.1</v>
      </c>
      <c r="H30">
        <v>0.4</v>
      </c>
      <c r="I30">
        <v>5.34</v>
      </c>
      <c r="J30">
        <v>2.0</v>
      </c>
      <c r="K30" t="s">
        <v>59</v>
      </c>
      <c r="L30">
        <v>2.0</v>
      </c>
    </row>
    <row r="31">
      <c r="A31">
        <v>108.0</v>
      </c>
      <c r="B31" t="s">
        <v>87</v>
      </c>
      <c r="C31">
        <v>0.6</v>
      </c>
      <c r="D31">
        <v>1.84</v>
      </c>
      <c r="E31">
        <v>0.71</v>
      </c>
      <c r="F31">
        <v>0.6</v>
      </c>
      <c r="G31">
        <v>1.5</v>
      </c>
      <c r="H31">
        <v>0.75</v>
      </c>
      <c r="I31">
        <v>6.0</v>
      </c>
      <c r="J31">
        <v>2.0</v>
      </c>
      <c r="K31" t="s">
        <v>59</v>
      </c>
      <c r="L31">
        <v>2.0</v>
      </c>
    </row>
    <row r="32">
      <c r="A32">
        <v>109.0</v>
      </c>
      <c r="B32" t="s">
        <v>88</v>
      </c>
      <c r="C32">
        <v>0.2</v>
      </c>
      <c r="D32">
        <v>1.54</v>
      </c>
      <c r="E32">
        <v>0.86</v>
      </c>
      <c r="F32">
        <v>0.75</v>
      </c>
      <c r="G32">
        <v>2.55</v>
      </c>
      <c r="H32">
        <v>0.2</v>
      </c>
      <c r="I32">
        <v>6.1</v>
      </c>
      <c r="J32">
        <v>2.0</v>
      </c>
      <c r="K32" t="s">
        <v>59</v>
      </c>
      <c r="L32">
        <v>2.0</v>
      </c>
    </row>
    <row r="33">
      <c r="A33">
        <v>111.0</v>
      </c>
      <c r="B33" t="s">
        <v>89</v>
      </c>
      <c r="C33">
        <v>0.0</v>
      </c>
      <c r="D33">
        <v>1.24</v>
      </c>
      <c r="E33">
        <v>0.64</v>
      </c>
      <c r="F33">
        <v>1.35</v>
      </c>
      <c r="G33">
        <v>1.8</v>
      </c>
      <c r="H33">
        <v>0.1</v>
      </c>
      <c r="I33">
        <v>5.2</v>
      </c>
      <c r="J33">
        <v>2.0</v>
      </c>
      <c r="K33" t="s">
        <v>59</v>
      </c>
      <c r="L33">
        <v>2.0</v>
      </c>
    </row>
    <row r="34">
      <c r="A34">
        <v>120.0</v>
      </c>
      <c r="B34" t="s">
        <v>90</v>
      </c>
      <c r="C34">
        <v>0.1</v>
      </c>
      <c r="D34">
        <v>1.0</v>
      </c>
      <c r="E34">
        <v>0.65</v>
      </c>
      <c r="F34">
        <v>0.6</v>
      </c>
      <c r="G34">
        <v>1.3</v>
      </c>
      <c r="H34">
        <v>0.5</v>
      </c>
      <c r="I34">
        <v>5.0</v>
      </c>
      <c r="J34">
        <v>2.0</v>
      </c>
      <c r="K34" t="s">
        <v>59</v>
      </c>
      <c r="L34">
        <v>2.0</v>
      </c>
    </row>
    <row r="35">
      <c r="A35">
        <v>123.0</v>
      </c>
      <c r="B35" t="s">
        <v>91</v>
      </c>
      <c r="C35">
        <v>0.0</v>
      </c>
      <c r="D35">
        <v>1.5</v>
      </c>
      <c r="E35">
        <v>0.75</v>
      </c>
      <c r="F35">
        <v>0.75</v>
      </c>
      <c r="G35">
        <v>2.55</v>
      </c>
      <c r="H35">
        <v>0.0</v>
      </c>
      <c r="I35">
        <v>5.6</v>
      </c>
      <c r="J35">
        <v>2.0</v>
      </c>
      <c r="K35" t="s">
        <v>59</v>
      </c>
      <c r="L35">
        <v>2.0</v>
      </c>
    </row>
    <row r="36">
      <c r="A36">
        <v>139.0</v>
      </c>
      <c r="B36" t="s">
        <v>92</v>
      </c>
      <c r="C36">
        <v>0.3</v>
      </c>
      <c r="D36">
        <v>1.0</v>
      </c>
      <c r="E36">
        <v>0.65</v>
      </c>
      <c r="F36">
        <v>0.75</v>
      </c>
      <c r="G36">
        <v>1.65</v>
      </c>
      <c r="H36">
        <v>0.3</v>
      </c>
      <c r="I36">
        <v>5.0</v>
      </c>
      <c r="J36">
        <v>2.0</v>
      </c>
      <c r="K36" t="s">
        <v>59</v>
      </c>
      <c r="L36">
        <v>2.0</v>
      </c>
    </row>
    <row r="37">
      <c r="A37">
        <v>140.0</v>
      </c>
      <c r="B37" t="s">
        <v>93</v>
      </c>
      <c r="C37">
        <v>0.2</v>
      </c>
      <c r="D37">
        <v>1.35</v>
      </c>
      <c r="E37">
        <v>0.71</v>
      </c>
      <c r="F37">
        <v>0.6375</v>
      </c>
      <c r="G37">
        <v>1.5</v>
      </c>
      <c r="H37">
        <v>0.6</v>
      </c>
      <c r="I37">
        <v>5.0</v>
      </c>
      <c r="J37">
        <v>2.0</v>
      </c>
      <c r="K37" t="s">
        <v>59</v>
      </c>
      <c r="L37">
        <v>2.0</v>
      </c>
    </row>
    <row r="38">
      <c r="A38">
        <v>142.0</v>
      </c>
      <c r="B38" t="s">
        <v>94</v>
      </c>
      <c r="C38">
        <v>0.1</v>
      </c>
      <c r="D38" t="s">
        <v>95</v>
      </c>
      <c r="E38" t="s">
        <v>95</v>
      </c>
      <c r="F38">
        <v>1.45</v>
      </c>
      <c r="G38">
        <v>1.7</v>
      </c>
      <c r="H38">
        <v>1.3</v>
      </c>
      <c r="I38">
        <v>5.0</v>
      </c>
      <c r="J38">
        <v>2.0</v>
      </c>
      <c r="K38" t="s">
        <v>59</v>
      </c>
      <c r="L38">
        <v>2.0</v>
      </c>
    </row>
    <row r="39">
      <c r="A39">
        <v>143.0</v>
      </c>
      <c r="B39" t="s">
        <v>96</v>
      </c>
      <c r="C39">
        <v>0.3</v>
      </c>
      <c r="D39">
        <v>1.05</v>
      </c>
      <c r="E39">
        <v>0.7</v>
      </c>
      <c r="F39">
        <v>0.6375</v>
      </c>
      <c r="G39">
        <v>2.3</v>
      </c>
      <c r="H39">
        <v>0.3</v>
      </c>
      <c r="I39">
        <v>5.3</v>
      </c>
      <c r="J39">
        <v>2.0</v>
      </c>
      <c r="K39" t="s">
        <v>59</v>
      </c>
      <c r="L39">
        <v>2.0</v>
      </c>
    </row>
    <row r="40">
      <c r="A40">
        <v>144.0</v>
      </c>
      <c r="B40" t="s">
        <v>97</v>
      </c>
      <c r="C40">
        <v>0.0</v>
      </c>
      <c r="D40">
        <v>1.0</v>
      </c>
      <c r="E40">
        <v>0.86</v>
      </c>
      <c r="F40">
        <v>0.975</v>
      </c>
      <c r="G40">
        <v>1.2</v>
      </c>
      <c r="H40">
        <v>0.0</v>
      </c>
      <c r="I40">
        <v>5.0</v>
      </c>
      <c r="J40">
        <v>2.0</v>
      </c>
      <c r="K40" t="s">
        <v>59</v>
      </c>
      <c r="L40">
        <v>2.0</v>
      </c>
    </row>
    <row r="41">
      <c r="A41">
        <v>154.0</v>
      </c>
      <c r="B41" t="s">
        <v>98</v>
      </c>
      <c r="C41">
        <v>1.0</v>
      </c>
      <c r="D41">
        <v>1.72</v>
      </c>
      <c r="E41">
        <v>0.77</v>
      </c>
      <c r="F41">
        <v>0.75</v>
      </c>
      <c r="G41">
        <v>2.85</v>
      </c>
      <c r="H41">
        <v>1.4</v>
      </c>
      <c r="I41">
        <v>8.49</v>
      </c>
      <c r="J41">
        <v>1.0</v>
      </c>
      <c r="K41" t="s">
        <v>99</v>
      </c>
      <c r="L41">
        <v>3.0</v>
      </c>
    </row>
    <row r="42">
      <c r="A42">
        <v>158.0</v>
      </c>
      <c r="B42" t="s">
        <v>100</v>
      </c>
      <c r="C42">
        <v>1.0</v>
      </c>
      <c r="D42">
        <v>1.87</v>
      </c>
      <c r="E42">
        <v>1.0</v>
      </c>
      <c r="F42">
        <v>1.35</v>
      </c>
      <c r="G42">
        <v>2.325</v>
      </c>
      <c r="H42">
        <v>1.5</v>
      </c>
      <c r="I42">
        <v>9.045</v>
      </c>
      <c r="J42">
        <v>1.0</v>
      </c>
      <c r="K42" t="s">
        <v>99</v>
      </c>
      <c r="L42">
        <v>1.0</v>
      </c>
    </row>
    <row r="43">
      <c r="A43">
        <v>159.0</v>
      </c>
      <c r="B43" t="s">
        <v>101</v>
      </c>
      <c r="C43">
        <v>0.6</v>
      </c>
      <c r="D43">
        <v>1.32</v>
      </c>
      <c r="E43">
        <v>0.6</v>
      </c>
      <c r="F43">
        <v>1.1625</v>
      </c>
      <c r="G43">
        <v>1.875</v>
      </c>
      <c r="H43">
        <v>1.5</v>
      </c>
      <c r="I43">
        <v>7.0575</v>
      </c>
      <c r="J43">
        <v>1.0</v>
      </c>
      <c r="K43" t="s">
        <v>99</v>
      </c>
      <c r="L43">
        <v>1.0</v>
      </c>
    </row>
    <row r="44">
      <c r="A44">
        <v>162.0</v>
      </c>
      <c r="B44" t="s">
        <v>102</v>
      </c>
      <c r="C44">
        <v>1.0</v>
      </c>
      <c r="D44">
        <v>1.72</v>
      </c>
      <c r="E44">
        <v>0.93</v>
      </c>
      <c r="F44">
        <v>1.425</v>
      </c>
      <c r="G44">
        <v>3.0</v>
      </c>
      <c r="H44">
        <v>1.45</v>
      </c>
      <c r="I44">
        <v>9.525</v>
      </c>
      <c r="J44">
        <v>1.0</v>
      </c>
      <c r="K44" t="s">
        <v>99</v>
      </c>
      <c r="L44">
        <v>1.0</v>
      </c>
    </row>
    <row r="45">
      <c r="A45">
        <v>166.0</v>
      </c>
      <c r="B45" t="s">
        <v>103</v>
      </c>
      <c r="C45">
        <v>0.4</v>
      </c>
      <c r="D45">
        <v>1.52</v>
      </c>
      <c r="E45">
        <v>1.0</v>
      </c>
      <c r="F45">
        <v>1.2</v>
      </c>
      <c r="G45">
        <v>2.625</v>
      </c>
      <c r="H45">
        <v>1.5</v>
      </c>
      <c r="I45">
        <v>8.245</v>
      </c>
      <c r="J45">
        <v>1.0</v>
      </c>
      <c r="K45" t="s">
        <v>99</v>
      </c>
      <c r="L45">
        <v>1.0</v>
      </c>
    </row>
    <row r="46">
      <c r="A46">
        <v>167.0</v>
      </c>
      <c r="B46" t="s">
        <v>104</v>
      </c>
      <c r="C46">
        <v>0.7</v>
      </c>
      <c r="D46">
        <v>1.04</v>
      </c>
      <c r="E46">
        <v>0.9</v>
      </c>
      <c r="F46">
        <v>1.2</v>
      </c>
      <c r="G46">
        <v>1.275</v>
      </c>
      <c r="H46">
        <v>1.01</v>
      </c>
      <c r="I46">
        <v>6.125</v>
      </c>
      <c r="J46">
        <v>1.0</v>
      </c>
      <c r="K46" t="s">
        <v>99</v>
      </c>
      <c r="L46">
        <v>1.0</v>
      </c>
    </row>
    <row r="47">
      <c r="A47">
        <v>169.0</v>
      </c>
      <c r="B47" t="s">
        <v>105</v>
      </c>
      <c r="C47">
        <v>1.0</v>
      </c>
      <c r="D47">
        <v>1.31</v>
      </c>
      <c r="E47">
        <v>0.9</v>
      </c>
      <c r="F47">
        <v>1.275</v>
      </c>
      <c r="G47">
        <v>2.85</v>
      </c>
      <c r="H47">
        <v>1.5</v>
      </c>
      <c r="I47">
        <v>8.835</v>
      </c>
      <c r="J47">
        <v>1.0</v>
      </c>
      <c r="K47" t="s">
        <v>99</v>
      </c>
      <c r="L47">
        <v>1.0</v>
      </c>
    </row>
    <row r="48">
      <c r="A48">
        <v>175.0</v>
      </c>
      <c r="B48" t="s">
        <v>106</v>
      </c>
      <c r="C48">
        <v>1.0</v>
      </c>
      <c r="D48">
        <v>1.4</v>
      </c>
      <c r="E48">
        <v>0.92</v>
      </c>
      <c r="F48">
        <v>0.7875</v>
      </c>
      <c r="G48">
        <v>2.85</v>
      </c>
      <c r="H48">
        <v>1.15</v>
      </c>
      <c r="I48">
        <v>8.1075</v>
      </c>
      <c r="J48">
        <v>1.0</v>
      </c>
      <c r="K48" t="s">
        <v>99</v>
      </c>
      <c r="L48">
        <v>1.0</v>
      </c>
    </row>
    <row r="49">
      <c r="A49">
        <v>177.0</v>
      </c>
      <c r="B49" t="s">
        <v>107</v>
      </c>
      <c r="C49">
        <v>0.7</v>
      </c>
      <c r="D49">
        <v>1.64</v>
      </c>
      <c r="E49">
        <v>0.9</v>
      </c>
      <c r="F49">
        <v>1.05</v>
      </c>
      <c r="G49">
        <v>2.85</v>
      </c>
      <c r="H49">
        <v>1.4</v>
      </c>
      <c r="I49">
        <v>8.54</v>
      </c>
      <c r="J49">
        <v>1.0</v>
      </c>
      <c r="K49" t="s">
        <v>99</v>
      </c>
      <c r="L49">
        <v>1.0</v>
      </c>
    </row>
    <row r="50">
      <c r="A50">
        <v>182.0</v>
      </c>
      <c r="B50" t="s">
        <v>108</v>
      </c>
      <c r="C50">
        <v>1.0</v>
      </c>
      <c r="D50">
        <v>1.77</v>
      </c>
      <c r="E50">
        <v>0.9</v>
      </c>
      <c r="F50">
        <v>1.05</v>
      </c>
      <c r="G50">
        <v>2.175</v>
      </c>
      <c r="H50">
        <v>1.0</v>
      </c>
      <c r="I50">
        <v>7.895</v>
      </c>
      <c r="J50">
        <v>1.0</v>
      </c>
      <c r="K50" t="s">
        <v>99</v>
      </c>
      <c r="L50">
        <v>1.0</v>
      </c>
    </row>
    <row r="51">
      <c r="A51">
        <v>183.0</v>
      </c>
      <c r="B51" t="s">
        <v>109</v>
      </c>
      <c r="C51">
        <v>0.9</v>
      </c>
      <c r="D51">
        <v>1.32</v>
      </c>
      <c r="E51">
        <v>0.9</v>
      </c>
      <c r="F51">
        <v>0.975</v>
      </c>
      <c r="G51">
        <v>1.875</v>
      </c>
      <c r="H51">
        <v>0.9</v>
      </c>
      <c r="I51">
        <v>6.87</v>
      </c>
      <c r="J51">
        <v>1.0</v>
      </c>
      <c r="K51" t="s">
        <v>99</v>
      </c>
      <c r="L51">
        <v>1.0</v>
      </c>
    </row>
    <row r="52">
      <c r="A52">
        <v>189.0</v>
      </c>
      <c r="B52" t="s">
        <v>110</v>
      </c>
      <c r="C52">
        <v>0.5</v>
      </c>
      <c r="D52">
        <v>1.27</v>
      </c>
      <c r="E52">
        <v>0.85</v>
      </c>
      <c r="F52">
        <v>0.9375</v>
      </c>
      <c r="G52">
        <v>2.175</v>
      </c>
      <c r="H52">
        <v>1.16</v>
      </c>
      <c r="I52">
        <v>6.8925</v>
      </c>
      <c r="J52">
        <v>1.0</v>
      </c>
      <c r="K52" t="s">
        <v>99</v>
      </c>
      <c r="L52">
        <v>1.0</v>
      </c>
    </row>
    <row r="53">
      <c r="A53">
        <v>192.0</v>
      </c>
      <c r="B53" t="s">
        <v>111</v>
      </c>
      <c r="C53">
        <v>0.7</v>
      </c>
      <c r="D53">
        <v>1.08</v>
      </c>
      <c r="E53">
        <v>0.97</v>
      </c>
      <c r="F53">
        <v>1.1625</v>
      </c>
      <c r="G53">
        <v>2.175</v>
      </c>
      <c r="H53">
        <v>1.45</v>
      </c>
      <c r="I53">
        <v>7.5375</v>
      </c>
      <c r="J53">
        <v>1.0</v>
      </c>
      <c r="K53" t="s">
        <v>99</v>
      </c>
      <c r="L53">
        <v>1.0</v>
      </c>
    </row>
    <row r="54">
      <c r="A54">
        <v>194.0</v>
      </c>
      <c r="B54" t="s">
        <v>112</v>
      </c>
      <c r="C54">
        <v>1.0</v>
      </c>
      <c r="D54">
        <v>1.85</v>
      </c>
      <c r="E54">
        <v>0.87</v>
      </c>
      <c r="F54">
        <v>1.35</v>
      </c>
      <c r="G54">
        <v>1.875</v>
      </c>
      <c r="H54">
        <v>1.5</v>
      </c>
      <c r="I54">
        <v>8.445</v>
      </c>
      <c r="J54">
        <v>1.0</v>
      </c>
      <c r="K54" t="s">
        <v>99</v>
      </c>
      <c r="L54">
        <v>1.0</v>
      </c>
    </row>
    <row r="55">
      <c r="A55">
        <v>196.0</v>
      </c>
      <c r="B55" t="s">
        <v>113</v>
      </c>
      <c r="C55">
        <v>1.0</v>
      </c>
      <c r="D55">
        <v>1.85</v>
      </c>
      <c r="E55">
        <v>1.0</v>
      </c>
      <c r="F55">
        <v>0.8625</v>
      </c>
      <c r="G55">
        <v>2.325</v>
      </c>
      <c r="H55">
        <v>1.25</v>
      </c>
      <c r="I55">
        <v>8.2875</v>
      </c>
      <c r="J55">
        <v>1.0</v>
      </c>
      <c r="K55" t="s">
        <v>99</v>
      </c>
      <c r="L55">
        <v>1.0</v>
      </c>
    </row>
    <row r="56">
      <c r="A56">
        <v>201.0</v>
      </c>
      <c r="B56" t="s">
        <v>114</v>
      </c>
      <c r="C56">
        <v>1.0</v>
      </c>
      <c r="D56">
        <v>1.9</v>
      </c>
      <c r="E56">
        <v>0.93</v>
      </c>
      <c r="F56">
        <v>1.5</v>
      </c>
      <c r="G56">
        <v>2.925</v>
      </c>
      <c r="H56">
        <v>1.5</v>
      </c>
      <c r="I56">
        <v>9.755</v>
      </c>
      <c r="J56">
        <v>1.0</v>
      </c>
      <c r="K56" t="s">
        <v>99</v>
      </c>
      <c r="L56">
        <v>1.0</v>
      </c>
    </row>
    <row r="57">
      <c r="A57">
        <v>202.0</v>
      </c>
      <c r="B57" t="s">
        <v>115</v>
      </c>
      <c r="C57">
        <v>1.0</v>
      </c>
      <c r="D57">
        <v>1.67</v>
      </c>
      <c r="E57">
        <v>1.0</v>
      </c>
      <c r="F57">
        <v>0.75</v>
      </c>
      <c r="G57">
        <v>2.85</v>
      </c>
      <c r="H57">
        <v>1.5</v>
      </c>
      <c r="I57">
        <v>8.77</v>
      </c>
      <c r="J57">
        <v>1.0</v>
      </c>
      <c r="K57" t="s">
        <v>99</v>
      </c>
      <c r="L57">
        <v>3.0</v>
      </c>
    </row>
    <row r="58">
      <c r="A58">
        <v>206.0</v>
      </c>
      <c r="B58" t="s">
        <v>116</v>
      </c>
      <c r="C58">
        <v>0.2</v>
      </c>
      <c r="D58">
        <v>1.75</v>
      </c>
      <c r="E58">
        <v>0.85</v>
      </c>
      <c r="F58">
        <v>0.6375</v>
      </c>
      <c r="G58">
        <v>2.1</v>
      </c>
      <c r="H58">
        <v>1.11</v>
      </c>
      <c r="I58">
        <v>6.6475</v>
      </c>
      <c r="J58">
        <v>1.0</v>
      </c>
      <c r="K58" t="s">
        <v>99</v>
      </c>
      <c r="L58">
        <v>1.0</v>
      </c>
    </row>
    <row r="59">
      <c r="A59">
        <v>209.0</v>
      </c>
      <c r="B59" t="s">
        <v>117</v>
      </c>
      <c r="C59">
        <v>1.0</v>
      </c>
      <c r="D59">
        <v>1.13</v>
      </c>
      <c r="E59">
        <v>0.9</v>
      </c>
      <c r="F59">
        <v>0.6</v>
      </c>
      <c r="G59">
        <v>1.725</v>
      </c>
      <c r="H59">
        <v>0.9</v>
      </c>
      <c r="I59">
        <v>6.255</v>
      </c>
      <c r="J59">
        <v>1.0</v>
      </c>
      <c r="K59" t="s">
        <v>99</v>
      </c>
      <c r="L59">
        <v>1.0</v>
      </c>
    </row>
    <row r="60">
      <c r="A60">
        <v>210.0</v>
      </c>
      <c r="B60" t="s">
        <v>118</v>
      </c>
      <c r="C60">
        <v>1.0</v>
      </c>
      <c r="D60">
        <v>2.0</v>
      </c>
      <c r="E60">
        <v>0.78</v>
      </c>
      <c r="F60">
        <v>0.75</v>
      </c>
      <c r="G60">
        <v>2.7</v>
      </c>
      <c r="H60">
        <v>1.4</v>
      </c>
      <c r="I60">
        <v>8.63</v>
      </c>
      <c r="J60">
        <v>1.0</v>
      </c>
      <c r="K60" t="s">
        <v>99</v>
      </c>
      <c r="L60">
        <v>1.0</v>
      </c>
    </row>
    <row r="61">
      <c r="A61">
        <v>212.0</v>
      </c>
      <c r="B61" t="s">
        <v>119</v>
      </c>
      <c r="C61">
        <v>1.0</v>
      </c>
      <c r="D61">
        <v>1.86</v>
      </c>
      <c r="E61">
        <v>0.93</v>
      </c>
      <c r="F61">
        <v>0.6</v>
      </c>
      <c r="G61">
        <v>2.775</v>
      </c>
      <c r="H61">
        <v>1.5</v>
      </c>
      <c r="I61">
        <v>8.665</v>
      </c>
      <c r="J61">
        <v>1.0</v>
      </c>
      <c r="K61" t="s">
        <v>99</v>
      </c>
      <c r="L61">
        <v>1.0</v>
      </c>
    </row>
    <row r="62">
      <c r="A62">
        <v>215.0</v>
      </c>
      <c r="B62" t="s">
        <v>120</v>
      </c>
      <c r="C62">
        <v>0.7</v>
      </c>
      <c r="D62">
        <v>1.0</v>
      </c>
      <c r="E62">
        <v>0.4</v>
      </c>
      <c r="F62">
        <v>0.7</v>
      </c>
      <c r="G62">
        <v>2.0</v>
      </c>
      <c r="H62">
        <v>1.2</v>
      </c>
      <c r="I62">
        <v>6.0</v>
      </c>
      <c r="J62">
        <v>1.0</v>
      </c>
      <c r="K62" t="s">
        <v>99</v>
      </c>
      <c r="L62">
        <v>1.0</v>
      </c>
    </row>
    <row r="63">
      <c r="A63">
        <v>216.0</v>
      </c>
      <c r="B63" t="s">
        <v>121</v>
      </c>
      <c r="C63">
        <v>1.0</v>
      </c>
      <c r="D63">
        <v>1.75</v>
      </c>
      <c r="E63">
        <v>0.9</v>
      </c>
      <c r="F63">
        <v>0.975</v>
      </c>
      <c r="G63">
        <v>2.175</v>
      </c>
      <c r="H63">
        <v>1.15</v>
      </c>
      <c r="I63">
        <v>7.95</v>
      </c>
      <c r="J63">
        <v>1.0</v>
      </c>
      <c r="K63" t="s">
        <v>99</v>
      </c>
      <c r="L63">
        <v>1.0</v>
      </c>
    </row>
    <row r="64">
      <c r="A64">
        <v>217.0</v>
      </c>
      <c r="B64" t="s">
        <v>122</v>
      </c>
      <c r="C64">
        <v>1.0</v>
      </c>
      <c r="D64">
        <v>0.86</v>
      </c>
      <c r="E64">
        <v>0.9</v>
      </c>
      <c r="F64">
        <v>0.75</v>
      </c>
      <c r="G64">
        <v>1.2</v>
      </c>
      <c r="H64">
        <v>0.9</v>
      </c>
      <c r="I64">
        <v>5.61</v>
      </c>
      <c r="J64">
        <v>1.0</v>
      </c>
      <c r="K64" t="s">
        <v>99</v>
      </c>
      <c r="L64">
        <v>1.0</v>
      </c>
    </row>
    <row r="65">
      <c r="A65">
        <v>219.0</v>
      </c>
      <c r="B65" t="s">
        <v>123</v>
      </c>
      <c r="C65">
        <v>1.0</v>
      </c>
      <c r="D65">
        <v>1.93</v>
      </c>
      <c r="E65">
        <v>0.74</v>
      </c>
      <c r="F65">
        <v>0.975</v>
      </c>
      <c r="G65">
        <v>1.95</v>
      </c>
      <c r="H65">
        <v>1.5</v>
      </c>
      <c r="I65">
        <v>8.095</v>
      </c>
      <c r="J65">
        <v>1.0</v>
      </c>
      <c r="K65" t="s">
        <v>99</v>
      </c>
      <c r="L65">
        <v>1.0</v>
      </c>
    </row>
    <row r="66">
      <c r="A66">
        <v>221.0</v>
      </c>
      <c r="B66" t="s">
        <v>124</v>
      </c>
      <c r="C66">
        <v>1.0</v>
      </c>
      <c r="D66">
        <v>1.82</v>
      </c>
      <c r="E66">
        <v>0.87</v>
      </c>
      <c r="F66">
        <v>1.35</v>
      </c>
      <c r="G66">
        <v>2.7</v>
      </c>
      <c r="H66">
        <v>1.5</v>
      </c>
      <c r="I66">
        <v>9.24</v>
      </c>
      <c r="J66">
        <v>1.0</v>
      </c>
      <c r="K66" t="s">
        <v>99</v>
      </c>
      <c r="L66">
        <v>1.0</v>
      </c>
    </row>
    <row r="67">
      <c r="A67">
        <v>222.0</v>
      </c>
      <c r="B67" t="s">
        <v>125</v>
      </c>
      <c r="C67">
        <v>0.1</v>
      </c>
      <c r="D67">
        <v>1.8</v>
      </c>
      <c r="E67">
        <v>0.81</v>
      </c>
      <c r="F67">
        <v>0.975</v>
      </c>
      <c r="G67">
        <v>2.925</v>
      </c>
      <c r="H67">
        <v>1.3</v>
      </c>
      <c r="I67">
        <v>7.91</v>
      </c>
      <c r="J67">
        <v>1.0</v>
      </c>
      <c r="K67" t="s">
        <v>99</v>
      </c>
      <c r="L67">
        <v>1.0</v>
      </c>
    </row>
    <row r="68">
      <c r="A68">
        <v>225.0</v>
      </c>
      <c r="B68" t="s">
        <v>126</v>
      </c>
      <c r="C68">
        <v>1.0</v>
      </c>
      <c r="D68">
        <v>1.82</v>
      </c>
      <c r="E68">
        <v>0.87</v>
      </c>
      <c r="F68">
        <v>1.4625</v>
      </c>
      <c r="G68">
        <v>1.65</v>
      </c>
      <c r="H68">
        <v>1.25</v>
      </c>
      <c r="I68">
        <v>8.0525</v>
      </c>
      <c r="J68">
        <v>1.0</v>
      </c>
      <c r="K68" t="s">
        <v>99</v>
      </c>
      <c r="L68">
        <v>1.0</v>
      </c>
    </row>
    <row r="69">
      <c r="A69">
        <v>232.0</v>
      </c>
      <c r="B69" t="s">
        <v>127</v>
      </c>
      <c r="C69">
        <v>0.1</v>
      </c>
      <c r="D69">
        <v>0.8</v>
      </c>
      <c r="E69">
        <v>0.7</v>
      </c>
      <c r="F69">
        <v>1.0</v>
      </c>
      <c r="G69">
        <v>1.65</v>
      </c>
      <c r="H69">
        <v>1.5</v>
      </c>
      <c r="I69">
        <v>5.75</v>
      </c>
      <c r="J69">
        <v>1.0</v>
      </c>
      <c r="K69" t="s">
        <v>99</v>
      </c>
      <c r="L69">
        <v>1.0</v>
      </c>
    </row>
    <row r="70">
      <c r="A70">
        <v>233.0</v>
      </c>
      <c r="B70" t="s">
        <v>127</v>
      </c>
      <c r="C70">
        <v>0.8</v>
      </c>
      <c r="D70">
        <v>1.27</v>
      </c>
      <c r="E70">
        <v>0.81</v>
      </c>
      <c r="F70">
        <v>0.9</v>
      </c>
      <c r="G70">
        <v>2.85</v>
      </c>
      <c r="H70">
        <v>1.4</v>
      </c>
      <c r="I70">
        <v>8.03</v>
      </c>
      <c r="J70">
        <v>1.0</v>
      </c>
      <c r="K70" t="s">
        <v>99</v>
      </c>
      <c r="L70">
        <v>1.0</v>
      </c>
    </row>
    <row r="71">
      <c r="A71">
        <v>234.0</v>
      </c>
      <c r="B71" t="s">
        <v>128</v>
      </c>
      <c r="C71">
        <v>0.3</v>
      </c>
      <c r="D71">
        <v>1.57</v>
      </c>
      <c r="E71">
        <v>0.74</v>
      </c>
      <c r="F71">
        <v>0.4125</v>
      </c>
      <c r="G71">
        <v>2.775</v>
      </c>
      <c r="H71">
        <v>0.42</v>
      </c>
      <c r="I71">
        <v>6.2175</v>
      </c>
      <c r="J71">
        <v>1.0</v>
      </c>
      <c r="K71" t="s">
        <v>99</v>
      </c>
      <c r="L71">
        <v>1.0</v>
      </c>
    </row>
    <row r="72">
      <c r="A72">
        <v>235.0</v>
      </c>
      <c r="B72" t="s">
        <v>129</v>
      </c>
      <c r="C72">
        <v>1.0</v>
      </c>
      <c r="D72">
        <v>1.62</v>
      </c>
      <c r="E72">
        <v>0.81</v>
      </c>
      <c r="F72">
        <v>1.2</v>
      </c>
      <c r="G72">
        <v>2.925</v>
      </c>
      <c r="H72">
        <v>1.45</v>
      </c>
      <c r="I72">
        <v>9.005</v>
      </c>
      <c r="J72">
        <v>1.0</v>
      </c>
      <c r="K72" t="s">
        <v>99</v>
      </c>
      <c r="L72">
        <v>1.0</v>
      </c>
    </row>
    <row r="73">
      <c r="A73">
        <v>236.0</v>
      </c>
      <c r="B73" t="s">
        <v>130</v>
      </c>
      <c r="C73">
        <v>1.0</v>
      </c>
      <c r="D73">
        <v>1.6</v>
      </c>
      <c r="E73">
        <v>1.0</v>
      </c>
      <c r="F73">
        <v>0.6</v>
      </c>
      <c r="G73">
        <v>0.675</v>
      </c>
      <c r="H73">
        <v>1.03</v>
      </c>
      <c r="I73">
        <v>5.905</v>
      </c>
      <c r="J73">
        <v>1.0</v>
      </c>
      <c r="K73" t="s">
        <v>99</v>
      </c>
      <c r="L73">
        <v>1.0</v>
      </c>
    </row>
    <row r="74">
      <c r="A74">
        <v>237.0</v>
      </c>
      <c r="B74" t="s">
        <v>131</v>
      </c>
      <c r="C74">
        <v>1.0</v>
      </c>
      <c r="D74">
        <v>1.55</v>
      </c>
      <c r="E74">
        <v>0.87</v>
      </c>
      <c r="F74">
        <v>1.125</v>
      </c>
      <c r="G74">
        <v>2.1</v>
      </c>
      <c r="H74">
        <v>1.5</v>
      </c>
      <c r="I74">
        <v>8.145</v>
      </c>
      <c r="J74">
        <v>1.0</v>
      </c>
      <c r="K74" t="s">
        <v>99</v>
      </c>
      <c r="L74">
        <v>3.0</v>
      </c>
    </row>
    <row r="75">
      <c r="A75">
        <v>238.0</v>
      </c>
      <c r="B75" t="s">
        <v>132</v>
      </c>
      <c r="C75">
        <v>1.0</v>
      </c>
      <c r="D75">
        <v>1.16</v>
      </c>
      <c r="E75">
        <v>0.9</v>
      </c>
      <c r="F75">
        <v>0.9</v>
      </c>
      <c r="G75">
        <v>2.925</v>
      </c>
      <c r="H75">
        <v>1.5</v>
      </c>
      <c r="I75">
        <v>8.385</v>
      </c>
      <c r="J75">
        <v>1.0</v>
      </c>
      <c r="K75" t="s">
        <v>99</v>
      </c>
      <c r="L75">
        <v>1.0</v>
      </c>
    </row>
    <row r="76">
      <c r="A76">
        <v>239.0</v>
      </c>
      <c r="B76" t="s">
        <v>133</v>
      </c>
      <c r="C76">
        <v>0.3</v>
      </c>
      <c r="D76">
        <v>0.88</v>
      </c>
      <c r="E76">
        <v>0.6</v>
      </c>
      <c r="F76">
        <v>0.8625</v>
      </c>
      <c r="G76">
        <v>2.55</v>
      </c>
      <c r="H76">
        <v>0.78</v>
      </c>
      <c r="I76">
        <v>5.9725</v>
      </c>
      <c r="J76">
        <v>1.0</v>
      </c>
      <c r="K76" t="s">
        <v>99</v>
      </c>
      <c r="L76">
        <v>1.0</v>
      </c>
    </row>
    <row r="77">
      <c r="A77">
        <v>240.0</v>
      </c>
      <c r="B77" t="s">
        <v>134</v>
      </c>
      <c r="C77">
        <v>1.0</v>
      </c>
      <c r="D77">
        <v>1.43</v>
      </c>
      <c r="E77">
        <v>0.9</v>
      </c>
      <c r="F77">
        <v>1.05</v>
      </c>
      <c r="G77">
        <v>2.175</v>
      </c>
      <c r="H77">
        <v>1.5</v>
      </c>
      <c r="I77">
        <v>8.055</v>
      </c>
      <c r="J77">
        <v>1.0</v>
      </c>
      <c r="K77" t="s">
        <v>99</v>
      </c>
      <c r="L77">
        <v>1.0</v>
      </c>
    </row>
    <row r="78">
      <c r="A78">
        <v>244.0</v>
      </c>
      <c r="B78" t="s">
        <v>135</v>
      </c>
      <c r="C78">
        <v>0.5</v>
      </c>
      <c r="D78">
        <v>1.35</v>
      </c>
      <c r="E78">
        <v>1.0</v>
      </c>
      <c r="F78">
        <v>0.9375</v>
      </c>
      <c r="G78">
        <v>1.2</v>
      </c>
      <c r="H78">
        <v>0.43</v>
      </c>
      <c r="I78">
        <v>5.4175</v>
      </c>
      <c r="J78">
        <v>1.0</v>
      </c>
      <c r="K78" t="s">
        <v>99</v>
      </c>
      <c r="L78">
        <v>1.0</v>
      </c>
    </row>
    <row r="79">
      <c r="A79">
        <v>245.0</v>
      </c>
      <c r="B79" t="s">
        <v>136</v>
      </c>
      <c r="C79">
        <v>1.0</v>
      </c>
      <c r="D79">
        <v>1.97</v>
      </c>
      <c r="E79">
        <v>0.87</v>
      </c>
      <c r="F79">
        <v>1.5</v>
      </c>
      <c r="G79">
        <v>3.0</v>
      </c>
      <c r="H79">
        <v>1.5</v>
      </c>
      <c r="I79">
        <v>9.84</v>
      </c>
      <c r="J79">
        <v>1.0</v>
      </c>
      <c r="K79" t="s">
        <v>99</v>
      </c>
      <c r="L79">
        <v>1.0</v>
      </c>
    </row>
    <row r="80">
      <c r="A80">
        <v>249.0</v>
      </c>
      <c r="B80" t="s">
        <v>137</v>
      </c>
      <c r="C80">
        <v>1.0</v>
      </c>
      <c r="D80">
        <v>1.87</v>
      </c>
      <c r="E80">
        <v>0.97</v>
      </c>
      <c r="F80">
        <v>1.2</v>
      </c>
      <c r="G80">
        <v>2.325</v>
      </c>
      <c r="H80">
        <v>1.5</v>
      </c>
      <c r="I80">
        <v>8.865</v>
      </c>
      <c r="J80">
        <v>1.0</v>
      </c>
      <c r="K80" t="s">
        <v>99</v>
      </c>
      <c r="L80">
        <v>1.0</v>
      </c>
    </row>
    <row r="81">
      <c r="A81">
        <v>251.0</v>
      </c>
      <c r="B81" t="s">
        <v>138</v>
      </c>
      <c r="C81">
        <v>1.0</v>
      </c>
      <c r="D81">
        <v>1.65</v>
      </c>
      <c r="E81">
        <v>0.4</v>
      </c>
      <c r="F81">
        <v>1.5</v>
      </c>
      <c r="G81">
        <v>1.85</v>
      </c>
      <c r="H81">
        <v>1.5</v>
      </c>
      <c r="I81">
        <v>7.9</v>
      </c>
      <c r="J81">
        <v>1.0</v>
      </c>
      <c r="K81" t="s">
        <v>99</v>
      </c>
      <c r="L81">
        <v>1.0</v>
      </c>
    </row>
    <row r="82">
      <c r="A82">
        <v>256.0</v>
      </c>
      <c r="B82" t="s">
        <v>139</v>
      </c>
      <c r="C82">
        <v>1.0</v>
      </c>
      <c r="D82">
        <v>1.25</v>
      </c>
      <c r="E82">
        <v>0.4</v>
      </c>
      <c r="F82">
        <v>1.1</v>
      </c>
      <c r="G82">
        <v>3.0</v>
      </c>
      <c r="H82">
        <v>1.35</v>
      </c>
      <c r="I82">
        <v>8.1</v>
      </c>
      <c r="J82">
        <v>1.0</v>
      </c>
      <c r="K82" t="s">
        <v>99</v>
      </c>
      <c r="L82">
        <v>1.0</v>
      </c>
    </row>
    <row r="83">
      <c r="A83">
        <v>257.0</v>
      </c>
      <c r="B83" t="s">
        <v>140</v>
      </c>
      <c r="C83">
        <v>1.0</v>
      </c>
      <c r="D83">
        <v>0.94</v>
      </c>
      <c r="E83">
        <v>0.8</v>
      </c>
      <c r="F83">
        <v>1.0125</v>
      </c>
      <c r="G83">
        <v>1.275</v>
      </c>
      <c r="H83">
        <v>0.7</v>
      </c>
      <c r="I83">
        <v>5.7275</v>
      </c>
      <c r="J83">
        <v>1.0</v>
      </c>
      <c r="K83" t="s">
        <v>99</v>
      </c>
      <c r="L83">
        <v>1.0</v>
      </c>
    </row>
    <row r="84">
      <c r="A84">
        <v>258.0</v>
      </c>
      <c r="B84" t="s">
        <v>141</v>
      </c>
      <c r="C84">
        <v>1.0</v>
      </c>
      <c r="D84">
        <v>1.49</v>
      </c>
      <c r="E84">
        <v>0.77</v>
      </c>
      <c r="F84">
        <v>0.8625</v>
      </c>
      <c r="G84">
        <v>2.175</v>
      </c>
      <c r="H84">
        <v>1.15</v>
      </c>
      <c r="I84">
        <v>7.4475</v>
      </c>
      <c r="J84">
        <v>1.0</v>
      </c>
      <c r="K84" t="s">
        <v>99</v>
      </c>
      <c r="L84">
        <v>3.0</v>
      </c>
    </row>
    <row r="85">
      <c r="A85">
        <v>263.0</v>
      </c>
      <c r="B85" t="s">
        <v>142</v>
      </c>
      <c r="C85">
        <v>1.0</v>
      </c>
      <c r="D85">
        <v>1.82</v>
      </c>
      <c r="E85">
        <v>0.56</v>
      </c>
      <c r="F85">
        <v>1.35</v>
      </c>
      <c r="G85">
        <v>2.175</v>
      </c>
      <c r="H85">
        <v>1.1</v>
      </c>
      <c r="I85">
        <v>8.005</v>
      </c>
      <c r="J85">
        <v>1.0</v>
      </c>
      <c r="K85" t="s">
        <v>99</v>
      </c>
      <c r="L85">
        <v>3.0</v>
      </c>
    </row>
    <row r="86">
      <c r="A86">
        <v>270.0</v>
      </c>
      <c r="B86" t="s">
        <v>143</v>
      </c>
      <c r="C86">
        <v>1.0</v>
      </c>
      <c r="D86">
        <v>1.96</v>
      </c>
      <c r="E86">
        <v>0.93</v>
      </c>
      <c r="F86">
        <v>1.35</v>
      </c>
      <c r="G86">
        <v>2.925</v>
      </c>
      <c r="H86">
        <v>1.5</v>
      </c>
      <c r="I86">
        <v>9.665</v>
      </c>
      <c r="J86">
        <v>1.0</v>
      </c>
      <c r="K86" t="s">
        <v>99</v>
      </c>
      <c r="L86">
        <v>1.0</v>
      </c>
    </row>
    <row r="87">
      <c r="A87">
        <v>273.0</v>
      </c>
      <c r="B87" t="s">
        <v>144</v>
      </c>
      <c r="C87">
        <v>1.0</v>
      </c>
      <c r="D87">
        <v>2.0</v>
      </c>
      <c r="E87">
        <v>0.4</v>
      </c>
      <c r="F87">
        <v>1.0</v>
      </c>
      <c r="G87">
        <v>1.25</v>
      </c>
      <c r="H87">
        <v>1.0</v>
      </c>
      <c r="I87">
        <v>6.65</v>
      </c>
      <c r="J87">
        <v>1.0</v>
      </c>
      <c r="K87" t="s">
        <v>99</v>
      </c>
      <c r="L87">
        <v>1.0</v>
      </c>
    </row>
    <row r="88">
      <c r="A88">
        <v>276.0</v>
      </c>
      <c r="B88" t="s">
        <v>145</v>
      </c>
      <c r="C88">
        <v>1.0</v>
      </c>
      <c r="D88">
        <v>1.82</v>
      </c>
      <c r="E88">
        <v>0.92</v>
      </c>
      <c r="F88">
        <v>0.6</v>
      </c>
      <c r="G88">
        <v>2.925</v>
      </c>
      <c r="H88">
        <v>1.5</v>
      </c>
      <c r="I88">
        <v>8.765</v>
      </c>
      <c r="J88">
        <v>1.0</v>
      </c>
      <c r="K88" t="s">
        <v>99</v>
      </c>
      <c r="L88">
        <v>1.0</v>
      </c>
    </row>
    <row r="89">
      <c r="A89">
        <v>277.0</v>
      </c>
      <c r="B89" t="s">
        <v>146</v>
      </c>
      <c r="C89">
        <v>1.0</v>
      </c>
      <c r="D89">
        <v>2.0</v>
      </c>
      <c r="E89">
        <v>0.45</v>
      </c>
      <c r="F89">
        <v>1.0</v>
      </c>
      <c r="G89">
        <v>1.55</v>
      </c>
      <c r="H89">
        <v>1.35</v>
      </c>
      <c r="I89">
        <v>7.35</v>
      </c>
      <c r="J89">
        <v>1.0</v>
      </c>
      <c r="K89" t="s">
        <v>99</v>
      </c>
      <c r="L89">
        <v>1.0</v>
      </c>
    </row>
    <row r="90">
      <c r="A90">
        <v>286.0</v>
      </c>
      <c r="B90" t="s">
        <v>147</v>
      </c>
      <c r="C90">
        <v>1.0</v>
      </c>
      <c r="D90">
        <v>1.62</v>
      </c>
      <c r="E90">
        <v>0.81</v>
      </c>
      <c r="F90">
        <v>0.825</v>
      </c>
      <c r="G90">
        <v>1.725</v>
      </c>
      <c r="H90">
        <v>1.15</v>
      </c>
      <c r="I90">
        <v>7.13</v>
      </c>
      <c r="J90">
        <v>1.0</v>
      </c>
      <c r="K90" t="s">
        <v>99</v>
      </c>
      <c r="L90">
        <v>1.0</v>
      </c>
    </row>
    <row r="91">
      <c r="A91">
        <v>289.0</v>
      </c>
      <c r="B91" t="s">
        <v>148</v>
      </c>
      <c r="C91">
        <v>1.0</v>
      </c>
      <c r="D91">
        <v>1.83</v>
      </c>
      <c r="E91">
        <v>1.0</v>
      </c>
      <c r="F91">
        <v>0.8625</v>
      </c>
      <c r="G91">
        <v>1.5</v>
      </c>
      <c r="H91">
        <v>1.5</v>
      </c>
      <c r="I91">
        <v>7.6925</v>
      </c>
      <c r="J91">
        <v>1.0</v>
      </c>
      <c r="K91" t="s">
        <v>99</v>
      </c>
      <c r="L91">
        <v>1.0</v>
      </c>
    </row>
    <row r="92">
      <c r="A92">
        <v>294.0</v>
      </c>
      <c r="B92" t="s">
        <v>149</v>
      </c>
      <c r="C92">
        <v>0.4</v>
      </c>
      <c r="D92">
        <v>1.42</v>
      </c>
      <c r="E92">
        <v>0.6</v>
      </c>
      <c r="F92">
        <v>1.5</v>
      </c>
      <c r="G92">
        <v>1.5</v>
      </c>
      <c r="H92">
        <v>1.25</v>
      </c>
      <c r="I92">
        <v>6.67</v>
      </c>
      <c r="J92">
        <v>2.0</v>
      </c>
      <c r="K92" t="s">
        <v>99</v>
      </c>
      <c r="L92">
        <v>2.0</v>
      </c>
    </row>
    <row r="93">
      <c r="A93">
        <v>296.0</v>
      </c>
      <c r="B93" t="s">
        <v>150</v>
      </c>
      <c r="C93">
        <v>1.0</v>
      </c>
      <c r="D93">
        <v>1.56</v>
      </c>
      <c r="E93">
        <v>0.81</v>
      </c>
      <c r="F93">
        <v>1.4</v>
      </c>
      <c r="G93">
        <v>2.4</v>
      </c>
      <c r="H93">
        <v>0.25</v>
      </c>
      <c r="I93">
        <v>7.42</v>
      </c>
      <c r="J93">
        <v>2.0</v>
      </c>
      <c r="K93" t="s">
        <v>99</v>
      </c>
      <c r="L93">
        <v>2.0</v>
      </c>
    </row>
    <row r="94">
      <c r="A94">
        <v>299.0</v>
      </c>
      <c r="B94" t="s">
        <v>151</v>
      </c>
      <c r="C94">
        <v>0.2</v>
      </c>
      <c r="D94">
        <v>1.8</v>
      </c>
      <c r="E94">
        <v>0.8</v>
      </c>
      <c r="F94">
        <v>0.6</v>
      </c>
      <c r="G94">
        <v>1.9</v>
      </c>
      <c r="H94">
        <v>0.35</v>
      </c>
      <c r="I94">
        <v>5.65</v>
      </c>
      <c r="J94">
        <v>2.0</v>
      </c>
      <c r="K94" t="s">
        <v>99</v>
      </c>
      <c r="L94">
        <v>4.0</v>
      </c>
    </row>
    <row r="95">
      <c r="A95">
        <v>300.0</v>
      </c>
      <c r="B95" t="s">
        <v>152</v>
      </c>
      <c r="C95">
        <v>0.1</v>
      </c>
      <c r="D95">
        <v>0.84</v>
      </c>
      <c r="E95">
        <v>0.5</v>
      </c>
      <c r="F95">
        <v>1.1</v>
      </c>
      <c r="G95">
        <v>2.75</v>
      </c>
      <c r="H95">
        <v>1.02</v>
      </c>
      <c r="I95">
        <v>6.31</v>
      </c>
      <c r="J95">
        <v>2.0</v>
      </c>
      <c r="K95" t="s">
        <v>99</v>
      </c>
      <c r="L95">
        <v>2.0</v>
      </c>
    </row>
    <row r="96">
      <c r="A96">
        <v>301.0</v>
      </c>
      <c r="B96" t="s">
        <v>153</v>
      </c>
      <c r="C96">
        <v>1.0</v>
      </c>
      <c r="D96">
        <v>1.26</v>
      </c>
      <c r="E96">
        <v>0.6</v>
      </c>
      <c r="F96">
        <v>1.0</v>
      </c>
      <c r="G96">
        <v>2.0</v>
      </c>
      <c r="H96">
        <v>0.8</v>
      </c>
      <c r="I96">
        <v>6.66</v>
      </c>
      <c r="J96">
        <v>2.0</v>
      </c>
      <c r="K96" t="s">
        <v>99</v>
      </c>
      <c r="L96">
        <v>2.0</v>
      </c>
    </row>
    <row r="97">
      <c r="A97">
        <v>309.0</v>
      </c>
      <c r="B97" t="s">
        <v>154</v>
      </c>
      <c r="C97">
        <v>0.2</v>
      </c>
      <c r="D97">
        <v>1.45</v>
      </c>
      <c r="E97">
        <v>0.77</v>
      </c>
      <c r="F97">
        <v>1.0</v>
      </c>
      <c r="G97">
        <v>1.575</v>
      </c>
      <c r="H97">
        <v>0.4</v>
      </c>
      <c r="I97">
        <v>5.395</v>
      </c>
      <c r="J97">
        <v>2.0</v>
      </c>
      <c r="K97" t="s">
        <v>99</v>
      </c>
      <c r="L97">
        <v>4.0</v>
      </c>
    </row>
    <row r="98">
      <c r="A98">
        <v>310.0</v>
      </c>
      <c r="B98" t="s">
        <v>128</v>
      </c>
      <c r="C98">
        <v>0.3</v>
      </c>
      <c r="D98">
        <v>1.57</v>
      </c>
      <c r="E98">
        <v>0.74</v>
      </c>
      <c r="F98">
        <v>0.6</v>
      </c>
      <c r="G98">
        <v>2.775</v>
      </c>
      <c r="H98">
        <v>0.42</v>
      </c>
      <c r="I98">
        <v>6.405</v>
      </c>
      <c r="J98">
        <v>2.0</v>
      </c>
      <c r="K98" t="s">
        <v>99</v>
      </c>
      <c r="L98">
        <v>1.0</v>
      </c>
    </row>
    <row r="99">
      <c r="A99">
        <v>311.0</v>
      </c>
      <c r="B99" t="s">
        <v>130</v>
      </c>
      <c r="C99">
        <v>1.0</v>
      </c>
      <c r="D99">
        <v>1.6</v>
      </c>
      <c r="E99">
        <v>1.0</v>
      </c>
      <c r="F99">
        <v>0.6</v>
      </c>
      <c r="G99">
        <v>2.25</v>
      </c>
      <c r="H99">
        <v>1.03</v>
      </c>
      <c r="I99">
        <v>7.48</v>
      </c>
      <c r="J99">
        <v>2.0</v>
      </c>
      <c r="K99" t="s">
        <v>99</v>
      </c>
      <c r="L99">
        <v>1.0</v>
      </c>
    </row>
    <row r="100">
      <c r="A100">
        <v>313.0</v>
      </c>
      <c r="B100" t="s">
        <v>155</v>
      </c>
      <c r="C100">
        <v>0.6</v>
      </c>
      <c r="D100">
        <v>1.88</v>
      </c>
      <c r="E100">
        <v>0.77</v>
      </c>
      <c r="F100">
        <v>1.0</v>
      </c>
      <c r="G100">
        <v>2.0</v>
      </c>
      <c r="H100">
        <v>0.85</v>
      </c>
      <c r="I100">
        <v>7.1</v>
      </c>
      <c r="J100">
        <v>2.0</v>
      </c>
      <c r="K100" t="s">
        <v>99</v>
      </c>
      <c r="L100">
        <v>4.0</v>
      </c>
    </row>
    <row r="101">
      <c r="A101">
        <v>315.0</v>
      </c>
      <c r="B101" t="s">
        <v>156</v>
      </c>
      <c r="C101">
        <v>0.3</v>
      </c>
      <c r="D101">
        <v>1.4</v>
      </c>
      <c r="E101">
        <v>0.96</v>
      </c>
      <c r="F101">
        <v>1.5</v>
      </c>
      <c r="G101">
        <v>1.25</v>
      </c>
      <c r="H101">
        <v>0.6</v>
      </c>
      <c r="I101">
        <v>6.01</v>
      </c>
      <c r="J101">
        <v>2.0</v>
      </c>
      <c r="K101" t="s">
        <v>99</v>
      </c>
      <c r="L101">
        <v>1.0</v>
      </c>
    </row>
    <row r="102">
      <c r="A102">
        <v>317.0</v>
      </c>
      <c r="B102" t="s">
        <v>157</v>
      </c>
      <c r="C102">
        <v>0.5</v>
      </c>
      <c r="D102">
        <v>1.37</v>
      </c>
      <c r="E102">
        <v>0.74</v>
      </c>
      <c r="F102">
        <v>0.825</v>
      </c>
      <c r="G102">
        <v>1.2</v>
      </c>
      <c r="H102">
        <v>0.5</v>
      </c>
      <c r="I102">
        <v>5.135</v>
      </c>
      <c r="J102">
        <v>2.0</v>
      </c>
      <c r="K102" t="s">
        <v>99</v>
      </c>
      <c r="L102">
        <v>2.0</v>
      </c>
    </row>
    <row r="103">
      <c r="A103">
        <v>318.0</v>
      </c>
      <c r="B103" t="s">
        <v>158</v>
      </c>
      <c r="C103">
        <v>0.3</v>
      </c>
      <c r="D103">
        <v>1.25</v>
      </c>
      <c r="E103">
        <v>1.0</v>
      </c>
      <c r="F103">
        <v>0.6</v>
      </c>
      <c r="G103">
        <v>1.2</v>
      </c>
      <c r="H103">
        <v>1.0</v>
      </c>
      <c r="I103">
        <v>5.35</v>
      </c>
      <c r="J103">
        <v>2.0</v>
      </c>
      <c r="K103" t="s">
        <v>99</v>
      </c>
      <c r="L103">
        <v>2.0</v>
      </c>
    </row>
    <row r="104">
      <c r="A104">
        <v>321.0</v>
      </c>
      <c r="B104" t="s">
        <v>159</v>
      </c>
      <c r="C104">
        <v>1.0</v>
      </c>
      <c r="D104">
        <v>1.15</v>
      </c>
      <c r="E104">
        <v>0.86</v>
      </c>
      <c r="F104">
        <v>1.01</v>
      </c>
      <c r="G104">
        <v>1.8</v>
      </c>
      <c r="H104">
        <v>1.15</v>
      </c>
      <c r="I104">
        <v>6.97</v>
      </c>
      <c r="J104">
        <v>2.0</v>
      </c>
      <c r="K104" t="s">
        <v>99</v>
      </c>
      <c r="L104">
        <v>1.0</v>
      </c>
    </row>
    <row r="105">
      <c r="A105">
        <v>322.0</v>
      </c>
      <c r="B105" t="s">
        <v>160</v>
      </c>
      <c r="C105">
        <v>0.5</v>
      </c>
      <c r="D105">
        <v>1.82</v>
      </c>
      <c r="E105">
        <v>0.86</v>
      </c>
      <c r="F105">
        <v>1.35</v>
      </c>
      <c r="G105">
        <v>2.625</v>
      </c>
      <c r="H105">
        <v>1.5</v>
      </c>
      <c r="I105">
        <v>8.655</v>
      </c>
      <c r="J105">
        <v>2.0</v>
      </c>
      <c r="K105" t="s">
        <v>99</v>
      </c>
      <c r="L105">
        <v>2.0</v>
      </c>
    </row>
    <row r="106">
      <c r="A106">
        <v>325.0</v>
      </c>
      <c r="B106" t="s">
        <v>161</v>
      </c>
      <c r="C106">
        <v>0.5</v>
      </c>
      <c r="D106">
        <v>1.65</v>
      </c>
      <c r="E106">
        <v>0.7875</v>
      </c>
      <c r="F106">
        <v>0.6</v>
      </c>
      <c r="G106">
        <v>1.5</v>
      </c>
      <c r="H106">
        <v>0.25</v>
      </c>
      <c r="I106">
        <v>5.2875</v>
      </c>
      <c r="J106">
        <v>1.0</v>
      </c>
      <c r="K106" t="s">
        <v>162</v>
      </c>
      <c r="L106">
        <v>1.0</v>
      </c>
    </row>
    <row r="107">
      <c r="A107">
        <v>327.0</v>
      </c>
      <c r="B107" t="s">
        <v>163</v>
      </c>
      <c r="C107">
        <v>0.1</v>
      </c>
      <c r="D107">
        <v>1.4</v>
      </c>
      <c r="E107">
        <v>1.25</v>
      </c>
      <c r="F107">
        <v>0.9</v>
      </c>
      <c r="G107">
        <v>1.75</v>
      </c>
      <c r="H107">
        <v>1.05</v>
      </c>
      <c r="I107">
        <v>6.45</v>
      </c>
      <c r="J107">
        <v>1.0</v>
      </c>
      <c r="K107" t="s">
        <v>162</v>
      </c>
      <c r="L107">
        <v>1.0</v>
      </c>
    </row>
    <row r="108">
      <c r="A108">
        <v>328.0</v>
      </c>
      <c r="B108" t="s">
        <v>164</v>
      </c>
      <c r="C108">
        <v>0.1</v>
      </c>
      <c r="D108">
        <v>1.56</v>
      </c>
      <c r="E108">
        <v>1.2375</v>
      </c>
      <c r="F108">
        <v>0.6</v>
      </c>
      <c r="G108">
        <v>2.25</v>
      </c>
      <c r="H108">
        <v>1.05</v>
      </c>
      <c r="I108">
        <v>6.7975</v>
      </c>
      <c r="J108">
        <v>1.0</v>
      </c>
      <c r="K108" t="s">
        <v>162</v>
      </c>
      <c r="L108">
        <v>1.0</v>
      </c>
    </row>
    <row r="109">
      <c r="A109">
        <v>330.0</v>
      </c>
      <c r="B109" t="s">
        <v>165</v>
      </c>
      <c r="C109">
        <v>1.0</v>
      </c>
      <c r="D109">
        <v>1.07</v>
      </c>
      <c r="E109">
        <v>1.05</v>
      </c>
      <c r="F109">
        <v>0.92</v>
      </c>
      <c r="G109">
        <v>2.5</v>
      </c>
      <c r="H109">
        <v>0.9</v>
      </c>
      <c r="I109">
        <v>7.44</v>
      </c>
      <c r="J109">
        <v>1.0</v>
      </c>
      <c r="K109" t="s">
        <v>162</v>
      </c>
      <c r="L109">
        <v>3.0</v>
      </c>
    </row>
    <row r="110">
      <c r="A110">
        <v>332.0</v>
      </c>
      <c r="B110" t="s">
        <v>166</v>
      </c>
      <c r="C110">
        <v>1.0</v>
      </c>
      <c r="D110">
        <v>1.7</v>
      </c>
      <c r="E110">
        <v>1.2375</v>
      </c>
      <c r="F110">
        <v>0.95</v>
      </c>
      <c r="G110">
        <v>1.75</v>
      </c>
      <c r="H110">
        <v>1.15</v>
      </c>
      <c r="I110">
        <v>7.7875</v>
      </c>
      <c r="J110">
        <v>1.0</v>
      </c>
      <c r="K110" t="s">
        <v>162</v>
      </c>
      <c r="L110">
        <v>1.0</v>
      </c>
    </row>
    <row r="111">
      <c r="A111">
        <v>336.0</v>
      </c>
      <c r="B111" t="s">
        <v>167</v>
      </c>
      <c r="C111">
        <v>1.0</v>
      </c>
      <c r="D111">
        <v>1.42</v>
      </c>
      <c r="E111">
        <v>0.975</v>
      </c>
      <c r="F111">
        <v>0.95</v>
      </c>
      <c r="G111">
        <v>1.75</v>
      </c>
      <c r="H111">
        <v>1.5</v>
      </c>
      <c r="I111">
        <v>7.595</v>
      </c>
      <c r="J111">
        <v>1.0</v>
      </c>
      <c r="K111" t="s">
        <v>162</v>
      </c>
      <c r="L111">
        <v>2.0</v>
      </c>
    </row>
    <row r="112">
      <c r="A112">
        <v>337.0</v>
      </c>
      <c r="B112" t="s">
        <v>168</v>
      </c>
      <c r="C112">
        <v>1.0</v>
      </c>
      <c r="D112">
        <v>0.9</v>
      </c>
      <c r="E112">
        <v>0.9</v>
      </c>
      <c r="F112">
        <v>0.75</v>
      </c>
      <c r="G112">
        <v>1.75</v>
      </c>
      <c r="H112">
        <v>1.5</v>
      </c>
      <c r="I112">
        <v>6.8</v>
      </c>
      <c r="J112">
        <v>1.0</v>
      </c>
      <c r="K112" t="s">
        <v>162</v>
      </c>
      <c r="L112">
        <v>2.0</v>
      </c>
    </row>
    <row r="113">
      <c r="A113">
        <v>341.0</v>
      </c>
      <c r="B113" t="s">
        <v>169</v>
      </c>
      <c r="C113">
        <v>1.0</v>
      </c>
      <c r="D113">
        <v>1.9</v>
      </c>
      <c r="E113">
        <v>1.425</v>
      </c>
      <c r="F113">
        <v>0.4</v>
      </c>
      <c r="G113">
        <v>3.0</v>
      </c>
      <c r="H113">
        <v>1.5</v>
      </c>
      <c r="I113">
        <v>9.225</v>
      </c>
      <c r="J113">
        <v>1.0</v>
      </c>
      <c r="K113" t="s">
        <v>162</v>
      </c>
      <c r="L113">
        <v>1.0</v>
      </c>
    </row>
    <row r="114">
      <c r="A114">
        <v>344.0</v>
      </c>
      <c r="B114" t="s">
        <v>170</v>
      </c>
      <c r="C114">
        <v>1.0</v>
      </c>
      <c r="D114">
        <v>1.24</v>
      </c>
      <c r="E114">
        <v>0.7875</v>
      </c>
      <c r="F114">
        <v>0.95</v>
      </c>
      <c r="G114">
        <v>1.5</v>
      </c>
      <c r="H114">
        <v>1.15</v>
      </c>
      <c r="I114">
        <v>6.6275</v>
      </c>
      <c r="J114">
        <v>1.0</v>
      </c>
      <c r="K114" t="s">
        <v>162</v>
      </c>
      <c r="L114">
        <v>1.0</v>
      </c>
    </row>
    <row r="115">
      <c r="A115">
        <v>345.0</v>
      </c>
      <c r="B115" t="s">
        <v>171</v>
      </c>
      <c r="C115">
        <v>0.9</v>
      </c>
      <c r="D115">
        <v>0.85</v>
      </c>
      <c r="E115">
        <v>0.6</v>
      </c>
      <c r="F115">
        <v>0.65</v>
      </c>
      <c r="G115">
        <v>1.25</v>
      </c>
      <c r="H115">
        <v>0.95</v>
      </c>
      <c r="I115">
        <v>5.2</v>
      </c>
      <c r="J115">
        <v>1.0</v>
      </c>
      <c r="K115" t="s">
        <v>162</v>
      </c>
      <c r="L115">
        <v>1.0</v>
      </c>
    </row>
    <row r="116">
      <c r="A116">
        <v>346.0</v>
      </c>
      <c r="B116" t="s">
        <v>172</v>
      </c>
      <c r="C116">
        <v>1.0</v>
      </c>
      <c r="D116">
        <v>1.6</v>
      </c>
      <c r="E116">
        <v>0.7125</v>
      </c>
      <c r="F116">
        <v>0.78</v>
      </c>
      <c r="G116">
        <v>2.0</v>
      </c>
      <c r="H116">
        <v>1.5</v>
      </c>
      <c r="I116">
        <v>7.5925</v>
      </c>
      <c r="J116">
        <v>1.0</v>
      </c>
      <c r="K116" t="s">
        <v>162</v>
      </c>
      <c r="L116">
        <v>5.0</v>
      </c>
    </row>
    <row r="117">
      <c r="A117">
        <v>347.0</v>
      </c>
      <c r="B117" t="s">
        <v>172</v>
      </c>
      <c r="C117">
        <v>0.9</v>
      </c>
      <c r="D117">
        <v>1.6</v>
      </c>
      <c r="E117">
        <v>0.7125</v>
      </c>
      <c r="F117">
        <v>0.78</v>
      </c>
      <c r="G117">
        <v>2.75</v>
      </c>
      <c r="H117">
        <v>1.5</v>
      </c>
      <c r="I117">
        <v>8.2425</v>
      </c>
      <c r="J117">
        <v>1.0</v>
      </c>
      <c r="K117" t="s">
        <v>162</v>
      </c>
      <c r="L117">
        <v>5.0</v>
      </c>
    </row>
    <row r="118">
      <c r="A118">
        <v>349.0</v>
      </c>
      <c r="B118" t="s">
        <v>173</v>
      </c>
      <c r="C118">
        <v>0.8</v>
      </c>
      <c r="D118">
        <v>1.56</v>
      </c>
      <c r="E118">
        <v>0.675</v>
      </c>
      <c r="F118">
        <v>0.6</v>
      </c>
      <c r="G118">
        <v>1.25</v>
      </c>
      <c r="H118">
        <v>1.5</v>
      </c>
      <c r="I118">
        <v>6.385</v>
      </c>
      <c r="J118">
        <v>1.0</v>
      </c>
      <c r="K118" t="s">
        <v>162</v>
      </c>
      <c r="L118">
        <v>5.0</v>
      </c>
    </row>
    <row r="119">
      <c r="A119">
        <v>350.0</v>
      </c>
      <c r="B119" t="s">
        <v>174</v>
      </c>
      <c r="C119">
        <v>1.0</v>
      </c>
      <c r="D119">
        <v>1.84</v>
      </c>
      <c r="E119">
        <v>1.2375</v>
      </c>
      <c r="F119">
        <v>0.95</v>
      </c>
      <c r="G119">
        <v>3.0</v>
      </c>
      <c r="H119">
        <v>1.25</v>
      </c>
      <c r="I119">
        <v>9.2775</v>
      </c>
      <c r="J119">
        <v>1.0</v>
      </c>
      <c r="K119" t="s">
        <v>162</v>
      </c>
      <c r="L119">
        <v>2.0</v>
      </c>
    </row>
    <row r="120">
      <c r="A120">
        <v>352.0</v>
      </c>
      <c r="B120" t="s">
        <v>175</v>
      </c>
      <c r="C120">
        <v>1.0</v>
      </c>
      <c r="D120">
        <v>1.33</v>
      </c>
      <c r="E120">
        <v>1.3125</v>
      </c>
      <c r="F120">
        <v>0.86</v>
      </c>
      <c r="G120">
        <v>3.0</v>
      </c>
      <c r="H120">
        <v>1.5</v>
      </c>
      <c r="I120">
        <v>9.0025</v>
      </c>
      <c r="J120">
        <v>1.0</v>
      </c>
      <c r="K120" t="s">
        <v>162</v>
      </c>
      <c r="L120">
        <v>2.0</v>
      </c>
    </row>
    <row r="121">
      <c r="A121">
        <v>353.0</v>
      </c>
      <c r="B121" t="s">
        <v>176</v>
      </c>
      <c r="C121">
        <v>0.7</v>
      </c>
      <c r="D121">
        <v>1.11</v>
      </c>
      <c r="E121">
        <v>0.975</v>
      </c>
      <c r="F121">
        <v>0.75</v>
      </c>
      <c r="G121">
        <v>1.6</v>
      </c>
      <c r="H121">
        <v>1.4</v>
      </c>
      <c r="I121">
        <v>6.535</v>
      </c>
      <c r="J121">
        <v>1.0</v>
      </c>
      <c r="K121" t="s">
        <v>162</v>
      </c>
      <c r="L121">
        <v>3.0</v>
      </c>
    </row>
    <row r="122">
      <c r="A122">
        <v>354.0</v>
      </c>
      <c r="B122" t="s">
        <v>177</v>
      </c>
      <c r="C122">
        <v>0.7</v>
      </c>
      <c r="D122">
        <v>0.69</v>
      </c>
      <c r="E122">
        <v>0.75</v>
      </c>
      <c r="F122">
        <v>0.78</v>
      </c>
      <c r="G122">
        <v>2.5</v>
      </c>
      <c r="H122">
        <v>0.45</v>
      </c>
      <c r="I122">
        <v>5.87</v>
      </c>
      <c r="J122">
        <v>1.0</v>
      </c>
      <c r="K122" t="s">
        <v>162</v>
      </c>
      <c r="L122">
        <v>3.0</v>
      </c>
    </row>
    <row r="123">
      <c r="A123">
        <v>358.0</v>
      </c>
      <c r="B123" t="s">
        <v>178</v>
      </c>
      <c r="C123">
        <v>0.8</v>
      </c>
      <c r="D123">
        <v>1.2</v>
      </c>
      <c r="E123">
        <v>0.6375</v>
      </c>
      <c r="F123">
        <v>0.95</v>
      </c>
      <c r="G123">
        <v>3.0</v>
      </c>
      <c r="H123">
        <v>1.15</v>
      </c>
      <c r="I123">
        <v>7.7375</v>
      </c>
      <c r="J123">
        <v>1.0</v>
      </c>
      <c r="K123" t="s">
        <v>162</v>
      </c>
      <c r="L123">
        <v>1.0</v>
      </c>
    </row>
    <row r="124">
      <c r="A124">
        <v>361.0</v>
      </c>
      <c r="B124" t="s">
        <v>179</v>
      </c>
      <c r="C124">
        <v>1.0</v>
      </c>
      <c r="D124">
        <v>1.47</v>
      </c>
      <c r="E124">
        <v>1.1625</v>
      </c>
      <c r="F124">
        <v>0.95</v>
      </c>
      <c r="G124">
        <v>1.75</v>
      </c>
      <c r="H124">
        <v>1.5</v>
      </c>
      <c r="I124">
        <v>7.8325</v>
      </c>
      <c r="J124">
        <v>1.0</v>
      </c>
      <c r="K124" t="s">
        <v>162</v>
      </c>
      <c r="L124">
        <v>1.0</v>
      </c>
    </row>
    <row r="125">
      <c r="A125">
        <v>364.0</v>
      </c>
      <c r="B125" t="s">
        <v>180</v>
      </c>
      <c r="C125">
        <v>1.0</v>
      </c>
      <c r="D125">
        <v>1.71</v>
      </c>
      <c r="E125">
        <v>0.9</v>
      </c>
      <c r="F125">
        <v>0.95</v>
      </c>
      <c r="G125">
        <v>2.25</v>
      </c>
      <c r="H125">
        <v>1.35</v>
      </c>
      <c r="I125">
        <v>8.16</v>
      </c>
      <c r="J125">
        <v>1.0</v>
      </c>
      <c r="K125" t="s">
        <v>162</v>
      </c>
      <c r="L125">
        <v>1.0</v>
      </c>
    </row>
    <row r="126">
      <c r="A126">
        <v>368.0</v>
      </c>
      <c r="B126" t="s">
        <v>181</v>
      </c>
      <c r="C126">
        <v>0.2</v>
      </c>
      <c r="D126">
        <v>1.14</v>
      </c>
      <c r="E126">
        <v>1.25</v>
      </c>
      <c r="F126">
        <v>0.95</v>
      </c>
      <c r="G126">
        <v>1.5</v>
      </c>
      <c r="H126">
        <v>0.0</v>
      </c>
      <c r="I126">
        <v>5.04</v>
      </c>
      <c r="J126">
        <v>1.0</v>
      </c>
      <c r="K126" t="s">
        <v>162</v>
      </c>
      <c r="L126">
        <v>1.0</v>
      </c>
    </row>
    <row r="127">
      <c r="A127">
        <v>370.0</v>
      </c>
      <c r="B127" t="s">
        <v>182</v>
      </c>
      <c r="C127">
        <v>1.0</v>
      </c>
      <c r="D127">
        <v>1.0</v>
      </c>
      <c r="E127">
        <v>0.8</v>
      </c>
      <c r="F127">
        <v>1.0</v>
      </c>
      <c r="G127">
        <v>1.5</v>
      </c>
      <c r="H127">
        <v>1.2</v>
      </c>
      <c r="I127">
        <v>6.5</v>
      </c>
      <c r="J127">
        <v>1.0</v>
      </c>
      <c r="K127" t="s">
        <v>162</v>
      </c>
      <c r="L127">
        <v>5.0</v>
      </c>
    </row>
    <row r="128">
      <c r="A128">
        <v>372.0</v>
      </c>
      <c r="B128" t="s">
        <v>183</v>
      </c>
      <c r="C128">
        <v>1.0</v>
      </c>
      <c r="D128">
        <v>1.54</v>
      </c>
      <c r="E128">
        <v>0.6</v>
      </c>
      <c r="F128">
        <v>0.9</v>
      </c>
      <c r="G128">
        <v>1.5</v>
      </c>
      <c r="H128">
        <v>0.95</v>
      </c>
      <c r="I128">
        <v>6.49</v>
      </c>
      <c r="J128">
        <v>1.0</v>
      </c>
      <c r="K128" t="s">
        <v>162</v>
      </c>
      <c r="L128">
        <v>1.0</v>
      </c>
    </row>
    <row r="129">
      <c r="A129">
        <v>373.0</v>
      </c>
      <c r="B129" t="s">
        <v>184</v>
      </c>
      <c r="C129">
        <v>1.0</v>
      </c>
      <c r="D129">
        <v>1.55</v>
      </c>
      <c r="E129">
        <v>0.8625</v>
      </c>
      <c r="F129">
        <v>0.9</v>
      </c>
      <c r="G129">
        <v>2.75</v>
      </c>
      <c r="H129">
        <v>1.4</v>
      </c>
      <c r="I129">
        <v>8.4625</v>
      </c>
      <c r="J129">
        <v>1.0</v>
      </c>
      <c r="K129" t="s">
        <v>162</v>
      </c>
      <c r="L129">
        <v>1.0</v>
      </c>
    </row>
    <row r="130">
      <c r="A130">
        <v>377.0</v>
      </c>
      <c r="B130" t="s">
        <v>185</v>
      </c>
      <c r="C130">
        <v>0.2</v>
      </c>
      <c r="D130">
        <v>0.8</v>
      </c>
      <c r="E130">
        <v>0.825</v>
      </c>
      <c r="F130">
        <v>0.5</v>
      </c>
      <c r="G130">
        <v>1.35</v>
      </c>
      <c r="H130">
        <v>1.5</v>
      </c>
      <c r="I130">
        <v>5.175</v>
      </c>
      <c r="J130">
        <v>1.0</v>
      </c>
      <c r="K130" t="s">
        <v>162</v>
      </c>
      <c r="L130">
        <v>2.0</v>
      </c>
    </row>
    <row r="131">
      <c r="A131">
        <v>378.0</v>
      </c>
      <c r="B131" t="s">
        <v>186</v>
      </c>
      <c r="C131">
        <v>0.2</v>
      </c>
      <c r="D131">
        <v>1.16</v>
      </c>
      <c r="E131">
        <v>0.7875</v>
      </c>
      <c r="F131">
        <v>0.6</v>
      </c>
      <c r="G131">
        <v>1.5</v>
      </c>
      <c r="H131">
        <v>1.05</v>
      </c>
      <c r="I131">
        <v>5.2975</v>
      </c>
      <c r="J131">
        <v>1.0</v>
      </c>
      <c r="K131" t="s">
        <v>162</v>
      </c>
      <c r="L131">
        <v>1.0</v>
      </c>
    </row>
    <row r="132">
      <c r="A132">
        <v>379.0</v>
      </c>
      <c r="B132" t="s">
        <v>187</v>
      </c>
      <c r="C132">
        <v>0.6</v>
      </c>
      <c r="D132">
        <v>1.14</v>
      </c>
      <c r="E132">
        <v>0.85</v>
      </c>
      <c r="F132">
        <v>0.5</v>
      </c>
      <c r="G132">
        <v>2.5</v>
      </c>
      <c r="H132">
        <v>1.05</v>
      </c>
      <c r="I132">
        <v>6.64</v>
      </c>
      <c r="J132">
        <v>1.0</v>
      </c>
      <c r="K132" t="s">
        <v>162</v>
      </c>
      <c r="L132">
        <v>1.0</v>
      </c>
    </row>
    <row r="133">
      <c r="A133">
        <v>380.0</v>
      </c>
      <c r="B133" t="s">
        <v>188</v>
      </c>
      <c r="C133">
        <v>1.0</v>
      </c>
      <c r="D133">
        <v>1.75</v>
      </c>
      <c r="E133">
        <v>1.0</v>
      </c>
      <c r="F133">
        <v>1.25</v>
      </c>
      <c r="G133">
        <v>1.5</v>
      </c>
      <c r="H133">
        <v>1.0</v>
      </c>
      <c r="I133">
        <v>7.5</v>
      </c>
      <c r="J133">
        <v>1.0</v>
      </c>
      <c r="K133" t="s">
        <v>162</v>
      </c>
      <c r="L133">
        <v>1.0</v>
      </c>
    </row>
    <row r="134">
      <c r="A134">
        <v>382.0</v>
      </c>
      <c r="B134" t="s">
        <v>189</v>
      </c>
      <c r="C134">
        <v>0.4</v>
      </c>
      <c r="D134">
        <v>1.77</v>
      </c>
      <c r="E134">
        <v>1.25</v>
      </c>
      <c r="F134">
        <v>0.75</v>
      </c>
      <c r="G134">
        <v>0.0</v>
      </c>
      <c r="H134">
        <v>1.0</v>
      </c>
      <c r="I134">
        <v>5.17</v>
      </c>
      <c r="J134">
        <v>1.0</v>
      </c>
      <c r="K134" t="s">
        <v>162</v>
      </c>
      <c r="L134">
        <v>1.0</v>
      </c>
    </row>
    <row r="135">
      <c r="A135">
        <v>383.0</v>
      </c>
      <c r="B135" t="s">
        <v>190</v>
      </c>
      <c r="C135">
        <v>1.0</v>
      </c>
      <c r="D135">
        <v>1.37</v>
      </c>
      <c r="E135">
        <v>0.9</v>
      </c>
      <c r="F135">
        <v>0.8</v>
      </c>
      <c r="G135">
        <v>2.0</v>
      </c>
      <c r="H135">
        <v>1.25</v>
      </c>
      <c r="I135">
        <v>7.32</v>
      </c>
      <c r="J135">
        <v>1.0</v>
      </c>
      <c r="K135" t="s">
        <v>162</v>
      </c>
      <c r="L135">
        <v>1.0</v>
      </c>
    </row>
    <row r="136">
      <c r="A136">
        <v>385.0</v>
      </c>
      <c r="B136" t="s">
        <v>191</v>
      </c>
      <c r="C136">
        <v>1.0</v>
      </c>
      <c r="D136">
        <v>1.29</v>
      </c>
      <c r="E136">
        <v>1.0125</v>
      </c>
      <c r="F136">
        <v>0.9</v>
      </c>
      <c r="G136">
        <v>1.75</v>
      </c>
      <c r="H136">
        <v>1.25</v>
      </c>
      <c r="I136">
        <v>7.2025</v>
      </c>
      <c r="J136">
        <v>1.0</v>
      </c>
      <c r="K136" t="s">
        <v>162</v>
      </c>
      <c r="L136">
        <v>1.0</v>
      </c>
    </row>
    <row r="137">
      <c r="A137">
        <v>386.0</v>
      </c>
      <c r="B137" t="s">
        <v>192</v>
      </c>
      <c r="C137">
        <v>1.0</v>
      </c>
      <c r="D137">
        <v>1.75</v>
      </c>
      <c r="E137">
        <v>1.0125</v>
      </c>
      <c r="F137">
        <v>1.0</v>
      </c>
      <c r="G137">
        <v>1.75</v>
      </c>
      <c r="H137">
        <v>1.5</v>
      </c>
      <c r="I137">
        <v>8.0125</v>
      </c>
      <c r="J137">
        <v>1.0</v>
      </c>
      <c r="K137" t="s">
        <v>162</v>
      </c>
      <c r="L137">
        <v>2.0</v>
      </c>
    </row>
    <row r="138">
      <c r="A138">
        <v>387.0</v>
      </c>
      <c r="B138" t="s">
        <v>193</v>
      </c>
      <c r="C138">
        <v>0.9</v>
      </c>
      <c r="D138">
        <v>2.0</v>
      </c>
      <c r="E138">
        <v>1.0875</v>
      </c>
      <c r="F138">
        <v>0.6</v>
      </c>
      <c r="G138">
        <v>1.75</v>
      </c>
      <c r="H138">
        <v>1.5</v>
      </c>
      <c r="I138">
        <v>7.8375</v>
      </c>
      <c r="J138">
        <v>1.0</v>
      </c>
      <c r="K138" t="s">
        <v>162</v>
      </c>
      <c r="L138">
        <v>1.0</v>
      </c>
    </row>
    <row r="139">
      <c r="A139">
        <v>389.0</v>
      </c>
      <c r="B139" t="s">
        <v>194</v>
      </c>
      <c r="C139">
        <v>0.25</v>
      </c>
      <c r="D139">
        <v>1.37</v>
      </c>
      <c r="E139">
        <v>1.2375</v>
      </c>
      <c r="F139">
        <v>1.0</v>
      </c>
      <c r="G139">
        <v>1.5</v>
      </c>
      <c r="H139">
        <v>1.0</v>
      </c>
      <c r="I139">
        <v>6.3575</v>
      </c>
      <c r="J139">
        <v>1.0</v>
      </c>
      <c r="K139" t="s">
        <v>162</v>
      </c>
      <c r="L139">
        <v>4.0</v>
      </c>
    </row>
    <row r="140">
      <c r="A140">
        <v>390.0</v>
      </c>
      <c r="B140" t="s">
        <v>195</v>
      </c>
      <c r="C140">
        <v>0.7</v>
      </c>
      <c r="D140">
        <v>1.45</v>
      </c>
      <c r="E140">
        <v>0.85</v>
      </c>
      <c r="F140">
        <v>0.58</v>
      </c>
      <c r="G140">
        <v>1.0</v>
      </c>
      <c r="H140">
        <v>0.9</v>
      </c>
      <c r="I140">
        <v>5.5</v>
      </c>
      <c r="J140">
        <v>2.0</v>
      </c>
      <c r="K140" t="s">
        <v>162</v>
      </c>
      <c r="L140">
        <v>5.0</v>
      </c>
    </row>
    <row r="141">
      <c r="A141">
        <v>392.0</v>
      </c>
      <c r="B141" t="s">
        <v>196</v>
      </c>
      <c r="C141">
        <v>1.0</v>
      </c>
      <c r="D141">
        <v>1.5</v>
      </c>
      <c r="E141">
        <v>0.9</v>
      </c>
      <c r="F141">
        <v>0.9</v>
      </c>
      <c r="G141">
        <v>1.75</v>
      </c>
      <c r="H141">
        <v>0.55</v>
      </c>
      <c r="I141">
        <v>6.6</v>
      </c>
      <c r="J141">
        <v>2.0</v>
      </c>
      <c r="K141" t="s">
        <v>162</v>
      </c>
      <c r="L141">
        <v>2.0</v>
      </c>
    </row>
    <row r="142">
      <c r="A142">
        <v>394.0</v>
      </c>
      <c r="B142" t="s">
        <v>197</v>
      </c>
      <c r="C142">
        <v>0.4</v>
      </c>
      <c r="D142">
        <v>1.51</v>
      </c>
      <c r="E142">
        <v>0.675</v>
      </c>
      <c r="F142">
        <v>0.6</v>
      </c>
      <c r="G142">
        <v>1.25</v>
      </c>
      <c r="H142">
        <v>0.9</v>
      </c>
      <c r="I142">
        <v>5.3</v>
      </c>
      <c r="J142">
        <v>2.0</v>
      </c>
      <c r="K142" t="s">
        <v>162</v>
      </c>
      <c r="L142">
        <v>2.0</v>
      </c>
    </row>
    <row r="143">
      <c r="A143">
        <v>396.0</v>
      </c>
      <c r="B143" t="s">
        <v>198</v>
      </c>
      <c r="C143">
        <v>0.4</v>
      </c>
      <c r="D143">
        <v>1.55</v>
      </c>
      <c r="E143">
        <v>0.85</v>
      </c>
      <c r="F143">
        <v>0.6</v>
      </c>
      <c r="G143">
        <v>1.0</v>
      </c>
      <c r="H143">
        <v>0.5</v>
      </c>
      <c r="I143">
        <v>5.0</v>
      </c>
      <c r="J143">
        <v>2.0</v>
      </c>
      <c r="K143" t="s">
        <v>162</v>
      </c>
      <c r="L143">
        <v>4.0</v>
      </c>
    </row>
    <row r="144">
      <c r="A144">
        <v>397.0</v>
      </c>
      <c r="B144" t="s">
        <v>199</v>
      </c>
      <c r="C144">
        <v>0.4</v>
      </c>
      <c r="D144">
        <v>1.0</v>
      </c>
      <c r="E144">
        <v>1.5</v>
      </c>
      <c r="F144">
        <v>0.5</v>
      </c>
      <c r="G144">
        <v>1.75</v>
      </c>
      <c r="H144">
        <v>0.6</v>
      </c>
      <c r="I144">
        <v>5.8</v>
      </c>
      <c r="J144">
        <v>2.0</v>
      </c>
      <c r="K144" t="s">
        <v>162</v>
      </c>
      <c r="L144">
        <v>2.0</v>
      </c>
    </row>
    <row r="145">
      <c r="A145">
        <v>398.0</v>
      </c>
      <c r="B145" t="s">
        <v>189</v>
      </c>
      <c r="C145">
        <v>0.4</v>
      </c>
      <c r="D145">
        <v>1.77</v>
      </c>
      <c r="E145">
        <v>1.25</v>
      </c>
      <c r="F145">
        <v>0.75</v>
      </c>
      <c r="G145">
        <v>2.0</v>
      </c>
      <c r="H145">
        <v>1.0</v>
      </c>
      <c r="I145">
        <v>7.2</v>
      </c>
      <c r="J145">
        <v>2.0</v>
      </c>
      <c r="K145" t="s">
        <v>162</v>
      </c>
      <c r="L145">
        <v>2.0</v>
      </c>
    </row>
    <row r="146">
      <c r="A146">
        <v>402.0</v>
      </c>
      <c r="B146" t="s">
        <v>200</v>
      </c>
      <c r="C146">
        <v>0.7</v>
      </c>
      <c r="D146">
        <v>1.2</v>
      </c>
      <c r="E146">
        <v>0.6</v>
      </c>
      <c r="F146">
        <v>0.825</v>
      </c>
      <c r="G146">
        <v>2.5</v>
      </c>
      <c r="H146">
        <v>0.8</v>
      </c>
      <c r="I146">
        <v>6.625</v>
      </c>
      <c r="J146">
        <v>1.0</v>
      </c>
      <c r="K146" t="s">
        <v>201</v>
      </c>
      <c r="L146">
        <v>2.0</v>
      </c>
    </row>
    <row r="147">
      <c r="A147">
        <v>405.0</v>
      </c>
      <c r="B147" t="s">
        <v>202</v>
      </c>
      <c r="C147">
        <v>0.7</v>
      </c>
      <c r="D147">
        <v>1.45</v>
      </c>
      <c r="E147">
        <v>0.65</v>
      </c>
      <c r="F147">
        <v>1.5</v>
      </c>
      <c r="G147">
        <v>1.5</v>
      </c>
      <c r="H147">
        <v>1.05</v>
      </c>
      <c r="I147">
        <v>6.85</v>
      </c>
      <c r="J147">
        <v>1.0</v>
      </c>
      <c r="K147" t="s">
        <v>201</v>
      </c>
      <c r="L147">
        <v>1.0</v>
      </c>
    </row>
    <row r="148">
      <c r="A148">
        <v>406.0</v>
      </c>
      <c r="B148" t="s">
        <v>203</v>
      </c>
      <c r="C148">
        <v>0.4</v>
      </c>
      <c r="D148">
        <v>1.4</v>
      </c>
      <c r="E148">
        <v>0.5</v>
      </c>
      <c r="F148">
        <v>0.6</v>
      </c>
      <c r="G148">
        <v>2.7</v>
      </c>
      <c r="H148">
        <v>1.1</v>
      </c>
      <c r="I148">
        <v>6.7</v>
      </c>
      <c r="J148">
        <v>1.0</v>
      </c>
      <c r="K148" t="s">
        <v>201</v>
      </c>
      <c r="L148">
        <v>1.0</v>
      </c>
    </row>
    <row r="149">
      <c r="A149">
        <v>407.0</v>
      </c>
      <c r="B149" t="s">
        <v>204</v>
      </c>
      <c r="C149">
        <v>0.6</v>
      </c>
      <c r="D149">
        <v>1.5</v>
      </c>
      <c r="E149">
        <v>0.75</v>
      </c>
      <c r="F149">
        <v>0.7125</v>
      </c>
      <c r="G149">
        <v>1.5</v>
      </c>
      <c r="H149">
        <v>1.4</v>
      </c>
      <c r="I149">
        <v>6.4625</v>
      </c>
      <c r="J149">
        <v>1.0</v>
      </c>
      <c r="K149" t="s">
        <v>201</v>
      </c>
      <c r="L149">
        <v>1.0</v>
      </c>
    </row>
    <row r="150">
      <c r="A150">
        <v>421.0</v>
      </c>
      <c r="B150" t="s">
        <v>205</v>
      </c>
      <c r="C150">
        <v>0.7</v>
      </c>
      <c r="D150">
        <v>1.85</v>
      </c>
      <c r="E150">
        <v>0.6</v>
      </c>
      <c r="F150">
        <v>1.15</v>
      </c>
      <c r="G150">
        <v>0.0</v>
      </c>
      <c r="H150">
        <v>1.1</v>
      </c>
      <c r="I150">
        <v>5.4</v>
      </c>
      <c r="J150">
        <v>1.0</v>
      </c>
      <c r="K150" t="s">
        <v>201</v>
      </c>
      <c r="L150">
        <v>1.0</v>
      </c>
    </row>
    <row r="151">
      <c r="A151">
        <v>422.0</v>
      </c>
      <c r="B151" t="s">
        <v>206</v>
      </c>
      <c r="C151">
        <v>0.9</v>
      </c>
      <c r="D151">
        <v>1.35</v>
      </c>
      <c r="E151">
        <v>0.6</v>
      </c>
      <c r="F151">
        <v>1.0875</v>
      </c>
      <c r="G151">
        <v>2.0</v>
      </c>
      <c r="H151">
        <v>0.95</v>
      </c>
      <c r="I151">
        <v>6.8875</v>
      </c>
      <c r="J151">
        <v>1.0</v>
      </c>
      <c r="K151" t="s">
        <v>201</v>
      </c>
      <c r="L151">
        <v>1.0</v>
      </c>
    </row>
    <row r="152">
      <c r="A152">
        <v>423.0</v>
      </c>
      <c r="B152" t="s">
        <v>207</v>
      </c>
      <c r="C152">
        <v>1.0</v>
      </c>
      <c r="D152">
        <v>1.45</v>
      </c>
      <c r="E152">
        <v>0.65</v>
      </c>
      <c r="F152">
        <v>0.75</v>
      </c>
      <c r="G152">
        <v>1.5</v>
      </c>
      <c r="H152">
        <v>0.45</v>
      </c>
      <c r="I152">
        <v>5.8</v>
      </c>
      <c r="J152">
        <v>1.0</v>
      </c>
      <c r="K152" t="s">
        <v>201</v>
      </c>
      <c r="L152">
        <v>1.0</v>
      </c>
    </row>
    <row r="153">
      <c r="A153">
        <v>425.0</v>
      </c>
      <c r="B153" t="s">
        <v>208</v>
      </c>
      <c r="C153">
        <v>0.4</v>
      </c>
      <c r="D153">
        <v>1.5</v>
      </c>
      <c r="E153">
        <v>0.65</v>
      </c>
      <c r="F153">
        <v>1.0875</v>
      </c>
      <c r="G153">
        <v>2.75</v>
      </c>
      <c r="H153">
        <v>1.45</v>
      </c>
      <c r="I153">
        <v>7.8375</v>
      </c>
      <c r="J153">
        <v>1.0</v>
      </c>
      <c r="K153" t="s">
        <v>201</v>
      </c>
      <c r="L153">
        <v>1.0</v>
      </c>
    </row>
    <row r="154">
      <c r="A154">
        <v>428.0</v>
      </c>
      <c r="B154" t="s">
        <v>209</v>
      </c>
      <c r="C154">
        <v>0.5</v>
      </c>
      <c r="D154">
        <v>1.7</v>
      </c>
      <c r="E154">
        <v>1.0</v>
      </c>
      <c r="F154">
        <v>0.975</v>
      </c>
      <c r="G154">
        <v>2.75</v>
      </c>
      <c r="H154">
        <v>1.2</v>
      </c>
      <c r="I154">
        <v>8.125</v>
      </c>
      <c r="J154">
        <v>1.0</v>
      </c>
      <c r="K154" t="s">
        <v>201</v>
      </c>
      <c r="L154">
        <v>1.0</v>
      </c>
    </row>
    <row r="155">
      <c r="A155">
        <v>432.0</v>
      </c>
      <c r="B155" t="s">
        <v>210</v>
      </c>
      <c r="C155">
        <v>0.4</v>
      </c>
      <c r="D155">
        <v>1.9</v>
      </c>
      <c r="E155">
        <v>0.6</v>
      </c>
      <c r="F155">
        <v>1.25</v>
      </c>
      <c r="G155">
        <v>0.85</v>
      </c>
      <c r="H155">
        <v>1.1</v>
      </c>
      <c r="I155">
        <v>6.1</v>
      </c>
      <c r="J155">
        <v>1.0</v>
      </c>
      <c r="K155" t="s">
        <v>201</v>
      </c>
      <c r="L155">
        <v>2.0</v>
      </c>
    </row>
    <row r="156">
      <c r="A156">
        <v>434.0</v>
      </c>
      <c r="B156" t="s">
        <v>211</v>
      </c>
      <c r="C156">
        <v>0.1</v>
      </c>
      <c r="D156">
        <v>0.95</v>
      </c>
      <c r="E156">
        <v>1.0</v>
      </c>
      <c r="F156">
        <v>0.6375</v>
      </c>
      <c r="G156">
        <v>2.75</v>
      </c>
      <c r="H156">
        <v>1.3</v>
      </c>
      <c r="I156">
        <v>6.7375</v>
      </c>
      <c r="J156">
        <v>1.0</v>
      </c>
      <c r="K156" t="s">
        <v>201</v>
      </c>
      <c r="L156">
        <v>1.0</v>
      </c>
    </row>
    <row r="157">
      <c r="A157">
        <v>442.0</v>
      </c>
      <c r="B157" t="s">
        <v>212</v>
      </c>
      <c r="C157">
        <v>0.1</v>
      </c>
      <c r="D157">
        <v>1.7</v>
      </c>
      <c r="E157">
        <v>0.9</v>
      </c>
      <c r="F157">
        <v>1.25</v>
      </c>
      <c r="G157">
        <v>2.75</v>
      </c>
      <c r="H157">
        <v>0.95</v>
      </c>
      <c r="I157">
        <v>7.65</v>
      </c>
      <c r="J157">
        <v>1.0</v>
      </c>
      <c r="K157" t="s">
        <v>201</v>
      </c>
      <c r="L157">
        <v>1.0</v>
      </c>
    </row>
    <row r="158">
      <c r="A158">
        <v>446.0</v>
      </c>
      <c r="B158" t="s">
        <v>213</v>
      </c>
      <c r="C158">
        <v>0.3</v>
      </c>
      <c r="D158">
        <v>2.0</v>
      </c>
      <c r="E158">
        <v>0.6</v>
      </c>
      <c r="F158">
        <v>0.8625</v>
      </c>
      <c r="G158">
        <v>2.7</v>
      </c>
      <c r="H158">
        <v>0.95</v>
      </c>
      <c r="I158">
        <v>7.4125</v>
      </c>
      <c r="J158">
        <v>1.0</v>
      </c>
      <c r="K158" t="s">
        <v>201</v>
      </c>
      <c r="L158">
        <v>1.0</v>
      </c>
    </row>
    <row r="159">
      <c r="A159">
        <v>447.0</v>
      </c>
      <c r="B159" t="s">
        <v>214</v>
      </c>
      <c r="C159">
        <v>0.6</v>
      </c>
      <c r="D159">
        <v>1.2</v>
      </c>
      <c r="E159">
        <v>0.75</v>
      </c>
      <c r="F159">
        <v>1.5</v>
      </c>
      <c r="G159">
        <v>1.75</v>
      </c>
      <c r="H159">
        <v>1.45</v>
      </c>
      <c r="I159">
        <v>7.25</v>
      </c>
      <c r="J159">
        <v>1.0</v>
      </c>
      <c r="K159" t="s">
        <v>201</v>
      </c>
      <c r="L159">
        <v>1.0</v>
      </c>
    </row>
    <row r="160">
      <c r="A160">
        <v>450.0</v>
      </c>
      <c r="B160" t="s">
        <v>215</v>
      </c>
      <c r="C160">
        <v>0.5</v>
      </c>
      <c r="D160">
        <v>1.4</v>
      </c>
      <c r="E160">
        <v>0.75</v>
      </c>
      <c r="F160">
        <v>1.0</v>
      </c>
      <c r="G160">
        <v>0.75</v>
      </c>
      <c r="H160">
        <v>0.6</v>
      </c>
      <c r="I160">
        <v>5.0</v>
      </c>
      <c r="J160">
        <v>2.0</v>
      </c>
      <c r="K160" t="s">
        <v>201</v>
      </c>
      <c r="L160">
        <v>4.0</v>
      </c>
    </row>
    <row r="161">
      <c r="A161">
        <v>451.0</v>
      </c>
      <c r="B161" t="s">
        <v>216</v>
      </c>
      <c r="C161">
        <v>0.3</v>
      </c>
      <c r="D161">
        <v>1.5</v>
      </c>
      <c r="E161">
        <v>1.0</v>
      </c>
      <c r="F161">
        <v>0.75</v>
      </c>
      <c r="G161">
        <v>1.0</v>
      </c>
      <c r="H161">
        <v>0.6</v>
      </c>
      <c r="I161">
        <v>5.1499999999999995</v>
      </c>
      <c r="J161">
        <v>2.0</v>
      </c>
      <c r="K161" t="s">
        <v>201</v>
      </c>
      <c r="L161">
        <v>2.0</v>
      </c>
    </row>
    <row r="162">
      <c r="A162">
        <v>452.0</v>
      </c>
      <c r="B162" t="s">
        <v>217</v>
      </c>
      <c r="C162">
        <v>0.8</v>
      </c>
      <c r="D162">
        <v>1.2</v>
      </c>
      <c r="E162">
        <v>0.65</v>
      </c>
      <c r="F162">
        <v>1.25</v>
      </c>
      <c r="G162">
        <v>1.5</v>
      </c>
      <c r="H162">
        <v>0.45</v>
      </c>
      <c r="I162">
        <v>5.8500000000000005</v>
      </c>
      <c r="J162">
        <v>2.0</v>
      </c>
      <c r="K162" t="s">
        <v>201</v>
      </c>
      <c r="L162">
        <v>2.0</v>
      </c>
    </row>
    <row r="163">
      <c r="A163">
        <v>453.0</v>
      </c>
      <c r="B163" t="s">
        <v>218</v>
      </c>
      <c r="C163">
        <v>0.3</v>
      </c>
      <c r="D163">
        <v>1.2</v>
      </c>
      <c r="E163">
        <v>1.0</v>
      </c>
      <c r="F163">
        <v>0.7125</v>
      </c>
      <c r="G163">
        <v>2.6</v>
      </c>
      <c r="H163">
        <v>0.7</v>
      </c>
      <c r="I163">
        <v>6.5125</v>
      </c>
      <c r="J163">
        <v>2.0</v>
      </c>
      <c r="K163" t="s">
        <v>201</v>
      </c>
      <c r="L163">
        <v>2.0</v>
      </c>
    </row>
    <row r="164">
      <c r="A164">
        <v>455.0</v>
      </c>
      <c r="B164" t="s">
        <v>219</v>
      </c>
      <c r="C164">
        <v>0.0</v>
      </c>
      <c r="D164">
        <v>1.75</v>
      </c>
      <c r="E164">
        <v>0.9</v>
      </c>
      <c r="F164">
        <v>1.5</v>
      </c>
      <c r="G164">
        <v>3.0</v>
      </c>
      <c r="H164">
        <v>0.65</v>
      </c>
      <c r="I164">
        <v>7.800000000000001</v>
      </c>
      <c r="J164">
        <v>2.0</v>
      </c>
      <c r="K164" t="s">
        <v>201</v>
      </c>
      <c r="L164">
        <v>3.0</v>
      </c>
    </row>
    <row r="165">
      <c r="A165">
        <v>456.0</v>
      </c>
      <c r="B165" t="s">
        <v>220</v>
      </c>
      <c r="C165">
        <v>0.6</v>
      </c>
      <c r="D165">
        <v>1.25</v>
      </c>
      <c r="E165">
        <v>0.75</v>
      </c>
      <c r="F165">
        <v>0.75</v>
      </c>
      <c r="G165">
        <v>3.0</v>
      </c>
      <c r="H165">
        <v>0.6</v>
      </c>
      <c r="I165">
        <v>6.949999999999999</v>
      </c>
      <c r="J165">
        <v>2.0</v>
      </c>
      <c r="K165" t="s">
        <v>201</v>
      </c>
      <c r="L165">
        <v>2.0</v>
      </c>
    </row>
    <row r="166">
      <c r="A166">
        <v>457.0</v>
      </c>
      <c r="B166" t="s">
        <v>221</v>
      </c>
      <c r="C166">
        <v>0.7</v>
      </c>
      <c r="D166">
        <v>0.8</v>
      </c>
      <c r="E166">
        <v>1.0</v>
      </c>
      <c r="F166">
        <v>0.75</v>
      </c>
      <c r="G166">
        <v>2.0</v>
      </c>
      <c r="H166">
        <v>0.6</v>
      </c>
      <c r="I166">
        <v>5.85</v>
      </c>
      <c r="J166">
        <v>2.0</v>
      </c>
      <c r="K166" t="s">
        <v>201</v>
      </c>
      <c r="L166">
        <v>2.0</v>
      </c>
    </row>
    <row r="167">
      <c r="A167">
        <v>459.0</v>
      </c>
      <c r="B167" t="s">
        <v>205</v>
      </c>
      <c r="C167">
        <v>0.7</v>
      </c>
      <c r="D167">
        <v>1.85</v>
      </c>
      <c r="E167">
        <v>0.6</v>
      </c>
      <c r="F167">
        <v>1.15</v>
      </c>
      <c r="G167">
        <v>3.0</v>
      </c>
      <c r="H167">
        <v>0.65</v>
      </c>
      <c r="I167">
        <v>7.95</v>
      </c>
      <c r="J167">
        <v>2.0</v>
      </c>
      <c r="K167" t="s">
        <v>201</v>
      </c>
      <c r="L167">
        <v>2.0</v>
      </c>
    </row>
    <row r="168">
      <c r="A168">
        <v>461.0</v>
      </c>
      <c r="B168" t="s">
        <v>210</v>
      </c>
      <c r="C168">
        <v>0.4</v>
      </c>
      <c r="D168">
        <v>1.9</v>
      </c>
      <c r="E168">
        <v>0.6</v>
      </c>
      <c r="F168">
        <v>1.25</v>
      </c>
      <c r="G168">
        <v>1.25</v>
      </c>
      <c r="H168">
        <v>0.6</v>
      </c>
      <c r="I168">
        <v>6.0</v>
      </c>
      <c r="J168">
        <v>2.0</v>
      </c>
      <c r="K168" t="s">
        <v>201</v>
      </c>
      <c r="L168">
        <v>2.0</v>
      </c>
    </row>
    <row r="169">
      <c r="A169">
        <v>464.0</v>
      </c>
      <c r="B169" t="s">
        <v>222</v>
      </c>
      <c r="C169">
        <v>1.0</v>
      </c>
      <c r="D169">
        <v>1.3</v>
      </c>
      <c r="E169">
        <v>0.6</v>
      </c>
      <c r="F169">
        <v>0.75</v>
      </c>
      <c r="G169">
        <v>2.0</v>
      </c>
      <c r="H169">
        <v>0.6</v>
      </c>
      <c r="I169">
        <v>6.25</v>
      </c>
      <c r="J169">
        <v>2.0</v>
      </c>
      <c r="K169" t="s">
        <v>201</v>
      </c>
      <c r="L169">
        <v>2.0</v>
      </c>
    </row>
    <row r="170">
      <c r="A170">
        <v>466.0</v>
      </c>
      <c r="B170" t="s">
        <v>223</v>
      </c>
      <c r="C170">
        <v>0.4</v>
      </c>
      <c r="D170">
        <v>1.05</v>
      </c>
      <c r="E170">
        <v>0.5</v>
      </c>
      <c r="F170">
        <v>1.5</v>
      </c>
      <c r="G170">
        <v>1.5</v>
      </c>
      <c r="H170">
        <v>0.45</v>
      </c>
      <c r="I170">
        <v>5.4</v>
      </c>
      <c r="J170">
        <v>2.0</v>
      </c>
      <c r="K170" t="s">
        <v>201</v>
      </c>
      <c r="L170">
        <v>2.0</v>
      </c>
    </row>
    <row r="171">
      <c r="A171">
        <v>472.0</v>
      </c>
      <c r="B171" t="s">
        <v>224</v>
      </c>
      <c r="C171">
        <v>0.8</v>
      </c>
      <c r="D171">
        <v>1.4</v>
      </c>
      <c r="E171">
        <v>0.7</v>
      </c>
      <c r="F171">
        <v>1.5</v>
      </c>
      <c r="G171">
        <v>2.0</v>
      </c>
      <c r="H171">
        <v>1.25</v>
      </c>
      <c r="I171">
        <v>7.65</v>
      </c>
      <c r="J171">
        <v>1.0</v>
      </c>
      <c r="K171" t="s">
        <v>225</v>
      </c>
      <c r="L171">
        <v>1.0</v>
      </c>
    </row>
    <row r="172">
      <c r="A172">
        <v>476.0</v>
      </c>
      <c r="B172" t="s">
        <v>226</v>
      </c>
      <c r="C172">
        <v>0.3</v>
      </c>
      <c r="D172">
        <v>1.16</v>
      </c>
      <c r="E172">
        <v>0.65</v>
      </c>
      <c r="F172">
        <v>1.1625</v>
      </c>
      <c r="G172">
        <v>2.5</v>
      </c>
      <c r="H172">
        <v>0.57</v>
      </c>
      <c r="I172">
        <v>6.3425</v>
      </c>
      <c r="J172">
        <v>1.0</v>
      </c>
      <c r="K172" t="s">
        <v>225</v>
      </c>
      <c r="L172">
        <v>3.0</v>
      </c>
    </row>
    <row r="173">
      <c r="A173">
        <v>478.0</v>
      </c>
      <c r="B173" t="s">
        <v>227</v>
      </c>
      <c r="C173">
        <v>1.0</v>
      </c>
      <c r="D173">
        <v>0.89</v>
      </c>
      <c r="E173">
        <v>1.0</v>
      </c>
      <c r="F173">
        <v>1.425</v>
      </c>
      <c r="G173">
        <v>2.5</v>
      </c>
      <c r="H173">
        <v>1.25</v>
      </c>
      <c r="I173">
        <v>8.065</v>
      </c>
      <c r="J173">
        <v>1.0</v>
      </c>
      <c r="K173" t="s">
        <v>225</v>
      </c>
      <c r="L173">
        <v>1.0</v>
      </c>
    </row>
    <row r="174">
      <c r="A174">
        <v>481.0</v>
      </c>
      <c r="B174" t="s">
        <v>228</v>
      </c>
      <c r="C174">
        <v>1.0</v>
      </c>
      <c r="D174">
        <v>0.96</v>
      </c>
      <c r="E174">
        <v>1.0</v>
      </c>
      <c r="F174">
        <v>1.3125</v>
      </c>
      <c r="G174">
        <v>1.5</v>
      </c>
      <c r="H174">
        <v>1.15</v>
      </c>
      <c r="I174">
        <v>6.9225</v>
      </c>
      <c r="J174">
        <v>1.0</v>
      </c>
      <c r="K174" t="s">
        <v>225</v>
      </c>
      <c r="L174">
        <v>1.0</v>
      </c>
    </row>
    <row r="175">
      <c r="A175">
        <v>483.0</v>
      </c>
      <c r="B175" t="s">
        <v>229</v>
      </c>
      <c r="C175">
        <v>1.0</v>
      </c>
      <c r="D175">
        <v>0.87</v>
      </c>
      <c r="E175">
        <v>0.9</v>
      </c>
      <c r="F175">
        <v>1.05</v>
      </c>
      <c r="G175">
        <v>2.5</v>
      </c>
      <c r="H175">
        <v>1.25</v>
      </c>
      <c r="I175">
        <v>7.57</v>
      </c>
      <c r="J175">
        <v>1.0</v>
      </c>
      <c r="K175" t="s">
        <v>225</v>
      </c>
      <c r="L175">
        <v>1.0</v>
      </c>
    </row>
    <row r="176">
      <c r="A176">
        <v>484.0</v>
      </c>
      <c r="B176" t="s">
        <v>230</v>
      </c>
      <c r="C176">
        <v>0.5</v>
      </c>
      <c r="D176">
        <v>1.87</v>
      </c>
      <c r="E176">
        <v>0.65</v>
      </c>
      <c r="F176">
        <v>1.2375</v>
      </c>
      <c r="G176">
        <v>1.75</v>
      </c>
      <c r="H176">
        <v>1.5</v>
      </c>
      <c r="I176">
        <v>7.5075</v>
      </c>
      <c r="J176">
        <v>1.0</v>
      </c>
      <c r="K176" t="s">
        <v>225</v>
      </c>
      <c r="L176">
        <v>3.0</v>
      </c>
    </row>
    <row r="177">
      <c r="A177">
        <v>485.0</v>
      </c>
      <c r="B177" t="s">
        <v>231</v>
      </c>
      <c r="C177">
        <v>0.0</v>
      </c>
      <c r="D177">
        <v>1.41</v>
      </c>
      <c r="E177">
        <v>0.65</v>
      </c>
      <c r="F177">
        <v>0.6</v>
      </c>
      <c r="G177">
        <v>2.5</v>
      </c>
      <c r="H177">
        <v>0.75</v>
      </c>
      <c r="I177">
        <v>5.91</v>
      </c>
      <c r="J177">
        <v>1.0</v>
      </c>
      <c r="K177" t="s">
        <v>225</v>
      </c>
      <c r="L177">
        <v>3.0</v>
      </c>
    </row>
    <row r="178">
      <c r="A178">
        <v>486.0</v>
      </c>
      <c r="B178" t="s">
        <v>232</v>
      </c>
      <c r="C178">
        <v>0.6</v>
      </c>
      <c r="D178">
        <v>1.05</v>
      </c>
      <c r="E178">
        <v>1.0</v>
      </c>
      <c r="F178">
        <v>0.8625</v>
      </c>
      <c r="G178">
        <v>1.25</v>
      </c>
      <c r="H178">
        <v>0.5</v>
      </c>
      <c r="I178">
        <v>5.2625</v>
      </c>
      <c r="J178">
        <v>1.0</v>
      </c>
      <c r="K178" t="s">
        <v>225</v>
      </c>
      <c r="L178">
        <v>1.0</v>
      </c>
    </row>
    <row r="179">
      <c r="A179">
        <v>487.0</v>
      </c>
      <c r="B179" t="s">
        <v>233</v>
      </c>
      <c r="C179">
        <v>0.3</v>
      </c>
      <c r="D179">
        <v>1.65</v>
      </c>
      <c r="E179">
        <v>0.9</v>
      </c>
      <c r="F179">
        <v>0.9375</v>
      </c>
      <c r="G179">
        <v>3.0</v>
      </c>
      <c r="H179">
        <v>0.85</v>
      </c>
      <c r="I179">
        <v>7.6375</v>
      </c>
      <c r="J179">
        <v>1.0</v>
      </c>
      <c r="K179" t="s">
        <v>225</v>
      </c>
      <c r="L179">
        <v>1.0</v>
      </c>
    </row>
    <row r="180">
      <c r="A180">
        <v>489.0</v>
      </c>
      <c r="B180" t="s">
        <v>234</v>
      </c>
      <c r="C180">
        <v>0.8</v>
      </c>
      <c r="D180">
        <v>0.9</v>
      </c>
      <c r="E180">
        <v>0.7</v>
      </c>
      <c r="F180">
        <v>1.05</v>
      </c>
      <c r="G180">
        <v>2.5</v>
      </c>
      <c r="H180">
        <v>0.9</v>
      </c>
      <c r="I180">
        <v>6.85</v>
      </c>
      <c r="J180">
        <v>1.0</v>
      </c>
      <c r="K180" t="s">
        <v>225</v>
      </c>
      <c r="L180">
        <v>1.0</v>
      </c>
    </row>
    <row r="181">
      <c r="A181">
        <v>494.0</v>
      </c>
      <c r="B181" t="s">
        <v>235</v>
      </c>
      <c r="C181">
        <v>0.2</v>
      </c>
      <c r="D181">
        <v>1.41</v>
      </c>
      <c r="E181">
        <v>0.65</v>
      </c>
      <c r="F181">
        <v>1.05</v>
      </c>
      <c r="G181">
        <v>2.0</v>
      </c>
      <c r="H181">
        <v>0.35</v>
      </c>
      <c r="I181">
        <v>5.66</v>
      </c>
      <c r="J181">
        <v>1.0</v>
      </c>
      <c r="K181" t="s">
        <v>225</v>
      </c>
      <c r="L181">
        <v>4.0</v>
      </c>
    </row>
    <row r="182">
      <c r="A182">
        <v>496.0</v>
      </c>
      <c r="B182" t="s">
        <v>236</v>
      </c>
      <c r="C182">
        <v>0.6</v>
      </c>
      <c r="D182">
        <v>1.9</v>
      </c>
      <c r="E182">
        <v>0.85</v>
      </c>
      <c r="F182">
        <v>0.7125</v>
      </c>
      <c r="G182">
        <v>2.5</v>
      </c>
      <c r="H182">
        <v>0.85</v>
      </c>
      <c r="I182">
        <v>7.4125</v>
      </c>
      <c r="J182">
        <v>1.0</v>
      </c>
      <c r="K182" t="s">
        <v>225</v>
      </c>
      <c r="L182">
        <v>1.0</v>
      </c>
    </row>
    <row r="183">
      <c r="A183">
        <v>499.0</v>
      </c>
      <c r="B183" t="s">
        <v>237</v>
      </c>
      <c r="C183">
        <v>0.3</v>
      </c>
      <c r="D183">
        <v>0.93</v>
      </c>
      <c r="E183">
        <v>0.9</v>
      </c>
      <c r="F183">
        <v>1.05</v>
      </c>
      <c r="G183">
        <v>1.5</v>
      </c>
      <c r="H183">
        <v>0.5</v>
      </c>
      <c r="I183">
        <v>5.18</v>
      </c>
      <c r="J183">
        <v>1.0</v>
      </c>
      <c r="K183" t="s">
        <v>225</v>
      </c>
      <c r="L183">
        <v>1.0</v>
      </c>
    </row>
    <row r="184">
      <c r="A184">
        <v>500.0</v>
      </c>
      <c r="B184" t="s">
        <v>238</v>
      </c>
      <c r="C184">
        <v>0.2</v>
      </c>
      <c r="D184">
        <v>1.68</v>
      </c>
      <c r="E184">
        <v>0.5</v>
      </c>
      <c r="F184">
        <v>1.275</v>
      </c>
      <c r="G184">
        <v>3.0</v>
      </c>
      <c r="H184">
        <v>0.8</v>
      </c>
      <c r="I184">
        <v>7.455</v>
      </c>
      <c r="J184">
        <v>1.0</v>
      </c>
      <c r="K184" t="s">
        <v>225</v>
      </c>
      <c r="L184">
        <v>3.0</v>
      </c>
    </row>
    <row r="185">
      <c r="A185">
        <v>502.0</v>
      </c>
      <c r="B185" t="s">
        <v>239</v>
      </c>
      <c r="C185">
        <v>1.0</v>
      </c>
      <c r="D185">
        <v>1.36</v>
      </c>
      <c r="E185">
        <v>0.85</v>
      </c>
      <c r="F185">
        <v>1.3125</v>
      </c>
      <c r="G185">
        <v>3.0</v>
      </c>
      <c r="H185">
        <v>0.55</v>
      </c>
      <c r="I185">
        <v>8.0725</v>
      </c>
      <c r="J185">
        <v>1.0</v>
      </c>
      <c r="K185" t="s">
        <v>225</v>
      </c>
      <c r="L185">
        <v>1.0</v>
      </c>
    </row>
    <row r="186">
      <c r="A186">
        <v>504.0</v>
      </c>
      <c r="B186" t="s">
        <v>240</v>
      </c>
      <c r="C186">
        <v>1.0</v>
      </c>
      <c r="D186">
        <v>1.65</v>
      </c>
      <c r="E186">
        <v>0.7</v>
      </c>
      <c r="F186">
        <v>1.05</v>
      </c>
      <c r="G186">
        <v>3.0</v>
      </c>
      <c r="H186">
        <v>1.5</v>
      </c>
      <c r="I186">
        <v>8.9</v>
      </c>
      <c r="J186">
        <v>1.0</v>
      </c>
      <c r="K186" t="s">
        <v>225</v>
      </c>
      <c r="L186">
        <v>1.0</v>
      </c>
    </row>
    <row r="187">
      <c r="A187">
        <v>505.0</v>
      </c>
      <c r="B187" t="s">
        <v>241</v>
      </c>
      <c r="C187">
        <v>0.4</v>
      </c>
      <c r="D187">
        <v>1.23</v>
      </c>
      <c r="E187">
        <v>0.6</v>
      </c>
      <c r="F187">
        <v>1.275</v>
      </c>
      <c r="G187">
        <v>1.75</v>
      </c>
      <c r="H187">
        <v>1.35</v>
      </c>
      <c r="I187">
        <v>6.605</v>
      </c>
      <c r="J187">
        <v>1.0</v>
      </c>
      <c r="K187" t="s">
        <v>225</v>
      </c>
      <c r="L187">
        <v>3.0</v>
      </c>
    </row>
    <row r="188">
      <c r="A188">
        <v>515.0</v>
      </c>
      <c r="B188" t="s">
        <v>242</v>
      </c>
      <c r="C188">
        <v>0.0</v>
      </c>
      <c r="D188">
        <v>1.12</v>
      </c>
      <c r="E188">
        <v>0.53</v>
      </c>
      <c r="F188">
        <v>1.2</v>
      </c>
      <c r="G188">
        <v>1.25</v>
      </c>
      <c r="H188">
        <v>0.6</v>
      </c>
      <c r="I188">
        <v>5.0</v>
      </c>
      <c r="J188">
        <v>2.0</v>
      </c>
      <c r="K188" t="s">
        <v>225</v>
      </c>
      <c r="L188">
        <v>2.0</v>
      </c>
    </row>
    <row r="189">
      <c r="A189">
        <v>522.0</v>
      </c>
      <c r="B189" t="s">
        <v>243</v>
      </c>
      <c r="C189">
        <v>0.0</v>
      </c>
      <c r="D189">
        <v>1.0</v>
      </c>
      <c r="E189">
        <v>0.9</v>
      </c>
      <c r="F189">
        <v>0.75</v>
      </c>
      <c r="G189">
        <v>1.85</v>
      </c>
      <c r="H189">
        <v>0.8</v>
      </c>
      <c r="I189">
        <v>5.3</v>
      </c>
      <c r="J189">
        <v>2.0</v>
      </c>
      <c r="K189" t="s">
        <v>225</v>
      </c>
      <c r="L189">
        <v>3.0</v>
      </c>
    </row>
    <row r="190">
      <c r="A190">
        <v>526.0</v>
      </c>
      <c r="B190" t="s">
        <v>244</v>
      </c>
      <c r="C190">
        <v>0.0</v>
      </c>
      <c r="D190">
        <v>2.0</v>
      </c>
      <c r="E190">
        <v>0.15</v>
      </c>
      <c r="F190">
        <v>1.5</v>
      </c>
      <c r="G190">
        <v>1.75</v>
      </c>
      <c r="H190">
        <v>0.75</v>
      </c>
      <c r="I190">
        <v>6.2</v>
      </c>
      <c r="J190">
        <v>2.0</v>
      </c>
      <c r="K190" t="s">
        <v>225</v>
      </c>
      <c r="L190">
        <v>2.0</v>
      </c>
    </row>
    <row r="191">
      <c r="A191">
        <v>530.0</v>
      </c>
      <c r="B191" t="s">
        <v>7</v>
      </c>
      <c r="C191">
        <v>0.7</v>
      </c>
      <c r="D191">
        <v>1.63</v>
      </c>
      <c r="E191">
        <v>0.6415</v>
      </c>
      <c r="F191">
        <v>1.5</v>
      </c>
      <c r="G191">
        <v>2.75</v>
      </c>
      <c r="H191">
        <v>1.5</v>
      </c>
      <c r="I191">
        <v>8.7</v>
      </c>
      <c r="J191">
        <v>1.0</v>
      </c>
      <c r="K191" t="s">
        <v>245</v>
      </c>
      <c r="L191">
        <v>1.0</v>
      </c>
    </row>
    <row r="192">
      <c r="A192">
        <v>531.0</v>
      </c>
      <c r="B192" t="s">
        <v>8</v>
      </c>
      <c r="C192">
        <v>0.4</v>
      </c>
      <c r="D192">
        <v>1.16</v>
      </c>
      <c r="E192">
        <v>0.741</v>
      </c>
      <c r="F192">
        <v>0.675</v>
      </c>
      <c r="G192">
        <v>1.4</v>
      </c>
      <c r="H192">
        <v>0.75</v>
      </c>
      <c r="I192">
        <v>5.1</v>
      </c>
      <c r="J192">
        <v>1.0</v>
      </c>
      <c r="K192" t="s">
        <v>245</v>
      </c>
      <c r="L192">
        <v>1.0</v>
      </c>
    </row>
    <row r="193">
      <c r="A193">
        <v>539.0</v>
      </c>
      <c r="B193" t="s">
        <v>9</v>
      </c>
      <c r="C193">
        <v>1.0</v>
      </c>
      <c r="D193">
        <v>1.75</v>
      </c>
      <c r="E193">
        <v>0.8</v>
      </c>
      <c r="F193">
        <v>1.2</v>
      </c>
      <c r="G193">
        <v>2.9</v>
      </c>
      <c r="H193">
        <v>1.5</v>
      </c>
      <c r="I193">
        <v>9.5</v>
      </c>
      <c r="J193">
        <v>1.0</v>
      </c>
      <c r="K193" t="s">
        <v>245</v>
      </c>
      <c r="L193">
        <v>1.0</v>
      </c>
    </row>
    <row r="194">
      <c r="A194">
        <v>540.0</v>
      </c>
      <c r="B194" t="s">
        <v>10</v>
      </c>
      <c r="C194">
        <v>1.0</v>
      </c>
      <c r="D194">
        <v>1.33</v>
      </c>
      <c r="E194">
        <v>1.0</v>
      </c>
      <c r="F194">
        <v>1.425</v>
      </c>
      <c r="G194">
        <v>2.2</v>
      </c>
      <c r="H194">
        <v>0.8</v>
      </c>
      <c r="I194">
        <v>7.8</v>
      </c>
      <c r="J194">
        <v>1.0</v>
      </c>
      <c r="K194" t="s">
        <v>245</v>
      </c>
      <c r="L194">
        <v>1.0</v>
      </c>
    </row>
    <row r="195">
      <c r="A195">
        <v>542.0</v>
      </c>
      <c r="B195" t="s">
        <v>11</v>
      </c>
      <c r="C195">
        <v>0.5</v>
      </c>
      <c r="D195">
        <v>1.56</v>
      </c>
      <c r="E195">
        <v>0.737</v>
      </c>
      <c r="F195">
        <v>1.275</v>
      </c>
      <c r="G195">
        <v>0.9</v>
      </c>
      <c r="H195">
        <v>0.95</v>
      </c>
      <c r="I195">
        <v>5.9</v>
      </c>
      <c r="J195">
        <v>1.0</v>
      </c>
      <c r="K195" t="s">
        <v>245</v>
      </c>
      <c r="L195">
        <v>1.0</v>
      </c>
    </row>
    <row r="196">
      <c r="B196" s="35" t="s">
        <v>246</v>
      </c>
      <c r="C196">
        <f t="shared" ref="C196:I196" si="1">AVERAGE(C2:C195)</f>
        <v>0.6407216495</v>
      </c>
      <c r="D196">
        <f t="shared" si="1"/>
        <v>1.443989637</v>
      </c>
      <c r="E196">
        <f t="shared" si="1"/>
        <v>0.8258264249</v>
      </c>
      <c r="F196">
        <f t="shared" si="1"/>
        <v>0.9862628866</v>
      </c>
      <c r="G196">
        <f t="shared" si="1"/>
        <v>2.035309278</v>
      </c>
      <c r="H196">
        <f t="shared" si="1"/>
        <v>1.019484536</v>
      </c>
      <c r="I196">
        <f t="shared" si="1"/>
        <v>6.960966495</v>
      </c>
    </row>
    <row r="199">
      <c r="B199" s="35" t="s">
        <v>247</v>
      </c>
      <c r="C199">
        <f>COUNT(I2:I195)</f>
        <v>194</v>
      </c>
      <c r="E199" s="36" t="s">
        <v>248</v>
      </c>
      <c r="G199">
        <f>AVERAGE(I2:I195)</f>
        <v>6.960966495</v>
      </c>
    </row>
    <row r="200">
      <c r="B200" s="35" t="s">
        <v>249</v>
      </c>
      <c r="C200">
        <f>COUNTIFS(J2:J195, 1)</f>
        <v>145</v>
      </c>
      <c r="E200" s="36" t="s">
        <v>250</v>
      </c>
      <c r="G200">
        <f>AVERAGE(I2:I40)</f>
        <v>6.47224359</v>
      </c>
    </row>
    <row r="201">
      <c r="B201" s="35" t="s">
        <v>251</v>
      </c>
      <c r="C201" s="37">
        <f>COUNTIFS(J2:J195, 2)</f>
        <v>49</v>
      </c>
      <c r="E201" s="36" t="s">
        <v>252</v>
      </c>
      <c r="G201">
        <f>AVERAGE(I41:I105)</f>
        <v>7.487807692</v>
      </c>
    </row>
    <row r="202">
      <c r="B202" s="38" t="s">
        <v>253</v>
      </c>
      <c r="E202" s="36" t="s">
        <v>254</v>
      </c>
      <c r="G202">
        <f>AVERAGE(I106:I145)</f>
        <v>6.85625</v>
      </c>
    </row>
    <row r="203">
      <c r="B203" s="39" t="s">
        <v>255</v>
      </c>
      <c r="C203" s="40">
        <f>COUNTIFS(L2:L195, 1)</f>
        <v>122</v>
      </c>
      <c r="E203" s="36" t="s">
        <v>256</v>
      </c>
      <c r="G203">
        <f>AVERAGE(I146:I170)</f>
        <v>6.582</v>
      </c>
    </row>
    <row r="204">
      <c r="B204" s="39" t="s">
        <v>257</v>
      </c>
      <c r="C204" s="41">
        <f>COUNTIFS(L2:L195, 2)</f>
        <v>45</v>
      </c>
      <c r="E204" s="36" t="s">
        <v>258</v>
      </c>
      <c r="G204">
        <f>average(I171:I190)</f>
        <v>6.775125</v>
      </c>
    </row>
    <row r="205">
      <c r="B205" s="39" t="s">
        <v>259</v>
      </c>
      <c r="C205">
        <f>COUNTIFS(L2:L195, 3)</f>
        <v>15</v>
      </c>
      <c r="E205" s="36" t="s">
        <v>260</v>
      </c>
      <c r="G205">
        <f>average(I191:I195)</f>
        <v>7.4</v>
      </c>
      <c r="H205" s="2" t="s">
        <v>261</v>
      </c>
    </row>
    <row r="206">
      <c r="B206" s="39" t="s">
        <v>262</v>
      </c>
      <c r="C206">
        <f>COUNTIFS(L2:L195, 4)</f>
        <v>7</v>
      </c>
    </row>
    <row r="207">
      <c r="B207" s="39" t="s">
        <v>263</v>
      </c>
      <c r="C207" s="41">
        <f>COUNTIFS(L2:L195, 5)</f>
        <v>5</v>
      </c>
    </row>
    <row r="208">
      <c r="B208" s="39" t="s">
        <v>264</v>
      </c>
      <c r="C208">
        <f>COUNTIFS(L2:L195, 6)</f>
        <v>0</v>
      </c>
    </row>
    <row r="209">
      <c r="B209" s="39"/>
    </row>
  </sheetData>
  <mergeCells count="7">
    <mergeCell ref="E199:F199"/>
    <mergeCell ref="E200:F200"/>
    <mergeCell ref="E201:F201"/>
    <mergeCell ref="E202:F202"/>
    <mergeCell ref="E203:F203"/>
    <mergeCell ref="E204:F204"/>
    <mergeCell ref="E205:F20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33.29"/>
    <col customWidth="1" min="7" max="7" width="20.0"/>
  </cols>
  <sheetData>
    <row r="1" ht="37.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>
      <c r="A2">
        <v>3.0</v>
      </c>
      <c r="B2" t="s">
        <v>83</v>
      </c>
      <c r="C2">
        <v>0.0</v>
      </c>
      <c r="D2">
        <v>1.42</v>
      </c>
      <c r="E2">
        <v>0.64</v>
      </c>
      <c r="F2">
        <v>0.225</v>
      </c>
      <c r="G2" t="s">
        <v>265</v>
      </c>
      <c r="H2">
        <v>0.2</v>
      </c>
      <c r="I2">
        <v>2.485</v>
      </c>
      <c r="J2">
        <v>1.0</v>
      </c>
      <c r="K2" t="s">
        <v>59</v>
      </c>
      <c r="L2">
        <v>1.0</v>
      </c>
    </row>
    <row r="3">
      <c r="A3">
        <v>4.0</v>
      </c>
      <c r="B3" t="s">
        <v>267</v>
      </c>
      <c r="C3">
        <v>0.4</v>
      </c>
      <c r="D3">
        <v>0.84</v>
      </c>
      <c r="E3">
        <v>0.86</v>
      </c>
      <c r="F3">
        <v>0.6</v>
      </c>
      <c r="G3" t="s">
        <v>265</v>
      </c>
      <c r="H3">
        <v>0.1</v>
      </c>
      <c r="I3">
        <v>2.8</v>
      </c>
      <c r="J3">
        <v>1.0</v>
      </c>
      <c r="K3" t="s">
        <v>59</v>
      </c>
      <c r="L3">
        <v>1.0</v>
      </c>
    </row>
    <row r="4">
      <c r="A4">
        <v>6.0</v>
      </c>
      <c r="B4" t="s">
        <v>269</v>
      </c>
      <c r="C4">
        <v>0.1</v>
      </c>
      <c r="D4">
        <v>0.47</v>
      </c>
      <c r="E4">
        <v>0.75</v>
      </c>
      <c r="F4">
        <v>0.6</v>
      </c>
      <c r="G4">
        <v>0.0</v>
      </c>
      <c r="H4">
        <v>0.7</v>
      </c>
      <c r="I4">
        <v>2.62</v>
      </c>
      <c r="J4">
        <v>1.0</v>
      </c>
      <c r="K4" t="s">
        <v>59</v>
      </c>
      <c r="L4">
        <v>1.0</v>
      </c>
    </row>
    <row r="5">
      <c r="A5">
        <v>7.0</v>
      </c>
      <c r="B5" t="s">
        <v>270</v>
      </c>
      <c r="C5">
        <v>0.3</v>
      </c>
      <c r="D5">
        <v>0.8</v>
      </c>
      <c r="E5">
        <v>0.8</v>
      </c>
      <c r="F5">
        <v>0.6</v>
      </c>
      <c r="G5">
        <v>1.5</v>
      </c>
      <c r="H5">
        <v>0.5</v>
      </c>
      <c r="I5">
        <v>4.5</v>
      </c>
      <c r="J5">
        <v>1.0</v>
      </c>
      <c r="K5" t="s">
        <v>59</v>
      </c>
      <c r="L5">
        <v>1.0</v>
      </c>
    </row>
    <row r="6">
      <c r="A6">
        <v>16.0</v>
      </c>
      <c r="B6" t="s">
        <v>84</v>
      </c>
      <c r="C6">
        <v>0.1</v>
      </c>
      <c r="D6">
        <v>1.18</v>
      </c>
      <c r="E6">
        <v>0.65</v>
      </c>
      <c r="F6">
        <v>0.9</v>
      </c>
      <c r="G6">
        <v>0.9</v>
      </c>
      <c r="H6">
        <v>0.4</v>
      </c>
      <c r="I6">
        <v>4.13</v>
      </c>
      <c r="J6">
        <v>1.0</v>
      </c>
      <c r="K6" t="s">
        <v>59</v>
      </c>
      <c r="L6">
        <v>1.0</v>
      </c>
    </row>
    <row r="7">
      <c r="A7">
        <v>20.0</v>
      </c>
      <c r="B7" t="s">
        <v>275</v>
      </c>
      <c r="C7">
        <v>0.1</v>
      </c>
      <c r="D7">
        <v>1.02</v>
      </c>
      <c r="E7">
        <v>0.75</v>
      </c>
      <c r="F7">
        <v>0.6</v>
      </c>
      <c r="G7">
        <v>1.2</v>
      </c>
      <c r="H7">
        <v>0.7</v>
      </c>
      <c r="I7">
        <v>4.37</v>
      </c>
      <c r="J7">
        <v>1.0</v>
      </c>
      <c r="K7" t="s">
        <v>59</v>
      </c>
      <c r="L7">
        <v>1.0</v>
      </c>
    </row>
    <row r="8">
      <c r="A8">
        <v>21.0</v>
      </c>
      <c r="B8" t="s">
        <v>85</v>
      </c>
      <c r="C8">
        <v>0.3</v>
      </c>
      <c r="D8">
        <v>1.15</v>
      </c>
      <c r="E8">
        <v>0.75</v>
      </c>
      <c r="F8">
        <v>0.675</v>
      </c>
      <c r="G8">
        <v>0.45</v>
      </c>
      <c r="H8">
        <v>0.2</v>
      </c>
      <c r="I8">
        <v>3.525</v>
      </c>
      <c r="J8">
        <v>1.0</v>
      </c>
      <c r="K8" t="s">
        <v>59</v>
      </c>
      <c r="L8">
        <v>1.0</v>
      </c>
    </row>
    <row r="9">
      <c r="A9">
        <v>22.0</v>
      </c>
      <c r="B9" t="s">
        <v>276</v>
      </c>
      <c r="C9">
        <v>0.3</v>
      </c>
      <c r="D9">
        <v>0.58</v>
      </c>
      <c r="E9">
        <v>0.71</v>
      </c>
      <c r="F9">
        <v>0.0</v>
      </c>
      <c r="G9" t="s">
        <v>265</v>
      </c>
      <c r="H9">
        <v>0.2</v>
      </c>
      <c r="I9">
        <v>1.79</v>
      </c>
      <c r="J9">
        <v>1.0</v>
      </c>
      <c r="K9" t="s">
        <v>59</v>
      </c>
      <c r="L9">
        <v>1.0</v>
      </c>
    </row>
    <row r="10">
      <c r="A10">
        <v>23.0</v>
      </c>
      <c r="B10" t="s">
        <v>86</v>
      </c>
      <c r="C10">
        <v>0.4</v>
      </c>
      <c r="D10">
        <v>0.54</v>
      </c>
      <c r="E10">
        <v>0.64</v>
      </c>
      <c r="F10">
        <v>0.225</v>
      </c>
      <c r="G10">
        <v>0.675</v>
      </c>
      <c r="H10">
        <v>0.4</v>
      </c>
      <c r="I10">
        <v>2.88</v>
      </c>
      <c r="J10">
        <v>1.0</v>
      </c>
      <c r="K10" t="s">
        <v>59</v>
      </c>
      <c r="L10">
        <v>1.0</v>
      </c>
    </row>
    <row r="11">
      <c r="A11">
        <v>26.0</v>
      </c>
      <c r="B11" t="s">
        <v>279</v>
      </c>
      <c r="C11">
        <v>0.2</v>
      </c>
      <c r="D11">
        <v>0.55</v>
      </c>
      <c r="E11">
        <v>1.0</v>
      </c>
      <c r="F11">
        <v>0.3375</v>
      </c>
      <c r="G11">
        <v>0.0</v>
      </c>
      <c r="H11">
        <v>0.2</v>
      </c>
      <c r="I11">
        <v>2.2875</v>
      </c>
      <c r="J11">
        <v>1.0</v>
      </c>
      <c r="K11" t="s">
        <v>59</v>
      </c>
      <c r="L11">
        <v>1.0</v>
      </c>
    </row>
    <row r="12">
      <c r="A12">
        <v>29.0</v>
      </c>
      <c r="B12" t="s">
        <v>87</v>
      </c>
      <c r="C12">
        <v>0.6</v>
      </c>
      <c r="D12">
        <v>1.84</v>
      </c>
      <c r="E12">
        <v>0.71</v>
      </c>
      <c r="F12">
        <v>0.6</v>
      </c>
      <c r="G12">
        <v>0.3</v>
      </c>
      <c r="H12">
        <v>0.75</v>
      </c>
      <c r="I12">
        <v>4.8</v>
      </c>
      <c r="J12">
        <v>1.0</v>
      </c>
      <c r="K12" t="s">
        <v>59</v>
      </c>
      <c r="L12">
        <v>1.0</v>
      </c>
    </row>
    <row r="13">
      <c r="A13">
        <v>30.0</v>
      </c>
      <c r="B13" t="s">
        <v>88</v>
      </c>
      <c r="C13">
        <v>0.2</v>
      </c>
      <c r="D13">
        <v>1.54</v>
      </c>
      <c r="E13">
        <v>0.86</v>
      </c>
      <c r="F13">
        <v>0.75</v>
      </c>
      <c r="G13">
        <v>0.75</v>
      </c>
      <c r="H13">
        <v>0.2</v>
      </c>
      <c r="I13">
        <v>4.3</v>
      </c>
      <c r="J13">
        <v>1.0</v>
      </c>
      <c r="K13" t="s">
        <v>59</v>
      </c>
      <c r="L13">
        <v>1.0</v>
      </c>
    </row>
    <row r="14">
      <c r="A14">
        <v>32.0</v>
      </c>
      <c r="B14" t="s">
        <v>89</v>
      </c>
      <c r="C14">
        <v>0.0</v>
      </c>
      <c r="D14">
        <v>1.24</v>
      </c>
      <c r="E14">
        <v>0.64</v>
      </c>
      <c r="F14">
        <v>0.6</v>
      </c>
      <c r="G14">
        <v>0.075</v>
      </c>
      <c r="H14">
        <v>0.1</v>
      </c>
      <c r="I14">
        <v>2.655</v>
      </c>
      <c r="J14">
        <v>1.0</v>
      </c>
      <c r="K14" t="s">
        <v>59</v>
      </c>
      <c r="L14">
        <v>1.0</v>
      </c>
    </row>
    <row r="15">
      <c r="A15">
        <v>33.0</v>
      </c>
      <c r="B15" t="s">
        <v>282</v>
      </c>
      <c r="C15">
        <v>0.2</v>
      </c>
      <c r="D15">
        <v>1.4</v>
      </c>
      <c r="E15">
        <v>0.64</v>
      </c>
      <c r="F15">
        <v>0.1125</v>
      </c>
      <c r="G15">
        <v>0.0</v>
      </c>
      <c r="H15">
        <v>0.0</v>
      </c>
      <c r="I15">
        <v>2.3525</v>
      </c>
      <c r="J15">
        <v>1.0</v>
      </c>
      <c r="K15" t="s">
        <v>59</v>
      </c>
      <c r="L15">
        <v>1.0</v>
      </c>
    </row>
    <row r="16">
      <c r="A16">
        <v>35.0</v>
      </c>
      <c r="B16" t="s">
        <v>284</v>
      </c>
      <c r="C16">
        <v>0.3</v>
      </c>
      <c r="D16">
        <v>1.25</v>
      </c>
      <c r="E16">
        <v>0.75</v>
      </c>
      <c r="F16">
        <v>0.15</v>
      </c>
      <c r="G16" t="s">
        <v>265</v>
      </c>
      <c r="H16">
        <v>0.2</v>
      </c>
      <c r="I16">
        <v>2.65</v>
      </c>
      <c r="J16">
        <v>1.0</v>
      </c>
      <c r="K16" t="s">
        <v>59</v>
      </c>
      <c r="L16">
        <v>1.0</v>
      </c>
    </row>
    <row r="17">
      <c r="A17">
        <v>43.0</v>
      </c>
      <c r="B17" t="s">
        <v>289</v>
      </c>
      <c r="C17">
        <v>0.3</v>
      </c>
      <c r="D17">
        <v>1.05</v>
      </c>
      <c r="E17">
        <v>0.6</v>
      </c>
      <c r="F17">
        <v>0.0</v>
      </c>
      <c r="G17" t="s">
        <v>265</v>
      </c>
      <c r="H17">
        <v>0.2</v>
      </c>
      <c r="I17">
        <v>2.15</v>
      </c>
      <c r="J17">
        <v>1.0</v>
      </c>
      <c r="K17" t="s">
        <v>59</v>
      </c>
      <c r="L17">
        <v>1.0</v>
      </c>
    </row>
    <row r="18">
      <c r="A18">
        <v>44.0</v>
      </c>
      <c r="B18" t="s">
        <v>90</v>
      </c>
      <c r="C18">
        <v>0.1</v>
      </c>
      <c r="D18">
        <v>1.0</v>
      </c>
      <c r="E18">
        <v>0.65</v>
      </c>
      <c r="F18">
        <v>0.6</v>
      </c>
      <c r="G18">
        <v>0.975</v>
      </c>
      <c r="H18">
        <v>0.5</v>
      </c>
      <c r="I18">
        <v>3.825</v>
      </c>
      <c r="J18">
        <v>1.0</v>
      </c>
      <c r="K18" t="s">
        <v>59</v>
      </c>
      <c r="L18">
        <v>1.0</v>
      </c>
    </row>
    <row r="19">
      <c r="A19">
        <v>45.0</v>
      </c>
      <c r="B19" t="s">
        <v>290</v>
      </c>
      <c r="C19">
        <v>0.0</v>
      </c>
      <c r="D19">
        <v>1.0</v>
      </c>
      <c r="E19" t="s">
        <v>265</v>
      </c>
      <c r="F19">
        <v>0.6</v>
      </c>
      <c r="G19">
        <v>1.5</v>
      </c>
      <c r="H19">
        <v>0.4</v>
      </c>
      <c r="I19">
        <v>3.5</v>
      </c>
      <c r="J19">
        <v>1.0</v>
      </c>
      <c r="K19" t="s">
        <v>59</v>
      </c>
      <c r="L19">
        <v>1.0</v>
      </c>
    </row>
    <row r="20">
      <c r="A20">
        <v>46.0</v>
      </c>
      <c r="B20" t="s">
        <v>291</v>
      </c>
      <c r="C20">
        <v>0.4</v>
      </c>
      <c r="D20">
        <v>0.9</v>
      </c>
      <c r="E20">
        <v>0.7</v>
      </c>
      <c r="F20">
        <v>0.0</v>
      </c>
      <c r="G20">
        <v>0.0</v>
      </c>
      <c r="H20">
        <v>0.0</v>
      </c>
      <c r="I20">
        <v>2.0</v>
      </c>
      <c r="J20">
        <v>1.0</v>
      </c>
      <c r="K20" t="s">
        <v>59</v>
      </c>
      <c r="L20">
        <v>1.0</v>
      </c>
    </row>
    <row r="21">
      <c r="A21">
        <v>55.0</v>
      </c>
      <c r="B21" t="s">
        <v>296</v>
      </c>
      <c r="C21">
        <v>0.5</v>
      </c>
      <c r="D21">
        <v>1.0</v>
      </c>
      <c r="E21">
        <v>0.58</v>
      </c>
      <c r="F21">
        <v>0.075</v>
      </c>
      <c r="G21">
        <v>0.0</v>
      </c>
      <c r="H21">
        <v>0.6</v>
      </c>
      <c r="I21">
        <v>2.755</v>
      </c>
      <c r="J21">
        <v>1.0</v>
      </c>
      <c r="K21" t="s">
        <v>59</v>
      </c>
      <c r="L21">
        <v>1.0</v>
      </c>
    </row>
    <row r="22">
      <c r="A22">
        <v>57.0</v>
      </c>
      <c r="B22" t="s">
        <v>298</v>
      </c>
      <c r="C22">
        <v>0.2</v>
      </c>
      <c r="D22">
        <v>0.37</v>
      </c>
      <c r="E22">
        <v>0.58</v>
      </c>
      <c r="F22">
        <v>0.6</v>
      </c>
      <c r="G22">
        <v>0.0</v>
      </c>
      <c r="H22">
        <v>0.2</v>
      </c>
      <c r="I22">
        <v>1.95</v>
      </c>
      <c r="J22">
        <v>1.0</v>
      </c>
      <c r="K22" t="s">
        <v>59</v>
      </c>
      <c r="L22">
        <v>1.0</v>
      </c>
    </row>
    <row r="23">
      <c r="A23">
        <v>59.0</v>
      </c>
      <c r="B23" t="s">
        <v>300</v>
      </c>
      <c r="C23">
        <v>0.0</v>
      </c>
      <c r="D23">
        <v>0.9</v>
      </c>
      <c r="E23">
        <v>0.58</v>
      </c>
      <c r="F23">
        <v>0.9375</v>
      </c>
      <c r="G23">
        <v>0.6</v>
      </c>
      <c r="H23">
        <v>0.2</v>
      </c>
      <c r="I23">
        <v>3.2175</v>
      </c>
      <c r="J23">
        <v>1.0</v>
      </c>
      <c r="K23" t="s">
        <v>59</v>
      </c>
      <c r="L23">
        <v>1.0</v>
      </c>
    </row>
    <row r="24">
      <c r="A24">
        <v>60.0</v>
      </c>
      <c r="B24" t="s">
        <v>301</v>
      </c>
      <c r="C24">
        <v>0.1</v>
      </c>
      <c r="D24">
        <v>0.24</v>
      </c>
      <c r="E24">
        <v>0.8</v>
      </c>
      <c r="F24">
        <v>0.0</v>
      </c>
      <c r="G24">
        <v>0.0</v>
      </c>
      <c r="H24">
        <v>0.1</v>
      </c>
      <c r="I24">
        <v>1.24</v>
      </c>
      <c r="J24">
        <v>1.0</v>
      </c>
      <c r="K24" t="s">
        <v>59</v>
      </c>
      <c r="L24">
        <v>1.0</v>
      </c>
    </row>
    <row r="25">
      <c r="A25">
        <v>64.0</v>
      </c>
      <c r="B25" t="s">
        <v>305</v>
      </c>
      <c r="C25">
        <v>0.3</v>
      </c>
      <c r="D25">
        <v>0.92</v>
      </c>
      <c r="E25">
        <v>0.6</v>
      </c>
      <c r="F25">
        <v>0.0</v>
      </c>
      <c r="G25">
        <v>0.0</v>
      </c>
      <c r="H25">
        <v>0.0</v>
      </c>
      <c r="I25">
        <v>1.82</v>
      </c>
      <c r="J25">
        <v>1.0</v>
      </c>
      <c r="K25" t="s">
        <v>59</v>
      </c>
      <c r="L25">
        <v>1.0</v>
      </c>
    </row>
    <row r="26">
      <c r="A26">
        <v>67.0</v>
      </c>
      <c r="B26" t="s">
        <v>307</v>
      </c>
      <c r="C26">
        <v>0.2</v>
      </c>
      <c r="D26">
        <v>1.05</v>
      </c>
      <c r="E26">
        <v>0.64</v>
      </c>
      <c r="F26">
        <v>0.6375</v>
      </c>
      <c r="G26">
        <v>1.5</v>
      </c>
      <c r="H26">
        <v>0.7</v>
      </c>
      <c r="I26">
        <v>4.7275</v>
      </c>
      <c r="J26">
        <v>1.0</v>
      </c>
      <c r="K26" t="s">
        <v>59</v>
      </c>
      <c r="L26">
        <v>1.0</v>
      </c>
    </row>
    <row r="27">
      <c r="A27">
        <v>69.0</v>
      </c>
      <c r="B27" t="s">
        <v>309</v>
      </c>
      <c r="C27">
        <v>0.5</v>
      </c>
      <c r="D27">
        <v>1.03</v>
      </c>
      <c r="E27">
        <v>0.86</v>
      </c>
      <c r="F27">
        <v>0.0</v>
      </c>
      <c r="G27" t="s">
        <v>265</v>
      </c>
      <c r="H27">
        <v>0.2</v>
      </c>
      <c r="I27">
        <v>2.59</v>
      </c>
      <c r="J27">
        <v>1.0</v>
      </c>
      <c r="K27" t="s">
        <v>59</v>
      </c>
      <c r="L27">
        <v>1.0</v>
      </c>
    </row>
    <row r="28">
      <c r="A28">
        <v>70.0</v>
      </c>
      <c r="B28" t="s">
        <v>310</v>
      </c>
      <c r="C28">
        <v>0.2</v>
      </c>
      <c r="D28">
        <v>1.35</v>
      </c>
      <c r="E28">
        <v>0.8</v>
      </c>
      <c r="F28">
        <v>0.0</v>
      </c>
      <c r="G28">
        <v>0.0</v>
      </c>
      <c r="H28">
        <v>0.3</v>
      </c>
      <c r="I28">
        <v>2.65</v>
      </c>
      <c r="J28">
        <v>1.0</v>
      </c>
      <c r="K28" t="s">
        <v>59</v>
      </c>
      <c r="L28">
        <v>1.0</v>
      </c>
    </row>
    <row r="29">
      <c r="A29">
        <v>71.0</v>
      </c>
      <c r="B29" t="s">
        <v>92</v>
      </c>
      <c r="C29">
        <v>0.3</v>
      </c>
      <c r="D29">
        <v>0.17</v>
      </c>
      <c r="E29">
        <v>0.65</v>
      </c>
      <c r="F29">
        <v>0.3375</v>
      </c>
      <c r="G29">
        <v>1.65</v>
      </c>
      <c r="H29">
        <v>0.3</v>
      </c>
      <c r="I29">
        <v>3.4075</v>
      </c>
      <c r="J29">
        <v>1.0</v>
      </c>
      <c r="K29" t="s">
        <v>59</v>
      </c>
      <c r="L29">
        <v>1.0</v>
      </c>
    </row>
    <row r="30">
      <c r="A30">
        <v>72.0</v>
      </c>
      <c r="B30" t="s">
        <v>93</v>
      </c>
      <c r="C30">
        <v>0.2</v>
      </c>
      <c r="D30">
        <v>1.35</v>
      </c>
      <c r="E30">
        <v>0.71</v>
      </c>
      <c r="F30">
        <v>0.6375</v>
      </c>
      <c r="G30">
        <v>0.15</v>
      </c>
      <c r="H30">
        <v>0.6</v>
      </c>
      <c r="I30">
        <v>3.6475</v>
      </c>
      <c r="J30">
        <v>1.0</v>
      </c>
      <c r="K30" t="s">
        <v>59</v>
      </c>
      <c r="L30">
        <v>1.0</v>
      </c>
    </row>
    <row r="31">
      <c r="A31">
        <v>76.0</v>
      </c>
      <c r="B31" t="s">
        <v>312</v>
      </c>
      <c r="C31">
        <v>0.3</v>
      </c>
      <c r="D31">
        <v>1.3</v>
      </c>
      <c r="E31">
        <v>0.75</v>
      </c>
      <c r="F31">
        <v>0.6</v>
      </c>
      <c r="G31">
        <v>1.2</v>
      </c>
      <c r="H31">
        <v>0.7</v>
      </c>
      <c r="I31">
        <v>4.85</v>
      </c>
      <c r="J31">
        <v>1.0</v>
      </c>
      <c r="K31" t="s">
        <v>59</v>
      </c>
      <c r="L31">
        <v>1.0</v>
      </c>
    </row>
    <row r="32">
      <c r="A32">
        <v>80.0</v>
      </c>
      <c r="B32" t="s">
        <v>96</v>
      </c>
      <c r="C32">
        <v>0.3</v>
      </c>
      <c r="D32">
        <v>1.05</v>
      </c>
      <c r="E32">
        <v>0.7</v>
      </c>
      <c r="F32">
        <v>0.6375</v>
      </c>
      <c r="G32">
        <v>0.3</v>
      </c>
      <c r="H32">
        <v>0.3</v>
      </c>
      <c r="I32">
        <v>3.2875</v>
      </c>
      <c r="J32">
        <v>1.0</v>
      </c>
      <c r="K32" t="s">
        <v>59</v>
      </c>
      <c r="L32">
        <v>1.0</v>
      </c>
    </row>
    <row r="33">
      <c r="A33">
        <v>81.0</v>
      </c>
      <c r="B33" t="s">
        <v>97</v>
      </c>
      <c r="C33">
        <v>0.0</v>
      </c>
      <c r="D33">
        <v>0.24</v>
      </c>
      <c r="E33">
        <v>0.86</v>
      </c>
      <c r="F33">
        <v>0.975</v>
      </c>
      <c r="G33">
        <v>1.2</v>
      </c>
      <c r="H33">
        <v>0.0</v>
      </c>
      <c r="I33">
        <v>3.275</v>
      </c>
      <c r="J33">
        <v>1.0</v>
      </c>
      <c r="K33" t="s">
        <v>59</v>
      </c>
      <c r="L33">
        <v>1.0</v>
      </c>
    </row>
    <row r="34">
      <c r="A34">
        <v>88.0</v>
      </c>
      <c r="B34" t="s">
        <v>317</v>
      </c>
      <c r="C34">
        <v>0.2</v>
      </c>
      <c r="D34">
        <v>0.07</v>
      </c>
      <c r="E34">
        <v>0.86</v>
      </c>
      <c r="F34">
        <v>0.0</v>
      </c>
      <c r="G34" t="s">
        <v>265</v>
      </c>
      <c r="H34">
        <v>0.0</v>
      </c>
      <c r="I34">
        <v>1.13</v>
      </c>
      <c r="J34">
        <v>1.0</v>
      </c>
      <c r="K34" t="s">
        <v>59</v>
      </c>
      <c r="L34">
        <v>1.0</v>
      </c>
    </row>
    <row r="35">
      <c r="A35">
        <v>95.0</v>
      </c>
      <c r="B35" t="s">
        <v>269</v>
      </c>
      <c r="C35">
        <v>0.1</v>
      </c>
      <c r="D35">
        <v>0.25</v>
      </c>
      <c r="E35">
        <v>0.75</v>
      </c>
      <c r="F35">
        <v>0.6</v>
      </c>
      <c r="G35">
        <v>1.2</v>
      </c>
      <c r="H35">
        <v>0.7</v>
      </c>
      <c r="I35">
        <v>3.6</v>
      </c>
      <c r="J35">
        <v>2.0</v>
      </c>
      <c r="K35" t="s">
        <v>59</v>
      </c>
      <c r="L35">
        <v>2.0</v>
      </c>
    </row>
    <row r="36">
      <c r="A36">
        <v>103.0</v>
      </c>
      <c r="B36" t="s">
        <v>276</v>
      </c>
      <c r="C36">
        <v>0.3</v>
      </c>
      <c r="D36">
        <v>0.0</v>
      </c>
      <c r="E36">
        <v>0.71</v>
      </c>
      <c r="F36">
        <v>0.0</v>
      </c>
      <c r="G36">
        <v>0.0</v>
      </c>
      <c r="H36">
        <v>0.2</v>
      </c>
      <c r="I36">
        <v>1.2</v>
      </c>
      <c r="J36">
        <v>2.0</v>
      </c>
      <c r="K36" t="s">
        <v>59</v>
      </c>
      <c r="L36">
        <v>2.0</v>
      </c>
    </row>
    <row r="37">
      <c r="A37">
        <v>112.0</v>
      </c>
      <c r="B37" t="s">
        <v>282</v>
      </c>
      <c r="C37">
        <v>0.2</v>
      </c>
      <c r="D37">
        <v>1.4</v>
      </c>
      <c r="E37">
        <v>0.64</v>
      </c>
      <c r="F37">
        <v>0.5</v>
      </c>
      <c r="G37">
        <v>0.55</v>
      </c>
      <c r="H37">
        <v>0.0</v>
      </c>
      <c r="I37">
        <v>2.8</v>
      </c>
      <c r="J37">
        <v>2.0</v>
      </c>
      <c r="K37" t="s">
        <v>59</v>
      </c>
      <c r="L37">
        <v>2.0</v>
      </c>
    </row>
    <row r="38">
      <c r="A38">
        <v>116.0</v>
      </c>
      <c r="B38" t="s">
        <v>286</v>
      </c>
      <c r="C38">
        <v>0.4</v>
      </c>
      <c r="D38">
        <v>0.1</v>
      </c>
      <c r="E38">
        <v>0.35</v>
      </c>
      <c r="F38">
        <v>1.0</v>
      </c>
      <c r="G38">
        <v>0.45</v>
      </c>
      <c r="H38">
        <v>0.5</v>
      </c>
      <c r="I38">
        <v>2.8</v>
      </c>
      <c r="J38">
        <v>2.0</v>
      </c>
      <c r="K38" t="s">
        <v>59</v>
      </c>
      <c r="L38">
        <v>2.0</v>
      </c>
    </row>
    <row r="39">
      <c r="A39">
        <v>119.0</v>
      </c>
      <c r="B39" t="s">
        <v>289</v>
      </c>
      <c r="C39">
        <v>0.3</v>
      </c>
      <c r="D39">
        <v>1.05</v>
      </c>
      <c r="E39">
        <v>0.6</v>
      </c>
      <c r="F39">
        <v>0.0</v>
      </c>
      <c r="G39">
        <v>0.35</v>
      </c>
      <c r="H39">
        <v>0.2</v>
      </c>
      <c r="I39">
        <v>2.5</v>
      </c>
      <c r="J39">
        <v>2.0</v>
      </c>
      <c r="K39" t="s">
        <v>59</v>
      </c>
      <c r="L39">
        <v>2.0</v>
      </c>
    </row>
    <row r="40">
      <c r="A40">
        <v>134.0</v>
      </c>
      <c r="B40" t="s">
        <v>305</v>
      </c>
      <c r="C40">
        <v>0.3</v>
      </c>
      <c r="D40">
        <v>0.92</v>
      </c>
      <c r="E40">
        <v>0.6</v>
      </c>
      <c r="F40">
        <v>0.0</v>
      </c>
      <c r="G40">
        <v>0.0</v>
      </c>
      <c r="H40">
        <v>0.0</v>
      </c>
      <c r="I40">
        <v>1.8</v>
      </c>
      <c r="J40">
        <v>2.0</v>
      </c>
      <c r="K40" t="s">
        <v>59</v>
      </c>
      <c r="L40">
        <v>2.0</v>
      </c>
    </row>
    <row r="41">
      <c r="A41">
        <v>137.0</v>
      </c>
      <c r="B41" t="s">
        <v>309</v>
      </c>
      <c r="C41">
        <v>0.5</v>
      </c>
      <c r="D41">
        <v>1.03</v>
      </c>
      <c r="E41">
        <v>0.86</v>
      </c>
      <c r="F41">
        <v>0.0</v>
      </c>
      <c r="G41">
        <v>0.0</v>
      </c>
      <c r="H41">
        <v>0.2</v>
      </c>
      <c r="I41">
        <v>2.6</v>
      </c>
      <c r="J41">
        <v>2.0</v>
      </c>
      <c r="K41" t="s">
        <v>59</v>
      </c>
      <c r="L41">
        <v>2.0</v>
      </c>
    </row>
    <row r="42">
      <c r="A42">
        <v>138.0</v>
      </c>
      <c r="B42" t="s">
        <v>310</v>
      </c>
      <c r="C42">
        <v>0.2</v>
      </c>
      <c r="D42">
        <v>1.35</v>
      </c>
      <c r="E42">
        <v>0.8</v>
      </c>
      <c r="F42">
        <v>0.1</v>
      </c>
      <c r="G42">
        <v>0.7</v>
      </c>
      <c r="H42">
        <v>0.3</v>
      </c>
      <c r="I42">
        <v>3.5</v>
      </c>
      <c r="J42">
        <v>2.0</v>
      </c>
      <c r="K42" t="s">
        <v>59</v>
      </c>
      <c r="L42">
        <v>2.0</v>
      </c>
    </row>
    <row r="43">
      <c r="A43">
        <v>150.0</v>
      </c>
      <c r="B43" t="s">
        <v>319</v>
      </c>
      <c r="C43">
        <v>0.05</v>
      </c>
      <c r="D43">
        <v>1.2</v>
      </c>
      <c r="E43">
        <v>0.5</v>
      </c>
      <c r="F43">
        <v>0.3375</v>
      </c>
      <c r="G43" t="s">
        <v>265</v>
      </c>
      <c r="H43">
        <v>0.19</v>
      </c>
      <c r="I43">
        <v>2.2775</v>
      </c>
      <c r="J43">
        <v>1.0</v>
      </c>
      <c r="K43" t="s">
        <v>99</v>
      </c>
      <c r="L43">
        <v>1.0</v>
      </c>
    </row>
    <row r="44">
      <c r="A44">
        <v>151.0</v>
      </c>
      <c r="B44" t="s">
        <v>320</v>
      </c>
      <c r="C44">
        <v>0.2</v>
      </c>
      <c r="D44">
        <v>1.22</v>
      </c>
      <c r="E44">
        <v>0.58</v>
      </c>
      <c r="F44">
        <v>0.45</v>
      </c>
      <c r="G44">
        <v>0.075</v>
      </c>
      <c r="H44">
        <v>0.35</v>
      </c>
      <c r="I44">
        <v>2.875</v>
      </c>
      <c r="J44">
        <v>1.0</v>
      </c>
      <c r="K44" t="s">
        <v>99</v>
      </c>
      <c r="L44">
        <v>3.0</v>
      </c>
    </row>
    <row r="45">
      <c r="A45">
        <v>152.0</v>
      </c>
      <c r="B45" t="s">
        <v>321</v>
      </c>
      <c r="C45">
        <v>1.0</v>
      </c>
      <c r="D45">
        <v>1.08</v>
      </c>
      <c r="E45">
        <v>0.92</v>
      </c>
      <c r="F45">
        <v>0.3</v>
      </c>
      <c r="G45">
        <v>0.525</v>
      </c>
      <c r="H45">
        <v>0.9</v>
      </c>
      <c r="I45">
        <v>4.725</v>
      </c>
      <c r="J45">
        <v>1.0</v>
      </c>
      <c r="K45" t="s">
        <v>99</v>
      </c>
      <c r="L45">
        <v>1.0</v>
      </c>
    </row>
    <row r="46">
      <c r="A46">
        <v>153.0</v>
      </c>
      <c r="B46" t="s">
        <v>322</v>
      </c>
      <c r="C46">
        <v>0.6</v>
      </c>
      <c r="D46">
        <v>0.65</v>
      </c>
      <c r="E46">
        <v>0.75</v>
      </c>
      <c r="F46">
        <v>0.0375</v>
      </c>
      <c r="G46">
        <v>0.3</v>
      </c>
      <c r="H46">
        <v>0.35</v>
      </c>
      <c r="I46">
        <v>2.6875</v>
      </c>
      <c r="J46">
        <v>1.0</v>
      </c>
      <c r="K46" t="s">
        <v>99</v>
      </c>
      <c r="L46">
        <v>1.0</v>
      </c>
    </row>
    <row r="47">
      <c r="A47">
        <v>155.0</v>
      </c>
      <c r="B47" t="s">
        <v>323</v>
      </c>
      <c r="C47">
        <v>0.7</v>
      </c>
      <c r="D47">
        <v>0.65</v>
      </c>
      <c r="E47">
        <v>0.0</v>
      </c>
      <c r="F47">
        <v>0.25</v>
      </c>
      <c r="G47">
        <v>0.0</v>
      </c>
      <c r="H47">
        <v>0.55</v>
      </c>
      <c r="I47">
        <v>2.15</v>
      </c>
      <c r="J47">
        <v>1.0</v>
      </c>
      <c r="K47" t="s">
        <v>99</v>
      </c>
      <c r="L47">
        <v>1.0</v>
      </c>
    </row>
    <row r="48">
      <c r="A48">
        <v>157.0</v>
      </c>
      <c r="B48" t="s">
        <v>150</v>
      </c>
      <c r="C48">
        <v>1.0</v>
      </c>
      <c r="D48">
        <v>1.56</v>
      </c>
      <c r="E48">
        <v>0.81</v>
      </c>
      <c r="F48">
        <v>0.375</v>
      </c>
      <c r="G48" t="s">
        <v>265</v>
      </c>
      <c r="H48">
        <v>0.25</v>
      </c>
      <c r="I48">
        <v>3.995</v>
      </c>
      <c r="J48">
        <v>1.0</v>
      </c>
      <c r="K48" t="s">
        <v>99</v>
      </c>
      <c r="L48">
        <v>1.0</v>
      </c>
    </row>
    <row r="49">
      <c r="A49">
        <v>160.0</v>
      </c>
      <c r="B49" t="s">
        <v>325</v>
      </c>
      <c r="C49">
        <v>0.0</v>
      </c>
      <c r="D49">
        <v>0.42</v>
      </c>
      <c r="E49">
        <v>0.89</v>
      </c>
      <c r="F49">
        <v>0.0</v>
      </c>
      <c r="G49" t="s">
        <v>265</v>
      </c>
      <c r="H49">
        <v>0.25</v>
      </c>
      <c r="I49">
        <v>1.56</v>
      </c>
      <c r="J49">
        <v>1.0</v>
      </c>
      <c r="K49" t="s">
        <v>99</v>
      </c>
      <c r="L49">
        <v>1.0</v>
      </c>
    </row>
    <row r="50">
      <c r="A50">
        <v>163.0</v>
      </c>
      <c r="B50" t="s">
        <v>327</v>
      </c>
      <c r="C50">
        <v>0.3</v>
      </c>
      <c r="D50">
        <v>0.5</v>
      </c>
      <c r="E50">
        <v>0.2</v>
      </c>
      <c r="F50">
        <v>0.0</v>
      </c>
      <c r="G50">
        <v>0.0</v>
      </c>
      <c r="H50">
        <v>0.47</v>
      </c>
      <c r="I50">
        <v>1.47</v>
      </c>
      <c r="J50">
        <v>1.0</v>
      </c>
      <c r="K50" t="s">
        <v>99</v>
      </c>
      <c r="L50">
        <v>1.0</v>
      </c>
    </row>
    <row r="51">
      <c r="A51">
        <v>164.0</v>
      </c>
      <c r="B51" t="s">
        <v>328</v>
      </c>
      <c r="C51">
        <v>0.0</v>
      </c>
      <c r="D51">
        <v>0.17</v>
      </c>
      <c r="E51">
        <v>0.76</v>
      </c>
      <c r="F51">
        <v>0.0</v>
      </c>
      <c r="G51" t="s">
        <v>265</v>
      </c>
      <c r="H51">
        <v>0.2</v>
      </c>
      <c r="I51">
        <v>1.13</v>
      </c>
      <c r="J51">
        <v>1.0</v>
      </c>
      <c r="K51" t="s">
        <v>99</v>
      </c>
      <c r="L51">
        <v>1.0</v>
      </c>
    </row>
    <row r="52">
      <c r="A52">
        <v>165.0</v>
      </c>
      <c r="B52" t="s">
        <v>329</v>
      </c>
      <c r="C52">
        <v>0.1</v>
      </c>
      <c r="D52">
        <v>1.02</v>
      </c>
      <c r="E52">
        <v>1.0</v>
      </c>
      <c r="F52">
        <v>0.0</v>
      </c>
      <c r="G52">
        <v>1.2</v>
      </c>
      <c r="H52">
        <v>0.9</v>
      </c>
      <c r="I52">
        <v>4.22</v>
      </c>
      <c r="J52">
        <v>1.0</v>
      </c>
      <c r="K52" t="s">
        <v>99</v>
      </c>
      <c r="L52">
        <v>1.0</v>
      </c>
    </row>
    <row r="53">
      <c r="A53">
        <v>168.0</v>
      </c>
      <c r="B53" t="s">
        <v>151</v>
      </c>
      <c r="C53">
        <v>0.2</v>
      </c>
      <c r="D53">
        <v>1.8</v>
      </c>
      <c r="E53">
        <v>0.8</v>
      </c>
      <c r="F53">
        <v>0.0</v>
      </c>
      <c r="G53">
        <v>0.0</v>
      </c>
      <c r="H53">
        <v>0.35</v>
      </c>
      <c r="I53">
        <v>3.15</v>
      </c>
      <c r="J53">
        <v>1.0</v>
      </c>
      <c r="K53" t="s">
        <v>99</v>
      </c>
      <c r="L53">
        <v>3.0</v>
      </c>
    </row>
    <row r="54">
      <c r="A54">
        <v>170.0</v>
      </c>
      <c r="B54" t="s">
        <v>330</v>
      </c>
      <c r="C54">
        <v>0.4</v>
      </c>
      <c r="D54">
        <v>1.35</v>
      </c>
      <c r="E54">
        <v>0.78</v>
      </c>
      <c r="F54">
        <v>0.15</v>
      </c>
      <c r="G54" t="s">
        <v>265</v>
      </c>
      <c r="H54">
        <v>0.55</v>
      </c>
      <c r="I54">
        <v>3.23</v>
      </c>
      <c r="J54">
        <v>1.0</v>
      </c>
      <c r="K54" t="s">
        <v>99</v>
      </c>
      <c r="L54">
        <v>3.0</v>
      </c>
    </row>
    <row r="55">
      <c r="A55">
        <v>172.0</v>
      </c>
      <c r="B55" t="s">
        <v>332</v>
      </c>
      <c r="C55">
        <v>0.0</v>
      </c>
      <c r="D55">
        <v>0.75</v>
      </c>
      <c r="E55">
        <v>0.25</v>
      </c>
      <c r="F55">
        <v>0.25</v>
      </c>
      <c r="G55">
        <v>0.0</v>
      </c>
      <c r="H55">
        <v>1.5</v>
      </c>
      <c r="I55">
        <v>2.75</v>
      </c>
      <c r="J55">
        <v>1.0</v>
      </c>
      <c r="K55" t="s">
        <v>99</v>
      </c>
      <c r="L55">
        <v>1.0</v>
      </c>
    </row>
    <row r="56">
      <c r="A56">
        <v>174.0</v>
      </c>
      <c r="B56" t="s">
        <v>334</v>
      </c>
      <c r="C56">
        <v>0.2</v>
      </c>
      <c r="D56">
        <v>1.57</v>
      </c>
      <c r="E56">
        <v>0.7</v>
      </c>
      <c r="F56">
        <v>0.0375</v>
      </c>
      <c r="G56">
        <v>0.0</v>
      </c>
      <c r="H56">
        <v>0.4</v>
      </c>
      <c r="I56">
        <v>2.9075</v>
      </c>
      <c r="J56">
        <v>1.0</v>
      </c>
      <c r="K56" t="s">
        <v>99</v>
      </c>
      <c r="L56">
        <v>1.0</v>
      </c>
    </row>
    <row r="57">
      <c r="A57">
        <v>178.0</v>
      </c>
      <c r="B57" t="s">
        <v>336</v>
      </c>
      <c r="C57">
        <v>0.65</v>
      </c>
      <c r="D57">
        <v>0.6</v>
      </c>
      <c r="E57">
        <v>0.92</v>
      </c>
      <c r="F57">
        <v>0.4875</v>
      </c>
      <c r="G57" t="s">
        <v>265</v>
      </c>
      <c r="H57">
        <v>0.3</v>
      </c>
      <c r="I57">
        <v>2.9575</v>
      </c>
      <c r="J57">
        <v>1.0</v>
      </c>
      <c r="K57" t="s">
        <v>99</v>
      </c>
      <c r="L57">
        <v>1.0</v>
      </c>
    </row>
    <row r="58">
      <c r="A58">
        <v>179.0</v>
      </c>
      <c r="B58" t="s">
        <v>337</v>
      </c>
      <c r="C58">
        <v>0.1</v>
      </c>
      <c r="D58">
        <v>0.42</v>
      </c>
      <c r="E58">
        <v>0.5</v>
      </c>
      <c r="F58">
        <v>0.0</v>
      </c>
      <c r="G58" t="s">
        <v>265</v>
      </c>
      <c r="H58">
        <v>0.0</v>
      </c>
      <c r="I58">
        <v>1.02</v>
      </c>
      <c r="J58">
        <v>1.0</v>
      </c>
      <c r="K58" t="s">
        <v>99</v>
      </c>
      <c r="L58">
        <v>1.0</v>
      </c>
    </row>
    <row r="59">
      <c r="A59">
        <v>181.0</v>
      </c>
      <c r="B59" t="s">
        <v>339</v>
      </c>
      <c r="C59">
        <v>0.3</v>
      </c>
      <c r="D59">
        <v>1.18</v>
      </c>
      <c r="E59">
        <v>0.58</v>
      </c>
      <c r="F59">
        <v>0.105</v>
      </c>
      <c r="G59">
        <v>0.075</v>
      </c>
      <c r="H59">
        <v>0.22</v>
      </c>
      <c r="I59">
        <v>2.46</v>
      </c>
      <c r="J59">
        <v>1.0</v>
      </c>
      <c r="K59" t="s">
        <v>99</v>
      </c>
      <c r="L59">
        <v>1.0</v>
      </c>
    </row>
    <row r="60">
      <c r="A60">
        <v>185.0</v>
      </c>
      <c r="B60" t="s">
        <v>152</v>
      </c>
      <c r="C60">
        <v>0.1</v>
      </c>
      <c r="D60">
        <v>0.84</v>
      </c>
      <c r="E60">
        <v>0.5</v>
      </c>
      <c r="F60">
        <v>1.1</v>
      </c>
      <c r="G60">
        <v>0.9</v>
      </c>
      <c r="H60">
        <v>1.02</v>
      </c>
      <c r="I60">
        <v>4.46</v>
      </c>
      <c r="J60">
        <v>1.0</v>
      </c>
      <c r="K60" t="s">
        <v>99</v>
      </c>
      <c r="L60">
        <v>1.0</v>
      </c>
    </row>
    <row r="61">
      <c r="A61">
        <v>193.0</v>
      </c>
      <c r="B61" t="s">
        <v>346</v>
      </c>
      <c r="C61">
        <v>0.0</v>
      </c>
      <c r="D61">
        <v>1.35</v>
      </c>
      <c r="E61">
        <v>0.4</v>
      </c>
      <c r="F61">
        <v>0.0</v>
      </c>
      <c r="G61">
        <v>0.0</v>
      </c>
      <c r="H61">
        <v>0.57</v>
      </c>
      <c r="I61">
        <v>2.32</v>
      </c>
      <c r="J61">
        <v>1.0</v>
      </c>
      <c r="K61" t="s">
        <v>99</v>
      </c>
      <c r="L61">
        <v>1.0</v>
      </c>
    </row>
    <row r="62">
      <c r="A62">
        <v>195.0</v>
      </c>
      <c r="B62" t="s">
        <v>153</v>
      </c>
      <c r="C62">
        <v>0.25</v>
      </c>
      <c r="D62">
        <v>1.26</v>
      </c>
      <c r="E62">
        <v>0.42</v>
      </c>
      <c r="F62">
        <v>0.0</v>
      </c>
      <c r="G62" t="s">
        <v>265</v>
      </c>
      <c r="H62">
        <v>0.0</v>
      </c>
      <c r="I62">
        <v>1.93</v>
      </c>
      <c r="J62">
        <v>1.0</v>
      </c>
      <c r="K62" t="s">
        <v>99</v>
      </c>
      <c r="L62">
        <v>1.0</v>
      </c>
    </row>
    <row r="63">
      <c r="A63">
        <v>198.0</v>
      </c>
      <c r="B63" t="s">
        <v>348</v>
      </c>
      <c r="C63">
        <v>0.65</v>
      </c>
      <c r="D63">
        <v>1.6</v>
      </c>
      <c r="E63">
        <v>0.78</v>
      </c>
      <c r="F63">
        <v>0.225</v>
      </c>
      <c r="G63" t="s">
        <v>265</v>
      </c>
      <c r="H63">
        <v>0.77</v>
      </c>
      <c r="I63">
        <v>4.025</v>
      </c>
      <c r="J63">
        <v>1.0</v>
      </c>
      <c r="K63" t="s">
        <v>99</v>
      </c>
      <c r="L63">
        <v>3.0</v>
      </c>
    </row>
    <row r="64">
      <c r="A64">
        <v>199.0</v>
      </c>
      <c r="B64" t="s">
        <v>348</v>
      </c>
      <c r="C64">
        <v>0.2</v>
      </c>
      <c r="D64">
        <v>1.27</v>
      </c>
      <c r="E64">
        <v>0.78</v>
      </c>
      <c r="F64">
        <v>0.075</v>
      </c>
      <c r="G64" t="s">
        <v>265</v>
      </c>
      <c r="H64">
        <v>0.27</v>
      </c>
      <c r="I64">
        <v>2.595</v>
      </c>
      <c r="J64">
        <v>1.0</v>
      </c>
      <c r="K64" t="s">
        <v>99</v>
      </c>
      <c r="L64">
        <v>3.0</v>
      </c>
    </row>
    <row r="65">
      <c r="A65">
        <v>205.0</v>
      </c>
      <c r="B65" t="s">
        <v>351</v>
      </c>
      <c r="C65">
        <v>0.05</v>
      </c>
      <c r="D65">
        <v>1.07</v>
      </c>
      <c r="E65">
        <v>0.6</v>
      </c>
      <c r="F65">
        <v>0.1875</v>
      </c>
      <c r="G65">
        <v>0.075</v>
      </c>
      <c r="H65">
        <v>0.45</v>
      </c>
      <c r="I65">
        <v>2.4325</v>
      </c>
      <c r="J65">
        <v>1.0</v>
      </c>
      <c r="K65" t="s">
        <v>99</v>
      </c>
      <c r="L65">
        <v>3.0</v>
      </c>
    </row>
    <row r="66">
      <c r="A66">
        <v>207.0</v>
      </c>
      <c r="B66" t="s">
        <v>352</v>
      </c>
      <c r="C66">
        <v>0.85</v>
      </c>
      <c r="D66">
        <v>0.92</v>
      </c>
      <c r="E66">
        <v>0.58</v>
      </c>
      <c r="F66">
        <v>0.0375</v>
      </c>
      <c r="G66" t="s">
        <v>265</v>
      </c>
      <c r="H66">
        <v>0.27</v>
      </c>
      <c r="I66">
        <v>2.6575</v>
      </c>
      <c r="J66">
        <v>1.0</v>
      </c>
      <c r="K66" t="s">
        <v>99</v>
      </c>
      <c r="L66">
        <v>1.0</v>
      </c>
    </row>
    <row r="67">
      <c r="A67">
        <v>213.0</v>
      </c>
      <c r="B67" t="s">
        <v>355</v>
      </c>
      <c r="C67">
        <v>0.45</v>
      </c>
      <c r="D67">
        <v>1.31</v>
      </c>
      <c r="E67">
        <v>0.58</v>
      </c>
      <c r="F67">
        <v>0.3</v>
      </c>
      <c r="G67">
        <v>0.15</v>
      </c>
      <c r="H67">
        <v>0.22</v>
      </c>
      <c r="I67">
        <v>3.01</v>
      </c>
      <c r="J67">
        <v>1.0</v>
      </c>
      <c r="K67" t="s">
        <v>99</v>
      </c>
      <c r="L67">
        <v>1.0</v>
      </c>
    </row>
    <row r="68">
      <c r="A68">
        <v>214.0</v>
      </c>
      <c r="B68" t="s">
        <v>356</v>
      </c>
      <c r="C68">
        <v>0.0</v>
      </c>
      <c r="D68">
        <v>1.25</v>
      </c>
      <c r="E68">
        <v>0.25</v>
      </c>
      <c r="F68">
        <v>0.0</v>
      </c>
      <c r="G68">
        <v>0.0</v>
      </c>
      <c r="H68">
        <v>0.62</v>
      </c>
      <c r="I68">
        <v>2.12</v>
      </c>
      <c r="J68">
        <v>1.0</v>
      </c>
      <c r="K68" t="s">
        <v>99</v>
      </c>
      <c r="L68">
        <v>1.0</v>
      </c>
    </row>
    <row r="69">
      <c r="A69">
        <v>224.0</v>
      </c>
      <c r="B69" t="s">
        <v>360</v>
      </c>
      <c r="C69">
        <v>0.4</v>
      </c>
      <c r="D69">
        <v>1.47</v>
      </c>
      <c r="E69">
        <v>0.78</v>
      </c>
      <c r="F69">
        <v>0.45</v>
      </c>
      <c r="G69" t="s">
        <v>265</v>
      </c>
      <c r="H69">
        <v>0.45</v>
      </c>
      <c r="I69">
        <v>3.55</v>
      </c>
      <c r="J69">
        <v>1.0</v>
      </c>
      <c r="K69" t="s">
        <v>99</v>
      </c>
      <c r="L69">
        <v>1.0</v>
      </c>
    </row>
    <row r="70">
      <c r="A70">
        <v>227.0</v>
      </c>
      <c r="B70" t="s">
        <v>362</v>
      </c>
      <c r="C70">
        <v>0.0</v>
      </c>
      <c r="D70">
        <v>1.06</v>
      </c>
      <c r="E70">
        <v>0.6</v>
      </c>
      <c r="F70">
        <v>0.5625</v>
      </c>
      <c r="G70" t="s">
        <v>265</v>
      </c>
      <c r="H70">
        <v>0.37</v>
      </c>
      <c r="I70">
        <v>2.5925</v>
      </c>
      <c r="J70">
        <v>1.0</v>
      </c>
      <c r="K70" t="s">
        <v>99</v>
      </c>
      <c r="L70">
        <v>3.0</v>
      </c>
    </row>
    <row r="71">
      <c r="A71">
        <v>228.0</v>
      </c>
      <c r="B71" t="s">
        <v>154</v>
      </c>
      <c r="C71">
        <v>0.2</v>
      </c>
      <c r="D71" s="46" t="s">
        <v>265</v>
      </c>
      <c r="E71">
        <v>0.77</v>
      </c>
      <c r="F71">
        <v>0.4125</v>
      </c>
      <c r="G71">
        <v>1.575</v>
      </c>
      <c r="H71">
        <v>0.4</v>
      </c>
      <c r="I71">
        <v>3.3575</v>
      </c>
      <c r="J71">
        <v>1.0</v>
      </c>
      <c r="K71" t="s">
        <v>99</v>
      </c>
      <c r="L71">
        <v>3.0</v>
      </c>
    </row>
    <row r="72">
      <c r="A72">
        <v>241.0</v>
      </c>
      <c r="B72" t="s">
        <v>366</v>
      </c>
      <c r="C72">
        <v>0.1</v>
      </c>
      <c r="D72">
        <v>0.6</v>
      </c>
      <c r="E72">
        <v>0.6</v>
      </c>
      <c r="F72">
        <v>0.06</v>
      </c>
      <c r="G72" t="s">
        <v>265</v>
      </c>
      <c r="H72">
        <v>0.3</v>
      </c>
      <c r="I72">
        <v>1.66</v>
      </c>
      <c r="J72">
        <v>1.0</v>
      </c>
      <c r="K72" t="s">
        <v>99</v>
      </c>
      <c r="L72">
        <v>1.0</v>
      </c>
    </row>
    <row r="73">
      <c r="A73">
        <v>242.0</v>
      </c>
      <c r="B73" t="s">
        <v>155</v>
      </c>
      <c r="C73">
        <v>0.6</v>
      </c>
      <c r="D73">
        <v>1.88</v>
      </c>
      <c r="E73">
        <v>0.77</v>
      </c>
      <c r="F73">
        <v>0.525</v>
      </c>
      <c r="G73" t="s">
        <v>265</v>
      </c>
      <c r="H73">
        <v>0.85</v>
      </c>
      <c r="I73">
        <v>4.625</v>
      </c>
      <c r="J73">
        <v>1.0</v>
      </c>
      <c r="K73" t="s">
        <v>99</v>
      </c>
      <c r="L73">
        <v>3.0</v>
      </c>
    </row>
    <row r="74">
      <c r="A74">
        <v>243.0</v>
      </c>
      <c r="B74" t="s">
        <v>367</v>
      </c>
      <c r="C74">
        <v>0.2</v>
      </c>
      <c r="D74">
        <v>1.27</v>
      </c>
      <c r="E74">
        <v>0.6</v>
      </c>
      <c r="F74">
        <v>0.675</v>
      </c>
      <c r="G74">
        <v>0.3</v>
      </c>
      <c r="H74">
        <v>0.38</v>
      </c>
      <c r="I74">
        <v>3.425</v>
      </c>
      <c r="J74">
        <v>1.0</v>
      </c>
      <c r="K74" t="s">
        <v>99</v>
      </c>
      <c r="L74">
        <v>1.0</v>
      </c>
    </row>
    <row r="75">
      <c r="A75">
        <v>253.0</v>
      </c>
      <c r="B75" t="s">
        <v>373</v>
      </c>
      <c r="C75">
        <v>0.1</v>
      </c>
      <c r="D75">
        <v>0.8</v>
      </c>
      <c r="E75">
        <v>0.8</v>
      </c>
      <c r="F75">
        <v>0.0</v>
      </c>
      <c r="G75">
        <v>0.075</v>
      </c>
      <c r="H75">
        <v>0.45</v>
      </c>
      <c r="I75">
        <v>2.225</v>
      </c>
      <c r="J75">
        <v>1.0</v>
      </c>
      <c r="K75" t="s">
        <v>99</v>
      </c>
      <c r="L75">
        <v>1.0</v>
      </c>
    </row>
    <row r="76">
      <c r="A76">
        <v>255.0</v>
      </c>
      <c r="B76" t="s">
        <v>157</v>
      </c>
      <c r="C76">
        <v>0.5</v>
      </c>
      <c r="D76">
        <v>1.37</v>
      </c>
      <c r="E76">
        <v>0.74</v>
      </c>
      <c r="F76">
        <v>0.825</v>
      </c>
      <c r="G76">
        <v>0.825</v>
      </c>
      <c r="H76">
        <v>0.5</v>
      </c>
      <c r="I76">
        <v>4.76</v>
      </c>
      <c r="J76">
        <v>1.0</v>
      </c>
      <c r="K76" t="s">
        <v>99</v>
      </c>
      <c r="L76">
        <v>1.0</v>
      </c>
    </row>
    <row r="77">
      <c r="A77">
        <v>259.0</v>
      </c>
      <c r="B77" t="s">
        <v>158</v>
      </c>
      <c r="C77">
        <v>0.3</v>
      </c>
      <c r="D77">
        <v>1.25</v>
      </c>
      <c r="E77">
        <v>1.0</v>
      </c>
      <c r="F77">
        <v>0.6</v>
      </c>
      <c r="G77">
        <v>0.6</v>
      </c>
      <c r="H77">
        <v>1.0</v>
      </c>
      <c r="I77">
        <v>4.75</v>
      </c>
      <c r="J77">
        <v>1.0</v>
      </c>
      <c r="K77" t="s">
        <v>99</v>
      </c>
      <c r="L77">
        <v>1.0</v>
      </c>
    </row>
    <row r="78">
      <c r="A78">
        <v>260.0</v>
      </c>
      <c r="B78" t="s">
        <v>375</v>
      </c>
      <c r="C78">
        <v>0.5</v>
      </c>
      <c r="D78">
        <v>1.0</v>
      </c>
      <c r="E78">
        <v>1.0</v>
      </c>
      <c r="F78">
        <v>0.0</v>
      </c>
      <c r="G78">
        <v>0.0</v>
      </c>
      <c r="H78">
        <v>0.88</v>
      </c>
      <c r="I78">
        <v>3.38</v>
      </c>
      <c r="J78">
        <v>1.0</v>
      </c>
      <c r="K78" t="s">
        <v>99</v>
      </c>
      <c r="L78">
        <v>3.0</v>
      </c>
    </row>
    <row r="79">
      <c r="A79">
        <v>262.0</v>
      </c>
      <c r="B79" t="s">
        <v>377</v>
      </c>
      <c r="C79">
        <v>0.0</v>
      </c>
      <c r="D79">
        <v>1.07</v>
      </c>
      <c r="E79">
        <v>0.9</v>
      </c>
      <c r="F79">
        <v>0.4875</v>
      </c>
      <c r="G79" t="s">
        <v>265</v>
      </c>
      <c r="H79">
        <v>0.47</v>
      </c>
      <c r="I79">
        <v>2.9275</v>
      </c>
      <c r="J79">
        <v>1.0</v>
      </c>
      <c r="K79" t="s">
        <v>99</v>
      </c>
      <c r="L79">
        <v>1.0</v>
      </c>
    </row>
    <row r="80">
      <c r="A80">
        <v>265.0</v>
      </c>
      <c r="B80" t="s">
        <v>379</v>
      </c>
      <c r="C80">
        <v>0.2</v>
      </c>
      <c r="D80">
        <v>1.95</v>
      </c>
      <c r="E80">
        <v>0.9</v>
      </c>
      <c r="F80">
        <v>0.525</v>
      </c>
      <c r="G80" t="s">
        <v>265</v>
      </c>
      <c r="H80">
        <v>0.35</v>
      </c>
      <c r="I80">
        <v>3.925</v>
      </c>
      <c r="J80">
        <v>1.0</v>
      </c>
      <c r="K80" t="s">
        <v>99</v>
      </c>
      <c r="L80">
        <v>1.0</v>
      </c>
    </row>
    <row r="81">
      <c r="A81">
        <v>266.0</v>
      </c>
      <c r="B81" t="s">
        <v>380</v>
      </c>
      <c r="C81">
        <v>0.1</v>
      </c>
      <c r="D81">
        <v>0.54</v>
      </c>
      <c r="E81">
        <v>0.92</v>
      </c>
      <c r="F81">
        <v>0.375</v>
      </c>
      <c r="G81" t="s">
        <v>265</v>
      </c>
      <c r="H81">
        <v>0.35</v>
      </c>
      <c r="I81">
        <v>2.285</v>
      </c>
      <c r="J81">
        <v>1.0</v>
      </c>
      <c r="K81" t="s">
        <v>99</v>
      </c>
      <c r="L81">
        <v>1.0</v>
      </c>
    </row>
    <row r="82">
      <c r="A82">
        <v>268.0</v>
      </c>
      <c r="B82" t="s">
        <v>381</v>
      </c>
      <c r="C82">
        <v>0.0</v>
      </c>
      <c r="D82">
        <v>0.4</v>
      </c>
      <c r="E82">
        <v>0.5</v>
      </c>
      <c r="F82">
        <v>0.0</v>
      </c>
      <c r="G82" t="s">
        <v>265</v>
      </c>
      <c r="H82">
        <v>0.0</v>
      </c>
      <c r="I82">
        <v>0.9</v>
      </c>
      <c r="J82">
        <v>1.0</v>
      </c>
      <c r="K82" t="s">
        <v>99</v>
      </c>
      <c r="L82">
        <v>1.0</v>
      </c>
    </row>
    <row r="83">
      <c r="A83">
        <v>272.0</v>
      </c>
      <c r="B83" t="s">
        <v>384</v>
      </c>
      <c r="C83">
        <v>0.5</v>
      </c>
      <c r="D83">
        <v>1.66</v>
      </c>
      <c r="E83">
        <v>0.81</v>
      </c>
      <c r="F83">
        <v>0.4875</v>
      </c>
      <c r="G83" t="s">
        <v>265</v>
      </c>
      <c r="H83">
        <v>0.6</v>
      </c>
      <c r="I83">
        <v>4.0575</v>
      </c>
      <c r="J83">
        <v>1.0</v>
      </c>
      <c r="K83" t="s">
        <v>99</v>
      </c>
      <c r="L83">
        <v>1.0</v>
      </c>
    </row>
    <row r="84">
      <c r="A84">
        <v>274.0</v>
      </c>
      <c r="B84" t="s">
        <v>385</v>
      </c>
      <c r="C84">
        <v>0.0</v>
      </c>
      <c r="D84">
        <v>0.67</v>
      </c>
      <c r="E84">
        <v>0.75</v>
      </c>
      <c r="F84">
        <v>0.8625</v>
      </c>
      <c r="G84">
        <v>1.575</v>
      </c>
      <c r="H84">
        <v>0.4</v>
      </c>
      <c r="I84">
        <v>4.2575</v>
      </c>
      <c r="J84">
        <v>1.0</v>
      </c>
      <c r="K84" t="s">
        <v>99</v>
      </c>
      <c r="L84">
        <v>1.0</v>
      </c>
    </row>
    <row r="85">
      <c r="A85">
        <v>280.0</v>
      </c>
      <c r="B85" t="s">
        <v>389</v>
      </c>
      <c r="C85">
        <v>0.2</v>
      </c>
      <c r="D85">
        <v>1.8</v>
      </c>
      <c r="E85">
        <v>0.77</v>
      </c>
      <c r="F85">
        <v>0.0</v>
      </c>
      <c r="G85" t="s">
        <v>265</v>
      </c>
      <c r="H85">
        <v>0.24</v>
      </c>
      <c r="I85">
        <v>3.01</v>
      </c>
      <c r="J85">
        <v>1.0</v>
      </c>
      <c r="K85" t="s">
        <v>99</v>
      </c>
      <c r="L85">
        <v>1.0</v>
      </c>
    </row>
    <row r="86">
      <c r="A86">
        <v>281.0</v>
      </c>
      <c r="B86" t="s">
        <v>390</v>
      </c>
      <c r="C86">
        <v>0.1</v>
      </c>
      <c r="D86">
        <v>0.74</v>
      </c>
      <c r="E86">
        <v>0.8</v>
      </c>
      <c r="F86">
        <v>0.0</v>
      </c>
      <c r="G86" t="s">
        <v>265</v>
      </c>
      <c r="H86">
        <v>0.3</v>
      </c>
      <c r="I86">
        <v>1.94</v>
      </c>
      <c r="J86">
        <v>1.0</v>
      </c>
      <c r="K86" t="s">
        <v>99</v>
      </c>
      <c r="L86">
        <v>3.0</v>
      </c>
    </row>
    <row r="87">
      <c r="A87">
        <v>283.0</v>
      </c>
      <c r="B87" t="s">
        <v>391</v>
      </c>
      <c r="C87">
        <v>0.0</v>
      </c>
      <c r="D87">
        <v>1.0</v>
      </c>
      <c r="E87">
        <v>0.25</v>
      </c>
      <c r="F87">
        <v>0.0</v>
      </c>
      <c r="G87">
        <v>0.25</v>
      </c>
      <c r="H87">
        <v>0.0</v>
      </c>
      <c r="I87">
        <v>1.5</v>
      </c>
      <c r="J87">
        <v>1.0</v>
      </c>
      <c r="K87" t="s">
        <v>99</v>
      </c>
      <c r="L87">
        <v>1.0</v>
      </c>
    </row>
    <row r="88">
      <c r="A88">
        <v>287.0</v>
      </c>
      <c r="B88" t="s">
        <v>394</v>
      </c>
      <c r="C88">
        <v>0.4</v>
      </c>
      <c r="D88">
        <v>1.07</v>
      </c>
      <c r="E88">
        <v>1.0</v>
      </c>
      <c r="F88">
        <v>0.45</v>
      </c>
      <c r="G88" t="s">
        <v>265</v>
      </c>
      <c r="H88">
        <v>0.55</v>
      </c>
      <c r="I88">
        <v>3.47</v>
      </c>
      <c r="J88">
        <v>1.0</v>
      </c>
      <c r="K88" t="s">
        <v>99</v>
      </c>
      <c r="L88">
        <v>1.0</v>
      </c>
    </row>
    <row r="89">
      <c r="A89">
        <v>290.0</v>
      </c>
      <c r="B89" t="s">
        <v>396</v>
      </c>
      <c r="C89">
        <v>0.3</v>
      </c>
      <c r="D89">
        <v>0.83</v>
      </c>
      <c r="E89">
        <v>0.74</v>
      </c>
      <c r="F89">
        <v>0.0</v>
      </c>
      <c r="G89">
        <v>0.15</v>
      </c>
      <c r="H89">
        <v>0.27</v>
      </c>
      <c r="I89">
        <v>2.29</v>
      </c>
      <c r="J89">
        <v>1.0</v>
      </c>
      <c r="K89" t="s">
        <v>99</v>
      </c>
      <c r="L89">
        <v>1.0</v>
      </c>
    </row>
    <row r="90">
      <c r="A90">
        <v>291.0</v>
      </c>
      <c r="B90" t="s">
        <v>397</v>
      </c>
      <c r="C90">
        <v>0.0</v>
      </c>
      <c r="D90">
        <v>1.26</v>
      </c>
      <c r="E90">
        <v>1.0</v>
      </c>
      <c r="F90">
        <v>0.225</v>
      </c>
      <c r="G90" t="s">
        <v>265</v>
      </c>
      <c r="H90">
        <v>0.2</v>
      </c>
      <c r="I90">
        <v>2.685</v>
      </c>
      <c r="J90">
        <v>1.0</v>
      </c>
      <c r="K90" t="s">
        <v>99</v>
      </c>
      <c r="L90">
        <v>3.0</v>
      </c>
    </row>
    <row r="91">
      <c r="A91">
        <v>292.0</v>
      </c>
      <c r="B91" t="s">
        <v>398</v>
      </c>
      <c r="C91">
        <v>0.2</v>
      </c>
      <c r="D91">
        <v>0.58</v>
      </c>
      <c r="E91">
        <v>0.58</v>
      </c>
      <c r="F91">
        <v>0.075</v>
      </c>
      <c r="G91">
        <v>0.0</v>
      </c>
      <c r="H91">
        <v>0.22</v>
      </c>
      <c r="I91">
        <v>1.655</v>
      </c>
      <c r="J91">
        <v>1.0</v>
      </c>
      <c r="K91" t="s">
        <v>99</v>
      </c>
      <c r="L91">
        <v>1.0</v>
      </c>
    </row>
    <row r="92">
      <c r="A92">
        <v>293.0</v>
      </c>
      <c r="B92" t="s">
        <v>399</v>
      </c>
      <c r="C92">
        <v>0.1</v>
      </c>
      <c r="D92">
        <v>0.97</v>
      </c>
      <c r="E92">
        <v>0.8</v>
      </c>
      <c r="F92">
        <v>0.45</v>
      </c>
      <c r="G92">
        <v>0.525</v>
      </c>
      <c r="H92">
        <v>0.8</v>
      </c>
      <c r="I92">
        <v>3.645</v>
      </c>
      <c r="J92">
        <v>1.0</v>
      </c>
      <c r="K92" t="s">
        <v>99</v>
      </c>
      <c r="L92">
        <v>1.0</v>
      </c>
    </row>
    <row r="93">
      <c r="A93">
        <v>295.0</v>
      </c>
      <c r="B93" t="s">
        <v>321</v>
      </c>
      <c r="C93">
        <v>1.0</v>
      </c>
      <c r="D93">
        <v>1.08</v>
      </c>
      <c r="E93">
        <v>0.92</v>
      </c>
      <c r="F93">
        <v>0.0</v>
      </c>
      <c r="G93">
        <v>1.0</v>
      </c>
      <c r="H93">
        <v>0.9</v>
      </c>
      <c r="I93">
        <v>4.9</v>
      </c>
      <c r="J93">
        <v>2.0</v>
      </c>
      <c r="K93" t="s">
        <v>99</v>
      </c>
      <c r="L93">
        <v>2.0</v>
      </c>
    </row>
    <row r="94">
      <c r="A94">
        <v>297.0</v>
      </c>
      <c r="B94" t="s">
        <v>327</v>
      </c>
      <c r="C94">
        <v>0.3</v>
      </c>
      <c r="D94">
        <v>1.3</v>
      </c>
      <c r="E94">
        <v>0.15</v>
      </c>
      <c r="F94">
        <v>0.0</v>
      </c>
      <c r="G94">
        <v>0.0</v>
      </c>
      <c r="H94">
        <v>0.47</v>
      </c>
      <c r="I94">
        <v>2.22</v>
      </c>
      <c r="J94">
        <v>2.0</v>
      </c>
      <c r="K94" t="s">
        <v>99</v>
      </c>
      <c r="L94">
        <v>2.0</v>
      </c>
    </row>
    <row r="95">
      <c r="A95">
        <v>298.0</v>
      </c>
      <c r="B95" t="s">
        <v>329</v>
      </c>
      <c r="C95">
        <v>0.1</v>
      </c>
      <c r="D95">
        <v>1.02</v>
      </c>
      <c r="E95">
        <v>1.0</v>
      </c>
      <c r="F95">
        <v>0.75</v>
      </c>
      <c r="G95">
        <v>1.2</v>
      </c>
      <c r="H95">
        <v>0.9</v>
      </c>
      <c r="I95">
        <v>4.97</v>
      </c>
      <c r="J95">
        <v>2.0</v>
      </c>
      <c r="K95" t="s">
        <v>99</v>
      </c>
      <c r="L95">
        <v>2.0</v>
      </c>
    </row>
    <row r="96">
      <c r="A96">
        <v>302.0</v>
      </c>
      <c r="B96" t="s">
        <v>347</v>
      </c>
      <c r="C96">
        <v>0.0</v>
      </c>
      <c r="D96">
        <v>1.55</v>
      </c>
      <c r="E96">
        <v>0.6</v>
      </c>
      <c r="F96">
        <v>1.0</v>
      </c>
      <c r="G96">
        <v>0.5</v>
      </c>
      <c r="H96">
        <v>0.75</v>
      </c>
      <c r="I96">
        <v>4.4</v>
      </c>
      <c r="J96">
        <v>2.0</v>
      </c>
      <c r="K96" t="s">
        <v>99</v>
      </c>
      <c r="L96">
        <v>2.0</v>
      </c>
    </row>
    <row r="97">
      <c r="A97">
        <v>303.0</v>
      </c>
      <c r="B97" t="s">
        <v>348</v>
      </c>
      <c r="C97">
        <v>0.65</v>
      </c>
      <c r="D97">
        <v>1.6</v>
      </c>
      <c r="E97">
        <v>0.78</v>
      </c>
      <c r="F97">
        <v>0.4</v>
      </c>
      <c r="G97">
        <v>0.5</v>
      </c>
      <c r="H97">
        <v>0.77</v>
      </c>
      <c r="I97">
        <v>4.7</v>
      </c>
      <c r="J97">
        <v>2.0</v>
      </c>
      <c r="K97" t="s">
        <v>99</v>
      </c>
      <c r="L97">
        <v>4.0</v>
      </c>
    </row>
    <row r="98">
      <c r="A98">
        <v>304.0</v>
      </c>
      <c r="B98" t="s">
        <v>348</v>
      </c>
      <c r="C98">
        <v>0.2</v>
      </c>
      <c r="D98">
        <v>1.27</v>
      </c>
      <c r="E98">
        <v>0.78</v>
      </c>
      <c r="F98">
        <v>0.25</v>
      </c>
      <c r="G98">
        <v>0.0</v>
      </c>
      <c r="H98">
        <v>0.27</v>
      </c>
      <c r="I98">
        <v>2.77</v>
      </c>
      <c r="J98">
        <v>2.0</v>
      </c>
      <c r="K98" t="s">
        <v>99</v>
      </c>
      <c r="L98">
        <v>4.0</v>
      </c>
    </row>
    <row r="99">
      <c r="A99">
        <v>305.0</v>
      </c>
      <c r="B99" t="s">
        <v>351</v>
      </c>
      <c r="C99">
        <v>0.05</v>
      </c>
      <c r="D99">
        <v>1.07</v>
      </c>
      <c r="E99">
        <v>0.6</v>
      </c>
      <c r="F99">
        <v>0.0</v>
      </c>
      <c r="G99">
        <v>0.0</v>
      </c>
      <c r="H99">
        <v>0.45</v>
      </c>
      <c r="I99">
        <v>2.17</v>
      </c>
      <c r="J99">
        <v>2.0</v>
      </c>
      <c r="K99" t="s">
        <v>99</v>
      </c>
      <c r="L99">
        <v>4.0</v>
      </c>
    </row>
    <row r="100">
      <c r="A100">
        <v>306.0</v>
      </c>
      <c r="B100" t="s">
        <v>359</v>
      </c>
      <c r="C100">
        <v>0.0</v>
      </c>
      <c r="D100">
        <v>0.5</v>
      </c>
      <c r="E100">
        <v>0.0</v>
      </c>
      <c r="F100">
        <v>0.25</v>
      </c>
      <c r="G100">
        <v>0.0</v>
      </c>
      <c r="H100">
        <v>0.35</v>
      </c>
      <c r="I100">
        <v>1.1</v>
      </c>
      <c r="J100">
        <v>2.0</v>
      </c>
      <c r="K100" t="s">
        <v>99</v>
      </c>
      <c r="L100">
        <v>2.0</v>
      </c>
    </row>
    <row r="101">
      <c r="A101">
        <v>307.0</v>
      </c>
      <c r="B101" t="s">
        <v>360</v>
      </c>
      <c r="C101">
        <v>0.4</v>
      </c>
      <c r="D101">
        <v>1.47</v>
      </c>
      <c r="E101">
        <v>0.78</v>
      </c>
      <c r="F101">
        <v>0.25</v>
      </c>
      <c r="G101">
        <v>0.5</v>
      </c>
      <c r="H101">
        <v>0.45</v>
      </c>
      <c r="I101">
        <v>3.85</v>
      </c>
      <c r="J101">
        <v>2.0</v>
      </c>
      <c r="K101" t="s">
        <v>99</v>
      </c>
      <c r="L101">
        <v>2.0</v>
      </c>
    </row>
    <row r="102">
      <c r="A102">
        <v>308.0</v>
      </c>
      <c r="B102" t="s">
        <v>362</v>
      </c>
      <c r="C102">
        <v>0.0</v>
      </c>
      <c r="D102">
        <v>1.06</v>
      </c>
      <c r="E102">
        <v>0.6</v>
      </c>
      <c r="F102">
        <v>1.0</v>
      </c>
      <c r="G102">
        <v>1.25</v>
      </c>
      <c r="H102">
        <v>0.37</v>
      </c>
      <c r="I102">
        <v>4.28</v>
      </c>
      <c r="J102">
        <v>2.0</v>
      </c>
      <c r="K102" t="s">
        <v>99</v>
      </c>
      <c r="L102">
        <v>4.0</v>
      </c>
    </row>
    <row r="103">
      <c r="A103">
        <v>312.0</v>
      </c>
      <c r="B103" t="s">
        <v>366</v>
      </c>
      <c r="C103">
        <v>0.1</v>
      </c>
      <c r="D103">
        <v>0.3</v>
      </c>
      <c r="E103">
        <v>0.6</v>
      </c>
      <c r="F103">
        <v>0.25</v>
      </c>
      <c r="G103">
        <v>0.0</v>
      </c>
      <c r="H103">
        <v>0.55</v>
      </c>
      <c r="I103">
        <v>1.8</v>
      </c>
      <c r="J103">
        <v>2.0</v>
      </c>
      <c r="K103" t="s">
        <v>99</v>
      </c>
      <c r="L103">
        <v>2.0</v>
      </c>
    </row>
    <row r="104">
      <c r="A104">
        <v>314.0</v>
      </c>
      <c r="B104" t="s">
        <v>367</v>
      </c>
      <c r="C104">
        <v>0.2</v>
      </c>
      <c r="D104">
        <v>1.27</v>
      </c>
      <c r="E104">
        <v>0.6</v>
      </c>
      <c r="F104">
        <v>0.675</v>
      </c>
      <c r="G104">
        <v>0.25</v>
      </c>
      <c r="H104">
        <v>0.38</v>
      </c>
      <c r="I104">
        <v>3.375</v>
      </c>
      <c r="J104">
        <v>2.0</v>
      </c>
      <c r="K104" t="s">
        <v>99</v>
      </c>
      <c r="L104">
        <v>2.0</v>
      </c>
    </row>
    <row r="105">
      <c r="A105">
        <v>316.0</v>
      </c>
      <c r="B105" t="s">
        <v>400</v>
      </c>
      <c r="C105">
        <v>0.0</v>
      </c>
      <c r="D105">
        <v>1.3</v>
      </c>
      <c r="E105">
        <v>0.96</v>
      </c>
      <c r="F105">
        <v>0.0</v>
      </c>
      <c r="G105">
        <v>0.5</v>
      </c>
      <c r="H105">
        <v>0.45</v>
      </c>
      <c r="I105">
        <v>3.21</v>
      </c>
      <c r="J105">
        <v>2.0</v>
      </c>
      <c r="K105" t="s">
        <v>99</v>
      </c>
      <c r="L105">
        <v>1.0</v>
      </c>
    </row>
    <row r="106">
      <c r="A106">
        <v>319.0</v>
      </c>
      <c r="B106" t="s">
        <v>375</v>
      </c>
      <c r="C106">
        <v>0.5</v>
      </c>
      <c r="D106">
        <v>1.0</v>
      </c>
      <c r="E106">
        <v>1.0</v>
      </c>
      <c r="F106">
        <v>0.25</v>
      </c>
      <c r="G106">
        <v>0.0</v>
      </c>
      <c r="H106">
        <v>0.88</v>
      </c>
      <c r="I106">
        <v>3.63</v>
      </c>
      <c r="J106">
        <v>2.0</v>
      </c>
      <c r="K106" t="s">
        <v>99</v>
      </c>
      <c r="L106">
        <v>4.0</v>
      </c>
    </row>
    <row r="107">
      <c r="A107">
        <v>320.0</v>
      </c>
      <c r="B107" t="s">
        <v>385</v>
      </c>
      <c r="C107">
        <v>0.0</v>
      </c>
      <c r="D107">
        <v>1.1</v>
      </c>
      <c r="E107">
        <v>0.75</v>
      </c>
      <c r="F107">
        <v>0.8625</v>
      </c>
      <c r="G107" s="2">
        <v>1.3</v>
      </c>
      <c r="H107">
        <v>0.4</v>
      </c>
      <c r="I107">
        <v>4.6875</v>
      </c>
      <c r="J107">
        <v>2.0</v>
      </c>
      <c r="K107" t="s">
        <v>99</v>
      </c>
      <c r="L107">
        <v>2.0</v>
      </c>
    </row>
    <row r="108">
      <c r="A108">
        <v>323.0</v>
      </c>
      <c r="B108" t="s">
        <v>396</v>
      </c>
      <c r="C108">
        <v>0.3</v>
      </c>
      <c r="D108">
        <v>0.83</v>
      </c>
      <c r="E108">
        <v>0.74</v>
      </c>
      <c r="F108">
        <v>0.0</v>
      </c>
      <c r="G108">
        <v>0.0</v>
      </c>
      <c r="H108">
        <v>0.27</v>
      </c>
      <c r="I108">
        <v>2.14</v>
      </c>
      <c r="J108">
        <v>2.0</v>
      </c>
      <c r="K108" t="s">
        <v>99</v>
      </c>
      <c r="L108">
        <v>2.0</v>
      </c>
    </row>
    <row r="109">
      <c r="A109">
        <v>324.0</v>
      </c>
      <c r="B109" t="s">
        <v>401</v>
      </c>
      <c r="C109">
        <v>0.5</v>
      </c>
      <c r="D109">
        <v>0.88</v>
      </c>
      <c r="E109">
        <v>0.0</v>
      </c>
      <c r="F109">
        <v>0.5</v>
      </c>
      <c r="G109">
        <v>0.0</v>
      </c>
      <c r="H109">
        <v>0.45</v>
      </c>
      <c r="I109">
        <v>2.33</v>
      </c>
      <c r="J109">
        <v>1.0</v>
      </c>
      <c r="K109" t="s">
        <v>162</v>
      </c>
      <c r="L109">
        <v>1.0</v>
      </c>
    </row>
    <row r="110">
      <c r="A110">
        <v>326.0</v>
      </c>
      <c r="B110" t="s">
        <v>195</v>
      </c>
      <c r="C110">
        <v>0.7</v>
      </c>
      <c r="D110">
        <v>1.45</v>
      </c>
      <c r="E110">
        <v>0.85</v>
      </c>
      <c r="F110">
        <v>0.58</v>
      </c>
      <c r="G110">
        <v>0.0</v>
      </c>
      <c r="H110">
        <v>0.9</v>
      </c>
      <c r="I110">
        <v>4.48</v>
      </c>
      <c r="J110">
        <v>1.0</v>
      </c>
      <c r="K110" t="s">
        <v>162</v>
      </c>
      <c r="L110">
        <v>4.0</v>
      </c>
    </row>
    <row r="111">
      <c r="A111">
        <v>329.0</v>
      </c>
      <c r="B111" t="s">
        <v>215</v>
      </c>
      <c r="C111">
        <v>0.4</v>
      </c>
      <c r="D111">
        <v>1.32</v>
      </c>
      <c r="E111">
        <v>0.25</v>
      </c>
      <c r="F111">
        <v>0.75</v>
      </c>
      <c r="G111">
        <v>0.0</v>
      </c>
      <c r="H111">
        <v>1.15</v>
      </c>
      <c r="I111">
        <v>3.87</v>
      </c>
      <c r="J111">
        <v>1.0</v>
      </c>
      <c r="K111" t="s">
        <v>162</v>
      </c>
      <c r="L111">
        <v>1.0</v>
      </c>
    </row>
    <row r="112">
      <c r="A112">
        <v>331.0</v>
      </c>
      <c r="B112" t="s">
        <v>402</v>
      </c>
      <c r="C112">
        <v>0.3</v>
      </c>
      <c r="D112">
        <v>0.44</v>
      </c>
      <c r="E112">
        <v>0.0375</v>
      </c>
      <c r="F112">
        <v>0.8</v>
      </c>
      <c r="G112" t="s">
        <v>265</v>
      </c>
      <c r="H112">
        <v>0.3</v>
      </c>
      <c r="I112">
        <v>1.8775</v>
      </c>
      <c r="J112">
        <v>1.0</v>
      </c>
      <c r="K112" t="s">
        <v>162</v>
      </c>
      <c r="L112">
        <v>1.0</v>
      </c>
    </row>
    <row r="113">
      <c r="A113">
        <v>333.0</v>
      </c>
      <c r="B113" t="s">
        <v>403</v>
      </c>
      <c r="C113">
        <v>0.6</v>
      </c>
      <c r="D113">
        <v>0.85</v>
      </c>
      <c r="E113">
        <v>0.225</v>
      </c>
      <c r="F113">
        <v>0.75</v>
      </c>
      <c r="G113" t="s">
        <v>265</v>
      </c>
      <c r="H113">
        <v>0.55</v>
      </c>
      <c r="I113">
        <v>2.975</v>
      </c>
      <c r="J113">
        <v>1.0</v>
      </c>
      <c r="K113" t="s">
        <v>162</v>
      </c>
      <c r="L113">
        <v>2.0</v>
      </c>
    </row>
    <row r="114">
      <c r="A114">
        <v>334.0</v>
      </c>
      <c r="B114" t="s">
        <v>404</v>
      </c>
      <c r="C114">
        <v>0.0</v>
      </c>
      <c r="D114" t="s">
        <v>265</v>
      </c>
      <c r="E114" t="s">
        <v>265</v>
      </c>
      <c r="F114">
        <v>0.6</v>
      </c>
      <c r="G114" t="s">
        <v>265</v>
      </c>
      <c r="H114">
        <v>0.0</v>
      </c>
      <c r="I114">
        <v>0.6</v>
      </c>
      <c r="J114">
        <v>1.0</v>
      </c>
      <c r="K114" t="s">
        <v>162</v>
      </c>
      <c r="L114">
        <v>1.0</v>
      </c>
    </row>
    <row r="115">
      <c r="A115">
        <v>338.0</v>
      </c>
      <c r="B115" t="s">
        <v>406</v>
      </c>
      <c r="C115">
        <v>0.7</v>
      </c>
      <c r="D115">
        <v>1.73</v>
      </c>
      <c r="E115">
        <v>0.1125</v>
      </c>
      <c r="F115">
        <v>0.7</v>
      </c>
      <c r="G115" t="s">
        <v>265</v>
      </c>
      <c r="H115">
        <v>0.75</v>
      </c>
      <c r="I115">
        <v>3.9925</v>
      </c>
      <c r="J115">
        <v>1.0</v>
      </c>
      <c r="K115" t="s">
        <v>162</v>
      </c>
      <c r="L115">
        <v>2.0</v>
      </c>
    </row>
    <row r="116">
      <c r="A116">
        <v>340.0</v>
      </c>
      <c r="B116" t="s">
        <v>407</v>
      </c>
      <c r="C116">
        <v>0.3</v>
      </c>
      <c r="D116">
        <v>0.89</v>
      </c>
      <c r="E116">
        <v>0.5</v>
      </c>
      <c r="F116">
        <v>0.65</v>
      </c>
      <c r="G116">
        <v>0.25</v>
      </c>
      <c r="H116">
        <v>0.25</v>
      </c>
      <c r="I116">
        <v>2.84</v>
      </c>
      <c r="J116">
        <v>1.0</v>
      </c>
      <c r="K116" t="s">
        <v>162</v>
      </c>
      <c r="L116">
        <v>1.0</v>
      </c>
    </row>
    <row r="117">
      <c r="A117">
        <v>343.0</v>
      </c>
      <c r="B117" t="s">
        <v>409</v>
      </c>
      <c r="C117">
        <v>0.0</v>
      </c>
      <c r="D117">
        <v>1.64</v>
      </c>
      <c r="E117">
        <v>0.1875</v>
      </c>
      <c r="F117">
        <v>0.95</v>
      </c>
      <c r="G117" t="s">
        <v>265</v>
      </c>
      <c r="H117">
        <v>0.75</v>
      </c>
      <c r="I117">
        <v>3.5275</v>
      </c>
      <c r="J117">
        <v>1.0</v>
      </c>
      <c r="K117" t="s">
        <v>162</v>
      </c>
      <c r="L117">
        <v>2.0</v>
      </c>
    </row>
    <row r="118">
      <c r="A118">
        <v>348.0</v>
      </c>
      <c r="B118" t="s">
        <v>197</v>
      </c>
      <c r="C118">
        <v>0.4</v>
      </c>
      <c r="D118">
        <v>1.51</v>
      </c>
      <c r="E118">
        <v>0.675</v>
      </c>
      <c r="F118">
        <v>0.6</v>
      </c>
      <c r="G118">
        <v>0.5</v>
      </c>
      <c r="H118">
        <v>0.9</v>
      </c>
      <c r="I118">
        <v>4.585</v>
      </c>
      <c r="J118">
        <v>1.0</v>
      </c>
      <c r="K118" t="s">
        <v>162</v>
      </c>
      <c r="L118">
        <v>1.0</v>
      </c>
    </row>
    <row r="119">
      <c r="A119">
        <v>351.0</v>
      </c>
      <c r="B119" t="s">
        <v>410</v>
      </c>
      <c r="C119">
        <v>0.3</v>
      </c>
      <c r="D119">
        <v>0.8</v>
      </c>
      <c r="E119">
        <v>0.3</v>
      </c>
      <c r="F119">
        <v>0.6</v>
      </c>
      <c r="G119">
        <v>0.0</v>
      </c>
      <c r="H119">
        <v>0.45</v>
      </c>
      <c r="I119">
        <v>2.45</v>
      </c>
      <c r="J119">
        <v>1.0</v>
      </c>
      <c r="K119" t="s">
        <v>162</v>
      </c>
      <c r="L119">
        <v>1.0</v>
      </c>
    </row>
    <row r="120">
      <c r="A120">
        <v>355.0</v>
      </c>
      <c r="B120" t="s">
        <v>411</v>
      </c>
      <c r="C120">
        <v>0.1</v>
      </c>
      <c r="D120">
        <v>0.45</v>
      </c>
      <c r="E120" t="s">
        <v>265</v>
      </c>
      <c r="F120">
        <v>0.5</v>
      </c>
      <c r="G120" t="s">
        <v>265</v>
      </c>
      <c r="H120">
        <v>0.2</v>
      </c>
      <c r="I120">
        <v>1.25</v>
      </c>
      <c r="J120">
        <v>1.0</v>
      </c>
      <c r="K120" t="s">
        <v>162</v>
      </c>
      <c r="L120">
        <v>1.0</v>
      </c>
    </row>
    <row r="121">
      <c r="A121">
        <v>356.0</v>
      </c>
      <c r="B121" t="s">
        <v>412</v>
      </c>
      <c r="C121">
        <v>0.0</v>
      </c>
      <c r="D121">
        <v>0.52</v>
      </c>
      <c r="E121" t="s">
        <v>265</v>
      </c>
      <c r="F121">
        <v>0.54</v>
      </c>
      <c r="G121" t="s">
        <v>265</v>
      </c>
      <c r="H121">
        <v>0.0</v>
      </c>
      <c r="I121">
        <v>1.06</v>
      </c>
      <c r="J121">
        <v>1.0</v>
      </c>
      <c r="K121" t="s">
        <v>162</v>
      </c>
      <c r="L121">
        <v>1.0</v>
      </c>
    </row>
    <row r="122">
      <c r="A122">
        <v>357.0</v>
      </c>
      <c r="B122" t="s">
        <v>413</v>
      </c>
      <c r="C122">
        <v>0.0</v>
      </c>
      <c r="D122">
        <v>0.0</v>
      </c>
      <c r="E122">
        <v>0.0</v>
      </c>
      <c r="F122">
        <v>0.1</v>
      </c>
      <c r="G122">
        <v>0.0</v>
      </c>
      <c r="H122">
        <v>0.3</v>
      </c>
      <c r="I122">
        <v>0.4</v>
      </c>
      <c r="J122">
        <v>1.0</v>
      </c>
      <c r="K122" t="s">
        <v>162</v>
      </c>
      <c r="L122">
        <v>1.0</v>
      </c>
    </row>
    <row r="123">
      <c r="A123">
        <v>359.0</v>
      </c>
      <c r="B123" t="s">
        <v>414</v>
      </c>
      <c r="C123">
        <v>0.4</v>
      </c>
      <c r="D123">
        <v>1.08</v>
      </c>
      <c r="E123">
        <v>0.225</v>
      </c>
      <c r="F123">
        <v>0.8</v>
      </c>
      <c r="G123" t="s">
        <v>265</v>
      </c>
      <c r="H123">
        <v>0.4</v>
      </c>
      <c r="I123">
        <v>2.905</v>
      </c>
      <c r="J123">
        <v>1.0</v>
      </c>
      <c r="K123" t="s">
        <v>162</v>
      </c>
      <c r="L123">
        <v>1.0</v>
      </c>
    </row>
    <row r="124">
      <c r="A124">
        <v>360.0</v>
      </c>
      <c r="B124" t="s">
        <v>210</v>
      </c>
      <c r="C124">
        <v>0.4</v>
      </c>
      <c r="D124">
        <v>0.73</v>
      </c>
      <c r="E124" t="s">
        <v>265</v>
      </c>
      <c r="F124">
        <v>0.6</v>
      </c>
      <c r="G124" t="s">
        <v>265</v>
      </c>
      <c r="H124">
        <v>0.2</v>
      </c>
      <c r="I124">
        <v>1.93</v>
      </c>
      <c r="J124">
        <v>1.0</v>
      </c>
      <c r="K124" t="s">
        <v>162</v>
      </c>
      <c r="L124">
        <v>1.0</v>
      </c>
    </row>
    <row r="125">
      <c r="A125">
        <v>362.0</v>
      </c>
      <c r="B125" t="s">
        <v>415</v>
      </c>
      <c r="C125">
        <v>0.1</v>
      </c>
      <c r="D125">
        <v>1.47</v>
      </c>
      <c r="E125" t="s">
        <v>265</v>
      </c>
      <c r="F125">
        <v>0.5</v>
      </c>
      <c r="G125" t="s">
        <v>265</v>
      </c>
      <c r="H125">
        <v>0.0</v>
      </c>
      <c r="I125">
        <v>2.07</v>
      </c>
      <c r="J125">
        <v>1.0</v>
      </c>
      <c r="K125" t="s">
        <v>162</v>
      </c>
      <c r="L125">
        <v>1.0</v>
      </c>
    </row>
    <row r="126">
      <c r="A126">
        <v>363.0</v>
      </c>
      <c r="B126" t="s">
        <v>415</v>
      </c>
      <c r="C126">
        <v>0.2</v>
      </c>
      <c r="D126">
        <v>1.74</v>
      </c>
      <c r="E126" t="s">
        <v>265</v>
      </c>
      <c r="F126">
        <v>0.5</v>
      </c>
      <c r="G126" t="s">
        <v>265</v>
      </c>
      <c r="H126">
        <v>0.0</v>
      </c>
      <c r="I126">
        <v>2.44</v>
      </c>
      <c r="J126">
        <v>1.0</v>
      </c>
      <c r="K126" t="s">
        <v>162</v>
      </c>
      <c r="L126">
        <v>1.0</v>
      </c>
    </row>
    <row r="127">
      <c r="A127">
        <v>365.0</v>
      </c>
      <c r="B127" t="s">
        <v>198</v>
      </c>
      <c r="C127">
        <v>0.4</v>
      </c>
      <c r="D127">
        <v>1.55</v>
      </c>
      <c r="E127">
        <v>0.85</v>
      </c>
      <c r="F127">
        <v>0.6</v>
      </c>
      <c r="G127">
        <v>0.0</v>
      </c>
      <c r="H127">
        <v>0.5</v>
      </c>
      <c r="I127">
        <v>3.9</v>
      </c>
      <c r="J127">
        <v>1.0</v>
      </c>
      <c r="K127" t="s">
        <v>162</v>
      </c>
      <c r="L127">
        <v>3.0</v>
      </c>
    </row>
    <row r="128">
      <c r="A128">
        <v>369.0</v>
      </c>
      <c r="B128" t="s">
        <v>418</v>
      </c>
      <c r="C128">
        <v>0.5</v>
      </c>
      <c r="D128">
        <v>0.95</v>
      </c>
      <c r="E128">
        <v>0.1875</v>
      </c>
      <c r="F128">
        <v>0.65</v>
      </c>
      <c r="G128">
        <v>0.0</v>
      </c>
      <c r="H128">
        <v>0.45</v>
      </c>
      <c r="I128">
        <v>2.7375</v>
      </c>
      <c r="J128">
        <v>1.0</v>
      </c>
      <c r="K128" t="s">
        <v>162</v>
      </c>
      <c r="L128">
        <v>1.0</v>
      </c>
    </row>
    <row r="129">
      <c r="A129">
        <v>374.0</v>
      </c>
      <c r="B129" t="s">
        <v>199</v>
      </c>
      <c r="C129">
        <v>0.4</v>
      </c>
      <c r="D129">
        <v>1.0</v>
      </c>
      <c r="E129">
        <v>0.6</v>
      </c>
      <c r="F129">
        <v>0.5</v>
      </c>
      <c r="G129">
        <v>0.25</v>
      </c>
      <c r="H129">
        <v>0.6</v>
      </c>
      <c r="I129">
        <v>3.35</v>
      </c>
      <c r="J129">
        <v>1.0</v>
      </c>
      <c r="K129" t="s">
        <v>162</v>
      </c>
      <c r="L129">
        <v>1.0</v>
      </c>
    </row>
    <row r="130">
      <c r="A130">
        <v>375.0</v>
      </c>
      <c r="B130" t="s">
        <v>420</v>
      </c>
      <c r="C130">
        <v>0.3</v>
      </c>
      <c r="D130">
        <v>0.88</v>
      </c>
      <c r="E130">
        <v>0.0</v>
      </c>
      <c r="F130">
        <v>0.65</v>
      </c>
      <c r="G130" t="s">
        <v>265</v>
      </c>
      <c r="H130">
        <v>0.1</v>
      </c>
      <c r="I130">
        <v>1.93</v>
      </c>
      <c r="J130">
        <v>1.0</v>
      </c>
      <c r="K130" t="s">
        <v>162</v>
      </c>
      <c r="L130">
        <v>1.0</v>
      </c>
    </row>
    <row r="131">
      <c r="A131">
        <v>376.0</v>
      </c>
      <c r="B131" t="s">
        <v>421</v>
      </c>
      <c r="C131">
        <v>0.0</v>
      </c>
      <c r="D131">
        <v>0.4</v>
      </c>
      <c r="E131">
        <v>0.0</v>
      </c>
      <c r="F131">
        <v>0.92</v>
      </c>
      <c r="G131" t="s">
        <v>265</v>
      </c>
      <c r="H131">
        <v>0.4</v>
      </c>
      <c r="I131">
        <v>1.72</v>
      </c>
      <c r="J131">
        <v>1.0</v>
      </c>
      <c r="K131" t="s">
        <v>162</v>
      </c>
      <c r="L131">
        <v>2.0</v>
      </c>
    </row>
    <row r="132">
      <c r="A132">
        <v>381.0</v>
      </c>
      <c r="B132" t="s">
        <v>422</v>
      </c>
      <c r="C132">
        <v>0.3</v>
      </c>
      <c r="D132">
        <v>1.04</v>
      </c>
      <c r="E132" t="s">
        <v>265</v>
      </c>
      <c r="F132">
        <v>0.8</v>
      </c>
      <c r="G132" t="s">
        <v>265</v>
      </c>
      <c r="H132">
        <v>0.0</v>
      </c>
      <c r="I132">
        <v>2.14</v>
      </c>
      <c r="J132">
        <v>1.0</v>
      </c>
      <c r="K132" t="s">
        <v>162</v>
      </c>
      <c r="L132">
        <v>1.0</v>
      </c>
    </row>
    <row r="133">
      <c r="A133">
        <v>384.0</v>
      </c>
      <c r="B133" t="s">
        <v>423</v>
      </c>
      <c r="C133">
        <v>0.35</v>
      </c>
      <c r="D133">
        <v>1.42</v>
      </c>
      <c r="E133">
        <v>0.5</v>
      </c>
      <c r="F133">
        <v>0.8</v>
      </c>
      <c r="G133">
        <v>0.25</v>
      </c>
      <c r="H133">
        <v>0.2</v>
      </c>
      <c r="I133">
        <v>3.52</v>
      </c>
      <c r="J133">
        <v>1.0</v>
      </c>
      <c r="K133" t="s">
        <v>162</v>
      </c>
      <c r="L133">
        <v>4.0</v>
      </c>
    </row>
    <row r="134">
      <c r="A134">
        <v>388.0</v>
      </c>
      <c r="B134" t="s">
        <v>424</v>
      </c>
      <c r="C134">
        <v>0.0</v>
      </c>
      <c r="D134">
        <v>0.37</v>
      </c>
      <c r="E134">
        <v>0.225</v>
      </c>
      <c r="F134">
        <v>0.74</v>
      </c>
      <c r="G134" t="s">
        <v>265</v>
      </c>
      <c r="H134">
        <v>0.4</v>
      </c>
      <c r="I134">
        <v>1.735</v>
      </c>
      <c r="J134">
        <v>1.0</v>
      </c>
      <c r="K134" t="s">
        <v>162</v>
      </c>
      <c r="L134">
        <v>3.0</v>
      </c>
    </row>
    <row r="135">
      <c r="A135">
        <v>391.0</v>
      </c>
      <c r="B135" t="s">
        <v>215</v>
      </c>
      <c r="C135">
        <v>0.4</v>
      </c>
      <c r="D135">
        <v>1.32</v>
      </c>
      <c r="E135">
        <v>0.25</v>
      </c>
      <c r="F135">
        <v>0.75</v>
      </c>
      <c r="G135">
        <v>0.25</v>
      </c>
      <c r="H135">
        <v>1.15</v>
      </c>
      <c r="I135">
        <v>4.1</v>
      </c>
      <c r="J135">
        <v>2.0</v>
      </c>
      <c r="K135" t="s">
        <v>162</v>
      </c>
      <c r="L135">
        <v>2.0</v>
      </c>
    </row>
    <row r="136">
      <c r="A136">
        <v>393.0</v>
      </c>
      <c r="B136" t="s">
        <v>407</v>
      </c>
      <c r="C136">
        <v>0.3</v>
      </c>
      <c r="D136">
        <v>0.89</v>
      </c>
      <c r="E136">
        <v>0.5</v>
      </c>
      <c r="F136">
        <v>0.25</v>
      </c>
      <c r="G136">
        <v>1.25</v>
      </c>
      <c r="H136">
        <v>0.25</v>
      </c>
      <c r="I136">
        <v>3.5</v>
      </c>
      <c r="J136">
        <v>2.0</v>
      </c>
      <c r="K136" t="s">
        <v>162</v>
      </c>
      <c r="L136">
        <v>2.0</v>
      </c>
    </row>
    <row r="137">
      <c r="A137">
        <v>395.0</v>
      </c>
      <c r="B137" t="s">
        <v>413</v>
      </c>
      <c r="C137">
        <v>0.0</v>
      </c>
      <c r="D137">
        <v>0.5</v>
      </c>
      <c r="E137">
        <v>0.25</v>
      </c>
      <c r="F137">
        <v>0.1</v>
      </c>
      <c r="G137">
        <v>0.75</v>
      </c>
      <c r="H137">
        <v>0.3</v>
      </c>
      <c r="I137">
        <v>1.9</v>
      </c>
      <c r="J137">
        <v>2.0</v>
      </c>
      <c r="K137" t="s">
        <v>162</v>
      </c>
      <c r="L137">
        <v>2.0</v>
      </c>
    </row>
    <row r="138">
      <c r="A138">
        <v>399.0</v>
      </c>
      <c r="B138" t="s">
        <v>423</v>
      </c>
      <c r="C138">
        <v>0.35</v>
      </c>
      <c r="D138">
        <v>1.42</v>
      </c>
      <c r="E138">
        <v>0.0</v>
      </c>
      <c r="F138">
        <v>0.8</v>
      </c>
      <c r="G138">
        <v>0.75</v>
      </c>
      <c r="H138">
        <v>0.2</v>
      </c>
      <c r="I138">
        <v>3.5</v>
      </c>
      <c r="J138">
        <v>2.0</v>
      </c>
      <c r="K138" t="s">
        <v>162</v>
      </c>
      <c r="L138">
        <v>5.0</v>
      </c>
    </row>
    <row r="139">
      <c r="A139">
        <v>400.0</v>
      </c>
      <c r="B139" t="s">
        <v>401</v>
      </c>
      <c r="C139">
        <v>0.3</v>
      </c>
      <c r="D139">
        <v>1.4</v>
      </c>
      <c r="E139">
        <v>0.5</v>
      </c>
      <c r="F139">
        <v>0.0</v>
      </c>
      <c r="G139" t="s">
        <v>265</v>
      </c>
      <c r="H139">
        <v>0.27</v>
      </c>
      <c r="I139">
        <v>2.47</v>
      </c>
      <c r="J139">
        <v>1.0</v>
      </c>
      <c r="K139" t="s">
        <v>201</v>
      </c>
      <c r="L139">
        <v>2.0</v>
      </c>
    </row>
    <row r="140">
      <c r="A140">
        <v>401.0</v>
      </c>
      <c r="B140" t="s">
        <v>215</v>
      </c>
      <c r="C140">
        <v>0.5</v>
      </c>
      <c r="D140">
        <v>1.4</v>
      </c>
      <c r="E140">
        <v>0.75</v>
      </c>
      <c r="F140">
        <v>0.25</v>
      </c>
      <c r="G140">
        <v>0.0</v>
      </c>
      <c r="H140">
        <v>1.1</v>
      </c>
      <c r="I140">
        <v>4.0</v>
      </c>
      <c r="J140">
        <v>1.0</v>
      </c>
      <c r="K140" t="s">
        <v>201</v>
      </c>
      <c r="L140">
        <v>3.0</v>
      </c>
    </row>
    <row r="141">
      <c r="A141">
        <v>403.0</v>
      </c>
      <c r="B141" t="s">
        <v>402</v>
      </c>
      <c r="C141">
        <v>0.2</v>
      </c>
      <c r="D141">
        <v>1.15</v>
      </c>
      <c r="E141">
        <v>0.8</v>
      </c>
      <c r="F141">
        <v>0.25</v>
      </c>
      <c r="G141">
        <v>0.0</v>
      </c>
      <c r="H141">
        <v>0.12</v>
      </c>
      <c r="I141">
        <v>2.52</v>
      </c>
      <c r="J141">
        <v>1.0</v>
      </c>
      <c r="K141" t="s">
        <v>201</v>
      </c>
      <c r="L141">
        <v>2.0</v>
      </c>
    </row>
    <row r="142">
      <c r="A142">
        <v>404.0</v>
      </c>
      <c r="B142" t="s">
        <v>216</v>
      </c>
      <c r="C142">
        <v>0.3</v>
      </c>
      <c r="D142">
        <v>1.5</v>
      </c>
      <c r="E142">
        <v>1.0</v>
      </c>
      <c r="F142">
        <v>0.75</v>
      </c>
      <c r="G142">
        <v>0.0</v>
      </c>
      <c r="H142">
        <v>1.1</v>
      </c>
      <c r="I142">
        <v>4.65</v>
      </c>
      <c r="J142">
        <v>1.0</v>
      </c>
      <c r="K142" t="s">
        <v>201</v>
      </c>
      <c r="L142">
        <v>2.0</v>
      </c>
    </row>
    <row r="143">
      <c r="A143">
        <v>408.0</v>
      </c>
      <c r="B143" t="s">
        <v>217</v>
      </c>
      <c r="C143">
        <v>0.8</v>
      </c>
      <c r="D143">
        <v>1.2</v>
      </c>
      <c r="E143">
        <v>0.65</v>
      </c>
      <c r="F143">
        <v>0.5</v>
      </c>
      <c r="G143">
        <v>0.25</v>
      </c>
      <c r="H143">
        <v>0.95</v>
      </c>
      <c r="I143">
        <v>4.35</v>
      </c>
      <c r="J143">
        <v>1.0</v>
      </c>
      <c r="K143" t="s">
        <v>201</v>
      </c>
      <c r="L143">
        <v>1.0</v>
      </c>
    </row>
    <row r="144">
      <c r="A144">
        <v>410.0</v>
      </c>
      <c r="B144" t="s">
        <v>218</v>
      </c>
      <c r="C144">
        <v>0.3</v>
      </c>
      <c r="D144">
        <v>1.2</v>
      </c>
      <c r="E144">
        <v>1.0</v>
      </c>
      <c r="F144">
        <v>0.7125</v>
      </c>
      <c r="G144">
        <v>0.75</v>
      </c>
      <c r="H144">
        <v>0.95</v>
      </c>
      <c r="I144">
        <v>4.9125</v>
      </c>
      <c r="J144">
        <v>1.0</v>
      </c>
      <c r="K144" t="s">
        <v>201</v>
      </c>
      <c r="L144">
        <v>1.0</v>
      </c>
    </row>
    <row r="145">
      <c r="A145">
        <v>411.0</v>
      </c>
      <c r="B145" t="s">
        <v>425</v>
      </c>
      <c r="C145">
        <v>0.3</v>
      </c>
      <c r="D145">
        <v>0.9</v>
      </c>
      <c r="E145">
        <v>0.65</v>
      </c>
      <c r="F145">
        <v>0.25</v>
      </c>
      <c r="G145">
        <v>0.0</v>
      </c>
      <c r="H145">
        <v>0.57</v>
      </c>
      <c r="I145">
        <v>2.67</v>
      </c>
      <c r="J145">
        <v>1.0</v>
      </c>
      <c r="K145" t="s">
        <v>201</v>
      </c>
      <c r="L145">
        <v>1.0</v>
      </c>
    </row>
    <row r="146">
      <c r="A146">
        <v>412.0</v>
      </c>
      <c r="B146" t="s">
        <v>219</v>
      </c>
      <c r="C146">
        <v>0.0</v>
      </c>
      <c r="D146">
        <v>1.75</v>
      </c>
      <c r="E146">
        <v>0.9</v>
      </c>
      <c r="F146">
        <v>0.25</v>
      </c>
      <c r="G146">
        <v>0.75</v>
      </c>
      <c r="H146">
        <v>0.9</v>
      </c>
      <c r="I146">
        <v>4.55</v>
      </c>
      <c r="J146">
        <v>1.0</v>
      </c>
      <c r="K146" t="s">
        <v>201</v>
      </c>
      <c r="L146">
        <v>2.0</v>
      </c>
    </row>
    <row r="147">
      <c r="A147">
        <v>416.0</v>
      </c>
      <c r="B147" t="s">
        <v>220</v>
      </c>
      <c r="C147">
        <v>0.6</v>
      </c>
      <c r="D147">
        <v>1.25</v>
      </c>
      <c r="E147">
        <v>0.75</v>
      </c>
      <c r="F147">
        <v>0.75</v>
      </c>
      <c r="G147">
        <v>0.0</v>
      </c>
      <c r="H147">
        <v>0.6</v>
      </c>
      <c r="I147">
        <v>3.95</v>
      </c>
      <c r="J147">
        <v>1.0</v>
      </c>
      <c r="K147" t="s">
        <v>201</v>
      </c>
      <c r="L147">
        <v>1.0</v>
      </c>
    </row>
    <row r="148">
      <c r="A148">
        <v>417.0</v>
      </c>
      <c r="B148" t="s">
        <v>429</v>
      </c>
      <c r="C148">
        <v>0.1</v>
      </c>
      <c r="D148">
        <v>0.0</v>
      </c>
      <c r="E148">
        <v>0.0</v>
      </c>
      <c r="F148">
        <v>0.0</v>
      </c>
      <c r="G148">
        <v>0.0</v>
      </c>
      <c r="H148">
        <v>0.7</v>
      </c>
      <c r="I148">
        <v>0.8</v>
      </c>
      <c r="J148">
        <v>1.0</v>
      </c>
      <c r="K148" t="s">
        <v>201</v>
      </c>
      <c r="L148">
        <v>1.0</v>
      </c>
    </row>
    <row r="149">
      <c r="A149">
        <v>418.0</v>
      </c>
      <c r="B149" t="s">
        <v>430</v>
      </c>
      <c r="C149">
        <v>0.3</v>
      </c>
      <c r="D149">
        <v>0.95</v>
      </c>
      <c r="E149">
        <v>0.65</v>
      </c>
      <c r="F149">
        <v>0.0</v>
      </c>
      <c r="G149" t="s">
        <v>265</v>
      </c>
      <c r="H149">
        <v>0.27</v>
      </c>
      <c r="I149">
        <v>2.17</v>
      </c>
      <c r="J149">
        <v>1.0</v>
      </c>
      <c r="K149" t="s">
        <v>201</v>
      </c>
      <c r="L149">
        <v>2.0</v>
      </c>
    </row>
    <row r="150">
      <c r="A150">
        <v>419.0</v>
      </c>
      <c r="B150" t="s">
        <v>221</v>
      </c>
      <c r="C150">
        <v>0.7</v>
      </c>
      <c r="D150">
        <v>0.8</v>
      </c>
      <c r="E150">
        <v>1.0</v>
      </c>
      <c r="F150">
        <v>0.75</v>
      </c>
      <c r="G150">
        <v>0.0</v>
      </c>
      <c r="H150">
        <v>0.85</v>
      </c>
      <c r="I150">
        <v>4.1</v>
      </c>
      <c r="J150">
        <v>1.0</v>
      </c>
      <c r="K150" t="s">
        <v>201</v>
      </c>
      <c r="L150">
        <v>1.0</v>
      </c>
    </row>
    <row r="151">
      <c r="A151">
        <v>424.0</v>
      </c>
      <c r="B151" t="s">
        <v>410</v>
      </c>
      <c r="C151">
        <v>0.7</v>
      </c>
      <c r="D151">
        <v>1.35</v>
      </c>
      <c r="E151">
        <v>0.6</v>
      </c>
      <c r="F151">
        <v>0.75</v>
      </c>
      <c r="G151">
        <v>0.0</v>
      </c>
      <c r="H151">
        <v>0.6</v>
      </c>
      <c r="I151">
        <v>4.0</v>
      </c>
      <c r="J151">
        <v>1.0</v>
      </c>
      <c r="K151" t="s">
        <v>201</v>
      </c>
      <c r="L151">
        <v>2.0</v>
      </c>
    </row>
    <row r="152">
      <c r="A152">
        <v>430.0</v>
      </c>
      <c r="B152" t="s">
        <v>414</v>
      </c>
      <c r="C152">
        <v>0.0</v>
      </c>
      <c r="D152">
        <v>1.35</v>
      </c>
      <c r="E152">
        <v>0.8</v>
      </c>
      <c r="F152">
        <v>0.25</v>
      </c>
      <c r="G152">
        <v>0.0</v>
      </c>
      <c r="H152">
        <v>0.4</v>
      </c>
      <c r="I152">
        <v>2.8</v>
      </c>
      <c r="J152">
        <v>1.0</v>
      </c>
      <c r="K152" t="s">
        <v>201</v>
      </c>
      <c r="L152">
        <v>2.0</v>
      </c>
    </row>
    <row r="153">
      <c r="A153">
        <v>433.0</v>
      </c>
      <c r="B153" t="s">
        <v>413</v>
      </c>
      <c r="C153">
        <v>0.0</v>
      </c>
      <c r="D153">
        <v>0.55</v>
      </c>
      <c r="E153" t="s">
        <v>265</v>
      </c>
      <c r="F153">
        <v>0.0</v>
      </c>
      <c r="G153" t="s">
        <v>265</v>
      </c>
      <c r="H153">
        <v>0.3</v>
      </c>
      <c r="I153">
        <v>0.85</v>
      </c>
      <c r="J153">
        <v>1.0</v>
      </c>
      <c r="K153" t="s">
        <v>201</v>
      </c>
      <c r="L153">
        <v>3.0</v>
      </c>
    </row>
    <row r="154">
      <c r="A154">
        <v>435.0</v>
      </c>
      <c r="B154" t="s">
        <v>418</v>
      </c>
      <c r="C154">
        <v>0.4</v>
      </c>
      <c r="D154">
        <v>0.7</v>
      </c>
      <c r="E154">
        <v>0.65</v>
      </c>
      <c r="F154">
        <v>0.75</v>
      </c>
      <c r="G154">
        <v>0.0</v>
      </c>
      <c r="H154">
        <v>0.52</v>
      </c>
      <c r="I154">
        <v>3.02</v>
      </c>
      <c r="J154">
        <v>1.0</v>
      </c>
      <c r="K154" t="s">
        <v>201</v>
      </c>
      <c r="L154">
        <v>2.0</v>
      </c>
    </row>
    <row r="155">
      <c r="A155">
        <v>436.0</v>
      </c>
      <c r="B155" t="s">
        <v>222</v>
      </c>
      <c r="C155">
        <v>1.0</v>
      </c>
      <c r="D155">
        <v>1.3</v>
      </c>
      <c r="E155">
        <v>0.6</v>
      </c>
      <c r="F155">
        <v>0.75</v>
      </c>
      <c r="G155">
        <v>0.5</v>
      </c>
      <c r="H155">
        <v>0.6</v>
      </c>
      <c r="I155">
        <v>4.75</v>
      </c>
      <c r="J155">
        <v>1.0</v>
      </c>
      <c r="K155" t="s">
        <v>201</v>
      </c>
      <c r="L155">
        <v>1.0</v>
      </c>
    </row>
    <row r="156">
      <c r="A156">
        <v>440.0</v>
      </c>
      <c r="B156" t="s">
        <v>437</v>
      </c>
      <c r="C156">
        <v>0.1</v>
      </c>
      <c r="D156">
        <v>0.75</v>
      </c>
      <c r="E156">
        <v>0.65</v>
      </c>
      <c r="F156">
        <v>0.25</v>
      </c>
      <c r="G156">
        <v>0.0</v>
      </c>
      <c r="H156">
        <v>0.6</v>
      </c>
      <c r="I156">
        <v>2.35</v>
      </c>
      <c r="J156">
        <v>1.0</v>
      </c>
      <c r="K156" t="s">
        <v>201</v>
      </c>
      <c r="L156">
        <v>1.0</v>
      </c>
    </row>
    <row r="157">
      <c r="A157">
        <v>443.0</v>
      </c>
      <c r="B157" t="s">
        <v>439</v>
      </c>
      <c r="C157">
        <v>0.1</v>
      </c>
      <c r="D157">
        <v>1.25</v>
      </c>
      <c r="E157">
        <v>0.5</v>
      </c>
      <c r="F157">
        <v>0.5</v>
      </c>
      <c r="G157">
        <v>0.0</v>
      </c>
      <c r="H157">
        <v>0.65</v>
      </c>
      <c r="I157">
        <v>3.0</v>
      </c>
      <c r="J157">
        <v>1.0</v>
      </c>
      <c r="K157" t="s">
        <v>201</v>
      </c>
      <c r="L157">
        <v>1.0</v>
      </c>
    </row>
    <row r="158">
      <c r="A158">
        <v>445.0</v>
      </c>
      <c r="B158" t="s">
        <v>223</v>
      </c>
      <c r="C158">
        <v>0.4</v>
      </c>
      <c r="D158">
        <v>1.05</v>
      </c>
      <c r="E158">
        <v>0.5</v>
      </c>
      <c r="F158">
        <v>0.25</v>
      </c>
      <c r="G158">
        <v>1.5</v>
      </c>
      <c r="H158">
        <v>0.45</v>
      </c>
      <c r="I158">
        <v>4.15</v>
      </c>
      <c r="J158">
        <v>1.0</v>
      </c>
      <c r="K158" t="s">
        <v>201</v>
      </c>
      <c r="L158">
        <v>1.0</v>
      </c>
    </row>
    <row r="159">
      <c r="A159">
        <v>448.0</v>
      </c>
      <c r="B159" t="s">
        <v>441</v>
      </c>
      <c r="C159">
        <v>0.3</v>
      </c>
      <c r="D159">
        <v>0.9</v>
      </c>
      <c r="E159">
        <v>0.6</v>
      </c>
      <c r="F159">
        <v>0.0</v>
      </c>
      <c r="G159">
        <v>0.0</v>
      </c>
      <c r="H159">
        <v>0.85</v>
      </c>
      <c r="I159">
        <v>2.65</v>
      </c>
      <c r="J159">
        <v>1.0</v>
      </c>
      <c r="K159" t="s">
        <v>201</v>
      </c>
      <c r="L159">
        <v>1.0</v>
      </c>
    </row>
    <row r="160">
      <c r="A160">
        <v>449.0</v>
      </c>
      <c r="B160" t="s">
        <v>401</v>
      </c>
      <c r="C160">
        <v>0.3</v>
      </c>
      <c r="D160">
        <v>1.4</v>
      </c>
      <c r="E160">
        <v>0.5</v>
      </c>
      <c r="F160">
        <v>0.25</v>
      </c>
      <c r="G160">
        <v>0.0</v>
      </c>
      <c r="H160">
        <v>0.27</v>
      </c>
      <c r="I160">
        <v>2.72</v>
      </c>
      <c r="J160">
        <v>2.0</v>
      </c>
      <c r="K160" t="s">
        <v>201</v>
      </c>
      <c r="L160">
        <v>3.0</v>
      </c>
    </row>
    <row r="161">
      <c r="A161">
        <v>454.0</v>
      </c>
      <c r="B161" t="s">
        <v>425</v>
      </c>
      <c r="C161">
        <v>0.3</v>
      </c>
      <c r="D161">
        <v>0.9</v>
      </c>
      <c r="E161">
        <v>0.65</v>
      </c>
      <c r="F161">
        <v>0.8</v>
      </c>
      <c r="G161">
        <v>0.0</v>
      </c>
      <c r="H161">
        <v>0.57</v>
      </c>
      <c r="I161">
        <v>3.22</v>
      </c>
      <c r="J161">
        <v>2.0</v>
      </c>
      <c r="K161" t="s">
        <v>201</v>
      </c>
      <c r="L161">
        <v>2.0</v>
      </c>
    </row>
    <row r="162">
      <c r="A162">
        <v>458.0</v>
      </c>
      <c r="B162" t="s">
        <v>431</v>
      </c>
      <c r="C162">
        <v>0.3</v>
      </c>
      <c r="D162">
        <v>0.65</v>
      </c>
      <c r="E162">
        <v>0.65</v>
      </c>
      <c r="F162">
        <v>0.0</v>
      </c>
      <c r="G162">
        <v>0.0</v>
      </c>
      <c r="H162">
        <v>0.07</v>
      </c>
      <c r="I162">
        <v>1.6700000000000002</v>
      </c>
      <c r="J162">
        <v>2.0</v>
      </c>
      <c r="K162" t="s">
        <v>201</v>
      </c>
      <c r="L162">
        <v>2.0</v>
      </c>
    </row>
    <row r="163">
      <c r="A163">
        <v>460.0</v>
      </c>
      <c r="B163" t="s">
        <v>410</v>
      </c>
      <c r="C163">
        <v>0.7</v>
      </c>
      <c r="D163">
        <v>1.35</v>
      </c>
      <c r="E163">
        <v>0.6</v>
      </c>
      <c r="F163">
        <v>0.75</v>
      </c>
      <c r="G163">
        <v>0.0</v>
      </c>
      <c r="H163">
        <v>0.6</v>
      </c>
      <c r="I163">
        <v>4.0</v>
      </c>
      <c r="J163">
        <v>2.0</v>
      </c>
      <c r="K163" t="s">
        <v>201</v>
      </c>
      <c r="L163">
        <v>3.0</v>
      </c>
    </row>
    <row r="164">
      <c r="A164">
        <v>462.0</v>
      </c>
      <c r="B164" t="s">
        <v>413</v>
      </c>
      <c r="C164">
        <v>0.0</v>
      </c>
      <c r="D164">
        <v>0.0</v>
      </c>
      <c r="E164">
        <v>0.0</v>
      </c>
      <c r="F164">
        <v>0.3</v>
      </c>
      <c r="G164">
        <v>0.0</v>
      </c>
      <c r="H164">
        <v>0.3</v>
      </c>
      <c r="I164">
        <v>0.6</v>
      </c>
      <c r="J164">
        <v>2.0</v>
      </c>
      <c r="K164" t="s">
        <v>201</v>
      </c>
      <c r="L164">
        <v>4.0</v>
      </c>
    </row>
    <row r="165">
      <c r="A165">
        <v>463.0</v>
      </c>
      <c r="B165" t="s">
        <v>418</v>
      </c>
      <c r="C165">
        <v>0.4</v>
      </c>
      <c r="D165">
        <v>0.6</v>
      </c>
      <c r="E165">
        <v>0.65</v>
      </c>
      <c r="F165">
        <v>0.75</v>
      </c>
      <c r="G165">
        <v>0.0</v>
      </c>
      <c r="H165">
        <v>0.27</v>
      </c>
      <c r="I165">
        <v>2.67</v>
      </c>
      <c r="J165">
        <v>2.0</v>
      </c>
      <c r="K165" t="s">
        <v>201</v>
      </c>
      <c r="L165">
        <v>3.0</v>
      </c>
    </row>
    <row r="166">
      <c r="A166">
        <v>465.0</v>
      </c>
      <c r="B166" t="s">
        <v>439</v>
      </c>
      <c r="C166">
        <v>0.1</v>
      </c>
      <c r="D166">
        <v>1.25</v>
      </c>
      <c r="E166">
        <v>0.5</v>
      </c>
      <c r="F166">
        <v>1.0</v>
      </c>
      <c r="G166">
        <v>0.0</v>
      </c>
      <c r="H166">
        <v>0.65</v>
      </c>
      <c r="I166">
        <v>3.5</v>
      </c>
      <c r="J166">
        <v>2.0</v>
      </c>
      <c r="K166" t="s">
        <v>201</v>
      </c>
      <c r="L166">
        <v>2.0</v>
      </c>
    </row>
    <row r="167">
      <c r="A167">
        <v>467.0</v>
      </c>
      <c r="B167" t="s">
        <v>441</v>
      </c>
      <c r="C167">
        <v>0.3</v>
      </c>
      <c r="D167">
        <v>0.9</v>
      </c>
      <c r="E167">
        <v>0.6</v>
      </c>
      <c r="F167">
        <v>0.4</v>
      </c>
      <c r="G167">
        <v>0.0</v>
      </c>
      <c r="H167">
        <v>0.6</v>
      </c>
      <c r="I167">
        <v>2.8</v>
      </c>
      <c r="J167">
        <v>2.0</v>
      </c>
      <c r="K167" t="s">
        <v>201</v>
      </c>
      <c r="L167">
        <v>2.0</v>
      </c>
    </row>
    <row r="168">
      <c r="A168">
        <v>480.0</v>
      </c>
      <c r="B168" t="s">
        <v>242</v>
      </c>
      <c r="C168">
        <v>0.0</v>
      </c>
      <c r="D168">
        <v>1.12</v>
      </c>
      <c r="E168">
        <v>0.53</v>
      </c>
      <c r="F168">
        <v>1.2</v>
      </c>
      <c r="G168">
        <v>0.5</v>
      </c>
      <c r="H168">
        <v>0.6</v>
      </c>
      <c r="I168">
        <v>3.95</v>
      </c>
      <c r="J168">
        <v>1.0</v>
      </c>
      <c r="K168" t="s">
        <v>225</v>
      </c>
      <c r="L168">
        <v>1.0</v>
      </c>
    </row>
    <row r="169">
      <c r="A169">
        <v>490.0</v>
      </c>
      <c r="B169" t="s">
        <v>451</v>
      </c>
      <c r="C169">
        <v>0.8</v>
      </c>
      <c r="D169">
        <v>1.0</v>
      </c>
      <c r="E169">
        <v>1.0</v>
      </c>
      <c r="F169">
        <v>0.0</v>
      </c>
      <c r="G169">
        <v>0.0</v>
      </c>
      <c r="H169">
        <v>1.1</v>
      </c>
      <c r="I169">
        <v>3.9</v>
      </c>
      <c r="J169">
        <v>1.0</v>
      </c>
      <c r="K169" t="s">
        <v>225</v>
      </c>
      <c r="L169">
        <v>1.0</v>
      </c>
    </row>
    <row r="170">
      <c r="A170">
        <v>497.0</v>
      </c>
      <c r="B170" t="s">
        <v>455</v>
      </c>
      <c r="C170">
        <v>0.5</v>
      </c>
      <c r="D170">
        <v>1.0</v>
      </c>
      <c r="E170">
        <v>0.7</v>
      </c>
      <c r="F170">
        <v>0.0</v>
      </c>
      <c r="G170">
        <v>0.0</v>
      </c>
      <c r="H170">
        <v>0.7</v>
      </c>
      <c r="I170">
        <v>2.9</v>
      </c>
      <c r="J170">
        <v>1.0</v>
      </c>
      <c r="K170" t="s">
        <v>225</v>
      </c>
      <c r="L170">
        <v>1.0</v>
      </c>
    </row>
    <row r="171">
      <c r="A171">
        <v>498.0</v>
      </c>
      <c r="B171" t="s">
        <v>456</v>
      </c>
      <c r="C171">
        <v>0.7</v>
      </c>
      <c r="D171">
        <v>1.3</v>
      </c>
      <c r="E171">
        <v>0.7</v>
      </c>
      <c r="F171">
        <v>0.0</v>
      </c>
      <c r="G171">
        <v>0.0</v>
      </c>
      <c r="H171">
        <v>0.4</v>
      </c>
      <c r="I171">
        <v>3.1</v>
      </c>
      <c r="J171">
        <v>1.0</v>
      </c>
      <c r="K171" t="s">
        <v>225</v>
      </c>
      <c r="L171">
        <v>1.0</v>
      </c>
    </row>
    <row r="172">
      <c r="A172">
        <v>506.0</v>
      </c>
      <c r="B172" t="s">
        <v>442</v>
      </c>
      <c r="C172">
        <v>0.0</v>
      </c>
      <c r="D172">
        <v>1.12</v>
      </c>
      <c r="E172">
        <v>0.5</v>
      </c>
      <c r="F172">
        <v>1.15</v>
      </c>
      <c r="G172">
        <v>0.0</v>
      </c>
      <c r="H172">
        <v>0.4</v>
      </c>
      <c r="I172">
        <v>3.2</v>
      </c>
      <c r="J172">
        <v>2.0</v>
      </c>
      <c r="K172" t="s">
        <v>225</v>
      </c>
      <c r="L172">
        <v>5.0</v>
      </c>
    </row>
    <row r="173">
      <c r="A173">
        <v>510.0</v>
      </c>
      <c r="B173" t="s">
        <v>446</v>
      </c>
      <c r="C173">
        <v>0.0</v>
      </c>
      <c r="D173">
        <v>0.1</v>
      </c>
      <c r="E173">
        <v>0.53</v>
      </c>
      <c r="F173">
        <v>0.0</v>
      </c>
      <c r="G173">
        <v>0.0</v>
      </c>
      <c r="H173">
        <v>0.0</v>
      </c>
      <c r="I173">
        <v>0.7</v>
      </c>
      <c r="J173">
        <v>2.0</v>
      </c>
      <c r="K173" t="s">
        <v>225</v>
      </c>
      <c r="L173">
        <v>2.0</v>
      </c>
    </row>
    <row r="174">
      <c r="A174">
        <v>518.0</v>
      </c>
      <c r="B174" t="s">
        <v>451</v>
      </c>
      <c r="C174">
        <v>0.8</v>
      </c>
      <c r="D174">
        <v>1.0</v>
      </c>
      <c r="E174">
        <v>1.0</v>
      </c>
      <c r="F174">
        <v>0.0</v>
      </c>
      <c r="G174">
        <v>0.0</v>
      </c>
      <c r="H174">
        <v>1.1</v>
      </c>
      <c r="I174">
        <v>3.9</v>
      </c>
      <c r="J174">
        <v>2.0</v>
      </c>
      <c r="K174" t="s">
        <v>225</v>
      </c>
      <c r="L174">
        <v>2.0</v>
      </c>
    </row>
    <row r="175">
      <c r="A175">
        <v>521.0</v>
      </c>
      <c r="B175" t="s">
        <v>454</v>
      </c>
      <c r="C175">
        <v>0.4</v>
      </c>
      <c r="D175">
        <v>0.82</v>
      </c>
      <c r="E175">
        <v>0.6</v>
      </c>
      <c r="F175">
        <v>0.5</v>
      </c>
      <c r="G175">
        <v>0.0</v>
      </c>
      <c r="H175">
        <v>0.25</v>
      </c>
      <c r="I175">
        <v>2.6</v>
      </c>
      <c r="J175">
        <v>2.0</v>
      </c>
      <c r="K175" t="s">
        <v>225</v>
      </c>
      <c r="L175">
        <v>2.0</v>
      </c>
    </row>
    <row r="176">
      <c r="A176">
        <v>523.0</v>
      </c>
      <c r="B176" t="s">
        <v>455</v>
      </c>
      <c r="C176">
        <v>0.5</v>
      </c>
      <c r="D176">
        <v>1.0</v>
      </c>
      <c r="E176">
        <v>0.7</v>
      </c>
      <c r="F176">
        <v>1.15</v>
      </c>
      <c r="G176">
        <v>0.0</v>
      </c>
      <c r="H176">
        <v>0.7</v>
      </c>
      <c r="I176">
        <v>4.0</v>
      </c>
      <c r="J176">
        <v>2.0</v>
      </c>
      <c r="K176" t="s">
        <v>225</v>
      </c>
      <c r="L176">
        <v>2.0</v>
      </c>
    </row>
    <row r="177">
      <c r="A177">
        <v>524.0</v>
      </c>
      <c r="B177" t="s">
        <v>456</v>
      </c>
      <c r="C177">
        <v>0.7</v>
      </c>
      <c r="D177">
        <v>1.3</v>
      </c>
      <c r="E177">
        <v>0.7</v>
      </c>
      <c r="F177">
        <v>0.5</v>
      </c>
      <c r="G177">
        <v>0.5</v>
      </c>
      <c r="H177">
        <v>0.4</v>
      </c>
      <c r="I177">
        <v>4.1</v>
      </c>
      <c r="J177">
        <v>2.0</v>
      </c>
      <c r="K177" t="s">
        <v>225</v>
      </c>
      <c r="L177">
        <v>2.0</v>
      </c>
    </row>
    <row r="178">
      <c r="A178">
        <v>527.0</v>
      </c>
      <c r="B178" t="s">
        <v>12</v>
      </c>
      <c r="C178">
        <v>0.0</v>
      </c>
      <c r="D178">
        <v>1.38</v>
      </c>
      <c r="E178">
        <v>0.5</v>
      </c>
      <c r="F178">
        <v>0.8</v>
      </c>
      <c r="G178">
        <v>0.0</v>
      </c>
      <c r="H178">
        <v>0.7</v>
      </c>
      <c r="I178">
        <v>3.4</v>
      </c>
      <c r="J178">
        <v>1.0</v>
      </c>
      <c r="K178" t="s">
        <v>245</v>
      </c>
      <c r="L178">
        <v>6.0</v>
      </c>
    </row>
    <row r="179">
      <c r="A179">
        <v>528.0</v>
      </c>
      <c r="B179" t="s">
        <v>13</v>
      </c>
      <c r="C179">
        <v>0.5</v>
      </c>
      <c r="D179">
        <v>0.65</v>
      </c>
      <c r="E179">
        <v>0.65</v>
      </c>
      <c r="F179">
        <v>0.0</v>
      </c>
      <c r="G179">
        <v>0.0</v>
      </c>
      <c r="H179">
        <v>0.55</v>
      </c>
      <c r="I179">
        <v>2.3</v>
      </c>
      <c r="J179">
        <v>1.0</v>
      </c>
      <c r="K179" t="s">
        <v>245</v>
      </c>
      <c r="L179">
        <v>3.0</v>
      </c>
    </row>
    <row r="180">
      <c r="A180">
        <v>533.0</v>
      </c>
      <c r="B180" t="s">
        <v>14</v>
      </c>
      <c r="C180">
        <v>0.0</v>
      </c>
      <c r="D180">
        <v>1.32</v>
      </c>
      <c r="E180">
        <v>0.53</v>
      </c>
      <c r="F180">
        <v>0.0</v>
      </c>
      <c r="G180">
        <v>0.0</v>
      </c>
      <c r="H180">
        <v>0.75</v>
      </c>
      <c r="I180">
        <v>2.6</v>
      </c>
      <c r="J180">
        <v>1.0</v>
      </c>
      <c r="K180" t="s">
        <v>245</v>
      </c>
      <c r="L180">
        <v>3.0</v>
      </c>
    </row>
    <row r="181">
      <c r="A181">
        <v>534.0</v>
      </c>
      <c r="B181" t="s">
        <v>15</v>
      </c>
      <c r="C181">
        <v>0.1</v>
      </c>
      <c r="D181">
        <v>0.95</v>
      </c>
      <c r="E181">
        <v>0.8</v>
      </c>
      <c r="F181">
        <v>0.0</v>
      </c>
      <c r="G181">
        <v>0.0</v>
      </c>
      <c r="H181">
        <v>0.75</v>
      </c>
      <c r="I181">
        <v>1.6</v>
      </c>
      <c r="J181">
        <v>1.0</v>
      </c>
      <c r="K181" t="s">
        <v>245</v>
      </c>
      <c r="L181">
        <v>1.0</v>
      </c>
    </row>
    <row r="182">
      <c r="A182">
        <v>537.0</v>
      </c>
      <c r="B182" t="s">
        <v>16</v>
      </c>
      <c r="C182">
        <v>0.7</v>
      </c>
      <c r="D182">
        <v>1.46</v>
      </c>
      <c r="E182">
        <v>0.6</v>
      </c>
      <c r="F182">
        <v>0.0</v>
      </c>
      <c r="G182">
        <v>0.2</v>
      </c>
      <c r="H182">
        <v>0.8</v>
      </c>
      <c r="I182">
        <v>3.7</v>
      </c>
      <c r="J182">
        <v>1.0</v>
      </c>
      <c r="K182" t="s">
        <v>245</v>
      </c>
      <c r="L182">
        <v>3.0</v>
      </c>
    </row>
    <row r="183">
      <c r="A183">
        <v>544.0</v>
      </c>
      <c r="B183" t="s">
        <v>17</v>
      </c>
      <c r="C183">
        <v>0.6</v>
      </c>
      <c r="D183">
        <v>1.06</v>
      </c>
      <c r="E183">
        <v>0.6</v>
      </c>
      <c r="F183">
        <v>0.675</v>
      </c>
      <c r="G183">
        <v>0.75</v>
      </c>
      <c r="H183">
        <v>0.75</v>
      </c>
      <c r="I183">
        <v>4.4</v>
      </c>
      <c r="J183">
        <v>1.0</v>
      </c>
      <c r="K183" t="s">
        <v>245</v>
      </c>
      <c r="L183">
        <v>3.0</v>
      </c>
    </row>
    <row r="184">
      <c r="A184">
        <v>546.0</v>
      </c>
      <c r="B184" t="s">
        <v>18</v>
      </c>
      <c r="C184">
        <v>0.5</v>
      </c>
      <c r="D184">
        <v>0.86</v>
      </c>
      <c r="E184">
        <v>0.7</v>
      </c>
      <c r="F184">
        <v>0.75</v>
      </c>
      <c r="G184">
        <v>0.2</v>
      </c>
      <c r="H184">
        <v>0.7</v>
      </c>
      <c r="I184">
        <v>3.7</v>
      </c>
      <c r="J184">
        <v>1.0</v>
      </c>
      <c r="K184" t="s">
        <v>245</v>
      </c>
      <c r="L184">
        <v>3.0</v>
      </c>
    </row>
    <row r="185">
      <c r="A185">
        <v>547.0</v>
      </c>
      <c r="B185" t="s">
        <v>19</v>
      </c>
      <c r="C185">
        <v>0.8</v>
      </c>
      <c r="D185">
        <v>0.87</v>
      </c>
      <c r="E185">
        <v>0.7</v>
      </c>
      <c r="F185">
        <v>0.675</v>
      </c>
      <c r="G185">
        <v>0.2</v>
      </c>
      <c r="H185">
        <v>0.75</v>
      </c>
      <c r="I185">
        <v>3.9</v>
      </c>
      <c r="J185">
        <v>1.0</v>
      </c>
      <c r="K185" t="s">
        <v>245</v>
      </c>
      <c r="L185">
        <v>3.0</v>
      </c>
    </row>
    <row r="186">
      <c r="A186">
        <v>549.0</v>
      </c>
      <c r="B186" t="s">
        <v>20</v>
      </c>
      <c r="C186">
        <v>0.1</v>
      </c>
      <c r="D186">
        <v>1.58</v>
      </c>
      <c r="E186">
        <v>0.741</v>
      </c>
      <c r="F186">
        <v>0.0</v>
      </c>
      <c r="G186">
        <v>0.0</v>
      </c>
      <c r="H186">
        <v>1.0</v>
      </c>
      <c r="I186">
        <v>3.4</v>
      </c>
      <c r="J186">
        <v>1.0</v>
      </c>
      <c r="K186" t="s">
        <v>245</v>
      </c>
      <c r="L186">
        <v>1.0</v>
      </c>
    </row>
    <row r="187">
      <c r="A187">
        <v>550.0</v>
      </c>
      <c r="B187" t="s">
        <v>21</v>
      </c>
      <c r="C187">
        <v>0.1</v>
      </c>
      <c r="D187">
        <v>0.7</v>
      </c>
      <c r="E187">
        <v>0.737</v>
      </c>
      <c r="F187">
        <v>0.0</v>
      </c>
      <c r="G187">
        <v>0.0</v>
      </c>
      <c r="H187">
        <v>0.5</v>
      </c>
      <c r="I187">
        <v>2.0</v>
      </c>
      <c r="J187">
        <v>1.0</v>
      </c>
      <c r="K187" t="s">
        <v>245</v>
      </c>
      <c r="L187">
        <v>1.0</v>
      </c>
    </row>
    <row r="189">
      <c r="B189" s="36" t="s">
        <v>522</v>
      </c>
      <c r="C189">
        <f t="shared" ref="C189:I189" si="1">AVERAGE(C2:C187)</f>
        <v>0.286827957</v>
      </c>
      <c r="D189">
        <f t="shared" si="1"/>
        <v>1.013369565</v>
      </c>
      <c r="E189">
        <f t="shared" si="1"/>
        <v>0.6293389831</v>
      </c>
      <c r="F189">
        <f t="shared" si="1"/>
        <v>0.3908333333</v>
      </c>
      <c r="G189">
        <f t="shared" si="1"/>
        <v>0.3262773723</v>
      </c>
      <c r="H189">
        <f t="shared" si="1"/>
        <v>0.4558602151</v>
      </c>
      <c r="I189">
        <f t="shared" si="1"/>
        <v>2.967822581</v>
      </c>
    </row>
    <row r="190">
      <c r="B190" s="36" t="s">
        <v>525</v>
      </c>
      <c r="C190" s="1" t="s">
        <v>1</v>
      </c>
      <c r="D190" s="1" t="s">
        <v>2</v>
      </c>
      <c r="E190" s="1" t="s">
        <v>3</v>
      </c>
      <c r="F190" s="1" t="s">
        <v>4</v>
      </c>
      <c r="G190" s="1" t="s">
        <v>5</v>
      </c>
      <c r="H190" s="1" t="s">
        <v>6</v>
      </c>
    </row>
    <row r="191">
      <c r="B191" s="39" t="s">
        <v>526</v>
      </c>
      <c r="C191">
        <f>COUNTIF(C2:C187,"&gt;=0.5")</f>
        <v>41</v>
      </c>
      <c r="D191">
        <f>COUNTIF(D2:D187,"&gt;=1")</f>
        <v>109</v>
      </c>
      <c r="E191">
        <f>COUNTIF(E2:E187,"&gt;=0.5")</f>
        <v>149</v>
      </c>
      <c r="F191">
        <f>COUNTIF(F2:F187,"&gt;=0.75")</f>
        <v>37</v>
      </c>
      <c r="G191">
        <f>COUNTIF(G2:G187,"&gt;=1.5")</f>
        <v>7</v>
      </c>
      <c r="H191">
        <f>COUNTIF(H2:H187,"&gt;=0.75")</f>
        <v>36</v>
      </c>
      <c r="I191" s="2">
        <v>0.0</v>
      </c>
    </row>
    <row r="192" ht="20.25" customHeight="1">
      <c r="B192" s="39" t="s">
        <v>530</v>
      </c>
      <c r="C192">
        <f t="shared" ref="C192:H192" si="2">$C$194-C191</f>
        <v>145</v>
      </c>
      <c r="D192">
        <f t="shared" si="2"/>
        <v>77</v>
      </c>
      <c r="E192">
        <f t="shared" si="2"/>
        <v>37</v>
      </c>
      <c r="F192">
        <f t="shared" si="2"/>
        <v>149</v>
      </c>
      <c r="G192">
        <f t="shared" si="2"/>
        <v>179</v>
      </c>
      <c r="H192">
        <f t="shared" si="2"/>
        <v>150</v>
      </c>
      <c r="J192" s="2" t="s">
        <v>533</v>
      </c>
    </row>
    <row r="194">
      <c r="B194" s="35" t="s">
        <v>534</v>
      </c>
      <c r="C194">
        <f>COUNT(C2:C187)</f>
        <v>186</v>
      </c>
      <c r="E194" s="36" t="s">
        <v>248</v>
      </c>
      <c r="G194">
        <f>AVERAGE(I2:I187)</f>
        <v>2.967822581</v>
      </c>
    </row>
    <row r="195">
      <c r="B195" s="35" t="s">
        <v>249</v>
      </c>
      <c r="C195">
        <f>COUNTIFS(J1:J187, 1)</f>
        <v>144</v>
      </c>
      <c r="E195" s="36" t="s">
        <v>250</v>
      </c>
      <c r="G195">
        <f>AVERAGE(I2:I42)</f>
        <v>2.950426829</v>
      </c>
    </row>
    <row r="196">
      <c r="B196" s="35" t="s">
        <v>251</v>
      </c>
      <c r="C196" s="37">
        <f>COUNTIFS(J2:J187, 2)</f>
        <v>42</v>
      </c>
      <c r="E196" s="36" t="s">
        <v>252</v>
      </c>
      <c r="G196">
        <f>AVERAGE(I44:I108)</f>
        <v>3.014038462</v>
      </c>
    </row>
    <row r="197">
      <c r="B197" s="38" t="s">
        <v>539</v>
      </c>
      <c r="E197" s="36" t="s">
        <v>254</v>
      </c>
      <c r="G197">
        <f>AVERAGE(I109:I138)</f>
        <v>2.653833333</v>
      </c>
    </row>
    <row r="198">
      <c r="B198" s="39" t="s">
        <v>255</v>
      </c>
      <c r="C198" s="40">
        <f>COUNTIFS(L2:L187, 1)</f>
        <v>108</v>
      </c>
      <c r="E198" s="36" t="s">
        <v>256</v>
      </c>
      <c r="G198">
        <f>AVERAGE(I139:I167)</f>
        <v>3.099741379</v>
      </c>
    </row>
    <row r="199">
      <c r="B199" s="39" t="s">
        <v>257</v>
      </c>
      <c r="C199" s="41">
        <f>COUNTIFS(L2:L187, 2)</f>
        <v>42</v>
      </c>
      <c r="E199" s="36" t="s">
        <v>258</v>
      </c>
      <c r="G199">
        <f>average(I168:I177)</f>
        <v>3.235</v>
      </c>
    </row>
    <row r="200">
      <c r="B200" s="39" t="s">
        <v>259</v>
      </c>
      <c r="C200">
        <f>COUNTIFS(L2:L187, 3)</f>
        <v>25</v>
      </c>
      <c r="E200" s="36" t="s">
        <v>260</v>
      </c>
      <c r="G200">
        <f>average(I178:I187)</f>
        <v>3.1</v>
      </c>
    </row>
    <row r="201">
      <c r="B201" s="39" t="s">
        <v>262</v>
      </c>
      <c r="C201">
        <f>COUNTIFS(L2:L187, 4)</f>
        <v>8</v>
      </c>
    </row>
    <row r="202" ht="37.5">
      <c r="B202" s="39" t="s">
        <v>263</v>
      </c>
      <c r="C202" s="41">
        <f>COUNTIFS(L2:L187, 5)</f>
        <v>2</v>
      </c>
      <c r="E202" s="2" t="s">
        <v>544</v>
      </c>
      <c r="H202" s="48">
        <f>C191</f>
        <v>41</v>
      </c>
    </row>
    <row r="203" ht="26.25">
      <c r="B203" s="39" t="s">
        <v>264</v>
      </c>
      <c r="C203">
        <f>COUNTIFS(L2:L187, 6)</f>
        <v>1</v>
      </c>
      <c r="E203" s="2" t="s">
        <v>547</v>
      </c>
      <c r="H203">
        <f>countifs(C2:C187,"&gt;=0.5", D2:D187, "&gt;=1")-1</f>
        <v>29</v>
      </c>
    </row>
    <row r="204" ht="26.25">
      <c r="B204" s="39"/>
      <c r="E204" s="2" t="s">
        <v>549</v>
      </c>
      <c r="H204">
        <f>countifs(D2:D187,"&gt;=1",E2:E187,"&gt;0.5")-1</f>
        <v>84</v>
      </c>
    </row>
    <row r="205" ht="26.25">
      <c r="E205" s="2" t="s">
        <v>550</v>
      </c>
      <c r="H205">
        <f>countifs(D2:D187,"&gt;=1",E2:E187,"&gt;0.5",F2:F187,"&gt;=0.75")-1</f>
        <v>13</v>
      </c>
      <c r="J205" s="2" t="s">
        <v>552</v>
      </c>
    </row>
    <row r="206" ht="26.25">
      <c r="E206" s="2" t="s">
        <v>553</v>
      </c>
      <c r="H206" s="2">
        <v>0.0</v>
      </c>
    </row>
    <row r="207" ht="26.25">
      <c r="E207" s="2" t="s">
        <v>554</v>
      </c>
      <c r="H207" s="41">
        <f>countifs(F2:F187,"&lt;0.75",G2:G187,"&gt;=1.5")-1</f>
        <v>5</v>
      </c>
    </row>
  </sheetData>
  <mergeCells count="14">
    <mergeCell ref="E203:G203"/>
    <mergeCell ref="E205:G205"/>
    <mergeCell ref="E206:G206"/>
    <mergeCell ref="J205:L205"/>
    <mergeCell ref="E207:G207"/>
    <mergeCell ref="E204:G204"/>
    <mergeCell ref="E195:F195"/>
    <mergeCell ref="E196:F196"/>
    <mergeCell ref="E197:F197"/>
    <mergeCell ref="E198:F198"/>
    <mergeCell ref="E202:G202"/>
    <mergeCell ref="E199:F199"/>
    <mergeCell ref="E200:F200"/>
    <mergeCell ref="E194:F19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>
        <v>0.0</v>
      </c>
      <c r="B1">
        <v>1.42</v>
      </c>
      <c r="C1">
        <v>0.64</v>
      </c>
      <c r="D1">
        <v>0.225</v>
      </c>
      <c r="E1" t="s">
        <v>265</v>
      </c>
      <c r="F1">
        <v>0.2</v>
      </c>
      <c r="G1">
        <v>2.485</v>
      </c>
    </row>
    <row r="2">
      <c r="A2">
        <v>0.4</v>
      </c>
      <c r="B2">
        <v>0.84</v>
      </c>
      <c r="C2">
        <v>0.86</v>
      </c>
      <c r="D2">
        <v>0.6</v>
      </c>
      <c r="E2" t="s">
        <v>265</v>
      </c>
      <c r="F2">
        <v>0.1</v>
      </c>
      <c r="G2">
        <v>2.8</v>
      </c>
    </row>
    <row r="3">
      <c r="A3">
        <v>0.1</v>
      </c>
      <c r="B3">
        <v>0.47</v>
      </c>
      <c r="C3">
        <v>0.75</v>
      </c>
      <c r="D3">
        <v>0.6</v>
      </c>
      <c r="E3">
        <v>0.0</v>
      </c>
      <c r="F3">
        <v>0.7</v>
      </c>
      <c r="G3">
        <v>2.62</v>
      </c>
    </row>
    <row r="4">
      <c r="A4">
        <v>0.3</v>
      </c>
      <c r="B4">
        <v>0.8</v>
      </c>
      <c r="C4">
        <v>0.8</v>
      </c>
      <c r="D4">
        <v>0.6</v>
      </c>
      <c r="E4">
        <v>1.5</v>
      </c>
      <c r="F4">
        <v>0.5</v>
      </c>
      <c r="G4">
        <v>4.5</v>
      </c>
    </row>
    <row r="5">
      <c r="A5">
        <v>0.1</v>
      </c>
      <c r="B5">
        <v>1.18</v>
      </c>
      <c r="C5">
        <v>0.65</v>
      </c>
      <c r="D5">
        <v>0.9</v>
      </c>
      <c r="E5">
        <v>0.9</v>
      </c>
      <c r="F5">
        <v>0.4</v>
      </c>
      <c r="G5">
        <v>4.13</v>
      </c>
    </row>
    <row r="6">
      <c r="A6">
        <v>0.1</v>
      </c>
      <c r="B6">
        <v>1.02</v>
      </c>
      <c r="C6">
        <v>0.75</v>
      </c>
      <c r="D6">
        <v>0.6</v>
      </c>
      <c r="E6">
        <v>1.2</v>
      </c>
      <c r="F6">
        <v>0.7</v>
      </c>
      <c r="G6">
        <v>4.37</v>
      </c>
    </row>
    <row r="7">
      <c r="A7">
        <v>0.3</v>
      </c>
      <c r="B7">
        <v>1.15</v>
      </c>
      <c r="C7">
        <v>0.75</v>
      </c>
      <c r="D7">
        <v>0.675</v>
      </c>
      <c r="E7">
        <v>0.45</v>
      </c>
      <c r="F7">
        <v>0.2</v>
      </c>
      <c r="G7">
        <v>3.525</v>
      </c>
    </row>
    <row r="8">
      <c r="A8">
        <v>0.3</v>
      </c>
      <c r="B8">
        <v>0.58</v>
      </c>
      <c r="C8">
        <v>0.71</v>
      </c>
      <c r="D8">
        <v>0.0</v>
      </c>
      <c r="E8" t="s">
        <v>265</v>
      </c>
      <c r="F8">
        <v>0.2</v>
      </c>
      <c r="G8">
        <v>1.79</v>
      </c>
    </row>
    <row r="9">
      <c r="A9">
        <v>0.4</v>
      </c>
      <c r="B9">
        <v>0.54</v>
      </c>
      <c r="C9">
        <v>0.64</v>
      </c>
      <c r="D9">
        <v>0.225</v>
      </c>
      <c r="E9">
        <v>0.675</v>
      </c>
      <c r="F9">
        <v>0.4</v>
      </c>
      <c r="G9">
        <v>2.88</v>
      </c>
    </row>
    <row r="10">
      <c r="A10">
        <v>0.2</v>
      </c>
      <c r="B10">
        <v>0.55</v>
      </c>
      <c r="C10">
        <v>1.0</v>
      </c>
      <c r="D10">
        <v>0.3375</v>
      </c>
      <c r="E10">
        <v>0.0</v>
      </c>
      <c r="F10">
        <v>0.2</v>
      </c>
      <c r="G10">
        <v>2.2875</v>
      </c>
    </row>
    <row r="11">
      <c r="A11">
        <v>0.6</v>
      </c>
      <c r="B11">
        <v>1.84</v>
      </c>
      <c r="C11">
        <v>0.71</v>
      </c>
      <c r="D11">
        <v>0.6</v>
      </c>
      <c r="E11">
        <v>0.3</v>
      </c>
      <c r="F11">
        <v>0.75</v>
      </c>
      <c r="G11">
        <v>4.8</v>
      </c>
    </row>
    <row r="12">
      <c r="A12">
        <v>0.2</v>
      </c>
      <c r="B12">
        <v>1.54</v>
      </c>
      <c r="C12">
        <v>0.86</v>
      </c>
      <c r="D12">
        <v>0.75</v>
      </c>
      <c r="E12">
        <v>0.75</v>
      </c>
      <c r="F12">
        <v>0.2</v>
      </c>
      <c r="G12">
        <v>4.3</v>
      </c>
    </row>
    <row r="13">
      <c r="A13">
        <v>0.0</v>
      </c>
      <c r="B13">
        <v>1.24</v>
      </c>
      <c r="C13">
        <v>0.64</v>
      </c>
      <c r="D13">
        <v>0.6</v>
      </c>
      <c r="E13">
        <v>0.075</v>
      </c>
      <c r="F13">
        <v>0.1</v>
      </c>
      <c r="G13">
        <v>2.655</v>
      </c>
    </row>
    <row r="14">
      <c r="A14">
        <v>0.2</v>
      </c>
      <c r="B14">
        <v>1.4</v>
      </c>
      <c r="C14">
        <v>0.64</v>
      </c>
      <c r="D14">
        <v>0.1125</v>
      </c>
      <c r="E14">
        <v>0.0</v>
      </c>
      <c r="F14">
        <v>0.0</v>
      </c>
      <c r="G14">
        <v>2.3525</v>
      </c>
    </row>
    <row r="15">
      <c r="A15">
        <v>0.3</v>
      </c>
      <c r="B15">
        <v>1.25</v>
      </c>
      <c r="C15">
        <v>0.75</v>
      </c>
      <c r="D15">
        <v>0.15</v>
      </c>
      <c r="E15" t="s">
        <v>265</v>
      </c>
      <c r="F15">
        <v>0.2</v>
      </c>
      <c r="G15">
        <v>2.65</v>
      </c>
    </row>
    <row r="16">
      <c r="A16">
        <v>0.3</v>
      </c>
      <c r="B16">
        <v>1.05</v>
      </c>
      <c r="C16">
        <v>0.6</v>
      </c>
      <c r="D16">
        <v>0.0</v>
      </c>
      <c r="E16" t="s">
        <v>265</v>
      </c>
      <c r="F16">
        <v>0.2</v>
      </c>
      <c r="G16">
        <v>2.15</v>
      </c>
    </row>
    <row r="17">
      <c r="A17">
        <v>0.1</v>
      </c>
      <c r="B17">
        <v>1.0</v>
      </c>
      <c r="C17">
        <v>0.65</v>
      </c>
      <c r="D17">
        <v>0.6</v>
      </c>
      <c r="E17">
        <v>0.975</v>
      </c>
      <c r="F17">
        <v>0.5</v>
      </c>
      <c r="G17">
        <v>3.825</v>
      </c>
    </row>
    <row r="18">
      <c r="A18">
        <v>0.0</v>
      </c>
      <c r="B18">
        <v>1.0</v>
      </c>
      <c r="C18" t="s">
        <v>265</v>
      </c>
      <c r="D18">
        <v>0.6</v>
      </c>
      <c r="E18">
        <v>1.5</v>
      </c>
      <c r="F18">
        <v>0.4</v>
      </c>
      <c r="G18">
        <v>3.5</v>
      </c>
    </row>
    <row r="19">
      <c r="A19">
        <v>0.4</v>
      </c>
      <c r="B19">
        <v>0.9</v>
      </c>
      <c r="C19">
        <v>0.7</v>
      </c>
      <c r="D19">
        <v>0.0</v>
      </c>
      <c r="E19">
        <v>0.0</v>
      </c>
      <c r="F19">
        <v>0.0</v>
      </c>
      <c r="G19">
        <v>2.0</v>
      </c>
    </row>
    <row r="20">
      <c r="A20">
        <v>0.5</v>
      </c>
      <c r="B20">
        <v>1.0</v>
      </c>
      <c r="C20">
        <v>0.58</v>
      </c>
      <c r="D20">
        <v>0.075</v>
      </c>
      <c r="E20">
        <v>0.0</v>
      </c>
      <c r="F20">
        <v>0.6</v>
      </c>
      <c r="G20">
        <v>2.755</v>
      </c>
    </row>
    <row r="21">
      <c r="A21">
        <v>0.2</v>
      </c>
      <c r="B21">
        <v>0.37</v>
      </c>
      <c r="C21">
        <v>0.58</v>
      </c>
      <c r="D21">
        <v>0.6</v>
      </c>
      <c r="E21">
        <v>0.0</v>
      </c>
      <c r="F21">
        <v>0.2</v>
      </c>
      <c r="G21">
        <v>1.95</v>
      </c>
    </row>
    <row r="22">
      <c r="A22">
        <v>0.0</v>
      </c>
      <c r="B22">
        <v>0.9</v>
      </c>
      <c r="C22">
        <v>0.58</v>
      </c>
      <c r="D22">
        <v>0.9375</v>
      </c>
      <c r="E22">
        <v>0.6</v>
      </c>
      <c r="F22">
        <v>0.2</v>
      </c>
      <c r="G22">
        <v>3.2175</v>
      </c>
    </row>
    <row r="23">
      <c r="A23">
        <v>0.1</v>
      </c>
      <c r="B23">
        <v>0.24</v>
      </c>
      <c r="C23">
        <v>0.8</v>
      </c>
      <c r="D23">
        <v>0.0</v>
      </c>
      <c r="E23">
        <v>0.0</v>
      </c>
      <c r="F23">
        <v>0.1</v>
      </c>
      <c r="G23">
        <v>1.24</v>
      </c>
    </row>
    <row r="24">
      <c r="A24">
        <v>0.3</v>
      </c>
      <c r="B24">
        <v>0.92</v>
      </c>
      <c r="C24">
        <v>0.6</v>
      </c>
      <c r="D24">
        <v>0.0</v>
      </c>
      <c r="E24">
        <v>0.0</v>
      </c>
      <c r="F24">
        <v>0.0</v>
      </c>
      <c r="G24">
        <v>1.82</v>
      </c>
    </row>
    <row r="25">
      <c r="A25">
        <v>0.2</v>
      </c>
      <c r="B25">
        <v>1.05</v>
      </c>
      <c r="C25">
        <v>0.64</v>
      </c>
      <c r="D25">
        <v>0.6375</v>
      </c>
      <c r="E25">
        <v>1.5</v>
      </c>
      <c r="F25">
        <v>0.7</v>
      </c>
      <c r="G25">
        <v>4.7275</v>
      </c>
    </row>
    <row r="26">
      <c r="A26">
        <v>0.5</v>
      </c>
      <c r="B26">
        <v>1.03</v>
      </c>
      <c r="C26">
        <v>0.86</v>
      </c>
      <c r="D26">
        <v>0.0</v>
      </c>
      <c r="E26" t="s">
        <v>265</v>
      </c>
      <c r="F26">
        <v>0.2</v>
      </c>
      <c r="G26">
        <v>2.59</v>
      </c>
    </row>
    <row r="27">
      <c r="A27">
        <v>0.2</v>
      </c>
      <c r="B27">
        <v>1.35</v>
      </c>
      <c r="C27">
        <v>0.8</v>
      </c>
      <c r="D27">
        <v>0.0</v>
      </c>
      <c r="E27">
        <v>0.0</v>
      </c>
      <c r="F27">
        <v>0.3</v>
      </c>
      <c r="G27">
        <v>2.65</v>
      </c>
    </row>
    <row r="28">
      <c r="A28">
        <v>0.3</v>
      </c>
      <c r="B28">
        <v>0.17</v>
      </c>
      <c r="C28">
        <v>0.65</v>
      </c>
      <c r="D28">
        <v>0.3375</v>
      </c>
      <c r="E28">
        <v>1.65</v>
      </c>
      <c r="F28">
        <v>0.3</v>
      </c>
      <c r="G28">
        <v>3.4075</v>
      </c>
    </row>
    <row r="29">
      <c r="A29">
        <v>0.2</v>
      </c>
      <c r="B29">
        <v>1.35</v>
      </c>
      <c r="C29">
        <v>0.71</v>
      </c>
      <c r="D29">
        <v>0.6375</v>
      </c>
      <c r="E29">
        <v>0.15</v>
      </c>
      <c r="F29">
        <v>0.6</v>
      </c>
      <c r="G29">
        <v>3.6475</v>
      </c>
    </row>
    <row r="30">
      <c r="A30">
        <v>0.3</v>
      </c>
      <c r="B30">
        <v>1.3</v>
      </c>
      <c r="C30">
        <v>0.75</v>
      </c>
      <c r="D30">
        <v>0.6</v>
      </c>
      <c r="E30">
        <v>1.2</v>
      </c>
      <c r="F30">
        <v>0.7</v>
      </c>
      <c r="G30">
        <v>4.85</v>
      </c>
    </row>
    <row r="31">
      <c r="A31">
        <v>0.3</v>
      </c>
      <c r="B31">
        <v>1.05</v>
      </c>
      <c r="C31">
        <v>0.7</v>
      </c>
      <c r="D31">
        <v>0.6375</v>
      </c>
      <c r="E31">
        <v>0.3</v>
      </c>
      <c r="F31">
        <v>0.3</v>
      </c>
      <c r="G31">
        <v>3.2875</v>
      </c>
    </row>
    <row r="32">
      <c r="A32">
        <v>0.0</v>
      </c>
      <c r="B32">
        <v>0.24</v>
      </c>
      <c r="C32">
        <v>0.86</v>
      </c>
      <c r="D32">
        <v>0.975</v>
      </c>
      <c r="E32">
        <v>1.2</v>
      </c>
      <c r="F32">
        <v>0.0</v>
      </c>
      <c r="G32">
        <v>3.275</v>
      </c>
    </row>
    <row r="33">
      <c r="A33">
        <v>0.2</v>
      </c>
      <c r="B33">
        <v>0.07</v>
      </c>
      <c r="C33">
        <v>0.86</v>
      </c>
      <c r="D33">
        <v>0.0</v>
      </c>
      <c r="E33" t="s">
        <v>265</v>
      </c>
      <c r="F33">
        <v>0.0</v>
      </c>
      <c r="G33">
        <v>1.13</v>
      </c>
    </row>
    <row r="34">
      <c r="A34">
        <v>0.1</v>
      </c>
      <c r="B34">
        <v>0.25</v>
      </c>
      <c r="C34">
        <v>0.75</v>
      </c>
      <c r="D34">
        <v>0.6</v>
      </c>
      <c r="E34">
        <v>1.2</v>
      </c>
      <c r="F34">
        <v>0.7</v>
      </c>
      <c r="G34">
        <v>3.6</v>
      </c>
    </row>
    <row r="35">
      <c r="A35">
        <v>0.3</v>
      </c>
      <c r="B35">
        <v>0.0</v>
      </c>
      <c r="C35">
        <v>0.71</v>
      </c>
      <c r="D35">
        <v>0.0</v>
      </c>
      <c r="E35">
        <v>0.0</v>
      </c>
      <c r="F35">
        <v>0.2</v>
      </c>
      <c r="G35">
        <v>1.2</v>
      </c>
    </row>
    <row r="36">
      <c r="A36">
        <v>0.2</v>
      </c>
      <c r="B36">
        <v>1.4</v>
      </c>
      <c r="C36">
        <v>0.64</v>
      </c>
      <c r="D36">
        <v>0.5</v>
      </c>
      <c r="E36">
        <v>0.55</v>
      </c>
      <c r="F36">
        <v>0.0</v>
      </c>
      <c r="G36">
        <v>2.8</v>
      </c>
    </row>
    <row r="37">
      <c r="A37">
        <v>0.4</v>
      </c>
      <c r="B37">
        <v>0.1</v>
      </c>
      <c r="C37">
        <v>0.35</v>
      </c>
      <c r="D37">
        <v>1.0</v>
      </c>
      <c r="E37">
        <v>0.45</v>
      </c>
      <c r="F37">
        <v>0.5</v>
      </c>
      <c r="G37">
        <v>2.8</v>
      </c>
    </row>
    <row r="38">
      <c r="A38">
        <v>0.3</v>
      </c>
      <c r="B38">
        <v>1.05</v>
      </c>
      <c r="C38">
        <v>0.6</v>
      </c>
      <c r="D38">
        <v>0.0</v>
      </c>
      <c r="E38">
        <v>0.35</v>
      </c>
      <c r="F38">
        <v>0.2</v>
      </c>
      <c r="G38">
        <v>2.5</v>
      </c>
    </row>
    <row r="39">
      <c r="A39">
        <v>0.3</v>
      </c>
      <c r="B39">
        <v>0.92</v>
      </c>
      <c r="C39">
        <v>0.6</v>
      </c>
      <c r="D39">
        <v>0.0</v>
      </c>
      <c r="E39">
        <v>0.0</v>
      </c>
      <c r="F39">
        <v>0.0</v>
      </c>
      <c r="G39">
        <v>1.8</v>
      </c>
    </row>
    <row r="40">
      <c r="A40">
        <v>0.5</v>
      </c>
      <c r="B40">
        <v>1.03</v>
      </c>
      <c r="C40">
        <v>0.86</v>
      </c>
      <c r="D40">
        <v>0.0</v>
      </c>
      <c r="E40">
        <v>0.0</v>
      </c>
      <c r="F40">
        <v>0.2</v>
      </c>
      <c r="G40">
        <v>2.6</v>
      </c>
    </row>
    <row r="41">
      <c r="A41">
        <v>0.2</v>
      </c>
      <c r="B41">
        <v>1.35</v>
      </c>
      <c r="C41">
        <v>0.8</v>
      </c>
      <c r="D41">
        <v>0.1</v>
      </c>
      <c r="E41">
        <v>0.7</v>
      </c>
      <c r="F41">
        <v>0.3</v>
      </c>
      <c r="G41">
        <v>3.5</v>
      </c>
    </row>
    <row r="42">
      <c r="A42">
        <v>0.05</v>
      </c>
      <c r="B42">
        <v>1.2</v>
      </c>
      <c r="C42">
        <v>0.5</v>
      </c>
      <c r="D42">
        <v>0.3375</v>
      </c>
      <c r="E42" t="s">
        <v>265</v>
      </c>
      <c r="F42">
        <v>0.19</v>
      </c>
      <c r="G42">
        <v>2.2775</v>
      </c>
    </row>
    <row r="43">
      <c r="A43">
        <v>0.2</v>
      </c>
      <c r="B43">
        <v>1.22</v>
      </c>
      <c r="C43">
        <v>0.58</v>
      </c>
      <c r="D43">
        <v>0.45</v>
      </c>
      <c r="E43">
        <v>0.075</v>
      </c>
      <c r="F43">
        <v>0.35</v>
      </c>
      <c r="G43">
        <v>2.875</v>
      </c>
    </row>
    <row r="44">
      <c r="A44">
        <v>1.0</v>
      </c>
      <c r="B44">
        <v>1.08</v>
      </c>
      <c r="C44">
        <v>0.92</v>
      </c>
      <c r="D44">
        <v>0.3</v>
      </c>
      <c r="E44">
        <v>0.525</v>
      </c>
      <c r="F44">
        <v>0.9</v>
      </c>
      <c r="G44">
        <v>4.725</v>
      </c>
    </row>
    <row r="45">
      <c r="A45">
        <v>0.6</v>
      </c>
      <c r="B45">
        <v>0.65</v>
      </c>
      <c r="C45">
        <v>0.75</v>
      </c>
      <c r="D45">
        <v>0.0375</v>
      </c>
      <c r="E45">
        <v>0.3</v>
      </c>
      <c r="F45">
        <v>0.35</v>
      </c>
      <c r="G45">
        <v>2.6875</v>
      </c>
    </row>
    <row r="46">
      <c r="A46">
        <v>0.7</v>
      </c>
      <c r="B46">
        <v>0.65</v>
      </c>
      <c r="C46">
        <v>0.0</v>
      </c>
      <c r="D46">
        <v>0.25</v>
      </c>
      <c r="E46">
        <v>0.0</v>
      </c>
      <c r="F46">
        <v>0.55</v>
      </c>
      <c r="G46">
        <v>2.15</v>
      </c>
    </row>
    <row r="47">
      <c r="A47">
        <v>1.0</v>
      </c>
      <c r="B47">
        <v>1.56</v>
      </c>
      <c r="C47">
        <v>0.81</v>
      </c>
      <c r="D47">
        <v>0.375</v>
      </c>
      <c r="E47" t="s">
        <v>265</v>
      </c>
      <c r="F47">
        <v>0.25</v>
      </c>
      <c r="G47">
        <v>3.995</v>
      </c>
    </row>
    <row r="48">
      <c r="A48">
        <v>0.0</v>
      </c>
      <c r="B48">
        <v>0.42</v>
      </c>
      <c r="C48">
        <v>0.89</v>
      </c>
      <c r="D48">
        <v>0.0</v>
      </c>
      <c r="E48" t="s">
        <v>265</v>
      </c>
      <c r="F48">
        <v>0.25</v>
      </c>
      <c r="G48">
        <v>1.56</v>
      </c>
    </row>
    <row r="49">
      <c r="A49">
        <v>0.3</v>
      </c>
      <c r="B49">
        <v>0.5</v>
      </c>
      <c r="C49">
        <v>0.2</v>
      </c>
      <c r="D49">
        <v>0.0</v>
      </c>
      <c r="E49">
        <v>0.0</v>
      </c>
      <c r="F49">
        <v>0.47</v>
      </c>
      <c r="G49">
        <v>1.47</v>
      </c>
    </row>
    <row r="50">
      <c r="A50">
        <v>0.0</v>
      </c>
      <c r="B50">
        <v>0.17</v>
      </c>
      <c r="C50">
        <v>0.76</v>
      </c>
      <c r="D50">
        <v>0.0</v>
      </c>
      <c r="E50" t="s">
        <v>265</v>
      </c>
      <c r="F50">
        <v>0.2</v>
      </c>
      <c r="G50">
        <v>1.13</v>
      </c>
    </row>
    <row r="51">
      <c r="A51">
        <v>0.1</v>
      </c>
      <c r="B51">
        <v>1.02</v>
      </c>
      <c r="C51">
        <v>1.0</v>
      </c>
      <c r="D51">
        <v>0.0</v>
      </c>
      <c r="E51">
        <v>1.2</v>
      </c>
      <c r="F51">
        <v>0.9</v>
      </c>
      <c r="G51">
        <v>4.22</v>
      </c>
    </row>
    <row r="52">
      <c r="A52">
        <v>0.2</v>
      </c>
      <c r="B52">
        <v>1.8</v>
      </c>
      <c r="C52">
        <v>0.8</v>
      </c>
      <c r="D52">
        <v>0.0</v>
      </c>
      <c r="E52">
        <v>0.0</v>
      </c>
      <c r="F52">
        <v>0.35</v>
      </c>
      <c r="G52">
        <v>3.15</v>
      </c>
    </row>
    <row r="53">
      <c r="A53">
        <v>0.4</v>
      </c>
      <c r="B53">
        <v>1.35</v>
      </c>
      <c r="C53">
        <v>0.78</v>
      </c>
      <c r="D53">
        <v>0.15</v>
      </c>
      <c r="E53" t="s">
        <v>265</v>
      </c>
      <c r="F53">
        <v>0.55</v>
      </c>
      <c r="G53">
        <v>3.23</v>
      </c>
    </row>
    <row r="54">
      <c r="A54">
        <v>0.0</v>
      </c>
      <c r="B54">
        <v>0.75</v>
      </c>
      <c r="C54">
        <v>0.25</v>
      </c>
      <c r="D54">
        <v>0.25</v>
      </c>
      <c r="E54">
        <v>0.0</v>
      </c>
      <c r="F54">
        <v>1.5</v>
      </c>
      <c r="G54">
        <v>2.75</v>
      </c>
    </row>
    <row r="55">
      <c r="A55">
        <v>0.2</v>
      </c>
      <c r="B55">
        <v>1.57</v>
      </c>
      <c r="C55">
        <v>0.7</v>
      </c>
      <c r="D55">
        <v>0.0375</v>
      </c>
      <c r="E55">
        <v>0.0</v>
      </c>
      <c r="F55">
        <v>0.4</v>
      </c>
      <c r="G55">
        <v>2.9075</v>
      </c>
    </row>
    <row r="56">
      <c r="A56">
        <v>0.65</v>
      </c>
      <c r="B56">
        <v>0.6</v>
      </c>
      <c r="C56">
        <v>0.92</v>
      </c>
      <c r="D56">
        <v>0.4875</v>
      </c>
      <c r="E56" t="s">
        <v>265</v>
      </c>
      <c r="F56">
        <v>0.3</v>
      </c>
      <c r="G56">
        <v>2.9575</v>
      </c>
    </row>
    <row r="57">
      <c r="A57">
        <v>0.1</v>
      </c>
      <c r="B57">
        <v>0.42</v>
      </c>
      <c r="C57">
        <v>0.5</v>
      </c>
      <c r="D57">
        <v>0.0</v>
      </c>
      <c r="E57" t="s">
        <v>265</v>
      </c>
      <c r="F57">
        <v>0.0</v>
      </c>
      <c r="G57">
        <v>1.02</v>
      </c>
    </row>
    <row r="58">
      <c r="A58">
        <v>0.3</v>
      </c>
      <c r="B58">
        <v>1.18</v>
      </c>
      <c r="C58">
        <v>0.58</v>
      </c>
      <c r="D58">
        <v>0.105</v>
      </c>
      <c r="E58">
        <v>0.075</v>
      </c>
      <c r="F58">
        <v>0.22</v>
      </c>
      <c r="G58">
        <v>2.46</v>
      </c>
    </row>
    <row r="59">
      <c r="A59">
        <v>0.1</v>
      </c>
      <c r="B59">
        <v>0.84</v>
      </c>
      <c r="C59">
        <v>0.5</v>
      </c>
      <c r="D59">
        <v>1.1</v>
      </c>
      <c r="E59">
        <v>0.9</v>
      </c>
      <c r="F59">
        <v>1.02</v>
      </c>
      <c r="G59">
        <v>4.46</v>
      </c>
    </row>
    <row r="60">
      <c r="A60">
        <v>0.0</v>
      </c>
      <c r="B60">
        <v>1.35</v>
      </c>
      <c r="C60">
        <v>0.4</v>
      </c>
      <c r="D60">
        <v>0.0</v>
      </c>
      <c r="E60">
        <v>0.0</v>
      </c>
      <c r="F60">
        <v>0.57</v>
      </c>
      <c r="G60">
        <v>2.32</v>
      </c>
    </row>
    <row r="61">
      <c r="A61">
        <v>0.25</v>
      </c>
      <c r="B61">
        <v>1.26</v>
      </c>
      <c r="C61">
        <v>0.42</v>
      </c>
      <c r="D61">
        <v>0.0</v>
      </c>
      <c r="E61" t="s">
        <v>265</v>
      </c>
      <c r="F61">
        <v>0.0</v>
      </c>
      <c r="G61">
        <v>1.93</v>
      </c>
    </row>
    <row r="62">
      <c r="A62">
        <v>0.65</v>
      </c>
      <c r="B62">
        <v>1.6</v>
      </c>
      <c r="C62">
        <v>0.78</v>
      </c>
      <c r="D62">
        <v>0.225</v>
      </c>
      <c r="E62" t="s">
        <v>265</v>
      </c>
      <c r="F62">
        <v>0.77</v>
      </c>
      <c r="G62">
        <v>4.025</v>
      </c>
    </row>
    <row r="63">
      <c r="A63">
        <v>0.2</v>
      </c>
      <c r="B63">
        <v>1.27</v>
      </c>
      <c r="C63">
        <v>0.78</v>
      </c>
      <c r="D63">
        <v>0.075</v>
      </c>
      <c r="E63" t="s">
        <v>265</v>
      </c>
      <c r="F63">
        <v>0.27</v>
      </c>
      <c r="G63">
        <v>2.595</v>
      </c>
    </row>
    <row r="64">
      <c r="A64">
        <v>0.05</v>
      </c>
      <c r="B64">
        <v>1.07</v>
      </c>
      <c r="C64">
        <v>0.6</v>
      </c>
      <c r="D64">
        <v>0.1875</v>
      </c>
      <c r="E64">
        <v>0.075</v>
      </c>
      <c r="F64">
        <v>0.45</v>
      </c>
      <c r="G64">
        <v>2.4325</v>
      </c>
    </row>
    <row r="65">
      <c r="A65">
        <v>0.85</v>
      </c>
      <c r="B65">
        <v>0.92</v>
      </c>
      <c r="C65">
        <v>0.58</v>
      </c>
      <c r="D65">
        <v>0.0375</v>
      </c>
      <c r="E65" t="s">
        <v>265</v>
      </c>
      <c r="F65">
        <v>0.27</v>
      </c>
      <c r="G65">
        <v>2.6575</v>
      </c>
    </row>
    <row r="66">
      <c r="A66">
        <v>0.45</v>
      </c>
      <c r="B66">
        <v>1.31</v>
      </c>
      <c r="C66">
        <v>0.58</v>
      </c>
      <c r="D66">
        <v>0.3</v>
      </c>
      <c r="E66">
        <v>0.15</v>
      </c>
      <c r="F66">
        <v>0.22</v>
      </c>
      <c r="G66">
        <v>3.01</v>
      </c>
    </row>
    <row r="67">
      <c r="A67">
        <v>0.0</v>
      </c>
      <c r="B67">
        <v>1.25</v>
      </c>
      <c r="C67">
        <v>0.25</v>
      </c>
      <c r="D67">
        <v>0.0</v>
      </c>
      <c r="E67">
        <v>0.0</v>
      </c>
      <c r="F67">
        <v>0.62</v>
      </c>
      <c r="G67">
        <v>2.12</v>
      </c>
    </row>
    <row r="68">
      <c r="A68">
        <v>0.4</v>
      </c>
      <c r="B68">
        <v>1.47</v>
      </c>
      <c r="C68">
        <v>0.78</v>
      </c>
      <c r="D68">
        <v>0.45</v>
      </c>
      <c r="E68" t="s">
        <v>265</v>
      </c>
      <c r="F68">
        <v>0.45</v>
      </c>
      <c r="G68">
        <v>3.55</v>
      </c>
    </row>
    <row r="69">
      <c r="A69">
        <v>0.0</v>
      </c>
      <c r="B69">
        <v>1.06</v>
      </c>
      <c r="C69">
        <v>0.6</v>
      </c>
      <c r="D69">
        <v>0.5625</v>
      </c>
      <c r="E69" t="s">
        <v>265</v>
      </c>
      <c r="F69">
        <v>0.37</v>
      </c>
      <c r="G69">
        <v>2.5925</v>
      </c>
    </row>
    <row r="70">
      <c r="A70">
        <v>0.2</v>
      </c>
      <c r="B70" t="s">
        <v>265</v>
      </c>
      <c r="C70">
        <v>0.77</v>
      </c>
      <c r="D70">
        <v>0.4125</v>
      </c>
      <c r="E70">
        <v>1.575</v>
      </c>
      <c r="F70">
        <v>0.4</v>
      </c>
      <c r="G70">
        <v>3.3575</v>
      </c>
    </row>
    <row r="71">
      <c r="A71">
        <v>0.1</v>
      </c>
      <c r="B71">
        <v>0.6</v>
      </c>
      <c r="C71">
        <v>0.6</v>
      </c>
      <c r="D71">
        <v>0.06</v>
      </c>
      <c r="E71" t="s">
        <v>265</v>
      </c>
      <c r="F71">
        <v>0.3</v>
      </c>
      <c r="G71">
        <v>1.66</v>
      </c>
    </row>
    <row r="72">
      <c r="A72">
        <v>0.6</v>
      </c>
      <c r="B72">
        <v>1.88</v>
      </c>
      <c r="C72">
        <v>0.77</v>
      </c>
      <c r="D72">
        <v>0.525</v>
      </c>
      <c r="E72" t="s">
        <v>265</v>
      </c>
      <c r="F72">
        <v>0.85</v>
      </c>
      <c r="G72">
        <v>4.625</v>
      </c>
    </row>
    <row r="73">
      <c r="A73">
        <v>0.2</v>
      </c>
      <c r="B73">
        <v>1.27</v>
      </c>
      <c r="C73">
        <v>0.6</v>
      </c>
      <c r="D73">
        <v>0.675</v>
      </c>
      <c r="E73">
        <v>0.3</v>
      </c>
      <c r="F73">
        <v>0.38</v>
      </c>
      <c r="G73">
        <v>3.425</v>
      </c>
    </row>
    <row r="74">
      <c r="A74">
        <v>0.1</v>
      </c>
      <c r="B74">
        <v>0.8</v>
      </c>
      <c r="C74">
        <v>0.8</v>
      </c>
      <c r="D74">
        <v>0.0</v>
      </c>
      <c r="E74">
        <v>0.075</v>
      </c>
      <c r="F74">
        <v>0.45</v>
      </c>
      <c r="G74">
        <v>2.225</v>
      </c>
    </row>
    <row r="75">
      <c r="A75">
        <v>0.5</v>
      </c>
      <c r="B75">
        <v>1.37</v>
      </c>
      <c r="C75">
        <v>0.74</v>
      </c>
      <c r="D75">
        <v>0.825</v>
      </c>
      <c r="E75">
        <v>0.825</v>
      </c>
      <c r="F75">
        <v>0.5</v>
      </c>
      <c r="G75">
        <v>4.76</v>
      </c>
    </row>
    <row r="76">
      <c r="A76">
        <v>0.3</v>
      </c>
      <c r="B76">
        <v>1.25</v>
      </c>
      <c r="C76">
        <v>1.0</v>
      </c>
      <c r="D76">
        <v>0.6</v>
      </c>
      <c r="E76">
        <v>0.6</v>
      </c>
      <c r="F76">
        <v>1.0</v>
      </c>
      <c r="G76">
        <v>4.75</v>
      </c>
    </row>
    <row r="77">
      <c r="A77">
        <v>0.5</v>
      </c>
      <c r="B77">
        <v>1.0</v>
      </c>
      <c r="C77">
        <v>1.0</v>
      </c>
      <c r="D77">
        <v>0.0</v>
      </c>
      <c r="E77">
        <v>0.0</v>
      </c>
      <c r="F77">
        <v>0.88</v>
      </c>
      <c r="G77">
        <v>3.38</v>
      </c>
    </row>
    <row r="78">
      <c r="A78">
        <v>0.0</v>
      </c>
      <c r="B78">
        <v>1.07</v>
      </c>
      <c r="C78">
        <v>0.9</v>
      </c>
      <c r="D78">
        <v>0.4875</v>
      </c>
      <c r="E78" t="s">
        <v>265</v>
      </c>
      <c r="F78">
        <v>0.47</v>
      </c>
      <c r="G78">
        <v>2.9275</v>
      </c>
    </row>
    <row r="79">
      <c r="A79">
        <v>0.2</v>
      </c>
      <c r="B79">
        <v>1.95</v>
      </c>
      <c r="C79">
        <v>0.9</v>
      </c>
      <c r="D79">
        <v>0.525</v>
      </c>
      <c r="E79" t="s">
        <v>265</v>
      </c>
      <c r="F79">
        <v>0.35</v>
      </c>
      <c r="G79">
        <v>3.925</v>
      </c>
    </row>
    <row r="80">
      <c r="A80">
        <v>0.1</v>
      </c>
      <c r="B80">
        <v>0.54</v>
      </c>
      <c r="C80">
        <v>0.92</v>
      </c>
      <c r="D80">
        <v>0.375</v>
      </c>
      <c r="E80" t="s">
        <v>265</v>
      </c>
      <c r="F80">
        <v>0.35</v>
      </c>
      <c r="G80">
        <v>2.285</v>
      </c>
    </row>
    <row r="81">
      <c r="A81">
        <v>0.0</v>
      </c>
      <c r="B81">
        <v>0.4</v>
      </c>
      <c r="C81">
        <v>0.5</v>
      </c>
      <c r="D81">
        <v>0.0</v>
      </c>
      <c r="E81" t="s">
        <v>265</v>
      </c>
      <c r="F81">
        <v>0.0</v>
      </c>
      <c r="G81">
        <v>0.9</v>
      </c>
    </row>
    <row r="82">
      <c r="A82">
        <v>0.5</v>
      </c>
      <c r="B82">
        <v>1.66</v>
      </c>
      <c r="C82">
        <v>0.81</v>
      </c>
      <c r="D82">
        <v>0.4875</v>
      </c>
      <c r="E82" t="s">
        <v>265</v>
      </c>
      <c r="F82">
        <v>0.6</v>
      </c>
      <c r="G82">
        <v>4.0575</v>
      </c>
    </row>
    <row r="83">
      <c r="A83">
        <v>0.0</v>
      </c>
      <c r="B83">
        <v>0.67</v>
      </c>
      <c r="C83">
        <v>0.75</v>
      </c>
      <c r="D83">
        <v>0.8625</v>
      </c>
      <c r="E83">
        <v>1.575</v>
      </c>
      <c r="F83">
        <v>0.4</v>
      </c>
      <c r="G83">
        <v>4.2575</v>
      </c>
    </row>
    <row r="84">
      <c r="A84">
        <v>0.2</v>
      </c>
      <c r="B84">
        <v>1.8</v>
      </c>
      <c r="C84">
        <v>0.77</v>
      </c>
      <c r="D84">
        <v>0.0</v>
      </c>
      <c r="E84" t="s">
        <v>265</v>
      </c>
      <c r="F84">
        <v>0.24</v>
      </c>
      <c r="G84">
        <v>3.01</v>
      </c>
    </row>
    <row r="85">
      <c r="A85">
        <v>0.1</v>
      </c>
      <c r="B85">
        <v>0.74</v>
      </c>
      <c r="C85">
        <v>0.8</v>
      </c>
      <c r="D85">
        <v>0.0</v>
      </c>
      <c r="E85" t="s">
        <v>265</v>
      </c>
      <c r="F85">
        <v>0.3</v>
      </c>
      <c r="G85">
        <v>1.94</v>
      </c>
    </row>
    <row r="86">
      <c r="A86">
        <v>0.0</v>
      </c>
      <c r="B86">
        <v>1.0</v>
      </c>
      <c r="C86">
        <v>0.25</v>
      </c>
      <c r="D86">
        <v>0.0</v>
      </c>
      <c r="E86">
        <v>0.25</v>
      </c>
      <c r="F86">
        <v>0.0</v>
      </c>
      <c r="G86">
        <v>1.5</v>
      </c>
    </row>
    <row r="87">
      <c r="A87">
        <v>0.4</v>
      </c>
      <c r="B87">
        <v>1.07</v>
      </c>
      <c r="C87">
        <v>1.0</v>
      </c>
      <c r="D87">
        <v>0.45</v>
      </c>
      <c r="E87" t="s">
        <v>265</v>
      </c>
      <c r="F87">
        <v>0.55</v>
      </c>
      <c r="G87">
        <v>3.47</v>
      </c>
    </row>
    <row r="88">
      <c r="A88">
        <v>0.3</v>
      </c>
      <c r="B88">
        <v>0.83</v>
      </c>
      <c r="C88">
        <v>0.74</v>
      </c>
      <c r="D88">
        <v>0.0</v>
      </c>
      <c r="E88">
        <v>0.15</v>
      </c>
      <c r="F88">
        <v>0.27</v>
      </c>
      <c r="G88">
        <v>2.29</v>
      </c>
    </row>
    <row r="89">
      <c r="A89">
        <v>0.0</v>
      </c>
      <c r="B89">
        <v>1.26</v>
      </c>
      <c r="C89">
        <v>1.0</v>
      </c>
      <c r="D89">
        <v>0.225</v>
      </c>
      <c r="E89" t="s">
        <v>265</v>
      </c>
      <c r="F89">
        <v>0.2</v>
      </c>
      <c r="G89">
        <v>2.685</v>
      </c>
    </row>
    <row r="90">
      <c r="A90">
        <v>0.2</v>
      </c>
      <c r="B90">
        <v>0.58</v>
      </c>
      <c r="C90">
        <v>0.58</v>
      </c>
      <c r="D90">
        <v>0.075</v>
      </c>
      <c r="E90">
        <v>0.0</v>
      </c>
      <c r="F90">
        <v>0.22</v>
      </c>
      <c r="G90">
        <v>1.655</v>
      </c>
    </row>
    <row r="91">
      <c r="A91">
        <v>0.1</v>
      </c>
      <c r="B91">
        <v>0.97</v>
      </c>
      <c r="C91">
        <v>0.8</v>
      </c>
      <c r="D91">
        <v>0.45</v>
      </c>
      <c r="E91">
        <v>0.525</v>
      </c>
      <c r="F91">
        <v>0.8</v>
      </c>
      <c r="G91">
        <v>3.645</v>
      </c>
    </row>
    <row r="92">
      <c r="A92">
        <v>1.0</v>
      </c>
      <c r="B92">
        <v>1.08</v>
      </c>
      <c r="C92">
        <v>0.92</v>
      </c>
      <c r="D92">
        <v>0.0</v>
      </c>
      <c r="E92">
        <v>1.0</v>
      </c>
      <c r="F92">
        <v>0.9</v>
      </c>
      <c r="G92">
        <v>4.9</v>
      </c>
    </row>
    <row r="93">
      <c r="A93">
        <v>0.3</v>
      </c>
      <c r="B93">
        <v>1.3</v>
      </c>
      <c r="C93">
        <v>0.15</v>
      </c>
      <c r="D93">
        <v>0.0</v>
      </c>
      <c r="E93">
        <v>0.0</v>
      </c>
      <c r="F93">
        <v>0.47</v>
      </c>
      <c r="G93">
        <v>2.22</v>
      </c>
    </row>
    <row r="94">
      <c r="A94">
        <v>0.1</v>
      </c>
      <c r="B94">
        <v>1.02</v>
      </c>
      <c r="C94">
        <v>1.0</v>
      </c>
      <c r="D94">
        <v>0.75</v>
      </c>
      <c r="E94">
        <v>1.2</v>
      </c>
      <c r="F94">
        <v>0.9</v>
      </c>
      <c r="G94">
        <v>4.97</v>
      </c>
    </row>
    <row r="95">
      <c r="A95">
        <v>0.0</v>
      </c>
      <c r="B95">
        <v>1.55</v>
      </c>
      <c r="C95">
        <v>0.6</v>
      </c>
      <c r="D95">
        <v>1.0</v>
      </c>
      <c r="E95">
        <v>0.5</v>
      </c>
      <c r="F95">
        <v>0.75</v>
      </c>
      <c r="G95">
        <v>4.4</v>
      </c>
    </row>
    <row r="96">
      <c r="A96">
        <v>0.65</v>
      </c>
      <c r="B96">
        <v>1.6</v>
      </c>
      <c r="C96">
        <v>0.78</v>
      </c>
      <c r="D96">
        <v>0.4</v>
      </c>
      <c r="E96">
        <v>0.5</v>
      </c>
      <c r="F96">
        <v>0.77</v>
      </c>
      <c r="G96">
        <v>4.7</v>
      </c>
    </row>
    <row r="97">
      <c r="A97">
        <v>0.2</v>
      </c>
      <c r="B97">
        <v>1.27</v>
      </c>
      <c r="C97">
        <v>0.78</v>
      </c>
      <c r="D97">
        <v>0.25</v>
      </c>
      <c r="E97">
        <v>0.0</v>
      </c>
      <c r="F97">
        <v>0.27</v>
      </c>
      <c r="G97">
        <v>2.77</v>
      </c>
    </row>
    <row r="98">
      <c r="A98">
        <v>0.05</v>
      </c>
      <c r="B98">
        <v>1.07</v>
      </c>
      <c r="C98">
        <v>0.6</v>
      </c>
      <c r="D98">
        <v>0.0</v>
      </c>
      <c r="E98">
        <v>0.0</v>
      </c>
      <c r="F98">
        <v>0.45</v>
      </c>
      <c r="G98">
        <v>2.17</v>
      </c>
    </row>
    <row r="99">
      <c r="A99">
        <v>0.0</v>
      </c>
      <c r="B99">
        <v>0.5</v>
      </c>
      <c r="C99">
        <v>0.0</v>
      </c>
      <c r="D99">
        <v>0.25</v>
      </c>
      <c r="E99">
        <v>0.0</v>
      </c>
      <c r="F99">
        <v>0.35</v>
      </c>
      <c r="G99">
        <v>1.1</v>
      </c>
    </row>
    <row r="100">
      <c r="A100">
        <v>0.4</v>
      </c>
      <c r="B100">
        <v>1.47</v>
      </c>
      <c r="C100">
        <v>0.78</v>
      </c>
      <c r="D100">
        <v>0.25</v>
      </c>
      <c r="E100">
        <v>0.5</v>
      </c>
      <c r="F100">
        <v>0.45</v>
      </c>
      <c r="G100">
        <v>3.85</v>
      </c>
    </row>
    <row r="101">
      <c r="A101">
        <v>0.0</v>
      </c>
      <c r="B101">
        <v>1.06</v>
      </c>
      <c r="C101">
        <v>0.6</v>
      </c>
      <c r="D101">
        <v>1.0</v>
      </c>
      <c r="E101">
        <v>1.25</v>
      </c>
      <c r="F101">
        <v>0.37</v>
      </c>
      <c r="G101">
        <v>4.28</v>
      </c>
    </row>
    <row r="102">
      <c r="A102">
        <v>0.1</v>
      </c>
      <c r="B102">
        <v>0.3</v>
      </c>
      <c r="C102">
        <v>0.6</v>
      </c>
      <c r="D102">
        <v>0.25</v>
      </c>
      <c r="E102">
        <v>0.0</v>
      </c>
      <c r="F102">
        <v>0.55</v>
      </c>
      <c r="G102">
        <v>1.8</v>
      </c>
    </row>
    <row r="103">
      <c r="A103">
        <v>0.2</v>
      </c>
      <c r="B103">
        <v>1.27</v>
      </c>
      <c r="C103">
        <v>0.6</v>
      </c>
      <c r="D103">
        <v>0.675</v>
      </c>
      <c r="E103">
        <v>0.25</v>
      </c>
      <c r="F103">
        <v>0.38</v>
      </c>
      <c r="G103">
        <v>3.375</v>
      </c>
    </row>
    <row r="104">
      <c r="A104">
        <v>0.0</v>
      </c>
      <c r="B104">
        <v>1.3</v>
      </c>
      <c r="C104">
        <v>0.96</v>
      </c>
      <c r="D104">
        <v>0.0</v>
      </c>
      <c r="E104">
        <v>0.5</v>
      </c>
      <c r="F104">
        <v>0.45</v>
      </c>
      <c r="G104">
        <v>3.21</v>
      </c>
    </row>
    <row r="105">
      <c r="A105">
        <v>0.5</v>
      </c>
      <c r="B105">
        <v>1.0</v>
      </c>
      <c r="C105">
        <v>1.0</v>
      </c>
      <c r="D105">
        <v>0.25</v>
      </c>
      <c r="E105">
        <v>0.0</v>
      </c>
      <c r="F105">
        <v>0.88</v>
      </c>
      <c r="G105">
        <v>3.63</v>
      </c>
    </row>
    <row r="106">
      <c r="A106">
        <v>0.0</v>
      </c>
      <c r="B106">
        <v>1.1</v>
      </c>
      <c r="C106">
        <v>0.75</v>
      </c>
      <c r="D106">
        <v>0.8625</v>
      </c>
      <c r="E106" s="42">
        <v>1.3</v>
      </c>
      <c r="F106">
        <v>0.4</v>
      </c>
      <c r="G106">
        <v>4.6875</v>
      </c>
    </row>
    <row r="107">
      <c r="A107">
        <v>0.3</v>
      </c>
      <c r="B107">
        <v>0.83</v>
      </c>
      <c r="C107">
        <v>0.74</v>
      </c>
      <c r="D107">
        <v>0.0</v>
      </c>
      <c r="E107">
        <v>0.0</v>
      </c>
      <c r="F107">
        <v>0.27</v>
      </c>
      <c r="G107">
        <v>2.14</v>
      </c>
    </row>
    <row r="108">
      <c r="A108">
        <v>0.5</v>
      </c>
      <c r="B108">
        <v>0.88</v>
      </c>
      <c r="C108">
        <v>0.0</v>
      </c>
      <c r="D108">
        <v>0.5</v>
      </c>
      <c r="E108">
        <v>0.0</v>
      </c>
      <c r="F108">
        <v>0.45</v>
      </c>
      <c r="G108">
        <v>2.33</v>
      </c>
    </row>
    <row r="109">
      <c r="A109">
        <v>0.7</v>
      </c>
      <c r="B109">
        <v>1.45</v>
      </c>
      <c r="C109">
        <v>0.85</v>
      </c>
      <c r="D109">
        <v>0.58</v>
      </c>
      <c r="E109">
        <v>0.0</v>
      </c>
      <c r="F109">
        <v>0.9</v>
      </c>
      <c r="G109">
        <v>4.48</v>
      </c>
    </row>
    <row r="110">
      <c r="A110">
        <v>0.4</v>
      </c>
      <c r="B110">
        <v>1.32</v>
      </c>
      <c r="C110">
        <v>0.25</v>
      </c>
      <c r="D110">
        <v>0.75</v>
      </c>
      <c r="E110">
        <v>0.0</v>
      </c>
      <c r="F110">
        <v>1.15</v>
      </c>
      <c r="G110">
        <v>3.87</v>
      </c>
    </row>
    <row r="111">
      <c r="A111">
        <v>0.3</v>
      </c>
      <c r="B111">
        <v>0.44</v>
      </c>
      <c r="C111">
        <v>0.0375</v>
      </c>
      <c r="D111">
        <v>0.8</v>
      </c>
      <c r="E111" t="s">
        <v>265</v>
      </c>
      <c r="F111">
        <v>0.3</v>
      </c>
      <c r="G111">
        <v>1.8775</v>
      </c>
    </row>
    <row r="112">
      <c r="A112">
        <v>0.6</v>
      </c>
      <c r="B112">
        <v>0.85</v>
      </c>
      <c r="C112">
        <v>0.225</v>
      </c>
      <c r="D112">
        <v>0.75</v>
      </c>
      <c r="E112" t="s">
        <v>265</v>
      </c>
      <c r="F112">
        <v>0.55</v>
      </c>
      <c r="G112">
        <v>2.975</v>
      </c>
    </row>
    <row r="113">
      <c r="A113">
        <v>0.0</v>
      </c>
      <c r="B113" t="s">
        <v>265</v>
      </c>
      <c r="C113" t="s">
        <v>265</v>
      </c>
      <c r="D113">
        <v>0.6</v>
      </c>
      <c r="E113" t="s">
        <v>265</v>
      </c>
      <c r="F113">
        <v>0.0</v>
      </c>
      <c r="G113">
        <v>0.6</v>
      </c>
    </row>
    <row r="114">
      <c r="A114">
        <v>0.7</v>
      </c>
      <c r="B114">
        <v>1.73</v>
      </c>
      <c r="C114">
        <v>0.1125</v>
      </c>
      <c r="D114">
        <v>0.7</v>
      </c>
      <c r="E114" t="s">
        <v>265</v>
      </c>
      <c r="F114">
        <v>0.75</v>
      </c>
      <c r="G114">
        <v>3.9925</v>
      </c>
    </row>
    <row r="115">
      <c r="A115">
        <v>0.3</v>
      </c>
      <c r="B115">
        <v>0.89</v>
      </c>
      <c r="C115">
        <v>0.5</v>
      </c>
      <c r="D115">
        <v>0.65</v>
      </c>
      <c r="E115">
        <v>0.25</v>
      </c>
      <c r="F115">
        <v>0.25</v>
      </c>
      <c r="G115">
        <v>2.84</v>
      </c>
    </row>
    <row r="116">
      <c r="A116">
        <v>0.0</v>
      </c>
      <c r="B116">
        <v>1.64</v>
      </c>
      <c r="C116">
        <v>0.1875</v>
      </c>
      <c r="D116">
        <v>0.95</v>
      </c>
      <c r="E116" t="s">
        <v>265</v>
      </c>
      <c r="F116">
        <v>0.75</v>
      </c>
      <c r="G116">
        <v>3.5275</v>
      </c>
    </row>
    <row r="117">
      <c r="A117">
        <v>0.4</v>
      </c>
      <c r="B117">
        <v>1.51</v>
      </c>
      <c r="C117">
        <v>0.675</v>
      </c>
      <c r="D117">
        <v>0.6</v>
      </c>
      <c r="E117">
        <v>0.5</v>
      </c>
      <c r="F117">
        <v>0.9</v>
      </c>
      <c r="G117">
        <v>4.585</v>
      </c>
    </row>
    <row r="118">
      <c r="A118">
        <v>0.3</v>
      </c>
      <c r="B118">
        <v>0.8</v>
      </c>
      <c r="C118">
        <v>0.3</v>
      </c>
      <c r="D118">
        <v>0.6</v>
      </c>
      <c r="E118">
        <v>0.0</v>
      </c>
      <c r="F118">
        <v>0.45</v>
      </c>
      <c r="G118">
        <v>2.45</v>
      </c>
    </row>
    <row r="119">
      <c r="A119">
        <v>0.1</v>
      </c>
      <c r="B119">
        <v>0.45</v>
      </c>
      <c r="C119" t="s">
        <v>265</v>
      </c>
      <c r="D119">
        <v>0.5</v>
      </c>
      <c r="E119" t="s">
        <v>265</v>
      </c>
      <c r="F119">
        <v>0.2</v>
      </c>
      <c r="G119">
        <v>1.25</v>
      </c>
    </row>
    <row r="120">
      <c r="A120">
        <v>0.0</v>
      </c>
      <c r="B120">
        <v>0.52</v>
      </c>
      <c r="C120" t="s">
        <v>265</v>
      </c>
      <c r="D120">
        <v>0.54</v>
      </c>
      <c r="E120" t="s">
        <v>265</v>
      </c>
      <c r="F120">
        <v>0.0</v>
      </c>
      <c r="G120">
        <v>1.06</v>
      </c>
    </row>
    <row r="121">
      <c r="A121">
        <v>0.0</v>
      </c>
      <c r="B121">
        <v>0.0</v>
      </c>
      <c r="C121">
        <v>0.0</v>
      </c>
      <c r="D121">
        <v>0.1</v>
      </c>
      <c r="E121">
        <v>0.0</v>
      </c>
      <c r="F121">
        <v>0.3</v>
      </c>
      <c r="G121">
        <v>0.4</v>
      </c>
    </row>
    <row r="122">
      <c r="A122">
        <v>0.4</v>
      </c>
      <c r="B122">
        <v>1.08</v>
      </c>
      <c r="C122">
        <v>0.225</v>
      </c>
      <c r="D122">
        <v>0.8</v>
      </c>
      <c r="E122" t="s">
        <v>265</v>
      </c>
      <c r="F122">
        <v>0.4</v>
      </c>
      <c r="G122">
        <v>2.905</v>
      </c>
    </row>
    <row r="123">
      <c r="A123">
        <v>0.4</v>
      </c>
      <c r="B123">
        <v>0.73</v>
      </c>
      <c r="C123" t="s">
        <v>265</v>
      </c>
      <c r="D123">
        <v>0.6</v>
      </c>
      <c r="E123" t="s">
        <v>265</v>
      </c>
      <c r="F123">
        <v>0.2</v>
      </c>
      <c r="G123">
        <v>1.93</v>
      </c>
    </row>
    <row r="124">
      <c r="A124">
        <v>0.1</v>
      </c>
      <c r="B124">
        <v>1.47</v>
      </c>
      <c r="C124" t="s">
        <v>265</v>
      </c>
      <c r="D124">
        <v>0.5</v>
      </c>
      <c r="E124" t="s">
        <v>265</v>
      </c>
      <c r="F124">
        <v>0.0</v>
      </c>
      <c r="G124">
        <v>2.07</v>
      </c>
    </row>
    <row r="125">
      <c r="A125">
        <v>0.2</v>
      </c>
      <c r="B125">
        <v>1.74</v>
      </c>
      <c r="C125" t="s">
        <v>265</v>
      </c>
      <c r="D125">
        <v>0.5</v>
      </c>
      <c r="E125" t="s">
        <v>265</v>
      </c>
      <c r="F125">
        <v>0.0</v>
      </c>
      <c r="G125">
        <v>2.44</v>
      </c>
    </row>
    <row r="126">
      <c r="A126">
        <v>0.4</v>
      </c>
      <c r="B126">
        <v>1.55</v>
      </c>
      <c r="C126">
        <v>0.85</v>
      </c>
      <c r="D126">
        <v>0.6</v>
      </c>
      <c r="E126">
        <v>0.0</v>
      </c>
      <c r="F126">
        <v>0.5</v>
      </c>
      <c r="G126">
        <v>3.9</v>
      </c>
    </row>
    <row r="127">
      <c r="A127">
        <v>0.5</v>
      </c>
      <c r="B127">
        <v>0.95</v>
      </c>
      <c r="C127">
        <v>0.1875</v>
      </c>
      <c r="D127">
        <v>0.65</v>
      </c>
      <c r="E127">
        <v>0.0</v>
      </c>
      <c r="F127">
        <v>0.45</v>
      </c>
      <c r="G127">
        <v>2.7375</v>
      </c>
    </row>
    <row r="128">
      <c r="A128">
        <v>0.4</v>
      </c>
      <c r="B128">
        <v>1.0</v>
      </c>
      <c r="C128">
        <v>0.6</v>
      </c>
      <c r="D128">
        <v>0.5</v>
      </c>
      <c r="E128">
        <v>0.25</v>
      </c>
      <c r="F128">
        <v>0.6</v>
      </c>
      <c r="G128">
        <v>3.35</v>
      </c>
    </row>
    <row r="129">
      <c r="A129">
        <v>0.3</v>
      </c>
      <c r="B129">
        <v>0.88</v>
      </c>
      <c r="C129">
        <v>0.0</v>
      </c>
      <c r="D129">
        <v>0.65</v>
      </c>
      <c r="E129" t="s">
        <v>265</v>
      </c>
      <c r="F129">
        <v>0.1</v>
      </c>
      <c r="G129">
        <v>1.93</v>
      </c>
    </row>
    <row r="130">
      <c r="A130">
        <v>0.0</v>
      </c>
      <c r="B130">
        <v>0.4</v>
      </c>
      <c r="C130">
        <v>0.0</v>
      </c>
      <c r="D130">
        <v>0.92</v>
      </c>
      <c r="E130" t="s">
        <v>265</v>
      </c>
      <c r="F130">
        <v>0.4</v>
      </c>
      <c r="G130">
        <v>1.72</v>
      </c>
    </row>
    <row r="131">
      <c r="A131">
        <v>0.3</v>
      </c>
      <c r="B131">
        <v>1.04</v>
      </c>
      <c r="C131" t="s">
        <v>265</v>
      </c>
      <c r="D131">
        <v>0.8</v>
      </c>
      <c r="E131" t="s">
        <v>265</v>
      </c>
      <c r="F131">
        <v>0.0</v>
      </c>
      <c r="G131">
        <v>2.14</v>
      </c>
    </row>
    <row r="132">
      <c r="A132">
        <v>0.35</v>
      </c>
      <c r="B132">
        <v>1.42</v>
      </c>
      <c r="C132">
        <v>0.5</v>
      </c>
      <c r="D132">
        <v>0.8</v>
      </c>
      <c r="E132">
        <v>0.25</v>
      </c>
      <c r="F132">
        <v>0.2</v>
      </c>
      <c r="G132">
        <v>3.52</v>
      </c>
    </row>
    <row r="133">
      <c r="A133">
        <v>0.0</v>
      </c>
      <c r="B133">
        <v>0.37</v>
      </c>
      <c r="C133">
        <v>0.225</v>
      </c>
      <c r="D133">
        <v>0.74</v>
      </c>
      <c r="E133" t="s">
        <v>265</v>
      </c>
      <c r="F133">
        <v>0.4</v>
      </c>
      <c r="G133">
        <v>1.735</v>
      </c>
    </row>
    <row r="134">
      <c r="A134">
        <v>0.4</v>
      </c>
      <c r="B134">
        <v>1.32</v>
      </c>
      <c r="C134">
        <v>0.25</v>
      </c>
      <c r="D134">
        <v>0.75</v>
      </c>
      <c r="E134">
        <v>0.25</v>
      </c>
      <c r="F134">
        <v>1.15</v>
      </c>
      <c r="G134">
        <v>4.1</v>
      </c>
    </row>
    <row r="135">
      <c r="A135">
        <v>0.3</v>
      </c>
      <c r="B135">
        <v>0.89</v>
      </c>
      <c r="C135">
        <v>0.5</v>
      </c>
      <c r="D135">
        <v>0.25</v>
      </c>
      <c r="E135">
        <v>1.25</v>
      </c>
      <c r="F135">
        <v>0.25</v>
      </c>
      <c r="G135">
        <v>3.5</v>
      </c>
    </row>
    <row r="136">
      <c r="A136">
        <v>0.0</v>
      </c>
      <c r="B136">
        <v>0.5</v>
      </c>
      <c r="C136">
        <v>0.25</v>
      </c>
      <c r="D136">
        <v>0.1</v>
      </c>
      <c r="E136">
        <v>0.75</v>
      </c>
      <c r="F136">
        <v>0.3</v>
      </c>
      <c r="G136">
        <v>1.9</v>
      </c>
    </row>
    <row r="137">
      <c r="A137">
        <v>0.35</v>
      </c>
      <c r="B137">
        <v>1.42</v>
      </c>
      <c r="C137">
        <v>0.0</v>
      </c>
      <c r="D137">
        <v>0.8</v>
      </c>
      <c r="E137">
        <v>0.75</v>
      </c>
      <c r="F137">
        <v>0.2</v>
      </c>
      <c r="G137">
        <v>3.5</v>
      </c>
    </row>
    <row r="138">
      <c r="A138">
        <v>0.3</v>
      </c>
      <c r="B138">
        <v>1.4</v>
      </c>
      <c r="C138">
        <v>0.5</v>
      </c>
      <c r="D138">
        <v>0.0</v>
      </c>
      <c r="E138" t="s">
        <v>265</v>
      </c>
      <c r="F138">
        <v>0.27</v>
      </c>
      <c r="G138">
        <v>2.47</v>
      </c>
    </row>
    <row r="139">
      <c r="A139">
        <v>0.5</v>
      </c>
      <c r="B139">
        <v>1.4</v>
      </c>
      <c r="C139">
        <v>0.75</v>
      </c>
      <c r="D139">
        <v>0.25</v>
      </c>
      <c r="E139">
        <v>0.0</v>
      </c>
      <c r="F139">
        <v>1.1</v>
      </c>
      <c r="G139">
        <v>4.0</v>
      </c>
    </row>
    <row r="140">
      <c r="A140">
        <v>0.2</v>
      </c>
      <c r="B140">
        <v>1.15</v>
      </c>
      <c r="C140">
        <v>0.8</v>
      </c>
      <c r="D140">
        <v>0.25</v>
      </c>
      <c r="E140">
        <v>0.0</v>
      </c>
      <c r="F140">
        <v>0.12</v>
      </c>
      <c r="G140">
        <v>2.52</v>
      </c>
    </row>
    <row r="141">
      <c r="A141">
        <v>0.3</v>
      </c>
      <c r="B141">
        <v>1.5</v>
      </c>
      <c r="C141">
        <v>1.0</v>
      </c>
      <c r="D141">
        <v>0.75</v>
      </c>
      <c r="E141">
        <v>0.0</v>
      </c>
      <c r="F141">
        <v>1.1</v>
      </c>
      <c r="G141">
        <v>4.65</v>
      </c>
    </row>
    <row r="142">
      <c r="A142">
        <v>0.8</v>
      </c>
      <c r="B142">
        <v>1.2</v>
      </c>
      <c r="C142">
        <v>0.65</v>
      </c>
      <c r="D142">
        <v>0.5</v>
      </c>
      <c r="E142">
        <v>0.25</v>
      </c>
      <c r="F142">
        <v>0.95</v>
      </c>
      <c r="G142">
        <v>4.35</v>
      </c>
    </row>
    <row r="143">
      <c r="A143">
        <v>0.3</v>
      </c>
      <c r="B143">
        <v>1.2</v>
      </c>
      <c r="C143">
        <v>1.0</v>
      </c>
      <c r="D143">
        <v>0.7125</v>
      </c>
      <c r="E143">
        <v>0.75</v>
      </c>
      <c r="F143">
        <v>0.95</v>
      </c>
      <c r="G143">
        <v>4.9125</v>
      </c>
    </row>
    <row r="144">
      <c r="A144">
        <v>0.3</v>
      </c>
      <c r="B144">
        <v>0.9</v>
      </c>
      <c r="C144">
        <v>0.65</v>
      </c>
      <c r="D144">
        <v>0.25</v>
      </c>
      <c r="E144">
        <v>0.0</v>
      </c>
      <c r="F144">
        <v>0.57</v>
      </c>
      <c r="G144">
        <v>2.67</v>
      </c>
    </row>
    <row r="145">
      <c r="A145">
        <v>0.0</v>
      </c>
      <c r="B145">
        <v>1.75</v>
      </c>
      <c r="C145">
        <v>0.9</v>
      </c>
      <c r="D145">
        <v>0.25</v>
      </c>
      <c r="E145">
        <v>0.75</v>
      </c>
      <c r="F145">
        <v>0.9</v>
      </c>
      <c r="G145">
        <v>4.55</v>
      </c>
    </row>
    <row r="146">
      <c r="A146">
        <v>0.6</v>
      </c>
      <c r="B146">
        <v>1.25</v>
      </c>
      <c r="C146">
        <v>0.75</v>
      </c>
      <c r="D146">
        <v>0.75</v>
      </c>
      <c r="E146">
        <v>0.0</v>
      </c>
      <c r="F146">
        <v>0.6</v>
      </c>
      <c r="G146">
        <v>3.95</v>
      </c>
    </row>
    <row r="147">
      <c r="A147">
        <v>0.1</v>
      </c>
      <c r="B147">
        <v>0.0</v>
      </c>
      <c r="C147">
        <v>0.0</v>
      </c>
      <c r="D147">
        <v>0.0</v>
      </c>
      <c r="E147">
        <v>0.0</v>
      </c>
      <c r="F147">
        <v>0.7</v>
      </c>
      <c r="G147">
        <v>0.8</v>
      </c>
    </row>
    <row r="148">
      <c r="A148">
        <v>0.3</v>
      </c>
      <c r="B148">
        <v>0.95</v>
      </c>
      <c r="C148">
        <v>0.65</v>
      </c>
      <c r="D148">
        <v>0.0</v>
      </c>
      <c r="E148" t="s">
        <v>265</v>
      </c>
      <c r="F148">
        <v>0.27</v>
      </c>
      <c r="G148">
        <v>2.17</v>
      </c>
    </row>
    <row r="149">
      <c r="A149">
        <v>0.7</v>
      </c>
      <c r="B149">
        <v>0.8</v>
      </c>
      <c r="C149">
        <v>1.0</v>
      </c>
      <c r="D149">
        <v>0.75</v>
      </c>
      <c r="E149">
        <v>0.0</v>
      </c>
      <c r="F149">
        <v>0.85</v>
      </c>
      <c r="G149">
        <v>4.1</v>
      </c>
    </row>
    <row r="150">
      <c r="A150">
        <v>0.7</v>
      </c>
      <c r="B150">
        <v>1.35</v>
      </c>
      <c r="C150">
        <v>0.6</v>
      </c>
      <c r="D150">
        <v>0.75</v>
      </c>
      <c r="E150">
        <v>0.0</v>
      </c>
      <c r="F150">
        <v>0.6</v>
      </c>
      <c r="G150">
        <v>4.0</v>
      </c>
    </row>
    <row r="151">
      <c r="A151">
        <v>0.0</v>
      </c>
      <c r="B151">
        <v>1.35</v>
      </c>
      <c r="C151">
        <v>0.8</v>
      </c>
      <c r="D151">
        <v>0.25</v>
      </c>
      <c r="E151">
        <v>0.0</v>
      </c>
      <c r="F151">
        <v>0.4</v>
      </c>
      <c r="G151">
        <v>2.8</v>
      </c>
    </row>
    <row r="152">
      <c r="A152">
        <v>0.0</v>
      </c>
      <c r="B152">
        <v>0.55</v>
      </c>
      <c r="C152" t="s">
        <v>265</v>
      </c>
      <c r="D152">
        <v>0.0</v>
      </c>
      <c r="E152" t="s">
        <v>265</v>
      </c>
      <c r="F152">
        <v>0.3</v>
      </c>
      <c r="G152">
        <v>0.85</v>
      </c>
    </row>
    <row r="153">
      <c r="A153">
        <v>0.4</v>
      </c>
      <c r="B153">
        <v>0.7</v>
      </c>
      <c r="C153">
        <v>0.65</v>
      </c>
      <c r="D153">
        <v>0.75</v>
      </c>
      <c r="E153">
        <v>0.0</v>
      </c>
      <c r="F153">
        <v>0.52</v>
      </c>
      <c r="G153">
        <v>3.02</v>
      </c>
    </row>
    <row r="154">
      <c r="A154">
        <v>1.0</v>
      </c>
      <c r="B154">
        <v>1.3</v>
      </c>
      <c r="C154">
        <v>0.6</v>
      </c>
      <c r="D154">
        <v>0.75</v>
      </c>
      <c r="E154">
        <v>0.5</v>
      </c>
      <c r="F154">
        <v>0.6</v>
      </c>
      <c r="G154">
        <v>4.75</v>
      </c>
    </row>
    <row r="155">
      <c r="A155">
        <v>0.1</v>
      </c>
      <c r="B155">
        <v>0.75</v>
      </c>
      <c r="C155">
        <v>0.65</v>
      </c>
      <c r="D155">
        <v>0.25</v>
      </c>
      <c r="E155">
        <v>0.0</v>
      </c>
      <c r="F155">
        <v>0.6</v>
      </c>
      <c r="G155">
        <v>2.35</v>
      </c>
    </row>
    <row r="156">
      <c r="A156">
        <v>0.1</v>
      </c>
      <c r="B156">
        <v>1.25</v>
      </c>
      <c r="C156">
        <v>0.5</v>
      </c>
      <c r="D156">
        <v>0.5</v>
      </c>
      <c r="E156">
        <v>0.0</v>
      </c>
      <c r="F156">
        <v>0.65</v>
      </c>
      <c r="G156">
        <v>3.0</v>
      </c>
    </row>
    <row r="157">
      <c r="A157">
        <v>0.4</v>
      </c>
      <c r="B157">
        <v>1.05</v>
      </c>
      <c r="C157">
        <v>0.5</v>
      </c>
      <c r="D157">
        <v>0.25</v>
      </c>
      <c r="E157">
        <v>1.5</v>
      </c>
      <c r="F157">
        <v>0.45</v>
      </c>
      <c r="G157">
        <v>4.15</v>
      </c>
    </row>
    <row r="158">
      <c r="A158">
        <v>0.3</v>
      </c>
      <c r="B158">
        <v>0.9</v>
      </c>
      <c r="C158">
        <v>0.6</v>
      </c>
      <c r="D158">
        <v>0.0</v>
      </c>
      <c r="E158">
        <v>0.0</v>
      </c>
      <c r="F158">
        <v>0.85</v>
      </c>
      <c r="G158">
        <v>2.65</v>
      </c>
    </row>
    <row r="159">
      <c r="A159">
        <v>0.3</v>
      </c>
      <c r="B159">
        <v>1.4</v>
      </c>
      <c r="C159">
        <v>0.5</v>
      </c>
      <c r="D159">
        <v>0.25</v>
      </c>
      <c r="E159">
        <v>0.0</v>
      </c>
      <c r="F159">
        <v>0.27</v>
      </c>
      <c r="G159">
        <v>2.72</v>
      </c>
    </row>
    <row r="160">
      <c r="A160">
        <v>0.3</v>
      </c>
      <c r="B160">
        <v>0.9</v>
      </c>
      <c r="C160">
        <v>0.65</v>
      </c>
      <c r="D160">
        <v>0.8</v>
      </c>
      <c r="E160">
        <v>0.0</v>
      </c>
      <c r="F160">
        <v>0.57</v>
      </c>
      <c r="G160">
        <v>3.22</v>
      </c>
    </row>
    <row r="161">
      <c r="A161">
        <v>0.3</v>
      </c>
      <c r="B161">
        <v>0.65</v>
      </c>
      <c r="C161">
        <v>0.65</v>
      </c>
      <c r="D161">
        <v>0.0</v>
      </c>
      <c r="E161">
        <v>0.0</v>
      </c>
      <c r="F161">
        <v>0.07</v>
      </c>
      <c r="G161">
        <v>1.6700000000000002</v>
      </c>
    </row>
    <row r="162">
      <c r="A162">
        <v>0.7</v>
      </c>
      <c r="B162">
        <v>1.35</v>
      </c>
      <c r="C162">
        <v>0.6</v>
      </c>
      <c r="D162">
        <v>0.75</v>
      </c>
      <c r="E162">
        <v>0.0</v>
      </c>
      <c r="F162">
        <v>0.6</v>
      </c>
      <c r="G162">
        <v>4.0</v>
      </c>
    </row>
    <row r="163">
      <c r="A163">
        <v>0.0</v>
      </c>
      <c r="B163">
        <v>0.0</v>
      </c>
      <c r="C163">
        <v>0.0</v>
      </c>
      <c r="D163">
        <v>0.3</v>
      </c>
      <c r="E163">
        <v>0.0</v>
      </c>
      <c r="F163">
        <v>0.3</v>
      </c>
      <c r="G163">
        <v>0.6</v>
      </c>
    </row>
    <row r="164">
      <c r="A164">
        <v>0.4</v>
      </c>
      <c r="B164">
        <v>0.6</v>
      </c>
      <c r="C164">
        <v>0.65</v>
      </c>
      <c r="D164">
        <v>0.75</v>
      </c>
      <c r="E164">
        <v>0.0</v>
      </c>
      <c r="F164">
        <v>0.27</v>
      </c>
      <c r="G164">
        <v>2.67</v>
      </c>
    </row>
    <row r="165">
      <c r="A165">
        <v>0.1</v>
      </c>
      <c r="B165">
        <v>1.25</v>
      </c>
      <c r="C165">
        <v>0.5</v>
      </c>
      <c r="D165">
        <v>1.0</v>
      </c>
      <c r="E165">
        <v>0.0</v>
      </c>
      <c r="F165">
        <v>0.65</v>
      </c>
      <c r="G165">
        <v>3.5</v>
      </c>
    </row>
    <row r="166">
      <c r="A166">
        <v>0.3</v>
      </c>
      <c r="B166">
        <v>0.9</v>
      </c>
      <c r="C166">
        <v>0.6</v>
      </c>
      <c r="D166">
        <v>0.4</v>
      </c>
      <c r="E166">
        <v>0.0</v>
      </c>
      <c r="F166">
        <v>0.6</v>
      </c>
      <c r="G166">
        <v>2.8</v>
      </c>
    </row>
    <row r="167">
      <c r="A167">
        <v>0.0</v>
      </c>
      <c r="B167">
        <v>1.12</v>
      </c>
      <c r="C167">
        <v>0.53</v>
      </c>
      <c r="D167">
        <v>1.2</v>
      </c>
      <c r="E167">
        <v>0.5</v>
      </c>
      <c r="F167">
        <v>0.6</v>
      </c>
      <c r="G167">
        <v>3.95</v>
      </c>
    </row>
    <row r="168">
      <c r="A168">
        <v>0.8</v>
      </c>
      <c r="B168">
        <v>1.0</v>
      </c>
      <c r="C168">
        <v>1.0</v>
      </c>
      <c r="D168">
        <v>0.0</v>
      </c>
      <c r="E168">
        <v>0.0</v>
      </c>
      <c r="F168">
        <v>1.1</v>
      </c>
      <c r="G168">
        <v>3.9</v>
      </c>
    </row>
    <row r="169">
      <c r="A169">
        <v>0.5</v>
      </c>
      <c r="B169">
        <v>1.0</v>
      </c>
      <c r="C169">
        <v>0.7</v>
      </c>
      <c r="D169">
        <v>0.0</v>
      </c>
      <c r="E169">
        <v>0.0</v>
      </c>
      <c r="F169">
        <v>0.7</v>
      </c>
      <c r="G169">
        <v>2.9</v>
      </c>
    </row>
    <row r="170">
      <c r="A170">
        <v>0.7</v>
      </c>
      <c r="B170">
        <v>1.3</v>
      </c>
      <c r="C170">
        <v>0.7</v>
      </c>
      <c r="D170">
        <v>0.0</v>
      </c>
      <c r="E170">
        <v>0.0</v>
      </c>
      <c r="F170">
        <v>0.4</v>
      </c>
      <c r="G170">
        <v>3.1</v>
      </c>
    </row>
    <row r="171">
      <c r="A171">
        <v>0.0</v>
      </c>
      <c r="B171">
        <v>1.12</v>
      </c>
      <c r="C171">
        <v>0.5</v>
      </c>
      <c r="D171">
        <v>1.15</v>
      </c>
      <c r="E171">
        <v>0.0</v>
      </c>
      <c r="F171">
        <v>0.4</v>
      </c>
      <c r="G171">
        <v>3.2</v>
      </c>
    </row>
    <row r="172">
      <c r="A172">
        <v>0.0</v>
      </c>
      <c r="B172">
        <v>0.1</v>
      </c>
      <c r="C172">
        <v>0.53</v>
      </c>
      <c r="D172">
        <v>0.0</v>
      </c>
      <c r="E172">
        <v>0.0</v>
      </c>
      <c r="F172">
        <v>0.0</v>
      </c>
      <c r="G172">
        <v>0.7</v>
      </c>
    </row>
    <row r="173">
      <c r="A173">
        <v>0.8</v>
      </c>
      <c r="B173">
        <v>1.0</v>
      </c>
      <c r="C173">
        <v>1.0</v>
      </c>
      <c r="D173">
        <v>0.0</v>
      </c>
      <c r="E173">
        <v>0.0</v>
      </c>
      <c r="F173">
        <v>1.1</v>
      </c>
      <c r="G173">
        <v>3.9</v>
      </c>
    </row>
    <row r="174">
      <c r="A174">
        <v>0.4</v>
      </c>
      <c r="B174">
        <v>0.82</v>
      </c>
      <c r="C174">
        <v>0.6</v>
      </c>
      <c r="D174">
        <v>0.5</v>
      </c>
      <c r="E174">
        <v>0.0</v>
      </c>
      <c r="F174">
        <v>0.25</v>
      </c>
      <c r="G174">
        <v>2.6</v>
      </c>
    </row>
    <row r="175">
      <c r="A175">
        <v>0.5</v>
      </c>
      <c r="B175">
        <v>1.0</v>
      </c>
      <c r="C175">
        <v>0.7</v>
      </c>
      <c r="D175">
        <v>1.15</v>
      </c>
      <c r="E175">
        <v>0.0</v>
      </c>
      <c r="F175">
        <v>0.7</v>
      </c>
      <c r="G175">
        <v>4.0</v>
      </c>
    </row>
    <row r="176">
      <c r="A176">
        <v>0.7</v>
      </c>
      <c r="B176">
        <v>1.3</v>
      </c>
      <c r="C176">
        <v>0.7</v>
      </c>
      <c r="D176">
        <v>0.5</v>
      </c>
      <c r="E176">
        <v>0.5</v>
      </c>
      <c r="F176">
        <v>0.4</v>
      </c>
      <c r="G176">
        <v>4.1</v>
      </c>
    </row>
    <row r="177">
      <c r="A177">
        <v>0.0</v>
      </c>
      <c r="B177">
        <v>1.38</v>
      </c>
      <c r="C177">
        <v>0.5</v>
      </c>
      <c r="D177">
        <v>0.8</v>
      </c>
      <c r="E177">
        <v>0.0</v>
      </c>
      <c r="F177">
        <v>0.7</v>
      </c>
      <c r="G177">
        <v>3.4</v>
      </c>
    </row>
    <row r="178">
      <c r="A178">
        <v>0.5</v>
      </c>
      <c r="B178">
        <v>0.65</v>
      </c>
      <c r="C178">
        <v>0.65</v>
      </c>
      <c r="D178">
        <v>0.0</v>
      </c>
      <c r="E178">
        <v>0.0</v>
      </c>
      <c r="F178">
        <v>0.55</v>
      </c>
      <c r="G178">
        <v>2.3</v>
      </c>
    </row>
    <row r="179">
      <c r="A179">
        <v>0.0</v>
      </c>
      <c r="B179">
        <v>1.32</v>
      </c>
      <c r="C179">
        <v>0.53</v>
      </c>
      <c r="D179">
        <v>0.0</v>
      </c>
      <c r="E179">
        <v>0.0</v>
      </c>
      <c r="F179">
        <v>0.75</v>
      </c>
      <c r="G179">
        <v>2.6</v>
      </c>
    </row>
    <row r="180">
      <c r="A180">
        <v>0.1</v>
      </c>
      <c r="B180">
        <v>0.95</v>
      </c>
      <c r="C180">
        <v>0.8</v>
      </c>
      <c r="D180">
        <v>0.0</v>
      </c>
      <c r="E180">
        <v>0.0</v>
      </c>
      <c r="F180">
        <v>0.75</v>
      </c>
      <c r="G180">
        <v>1.6</v>
      </c>
    </row>
    <row r="181">
      <c r="A181">
        <v>0.7</v>
      </c>
      <c r="B181">
        <v>1.46</v>
      </c>
      <c r="C181">
        <v>0.6</v>
      </c>
      <c r="D181">
        <v>0.0</v>
      </c>
      <c r="E181">
        <v>0.2</v>
      </c>
      <c r="F181">
        <v>0.8</v>
      </c>
      <c r="G181">
        <v>3.7</v>
      </c>
    </row>
    <row r="182">
      <c r="A182">
        <v>0.6</v>
      </c>
      <c r="B182">
        <v>1.06</v>
      </c>
      <c r="C182">
        <v>0.6</v>
      </c>
      <c r="D182">
        <v>0.675</v>
      </c>
      <c r="E182">
        <v>0.75</v>
      </c>
      <c r="F182">
        <v>0.75</v>
      </c>
      <c r="G182">
        <v>4.4</v>
      </c>
    </row>
    <row r="183">
      <c r="A183">
        <v>0.5</v>
      </c>
      <c r="B183">
        <v>0.86</v>
      </c>
      <c r="C183">
        <v>0.7</v>
      </c>
      <c r="D183">
        <v>0.75</v>
      </c>
      <c r="E183">
        <v>0.2</v>
      </c>
      <c r="F183">
        <v>0.7</v>
      </c>
      <c r="G183">
        <v>3.7</v>
      </c>
    </row>
    <row r="184">
      <c r="A184">
        <v>0.8</v>
      </c>
      <c r="B184">
        <v>0.87</v>
      </c>
      <c r="C184">
        <v>0.7</v>
      </c>
      <c r="D184">
        <v>0.675</v>
      </c>
      <c r="E184">
        <v>0.2</v>
      </c>
      <c r="F184">
        <v>0.75</v>
      </c>
      <c r="G184">
        <v>3.9</v>
      </c>
    </row>
    <row r="185">
      <c r="A185">
        <v>0.1</v>
      </c>
      <c r="B185">
        <v>1.58</v>
      </c>
      <c r="C185">
        <v>0.741</v>
      </c>
      <c r="D185">
        <v>0.0</v>
      </c>
      <c r="E185">
        <v>0.0</v>
      </c>
      <c r="F185">
        <v>1.0</v>
      </c>
      <c r="G185">
        <v>3.4</v>
      </c>
    </row>
    <row r="186">
      <c r="A186">
        <v>0.1</v>
      </c>
      <c r="B186">
        <v>0.7</v>
      </c>
      <c r="C186">
        <v>0.737</v>
      </c>
      <c r="D186">
        <v>0.0</v>
      </c>
      <c r="E186">
        <v>0.0</v>
      </c>
      <c r="F186">
        <v>0.5</v>
      </c>
      <c r="G186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1.0"/>
  </cols>
  <sheetData>
    <row r="1" ht="37.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>
      <c r="A2">
        <v>5.0</v>
      </c>
      <c r="B2" t="s">
        <v>268</v>
      </c>
      <c r="C2">
        <v>0.0</v>
      </c>
      <c r="D2" t="s">
        <v>265</v>
      </c>
      <c r="E2" t="s">
        <v>265</v>
      </c>
      <c r="F2" t="s">
        <v>265</v>
      </c>
      <c r="G2" t="s">
        <v>265</v>
      </c>
      <c r="H2">
        <v>0.0</v>
      </c>
      <c r="I2" s="42" t="s">
        <v>265</v>
      </c>
      <c r="J2">
        <v>1.0</v>
      </c>
      <c r="K2" t="s">
        <v>59</v>
      </c>
      <c r="L2">
        <v>1.0</v>
      </c>
    </row>
    <row r="3">
      <c r="A3">
        <v>12.0</v>
      </c>
      <c r="B3" t="s">
        <v>272</v>
      </c>
      <c r="C3">
        <v>0.0</v>
      </c>
      <c r="D3" t="s">
        <v>265</v>
      </c>
      <c r="E3" t="s">
        <v>265</v>
      </c>
      <c r="F3" t="s">
        <v>265</v>
      </c>
      <c r="G3" t="s">
        <v>265</v>
      </c>
      <c r="H3">
        <v>0.0</v>
      </c>
      <c r="I3" s="42" t="s">
        <v>265</v>
      </c>
      <c r="J3">
        <v>1.0</v>
      </c>
      <c r="K3" t="s">
        <v>59</v>
      </c>
      <c r="L3">
        <v>1.0</v>
      </c>
    </row>
    <row r="4">
      <c r="A4">
        <v>17.0</v>
      </c>
      <c r="B4" t="s">
        <v>273</v>
      </c>
      <c r="C4">
        <v>0.1</v>
      </c>
      <c r="D4" t="s">
        <v>265</v>
      </c>
      <c r="E4" t="s">
        <v>265</v>
      </c>
      <c r="F4" t="s">
        <v>265</v>
      </c>
      <c r="G4" t="s">
        <v>265</v>
      </c>
      <c r="H4">
        <v>0.0</v>
      </c>
      <c r="I4" s="42" t="s">
        <v>265</v>
      </c>
      <c r="J4">
        <v>1.0</v>
      </c>
      <c r="K4" t="s">
        <v>59</v>
      </c>
      <c r="L4">
        <v>1.0</v>
      </c>
    </row>
    <row r="5">
      <c r="A5">
        <v>18.0</v>
      </c>
      <c r="B5" t="s">
        <v>274</v>
      </c>
      <c r="C5">
        <v>0.2</v>
      </c>
      <c r="D5" t="s">
        <v>265</v>
      </c>
      <c r="E5">
        <v>0.0</v>
      </c>
      <c r="F5" t="s">
        <v>265</v>
      </c>
      <c r="G5" t="s">
        <v>265</v>
      </c>
      <c r="H5">
        <v>0.0</v>
      </c>
      <c r="I5" s="42" t="s">
        <v>265</v>
      </c>
      <c r="J5">
        <v>1.0</v>
      </c>
      <c r="K5" t="s">
        <v>59</v>
      </c>
      <c r="L5">
        <v>1.0</v>
      </c>
    </row>
    <row r="6">
      <c r="A6">
        <v>24.0</v>
      </c>
      <c r="B6" t="s">
        <v>277</v>
      </c>
      <c r="C6">
        <v>0.0</v>
      </c>
      <c r="D6" t="s">
        <v>265</v>
      </c>
      <c r="E6" t="s">
        <v>265</v>
      </c>
      <c r="F6" t="s">
        <v>265</v>
      </c>
      <c r="G6" t="s">
        <v>265</v>
      </c>
      <c r="H6">
        <v>0.0</v>
      </c>
      <c r="I6" s="42" t="s">
        <v>265</v>
      </c>
      <c r="J6">
        <v>1.0</v>
      </c>
      <c r="K6" t="s">
        <v>59</v>
      </c>
      <c r="L6">
        <v>1.0</v>
      </c>
    </row>
    <row r="7">
      <c r="A7">
        <v>31.0</v>
      </c>
      <c r="B7" t="s">
        <v>281</v>
      </c>
      <c r="C7">
        <v>0.0</v>
      </c>
      <c r="D7" t="s">
        <v>265</v>
      </c>
      <c r="E7" t="s">
        <v>265</v>
      </c>
      <c r="F7" t="s">
        <v>265</v>
      </c>
      <c r="G7" t="s">
        <v>265</v>
      </c>
      <c r="H7">
        <v>0.0</v>
      </c>
      <c r="I7" s="42" t="s">
        <v>265</v>
      </c>
      <c r="J7">
        <v>1.0</v>
      </c>
      <c r="K7" t="s">
        <v>59</v>
      </c>
      <c r="L7">
        <v>1.0</v>
      </c>
    </row>
    <row r="8">
      <c r="A8">
        <v>34.0</v>
      </c>
      <c r="B8" t="s">
        <v>283</v>
      </c>
      <c r="C8">
        <v>0.0</v>
      </c>
      <c r="D8" t="s">
        <v>265</v>
      </c>
      <c r="E8" t="s">
        <v>265</v>
      </c>
      <c r="F8" t="s">
        <v>265</v>
      </c>
      <c r="G8" t="s">
        <v>265</v>
      </c>
      <c r="H8">
        <v>0.0</v>
      </c>
      <c r="I8" s="42" t="s">
        <v>265</v>
      </c>
      <c r="J8">
        <v>1.0</v>
      </c>
      <c r="K8" t="s">
        <v>59</v>
      </c>
      <c r="L8">
        <v>1.0</v>
      </c>
    </row>
    <row r="9">
      <c r="A9">
        <v>41.0</v>
      </c>
      <c r="B9" t="s">
        <v>287</v>
      </c>
      <c r="C9">
        <v>0.0</v>
      </c>
      <c r="D9" t="s">
        <v>265</v>
      </c>
      <c r="E9" t="s">
        <v>265</v>
      </c>
      <c r="F9" t="s">
        <v>265</v>
      </c>
      <c r="G9" t="s">
        <v>265</v>
      </c>
      <c r="H9">
        <v>0.0</v>
      </c>
      <c r="I9" s="42" t="s">
        <v>265</v>
      </c>
      <c r="J9">
        <v>1.0</v>
      </c>
      <c r="K9" t="s">
        <v>59</v>
      </c>
      <c r="L9">
        <v>1.0</v>
      </c>
    </row>
    <row r="10">
      <c r="A10">
        <v>42.0</v>
      </c>
      <c r="B10" t="s">
        <v>288</v>
      </c>
      <c r="C10">
        <v>0.0</v>
      </c>
      <c r="D10" t="s">
        <v>265</v>
      </c>
      <c r="E10" t="s">
        <v>265</v>
      </c>
      <c r="F10" t="s">
        <v>265</v>
      </c>
      <c r="G10" t="s">
        <v>265</v>
      </c>
      <c r="H10">
        <v>0.0</v>
      </c>
      <c r="I10" s="42" t="s">
        <v>265</v>
      </c>
      <c r="J10">
        <v>1.0</v>
      </c>
      <c r="K10" t="s">
        <v>59</v>
      </c>
      <c r="L10">
        <v>1.0</v>
      </c>
    </row>
    <row r="11">
      <c r="A11">
        <v>47.0</v>
      </c>
      <c r="B11" t="s">
        <v>91</v>
      </c>
      <c r="C11">
        <v>0.0</v>
      </c>
      <c r="D11" t="s">
        <v>265</v>
      </c>
      <c r="E11" t="s">
        <v>265</v>
      </c>
      <c r="F11" t="s">
        <v>265</v>
      </c>
      <c r="G11" s="42" t="s">
        <v>265</v>
      </c>
      <c r="H11">
        <v>0.0</v>
      </c>
      <c r="I11" s="42" t="s">
        <v>265</v>
      </c>
      <c r="J11">
        <v>1.0</v>
      </c>
      <c r="K11" t="s">
        <v>59</v>
      </c>
      <c r="L11">
        <v>1.0</v>
      </c>
    </row>
    <row r="12">
      <c r="A12">
        <v>61.0</v>
      </c>
      <c r="B12" t="s">
        <v>302</v>
      </c>
      <c r="C12">
        <v>0.0</v>
      </c>
      <c r="D12" t="s">
        <v>265</v>
      </c>
      <c r="E12" t="s">
        <v>265</v>
      </c>
      <c r="F12" t="s">
        <v>265</v>
      </c>
      <c r="G12" t="s">
        <v>265</v>
      </c>
      <c r="H12">
        <v>0.0</v>
      </c>
      <c r="I12" s="42" t="s">
        <v>265</v>
      </c>
      <c r="J12">
        <v>1.0</v>
      </c>
      <c r="K12" t="s">
        <v>59</v>
      </c>
      <c r="L12">
        <v>1.0</v>
      </c>
    </row>
    <row r="13">
      <c r="A13">
        <v>62.0</v>
      </c>
      <c r="B13" t="s">
        <v>303</v>
      </c>
      <c r="C13">
        <v>0.0</v>
      </c>
      <c r="D13" t="s">
        <v>265</v>
      </c>
      <c r="E13" t="s">
        <v>265</v>
      </c>
      <c r="F13" t="s">
        <v>265</v>
      </c>
      <c r="G13" t="s">
        <v>265</v>
      </c>
      <c r="H13">
        <v>0.0</v>
      </c>
      <c r="I13" s="42" t="s">
        <v>265</v>
      </c>
      <c r="J13">
        <v>1.0</v>
      </c>
      <c r="K13" t="s">
        <v>59</v>
      </c>
      <c r="L13">
        <v>1.0</v>
      </c>
    </row>
    <row r="14">
      <c r="A14">
        <v>63.0</v>
      </c>
      <c r="B14" t="s">
        <v>304</v>
      </c>
      <c r="C14">
        <v>0.0</v>
      </c>
      <c r="D14" t="s">
        <v>265</v>
      </c>
      <c r="E14" t="s">
        <v>265</v>
      </c>
      <c r="F14" t="s">
        <v>265</v>
      </c>
      <c r="G14" t="s">
        <v>265</v>
      </c>
      <c r="H14">
        <v>0.0</v>
      </c>
      <c r="I14" s="42" t="s">
        <v>265</v>
      </c>
      <c r="J14">
        <v>1.0</v>
      </c>
      <c r="K14" t="s">
        <v>59</v>
      </c>
      <c r="L14">
        <v>1.0</v>
      </c>
    </row>
    <row r="15">
      <c r="A15">
        <v>68.0</v>
      </c>
      <c r="B15" t="s">
        <v>308</v>
      </c>
      <c r="C15">
        <v>0.0</v>
      </c>
      <c r="D15" t="s">
        <v>265</v>
      </c>
      <c r="E15" t="s">
        <v>265</v>
      </c>
      <c r="F15" t="s">
        <v>265</v>
      </c>
      <c r="G15" t="s">
        <v>265</v>
      </c>
      <c r="H15">
        <v>0.0</v>
      </c>
      <c r="I15" s="42" t="s">
        <v>265</v>
      </c>
      <c r="J15">
        <v>1.0</v>
      </c>
      <c r="K15" t="s">
        <v>59</v>
      </c>
      <c r="L15">
        <v>1.0</v>
      </c>
    </row>
    <row r="16">
      <c r="A16">
        <v>75.0</v>
      </c>
      <c r="B16" t="s">
        <v>311</v>
      </c>
      <c r="C16">
        <v>0.0</v>
      </c>
      <c r="D16" t="s">
        <v>265</v>
      </c>
      <c r="E16" t="s">
        <v>265</v>
      </c>
      <c r="F16" t="s">
        <v>265</v>
      </c>
      <c r="G16" t="s">
        <v>265</v>
      </c>
      <c r="H16">
        <v>0.7</v>
      </c>
      <c r="I16" s="42" t="s">
        <v>265</v>
      </c>
      <c r="J16">
        <v>1.0</v>
      </c>
      <c r="K16" t="s">
        <v>59</v>
      </c>
      <c r="L16">
        <v>1.0</v>
      </c>
    </row>
    <row r="17">
      <c r="A17">
        <v>82.0</v>
      </c>
      <c r="B17" t="s">
        <v>313</v>
      </c>
      <c r="C17">
        <v>0.0</v>
      </c>
      <c r="D17" t="s">
        <v>265</v>
      </c>
      <c r="E17" t="s">
        <v>265</v>
      </c>
      <c r="F17" t="s">
        <v>265</v>
      </c>
      <c r="G17" t="s">
        <v>265</v>
      </c>
      <c r="H17">
        <v>0.0</v>
      </c>
      <c r="I17" s="42" t="s">
        <v>265</v>
      </c>
      <c r="J17">
        <v>1.0</v>
      </c>
      <c r="K17" t="s">
        <v>59</v>
      </c>
      <c r="L17">
        <v>1.0</v>
      </c>
    </row>
    <row r="18">
      <c r="A18">
        <v>83.0</v>
      </c>
      <c r="B18" t="s">
        <v>314</v>
      </c>
      <c r="C18">
        <v>0.0</v>
      </c>
      <c r="D18" t="s">
        <v>265</v>
      </c>
      <c r="E18" t="s">
        <v>265</v>
      </c>
      <c r="F18" t="s">
        <v>265</v>
      </c>
      <c r="G18" s="42" t="s">
        <v>265</v>
      </c>
      <c r="H18">
        <v>1.0</v>
      </c>
      <c r="I18" s="42" t="s">
        <v>265</v>
      </c>
      <c r="J18">
        <v>1.0</v>
      </c>
      <c r="K18" t="s">
        <v>59</v>
      </c>
      <c r="L18">
        <v>1.0</v>
      </c>
    </row>
    <row r="19">
      <c r="A19">
        <v>86.0</v>
      </c>
      <c r="B19" t="s">
        <v>315</v>
      </c>
      <c r="C19">
        <v>0.0</v>
      </c>
      <c r="D19" t="s">
        <v>265</v>
      </c>
      <c r="E19" t="s">
        <v>265</v>
      </c>
      <c r="F19" t="s">
        <v>265</v>
      </c>
      <c r="G19" t="s">
        <v>265</v>
      </c>
      <c r="H19">
        <v>0.0</v>
      </c>
      <c r="I19" s="42" t="s">
        <v>265</v>
      </c>
      <c r="J19">
        <v>1.0</v>
      </c>
      <c r="K19" t="s">
        <v>59</v>
      </c>
      <c r="L19">
        <v>1.0</v>
      </c>
    </row>
    <row r="20">
      <c r="A20">
        <v>87.0</v>
      </c>
      <c r="B20" t="s">
        <v>316</v>
      </c>
      <c r="C20">
        <v>0.0</v>
      </c>
      <c r="D20" t="s">
        <v>265</v>
      </c>
      <c r="E20" t="s">
        <v>265</v>
      </c>
      <c r="F20" t="s">
        <v>265</v>
      </c>
      <c r="G20" t="s">
        <v>265</v>
      </c>
      <c r="H20">
        <v>0.0</v>
      </c>
      <c r="I20" s="42" t="s">
        <v>265</v>
      </c>
      <c r="J20">
        <v>1.0</v>
      </c>
      <c r="K20" t="s">
        <v>59</v>
      </c>
      <c r="L20">
        <v>1.0</v>
      </c>
    </row>
    <row r="21">
      <c r="A21">
        <v>90.0</v>
      </c>
      <c r="B21" t="s">
        <v>318</v>
      </c>
      <c r="C21">
        <v>0.0</v>
      </c>
      <c r="D21" t="s">
        <v>265</v>
      </c>
      <c r="E21" t="s">
        <v>265</v>
      </c>
      <c r="F21" t="s">
        <v>265</v>
      </c>
      <c r="G21" t="s">
        <v>265</v>
      </c>
      <c r="H21">
        <v>0.0</v>
      </c>
      <c r="I21" s="42" t="s">
        <v>265</v>
      </c>
      <c r="J21">
        <v>1.0</v>
      </c>
      <c r="K21" t="s">
        <v>59</v>
      </c>
      <c r="L21">
        <v>1.0</v>
      </c>
    </row>
    <row r="22">
      <c r="A22">
        <v>91.0</v>
      </c>
      <c r="B22" t="s">
        <v>266</v>
      </c>
      <c r="C22">
        <v>0.2</v>
      </c>
      <c r="D22" t="s">
        <v>265</v>
      </c>
      <c r="E22" t="s">
        <v>265</v>
      </c>
      <c r="F22" t="s">
        <v>265</v>
      </c>
      <c r="G22" t="s">
        <v>265</v>
      </c>
      <c r="H22">
        <v>0.0</v>
      </c>
      <c r="I22" t="s">
        <v>265</v>
      </c>
      <c r="J22">
        <v>2.0</v>
      </c>
      <c r="K22" t="s">
        <v>59</v>
      </c>
      <c r="L22">
        <v>2.0</v>
      </c>
    </row>
    <row r="23">
      <c r="A23">
        <v>93.0</v>
      </c>
      <c r="B23" t="s">
        <v>267</v>
      </c>
      <c r="C23">
        <v>0.4</v>
      </c>
      <c r="D23">
        <v>0.84</v>
      </c>
      <c r="E23">
        <v>0.86</v>
      </c>
      <c r="F23">
        <v>0.6</v>
      </c>
      <c r="G23" t="s">
        <v>265</v>
      </c>
      <c r="H23">
        <v>0.1</v>
      </c>
      <c r="I23" t="s">
        <v>265</v>
      </c>
      <c r="J23">
        <v>2.0</v>
      </c>
      <c r="K23" t="s">
        <v>59</v>
      </c>
      <c r="L23">
        <v>2.0</v>
      </c>
    </row>
    <row r="24">
      <c r="A24">
        <v>94.0</v>
      </c>
      <c r="B24" t="s">
        <v>268</v>
      </c>
      <c r="C24">
        <v>0.0</v>
      </c>
      <c r="D24" t="s">
        <v>265</v>
      </c>
      <c r="E24" t="s">
        <v>265</v>
      </c>
      <c r="F24" t="s">
        <v>265</v>
      </c>
      <c r="G24" t="s">
        <v>265</v>
      </c>
      <c r="H24">
        <v>0.0</v>
      </c>
      <c r="I24" t="s">
        <v>265</v>
      </c>
      <c r="J24">
        <v>2.0</v>
      </c>
      <c r="K24" t="s">
        <v>59</v>
      </c>
      <c r="L24">
        <v>2.0</v>
      </c>
    </row>
    <row r="25">
      <c r="A25">
        <v>96.0</v>
      </c>
      <c r="B25" t="s">
        <v>271</v>
      </c>
      <c r="C25">
        <v>0.3</v>
      </c>
      <c r="D25">
        <v>0.6</v>
      </c>
      <c r="E25">
        <v>0.86</v>
      </c>
      <c r="F25" t="s">
        <v>265</v>
      </c>
      <c r="G25" t="s">
        <v>265</v>
      </c>
      <c r="H25">
        <v>0.0</v>
      </c>
      <c r="I25" t="s">
        <v>265</v>
      </c>
      <c r="J25">
        <v>2.0</v>
      </c>
      <c r="K25" t="s">
        <v>59</v>
      </c>
      <c r="L25">
        <v>2.0</v>
      </c>
    </row>
    <row r="26">
      <c r="A26">
        <v>97.0</v>
      </c>
      <c r="B26" t="s">
        <v>62</v>
      </c>
      <c r="C26">
        <v>0.0</v>
      </c>
      <c r="D26" t="s">
        <v>265</v>
      </c>
      <c r="E26" t="s">
        <v>265</v>
      </c>
      <c r="F26" t="s">
        <v>265</v>
      </c>
      <c r="G26" t="s">
        <v>265</v>
      </c>
      <c r="H26">
        <v>0.0</v>
      </c>
      <c r="I26" t="s">
        <v>265</v>
      </c>
      <c r="J26">
        <v>2.0</v>
      </c>
      <c r="K26" t="s">
        <v>59</v>
      </c>
      <c r="L26">
        <v>1.0</v>
      </c>
    </row>
    <row r="27">
      <c r="A27">
        <v>100.0</v>
      </c>
      <c r="B27" t="s">
        <v>273</v>
      </c>
      <c r="C27">
        <v>0.1</v>
      </c>
      <c r="D27" t="s">
        <v>265</v>
      </c>
      <c r="E27" t="s">
        <v>265</v>
      </c>
      <c r="F27" t="s">
        <v>265</v>
      </c>
      <c r="G27" t="s">
        <v>265</v>
      </c>
      <c r="H27">
        <v>0.0</v>
      </c>
      <c r="I27" t="s">
        <v>265</v>
      </c>
      <c r="J27">
        <v>2.0</v>
      </c>
      <c r="K27" t="s">
        <v>59</v>
      </c>
      <c r="L27">
        <v>2.0</v>
      </c>
    </row>
    <row r="28">
      <c r="A28">
        <v>101.0</v>
      </c>
      <c r="B28" t="s">
        <v>274</v>
      </c>
      <c r="C28">
        <v>0.2</v>
      </c>
      <c r="D28" t="s">
        <v>265</v>
      </c>
      <c r="E28" t="s">
        <v>265</v>
      </c>
      <c r="F28" t="s">
        <v>265</v>
      </c>
      <c r="G28" t="s">
        <v>265</v>
      </c>
      <c r="H28">
        <v>0.0</v>
      </c>
      <c r="I28" t="s">
        <v>265</v>
      </c>
      <c r="J28">
        <v>2.0</v>
      </c>
      <c r="K28" t="s">
        <v>59</v>
      </c>
      <c r="L28">
        <v>2.0</v>
      </c>
    </row>
    <row r="29">
      <c r="A29">
        <v>105.0</v>
      </c>
      <c r="B29" t="s">
        <v>277</v>
      </c>
      <c r="C29">
        <v>0.0</v>
      </c>
      <c r="D29" t="s">
        <v>265</v>
      </c>
      <c r="E29" t="s">
        <v>265</v>
      </c>
      <c r="F29" t="s">
        <v>265</v>
      </c>
      <c r="G29" t="s">
        <v>265</v>
      </c>
      <c r="H29">
        <v>0.0</v>
      </c>
      <c r="I29" t="s">
        <v>265</v>
      </c>
      <c r="J29">
        <v>2.0</v>
      </c>
      <c r="K29" t="s">
        <v>59</v>
      </c>
      <c r="L29">
        <v>2.0</v>
      </c>
    </row>
    <row r="30">
      <c r="A30">
        <v>106.0</v>
      </c>
      <c r="B30" t="s">
        <v>279</v>
      </c>
      <c r="C30">
        <v>0.2</v>
      </c>
      <c r="D30" t="s">
        <v>265</v>
      </c>
      <c r="E30">
        <v>1.0</v>
      </c>
      <c r="F30" t="s">
        <v>265</v>
      </c>
      <c r="G30" t="s">
        <v>265</v>
      </c>
      <c r="H30">
        <v>0.2</v>
      </c>
      <c r="I30" t="s">
        <v>265</v>
      </c>
      <c r="J30">
        <v>2.0</v>
      </c>
      <c r="K30" t="s">
        <v>59</v>
      </c>
      <c r="L30">
        <v>2.0</v>
      </c>
    </row>
    <row r="31">
      <c r="A31">
        <v>107.0</v>
      </c>
      <c r="B31" t="s">
        <v>280</v>
      </c>
      <c r="C31">
        <v>0.3</v>
      </c>
      <c r="D31" t="s">
        <v>265</v>
      </c>
      <c r="E31">
        <v>0.65</v>
      </c>
      <c r="F31" t="s">
        <v>265</v>
      </c>
      <c r="G31" t="s">
        <v>265</v>
      </c>
      <c r="H31">
        <v>0.0</v>
      </c>
      <c r="I31" t="s">
        <v>265</v>
      </c>
      <c r="J31">
        <v>2.0</v>
      </c>
      <c r="K31" t="s">
        <v>59</v>
      </c>
      <c r="L31">
        <v>2.0</v>
      </c>
    </row>
    <row r="32">
      <c r="A32">
        <v>110.0</v>
      </c>
      <c r="B32" t="s">
        <v>281</v>
      </c>
      <c r="C32">
        <v>0.0</v>
      </c>
      <c r="D32" t="s">
        <v>265</v>
      </c>
      <c r="E32" t="s">
        <v>265</v>
      </c>
      <c r="F32" t="s">
        <v>265</v>
      </c>
      <c r="G32" t="s">
        <v>265</v>
      </c>
      <c r="H32">
        <v>0.0</v>
      </c>
      <c r="I32" t="s">
        <v>265</v>
      </c>
      <c r="J32">
        <v>2.0</v>
      </c>
      <c r="K32" t="s">
        <v>59</v>
      </c>
      <c r="L32">
        <v>2.0</v>
      </c>
    </row>
    <row r="33">
      <c r="A33">
        <v>113.0</v>
      </c>
      <c r="B33" t="s">
        <v>283</v>
      </c>
      <c r="C33">
        <v>0.0</v>
      </c>
      <c r="D33" t="s">
        <v>265</v>
      </c>
      <c r="E33" t="s">
        <v>265</v>
      </c>
      <c r="F33" t="s">
        <v>265</v>
      </c>
      <c r="G33" t="s">
        <v>265</v>
      </c>
      <c r="H33">
        <v>0.0</v>
      </c>
      <c r="I33" t="s">
        <v>265</v>
      </c>
      <c r="J33">
        <v>2.0</v>
      </c>
      <c r="K33" t="s">
        <v>59</v>
      </c>
      <c r="L33">
        <v>2.0</v>
      </c>
    </row>
    <row r="34">
      <c r="A34">
        <v>114.0</v>
      </c>
      <c r="B34" t="s">
        <v>284</v>
      </c>
      <c r="C34">
        <v>0.3</v>
      </c>
      <c r="D34">
        <v>1.25</v>
      </c>
      <c r="E34">
        <v>0.75</v>
      </c>
      <c r="F34" t="s">
        <v>265</v>
      </c>
      <c r="G34" t="s">
        <v>265</v>
      </c>
      <c r="H34">
        <v>0.2</v>
      </c>
      <c r="I34" t="s">
        <v>265</v>
      </c>
      <c r="J34">
        <v>2.0</v>
      </c>
      <c r="K34" t="s">
        <v>59</v>
      </c>
      <c r="L34">
        <v>2.0</v>
      </c>
    </row>
    <row r="35">
      <c r="A35">
        <v>115.0</v>
      </c>
      <c r="B35" t="s">
        <v>285</v>
      </c>
      <c r="C35">
        <v>0.3</v>
      </c>
      <c r="D35">
        <v>1.0</v>
      </c>
      <c r="E35">
        <v>0.71</v>
      </c>
      <c r="F35" t="s">
        <v>265</v>
      </c>
      <c r="G35" t="s">
        <v>265</v>
      </c>
      <c r="H35">
        <v>0.1</v>
      </c>
      <c r="I35" t="s">
        <v>265</v>
      </c>
      <c r="J35">
        <v>2.0</v>
      </c>
      <c r="K35" t="s">
        <v>59</v>
      </c>
      <c r="L35">
        <v>2.0</v>
      </c>
    </row>
    <row r="36">
      <c r="A36">
        <v>117.0</v>
      </c>
      <c r="B36" t="s">
        <v>287</v>
      </c>
      <c r="C36">
        <v>0.0</v>
      </c>
      <c r="D36" t="s">
        <v>265</v>
      </c>
      <c r="E36" t="s">
        <v>265</v>
      </c>
      <c r="F36" t="s">
        <v>265</v>
      </c>
      <c r="G36" t="s">
        <v>265</v>
      </c>
      <c r="H36">
        <v>0.0</v>
      </c>
      <c r="I36" t="s">
        <v>265</v>
      </c>
      <c r="J36">
        <v>2.0</v>
      </c>
      <c r="K36" t="s">
        <v>59</v>
      </c>
      <c r="L36">
        <v>2.0</v>
      </c>
    </row>
    <row r="37">
      <c r="A37">
        <v>118.0</v>
      </c>
      <c r="B37" t="s">
        <v>288</v>
      </c>
      <c r="C37">
        <v>0.0</v>
      </c>
      <c r="D37" t="s">
        <v>265</v>
      </c>
      <c r="E37" t="s">
        <v>265</v>
      </c>
      <c r="F37" t="s">
        <v>265</v>
      </c>
      <c r="G37" t="s">
        <v>265</v>
      </c>
      <c r="H37">
        <v>0.0</v>
      </c>
      <c r="I37" t="s">
        <v>265</v>
      </c>
      <c r="J37">
        <v>2.0</v>
      </c>
      <c r="K37" t="s">
        <v>59</v>
      </c>
      <c r="L37">
        <v>2.0</v>
      </c>
    </row>
    <row r="38">
      <c r="A38">
        <v>121.0</v>
      </c>
      <c r="B38" t="s">
        <v>290</v>
      </c>
      <c r="C38">
        <v>0.0</v>
      </c>
      <c r="D38">
        <v>1.0</v>
      </c>
      <c r="E38" t="s">
        <v>265</v>
      </c>
      <c r="F38">
        <v>0.6</v>
      </c>
      <c r="G38">
        <v>1.5</v>
      </c>
      <c r="H38">
        <v>0.4</v>
      </c>
      <c r="I38" t="s">
        <v>265</v>
      </c>
      <c r="J38">
        <v>2.0</v>
      </c>
      <c r="K38" t="s">
        <v>59</v>
      </c>
      <c r="L38">
        <v>2.0</v>
      </c>
    </row>
    <row r="39">
      <c r="A39">
        <v>122.0</v>
      </c>
      <c r="B39" t="s">
        <v>291</v>
      </c>
      <c r="C39">
        <v>0.4</v>
      </c>
      <c r="D39">
        <v>0.9</v>
      </c>
      <c r="E39">
        <v>0.7</v>
      </c>
      <c r="F39" t="s">
        <v>265</v>
      </c>
      <c r="G39" t="s">
        <v>265</v>
      </c>
      <c r="H39">
        <v>0.0</v>
      </c>
      <c r="I39" t="s">
        <v>265</v>
      </c>
      <c r="J39">
        <v>2.0</v>
      </c>
      <c r="K39" t="s">
        <v>59</v>
      </c>
      <c r="L39">
        <v>2.0</v>
      </c>
    </row>
    <row r="40">
      <c r="A40">
        <v>124.0</v>
      </c>
      <c r="B40" t="s">
        <v>294</v>
      </c>
      <c r="C40">
        <v>0.3</v>
      </c>
      <c r="D40">
        <v>1.04</v>
      </c>
      <c r="E40">
        <v>0.56</v>
      </c>
      <c r="F40" t="s">
        <v>265</v>
      </c>
      <c r="G40" t="s">
        <v>265</v>
      </c>
      <c r="H40">
        <v>0.0</v>
      </c>
      <c r="I40" t="s">
        <v>265</v>
      </c>
      <c r="J40">
        <v>2.0</v>
      </c>
      <c r="K40" t="s">
        <v>59</v>
      </c>
      <c r="L40">
        <v>2.0</v>
      </c>
    </row>
    <row r="41">
      <c r="A41">
        <v>125.0</v>
      </c>
      <c r="B41" t="s">
        <v>296</v>
      </c>
      <c r="C41">
        <v>0.5</v>
      </c>
      <c r="D41">
        <v>1.0</v>
      </c>
      <c r="E41">
        <v>0.58</v>
      </c>
      <c r="F41" t="s">
        <v>265</v>
      </c>
      <c r="G41" t="s">
        <v>265</v>
      </c>
      <c r="H41">
        <v>0.6</v>
      </c>
      <c r="I41" t="s">
        <v>265</v>
      </c>
      <c r="J41">
        <v>2.0</v>
      </c>
      <c r="K41" t="s">
        <v>59</v>
      </c>
      <c r="L41">
        <v>2.0</v>
      </c>
    </row>
    <row r="42">
      <c r="A42">
        <v>126.0</v>
      </c>
      <c r="B42" t="s">
        <v>297</v>
      </c>
      <c r="C42">
        <v>0.0</v>
      </c>
      <c r="D42" t="s">
        <v>265</v>
      </c>
      <c r="E42">
        <v>0.5</v>
      </c>
      <c r="F42" t="s">
        <v>265</v>
      </c>
      <c r="G42" t="s">
        <v>265</v>
      </c>
      <c r="H42">
        <v>0.1</v>
      </c>
      <c r="I42" t="s">
        <v>265</v>
      </c>
      <c r="J42">
        <v>2.0</v>
      </c>
      <c r="K42" t="s">
        <v>59</v>
      </c>
      <c r="L42">
        <v>2.0</v>
      </c>
    </row>
    <row r="43">
      <c r="A43">
        <v>127.0</v>
      </c>
      <c r="B43" t="s">
        <v>298</v>
      </c>
      <c r="C43">
        <v>0.2</v>
      </c>
      <c r="D43" t="s">
        <v>265</v>
      </c>
      <c r="E43">
        <v>0.58</v>
      </c>
      <c r="F43">
        <v>0.6</v>
      </c>
      <c r="G43" t="s">
        <v>265</v>
      </c>
      <c r="H43">
        <v>0.2</v>
      </c>
      <c r="I43" t="s">
        <v>265</v>
      </c>
      <c r="J43">
        <v>2.0</v>
      </c>
      <c r="K43" t="s">
        <v>59</v>
      </c>
      <c r="L43">
        <v>2.0</v>
      </c>
    </row>
    <row r="44">
      <c r="A44">
        <v>128.0</v>
      </c>
      <c r="B44" t="s">
        <v>299</v>
      </c>
      <c r="C44">
        <v>0.1</v>
      </c>
      <c r="D44" t="s">
        <v>265</v>
      </c>
      <c r="E44" t="s">
        <v>265</v>
      </c>
      <c r="F44" t="s">
        <v>265</v>
      </c>
      <c r="G44" t="s">
        <v>265</v>
      </c>
      <c r="H44">
        <v>0.2</v>
      </c>
      <c r="I44" t="s">
        <v>265</v>
      </c>
      <c r="J44">
        <v>2.0</v>
      </c>
      <c r="K44" t="s">
        <v>59</v>
      </c>
      <c r="L44">
        <v>2.0</v>
      </c>
    </row>
    <row r="45">
      <c r="A45">
        <v>129.0</v>
      </c>
      <c r="B45" t="s">
        <v>300</v>
      </c>
      <c r="C45">
        <v>0.0</v>
      </c>
      <c r="D45">
        <v>0.9</v>
      </c>
      <c r="E45">
        <v>0.58</v>
      </c>
      <c r="F45">
        <v>0.9375</v>
      </c>
      <c r="G45" t="s">
        <v>265</v>
      </c>
      <c r="H45">
        <v>0.2</v>
      </c>
      <c r="I45" t="s">
        <v>265</v>
      </c>
      <c r="J45">
        <v>2.0</v>
      </c>
      <c r="K45" t="s">
        <v>59</v>
      </c>
      <c r="L45">
        <v>2.0</v>
      </c>
    </row>
    <row r="46">
      <c r="A46">
        <v>130.0</v>
      </c>
      <c r="B46" t="s">
        <v>301</v>
      </c>
      <c r="C46">
        <v>0.1</v>
      </c>
      <c r="D46" t="s">
        <v>265</v>
      </c>
      <c r="E46">
        <v>0.8</v>
      </c>
      <c r="F46" t="s">
        <v>265</v>
      </c>
      <c r="G46" t="s">
        <v>265</v>
      </c>
      <c r="H46">
        <v>0.1</v>
      </c>
      <c r="I46" t="s">
        <v>265</v>
      </c>
      <c r="J46">
        <v>2.0</v>
      </c>
      <c r="K46" t="s">
        <v>59</v>
      </c>
      <c r="L46">
        <v>2.0</v>
      </c>
    </row>
    <row r="47">
      <c r="A47">
        <v>131.0</v>
      </c>
      <c r="B47" t="s">
        <v>302</v>
      </c>
      <c r="C47">
        <v>0.0</v>
      </c>
      <c r="D47" t="s">
        <v>265</v>
      </c>
      <c r="E47" t="s">
        <v>265</v>
      </c>
      <c r="F47" t="s">
        <v>265</v>
      </c>
      <c r="G47" t="s">
        <v>265</v>
      </c>
      <c r="H47">
        <v>0.0</v>
      </c>
      <c r="I47" t="s">
        <v>265</v>
      </c>
      <c r="J47">
        <v>2.0</v>
      </c>
      <c r="K47" t="s">
        <v>59</v>
      </c>
      <c r="L47">
        <v>2.0</v>
      </c>
    </row>
    <row r="48">
      <c r="A48">
        <v>132.0</v>
      </c>
      <c r="B48" t="s">
        <v>303</v>
      </c>
      <c r="C48">
        <v>0.0</v>
      </c>
      <c r="D48" t="s">
        <v>265</v>
      </c>
      <c r="E48" t="s">
        <v>265</v>
      </c>
      <c r="F48" t="s">
        <v>265</v>
      </c>
      <c r="G48" t="s">
        <v>265</v>
      </c>
      <c r="H48">
        <v>0.0</v>
      </c>
      <c r="I48" t="s">
        <v>265</v>
      </c>
      <c r="J48">
        <v>2.0</v>
      </c>
      <c r="K48" t="s">
        <v>59</v>
      </c>
      <c r="L48">
        <v>2.0</v>
      </c>
    </row>
    <row r="49">
      <c r="A49">
        <v>133.0</v>
      </c>
      <c r="B49" t="s">
        <v>304</v>
      </c>
      <c r="C49">
        <v>0.0</v>
      </c>
      <c r="D49" t="s">
        <v>265</v>
      </c>
      <c r="E49" t="s">
        <v>265</v>
      </c>
      <c r="F49" t="s">
        <v>265</v>
      </c>
      <c r="G49" t="s">
        <v>265</v>
      </c>
      <c r="H49">
        <v>0.0</v>
      </c>
      <c r="I49" t="s">
        <v>265</v>
      </c>
      <c r="J49">
        <v>2.0</v>
      </c>
      <c r="K49" t="s">
        <v>59</v>
      </c>
      <c r="L49">
        <v>2.0</v>
      </c>
    </row>
    <row r="50">
      <c r="A50">
        <v>135.0</v>
      </c>
      <c r="B50" t="s">
        <v>306</v>
      </c>
      <c r="C50">
        <v>0.0</v>
      </c>
      <c r="D50" t="s">
        <v>265</v>
      </c>
      <c r="E50" t="s">
        <v>265</v>
      </c>
      <c r="F50" t="s">
        <v>265</v>
      </c>
      <c r="G50" t="s">
        <v>265</v>
      </c>
      <c r="H50">
        <v>0.0</v>
      </c>
      <c r="I50" t="s">
        <v>265</v>
      </c>
      <c r="J50">
        <v>2.0</v>
      </c>
      <c r="K50" t="s">
        <v>59</v>
      </c>
      <c r="L50">
        <v>2.0</v>
      </c>
    </row>
    <row r="51">
      <c r="A51">
        <v>136.0</v>
      </c>
      <c r="B51" t="s">
        <v>308</v>
      </c>
      <c r="C51">
        <v>0.0</v>
      </c>
      <c r="D51" t="s">
        <v>265</v>
      </c>
      <c r="E51" t="s">
        <v>265</v>
      </c>
      <c r="F51" t="s">
        <v>265</v>
      </c>
      <c r="G51" t="s">
        <v>265</v>
      </c>
      <c r="H51">
        <v>0.0</v>
      </c>
      <c r="I51" t="s">
        <v>265</v>
      </c>
      <c r="J51">
        <v>2.0</v>
      </c>
      <c r="K51" t="s">
        <v>59</v>
      </c>
      <c r="L51">
        <v>2.0</v>
      </c>
    </row>
    <row r="52">
      <c r="A52">
        <v>141.0</v>
      </c>
      <c r="B52" t="s">
        <v>311</v>
      </c>
      <c r="C52">
        <v>0.0</v>
      </c>
      <c r="D52" t="s">
        <v>265</v>
      </c>
      <c r="E52" t="s">
        <v>265</v>
      </c>
      <c r="F52" t="s">
        <v>265</v>
      </c>
      <c r="G52" t="s">
        <v>265</v>
      </c>
      <c r="H52">
        <v>0.7</v>
      </c>
      <c r="I52" t="s">
        <v>265</v>
      </c>
      <c r="J52">
        <v>2.0</v>
      </c>
      <c r="K52" t="s">
        <v>59</v>
      </c>
      <c r="L52">
        <v>2.0</v>
      </c>
    </row>
    <row r="53">
      <c r="A53">
        <v>145.0</v>
      </c>
      <c r="B53" t="s">
        <v>313</v>
      </c>
      <c r="C53">
        <v>0.0</v>
      </c>
      <c r="D53" t="s">
        <v>265</v>
      </c>
      <c r="E53" t="s">
        <v>265</v>
      </c>
      <c r="F53" t="s">
        <v>265</v>
      </c>
      <c r="G53" t="s">
        <v>265</v>
      </c>
      <c r="H53">
        <v>0.0</v>
      </c>
      <c r="I53" t="s">
        <v>265</v>
      </c>
      <c r="J53">
        <v>2.0</v>
      </c>
      <c r="K53" t="s">
        <v>59</v>
      </c>
      <c r="L53">
        <v>2.0</v>
      </c>
    </row>
    <row r="54">
      <c r="A54">
        <v>146.0</v>
      </c>
      <c r="B54" t="s">
        <v>315</v>
      </c>
      <c r="C54">
        <v>0.0</v>
      </c>
      <c r="D54" t="s">
        <v>265</v>
      </c>
      <c r="E54" t="s">
        <v>265</v>
      </c>
      <c r="F54" t="s">
        <v>265</v>
      </c>
      <c r="G54" t="s">
        <v>265</v>
      </c>
      <c r="H54">
        <v>0.0</v>
      </c>
      <c r="I54" t="s">
        <v>265</v>
      </c>
      <c r="J54">
        <v>2.0</v>
      </c>
      <c r="K54" t="s">
        <v>59</v>
      </c>
      <c r="L54">
        <v>2.0</v>
      </c>
    </row>
    <row r="55">
      <c r="A55">
        <v>147.0</v>
      </c>
      <c r="B55" t="s">
        <v>316</v>
      </c>
      <c r="C55">
        <v>0.0</v>
      </c>
      <c r="D55" t="s">
        <v>265</v>
      </c>
      <c r="E55" t="s">
        <v>265</v>
      </c>
      <c r="F55" t="s">
        <v>265</v>
      </c>
      <c r="G55" t="s">
        <v>265</v>
      </c>
      <c r="H55">
        <v>0.0</v>
      </c>
      <c r="I55" t="s">
        <v>265</v>
      </c>
      <c r="J55">
        <v>2.0</v>
      </c>
      <c r="K55" t="s">
        <v>59</v>
      </c>
      <c r="L55">
        <v>2.0</v>
      </c>
    </row>
    <row r="56">
      <c r="A56">
        <v>148.0</v>
      </c>
      <c r="B56" t="s">
        <v>318</v>
      </c>
      <c r="C56">
        <v>0.0</v>
      </c>
      <c r="D56" t="s">
        <v>265</v>
      </c>
      <c r="E56" t="s">
        <v>265</v>
      </c>
      <c r="F56" t="s">
        <v>265</v>
      </c>
      <c r="G56" t="s">
        <v>265</v>
      </c>
      <c r="H56">
        <v>0.0</v>
      </c>
      <c r="I56" t="s">
        <v>265</v>
      </c>
      <c r="J56">
        <v>2.0</v>
      </c>
      <c r="K56" t="s">
        <v>59</v>
      </c>
      <c r="L56">
        <v>2.0</v>
      </c>
    </row>
    <row r="57">
      <c r="A57">
        <v>156.0</v>
      </c>
      <c r="B57" t="s">
        <v>324</v>
      </c>
      <c r="C57">
        <v>0.0</v>
      </c>
      <c r="D57" t="s">
        <v>265</v>
      </c>
      <c r="E57" t="s">
        <v>265</v>
      </c>
      <c r="F57" t="s">
        <v>265</v>
      </c>
      <c r="G57" t="s">
        <v>265</v>
      </c>
      <c r="H57">
        <v>0.0</v>
      </c>
      <c r="I57" s="42" t="s">
        <v>265</v>
      </c>
      <c r="J57">
        <v>1.0</v>
      </c>
      <c r="K57" t="s">
        <v>99</v>
      </c>
      <c r="L57">
        <v>1.0</v>
      </c>
    </row>
    <row r="58">
      <c r="A58">
        <v>161.0</v>
      </c>
      <c r="B58" t="s">
        <v>326</v>
      </c>
      <c r="C58">
        <v>0.0</v>
      </c>
      <c r="D58" t="s">
        <v>265</v>
      </c>
      <c r="E58" t="s">
        <v>265</v>
      </c>
      <c r="F58" t="s">
        <v>265</v>
      </c>
      <c r="G58" t="s">
        <v>265</v>
      </c>
      <c r="H58">
        <v>0.0</v>
      </c>
      <c r="I58" s="42" t="s">
        <v>265</v>
      </c>
      <c r="J58">
        <v>1.0</v>
      </c>
      <c r="K58" t="s">
        <v>99</v>
      </c>
      <c r="L58">
        <v>1.0</v>
      </c>
    </row>
    <row r="59">
      <c r="A59">
        <v>171.0</v>
      </c>
      <c r="B59" t="s">
        <v>331</v>
      </c>
      <c r="C59">
        <v>0.0</v>
      </c>
      <c r="D59" t="s">
        <v>265</v>
      </c>
      <c r="E59" t="s">
        <v>265</v>
      </c>
      <c r="F59" t="s">
        <v>265</v>
      </c>
      <c r="G59" t="s">
        <v>265</v>
      </c>
      <c r="H59">
        <v>0.0</v>
      </c>
      <c r="I59" s="42" t="s">
        <v>265</v>
      </c>
      <c r="J59">
        <v>1.0</v>
      </c>
      <c r="K59" t="s">
        <v>99</v>
      </c>
      <c r="L59">
        <v>1.0</v>
      </c>
    </row>
    <row r="60">
      <c r="A60">
        <v>176.0</v>
      </c>
      <c r="B60" t="s">
        <v>335</v>
      </c>
      <c r="C60">
        <v>0.0</v>
      </c>
      <c r="D60" t="s">
        <v>265</v>
      </c>
      <c r="E60" t="s">
        <v>265</v>
      </c>
      <c r="F60" t="s">
        <v>265</v>
      </c>
      <c r="G60" t="s">
        <v>265</v>
      </c>
      <c r="H60">
        <v>0.0</v>
      </c>
      <c r="I60" s="42" t="s">
        <v>265</v>
      </c>
      <c r="J60">
        <v>1.0</v>
      </c>
      <c r="K60" t="s">
        <v>99</v>
      </c>
      <c r="L60">
        <v>1.0</v>
      </c>
    </row>
    <row r="61">
      <c r="A61">
        <v>184.0</v>
      </c>
      <c r="B61" t="s">
        <v>340</v>
      </c>
      <c r="C61">
        <v>0.0</v>
      </c>
      <c r="D61" t="s">
        <v>265</v>
      </c>
      <c r="E61" t="s">
        <v>265</v>
      </c>
      <c r="F61" t="s">
        <v>265</v>
      </c>
      <c r="G61" t="s">
        <v>265</v>
      </c>
      <c r="H61">
        <v>0.0</v>
      </c>
      <c r="I61" s="42" t="s">
        <v>265</v>
      </c>
      <c r="J61">
        <v>1.0</v>
      </c>
      <c r="K61" t="s">
        <v>99</v>
      </c>
      <c r="L61">
        <v>1.0</v>
      </c>
    </row>
    <row r="62">
      <c r="A62">
        <v>186.0</v>
      </c>
      <c r="B62" t="s">
        <v>341</v>
      </c>
      <c r="C62">
        <v>0.0</v>
      </c>
      <c r="D62" t="s">
        <v>265</v>
      </c>
      <c r="E62" t="s">
        <v>265</v>
      </c>
      <c r="F62" t="s">
        <v>265</v>
      </c>
      <c r="G62" t="s">
        <v>265</v>
      </c>
      <c r="H62">
        <v>0.0</v>
      </c>
      <c r="I62" s="42" t="s">
        <v>265</v>
      </c>
      <c r="J62">
        <v>1.0</v>
      </c>
      <c r="K62" t="s">
        <v>99</v>
      </c>
      <c r="L62">
        <v>1.0</v>
      </c>
    </row>
    <row r="63">
      <c r="A63">
        <v>190.0</v>
      </c>
      <c r="B63" t="s">
        <v>344</v>
      </c>
      <c r="C63">
        <v>0.0</v>
      </c>
      <c r="D63" t="s">
        <v>265</v>
      </c>
      <c r="E63" t="s">
        <v>265</v>
      </c>
      <c r="F63" t="s">
        <v>265</v>
      </c>
      <c r="G63" t="s">
        <v>265</v>
      </c>
      <c r="H63">
        <v>0.0</v>
      </c>
      <c r="I63" s="42" t="s">
        <v>265</v>
      </c>
      <c r="J63">
        <v>1.0</v>
      </c>
      <c r="K63" t="s">
        <v>99</v>
      </c>
      <c r="L63">
        <v>1.0</v>
      </c>
    </row>
    <row r="64">
      <c r="A64">
        <v>191.0</v>
      </c>
      <c r="B64" t="s">
        <v>345</v>
      </c>
      <c r="C64">
        <v>0.0</v>
      </c>
      <c r="D64" t="s">
        <v>265</v>
      </c>
      <c r="E64" t="s">
        <v>265</v>
      </c>
      <c r="F64" t="s">
        <v>265</v>
      </c>
      <c r="G64" t="s">
        <v>265</v>
      </c>
      <c r="H64">
        <v>0.0</v>
      </c>
      <c r="I64" s="42" t="s">
        <v>265</v>
      </c>
      <c r="J64">
        <v>1.0</v>
      </c>
      <c r="K64" t="s">
        <v>99</v>
      </c>
      <c r="L64">
        <v>1.0</v>
      </c>
    </row>
    <row r="65">
      <c r="A65">
        <v>197.0</v>
      </c>
      <c r="B65" t="s">
        <v>347</v>
      </c>
      <c r="C65">
        <v>0.0</v>
      </c>
      <c r="D65" t="s">
        <v>265</v>
      </c>
      <c r="E65" t="s">
        <v>265</v>
      </c>
      <c r="F65" t="s">
        <v>265</v>
      </c>
      <c r="G65" t="s">
        <v>265</v>
      </c>
      <c r="H65">
        <v>0.0</v>
      </c>
      <c r="I65" s="42" t="s">
        <v>265</v>
      </c>
      <c r="J65">
        <v>1.0</v>
      </c>
      <c r="K65" t="s">
        <v>99</v>
      </c>
      <c r="L65">
        <v>1.0</v>
      </c>
    </row>
    <row r="66">
      <c r="A66">
        <v>200.0</v>
      </c>
      <c r="B66" t="s">
        <v>349</v>
      </c>
      <c r="C66">
        <v>0.0</v>
      </c>
      <c r="D66" t="s">
        <v>265</v>
      </c>
      <c r="E66" t="s">
        <v>265</v>
      </c>
      <c r="F66" t="s">
        <v>265</v>
      </c>
      <c r="G66" t="s">
        <v>265</v>
      </c>
      <c r="H66">
        <v>0.0</v>
      </c>
      <c r="I66" s="42" t="s">
        <v>265</v>
      </c>
      <c r="J66">
        <v>1.0</v>
      </c>
      <c r="K66" t="s">
        <v>99</v>
      </c>
      <c r="L66">
        <v>1.0</v>
      </c>
    </row>
    <row r="67">
      <c r="A67">
        <v>203.0</v>
      </c>
      <c r="B67" t="s">
        <v>230</v>
      </c>
      <c r="C67">
        <v>0.0</v>
      </c>
      <c r="D67" t="s">
        <v>265</v>
      </c>
      <c r="E67" t="s">
        <v>265</v>
      </c>
      <c r="F67" t="s">
        <v>265</v>
      </c>
      <c r="G67" t="s">
        <v>265</v>
      </c>
      <c r="H67">
        <v>0.0</v>
      </c>
      <c r="I67" s="42" t="s">
        <v>265</v>
      </c>
      <c r="J67">
        <v>1.0</v>
      </c>
      <c r="K67" t="s">
        <v>99</v>
      </c>
      <c r="L67">
        <v>1.0</v>
      </c>
    </row>
    <row r="68">
      <c r="A68">
        <v>204.0</v>
      </c>
      <c r="B68" t="s">
        <v>350</v>
      </c>
      <c r="C68">
        <v>0.0</v>
      </c>
      <c r="D68" t="s">
        <v>265</v>
      </c>
      <c r="E68" t="s">
        <v>265</v>
      </c>
      <c r="F68" t="s">
        <v>265</v>
      </c>
      <c r="G68" t="s">
        <v>265</v>
      </c>
      <c r="H68">
        <v>0.0</v>
      </c>
      <c r="I68" s="42" t="s">
        <v>265</v>
      </c>
      <c r="J68">
        <v>1.0</v>
      </c>
      <c r="K68" t="s">
        <v>99</v>
      </c>
      <c r="L68">
        <v>1.0</v>
      </c>
    </row>
    <row r="69">
      <c r="A69">
        <v>208.0</v>
      </c>
      <c r="B69" t="s">
        <v>353</v>
      </c>
      <c r="C69">
        <v>0.0</v>
      </c>
      <c r="D69" t="s">
        <v>265</v>
      </c>
      <c r="E69" t="s">
        <v>265</v>
      </c>
      <c r="F69" t="s">
        <v>265</v>
      </c>
      <c r="G69" t="s">
        <v>265</v>
      </c>
      <c r="H69">
        <v>0.0</v>
      </c>
      <c r="I69" s="42" t="s">
        <v>265</v>
      </c>
      <c r="J69">
        <v>1.0</v>
      </c>
      <c r="K69" t="s">
        <v>99</v>
      </c>
      <c r="L69">
        <v>1.0</v>
      </c>
    </row>
    <row r="70">
      <c r="A70">
        <v>211.0</v>
      </c>
      <c r="B70" t="s">
        <v>354</v>
      </c>
      <c r="C70">
        <v>0.0</v>
      </c>
      <c r="D70" t="s">
        <v>265</v>
      </c>
      <c r="E70" t="s">
        <v>265</v>
      </c>
      <c r="F70" t="s">
        <v>265</v>
      </c>
      <c r="G70" t="s">
        <v>265</v>
      </c>
      <c r="H70">
        <v>0.0</v>
      </c>
      <c r="I70" s="42" t="s">
        <v>265</v>
      </c>
      <c r="J70">
        <v>1.0</v>
      </c>
      <c r="K70" t="s">
        <v>99</v>
      </c>
      <c r="L70">
        <v>1.0</v>
      </c>
    </row>
    <row r="71">
      <c r="A71">
        <v>218.0</v>
      </c>
      <c r="B71" t="s">
        <v>357</v>
      </c>
      <c r="C71">
        <v>0.0</v>
      </c>
      <c r="D71" t="s">
        <v>265</v>
      </c>
      <c r="E71" t="s">
        <v>265</v>
      </c>
      <c r="F71" t="s">
        <v>265</v>
      </c>
      <c r="G71" t="s">
        <v>265</v>
      </c>
      <c r="H71">
        <v>0.0</v>
      </c>
      <c r="I71" s="42" t="s">
        <v>265</v>
      </c>
      <c r="J71">
        <v>1.0</v>
      </c>
      <c r="K71" t="s">
        <v>99</v>
      </c>
      <c r="L71">
        <v>1.0</v>
      </c>
    </row>
    <row r="72">
      <c r="A72">
        <v>226.0</v>
      </c>
      <c r="B72" t="s">
        <v>361</v>
      </c>
      <c r="C72">
        <v>0.0</v>
      </c>
      <c r="D72" t="s">
        <v>265</v>
      </c>
      <c r="E72" t="s">
        <v>265</v>
      </c>
      <c r="F72" t="s">
        <v>265</v>
      </c>
      <c r="G72" t="s">
        <v>265</v>
      </c>
      <c r="H72">
        <v>0.0</v>
      </c>
      <c r="I72" s="42" t="s">
        <v>265</v>
      </c>
      <c r="J72">
        <v>1.0</v>
      </c>
      <c r="K72" t="s">
        <v>99</v>
      </c>
      <c r="L72">
        <v>1.0</v>
      </c>
    </row>
    <row r="73">
      <c r="A73">
        <v>230.0</v>
      </c>
      <c r="B73" t="s">
        <v>364</v>
      </c>
      <c r="C73">
        <v>0.0</v>
      </c>
      <c r="D73" t="s">
        <v>265</v>
      </c>
      <c r="E73" t="s">
        <v>265</v>
      </c>
      <c r="F73" t="s">
        <v>265</v>
      </c>
      <c r="G73" t="s">
        <v>265</v>
      </c>
      <c r="H73">
        <v>0.0</v>
      </c>
      <c r="I73" s="42" t="s">
        <v>265</v>
      </c>
      <c r="J73">
        <v>1.0</v>
      </c>
      <c r="K73" t="s">
        <v>99</v>
      </c>
      <c r="L73">
        <v>1.0</v>
      </c>
    </row>
    <row r="74">
      <c r="A74">
        <v>231.0</v>
      </c>
      <c r="B74" t="s">
        <v>365</v>
      </c>
      <c r="C74">
        <v>0.0</v>
      </c>
      <c r="D74" t="s">
        <v>265</v>
      </c>
      <c r="E74" t="s">
        <v>265</v>
      </c>
      <c r="F74" t="s">
        <v>265</v>
      </c>
      <c r="G74" t="s">
        <v>265</v>
      </c>
      <c r="H74">
        <v>0.0</v>
      </c>
      <c r="I74" s="42" t="s">
        <v>265</v>
      </c>
      <c r="J74">
        <v>1.0</v>
      </c>
      <c r="K74" t="s">
        <v>99</v>
      </c>
      <c r="L74">
        <v>3.0</v>
      </c>
    </row>
    <row r="75">
      <c r="A75">
        <v>247.0</v>
      </c>
      <c r="B75" t="s">
        <v>369</v>
      </c>
      <c r="C75">
        <v>0.0</v>
      </c>
      <c r="D75" t="s">
        <v>265</v>
      </c>
      <c r="E75" t="s">
        <v>265</v>
      </c>
      <c r="F75" t="s">
        <v>265</v>
      </c>
      <c r="G75" t="s">
        <v>265</v>
      </c>
      <c r="H75">
        <v>0.0</v>
      </c>
      <c r="I75" s="42" t="s">
        <v>265</v>
      </c>
      <c r="J75">
        <v>1.0</v>
      </c>
      <c r="K75" t="s">
        <v>99</v>
      </c>
      <c r="L75">
        <v>1.0</v>
      </c>
    </row>
    <row r="76">
      <c r="A76">
        <v>248.0</v>
      </c>
      <c r="B76" t="s">
        <v>370</v>
      </c>
      <c r="C76">
        <v>0.0</v>
      </c>
      <c r="D76" t="s">
        <v>265</v>
      </c>
      <c r="E76" t="s">
        <v>265</v>
      </c>
      <c r="F76" t="s">
        <v>265</v>
      </c>
      <c r="G76" t="s">
        <v>265</v>
      </c>
      <c r="H76">
        <v>0.0</v>
      </c>
      <c r="I76" s="42" t="s">
        <v>265</v>
      </c>
      <c r="J76">
        <v>1.0</v>
      </c>
      <c r="K76" t="s">
        <v>99</v>
      </c>
      <c r="L76">
        <v>1.0</v>
      </c>
    </row>
    <row r="77">
      <c r="A77">
        <v>250.0</v>
      </c>
      <c r="B77" t="s">
        <v>371</v>
      </c>
      <c r="C77">
        <v>0.0</v>
      </c>
      <c r="D77" t="s">
        <v>265</v>
      </c>
      <c r="E77" t="s">
        <v>265</v>
      </c>
      <c r="F77" t="s">
        <v>265</v>
      </c>
      <c r="G77" t="s">
        <v>265</v>
      </c>
      <c r="H77">
        <v>0.0</v>
      </c>
      <c r="I77" s="42" t="s">
        <v>265</v>
      </c>
      <c r="J77">
        <v>1.0</v>
      </c>
      <c r="K77" t="s">
        <v>99</v>
      </c>
      <c r="L77">
        <v>1.0</v>
      </c>
    </row>
    <row r="78">
      <c r="A78">
        <v>252.0</v>
      </c>
      <c r="B78" t="s">
        <v>372</v>
      </c>
      <c r="C78">
        <v>0.0</v>
      </c>
      <c r="D78" t="s">
        <v>265</v>
      </c>
      <c r="E78" t="s">
        <v>265</v>
      </c>
      <c r="F78" t="s">
        <v>265</v>
      </c>
      <c r="G78" t="s">
        <v>265</v>
      </c>
      <c r="H78">
        <v>0.0</v>
      </c>
      <c r="I78" s="42" t="s">
        <v>265</v>
      </c>
      <c r="J78">
        <v>1.0</v>
      </c>
      <c r="K78" t="s">
        <v>99</v>
      </c>
      <c r="L78">
        <v>1.0</v>
      </c>
    </row>
    <row r="79">
      <c r="A79">
        <v>254.0</v>
      </c>
      <c r="B79" t="s">
        <v>374</v>
      </c>
      <c r="C79">
        <v>0.0</v>
      </c>
      <c r="D79" t="s">
        <v>265</v>
      </c>
      <c r="E79" t="s">
        <v>265</v>
      </c>
      <c r="F79" t="s">
        <v>265</v>
      </c>
      <c r="G79" t="s">
        <v>265</v>
      </c>
      <c r="H79">
        <v>0.0</v>
      </c>
      <c r="I79" s="42" t="s">
        <v>265</v>
      </c>
      <c r="J79">
        <v>1.0</v>
      </c>
      <c r="K79" t="s">
        <v>99</v>
      </c>
      <c r="L79">
        <v>1.0</v>
      </c>
    </row>
    <row r="80">
      <c r="A80">
        <v>261.0</v>
      </c>
      <c r="B80" t="s">
        <v>376</v>
      </c>
      <c r="C80">
        <v>0.0</v>
      </c>
      <c r="D80" t="s">
        <v>265</v>
      </c>
      <c r="E80" t="s">
        <v>265</v>
      </c>
      <c r="F80" t="s">
        <v>265</v>
      </c>
      <c r="G80" t="s">
        <v>265</v>
      </c>
      <c r="H80">
        <v>0.0</v>
      </c>
      <c r="I80" s="42" t="s">
        <v>265</v>
      </c>
      <c r="J80">
        <v>1.0</v>
      </c>
      <c r="K80" t="s">
        <v>99</v>
      </c>
      <c r="L80">
        <v>1.0</v>
      </c>
    </row>
    <row r="81">
      <c r="A81">
        <v>264.0</v>
      </c>
      <c r="B81" t="s">
        <v>378</v>
      </c>
      <c r="C81">
        <v>0.0</v>
      </c>
      <c r="D81" t="s">
        <v>265</v>
      </c>
      <c r="E81" t="s">
        <v>265</v>
      </c>
      <c r="F81" t="s">
        <v>265</v>
      </c>
      <c r="G81" t="s">
        <v>265</v>
      </c>
      <c r="H81">
        <v>0.0</v>
      </c>
      <c r="I81" s="42" t="s">
        <v>265</v>
      </c>
      <c r="J81">
        <v>1.0</v>
      </c>
      <c r="K81" t="s">
        <v>99</v>
      </c>
      <c r="L81">
        <v>1.0</v>
      </c>
    </row>
    <row r="82">
      <c r="A82">
        <v>267.0</v>
      </c>
      <c r="B82" t="s">
        <v>381</v>
      </c>
      <c r="C82">
        <v>0.0</v>
      </c>
      <c r="D82" t="s">
        <v>265</v>
      </c>
      <c r="E82" t="s">
        <v>265</v>
      </c>
      <c r="F82" t="s">
        <v>265</v>
      </c>
      <c r="G82" t="s">
        <v>265</v>
      </c>
      <c r="H82">
        <v>0.0</v>
      </c>
      <c r="I82" s="42" t="s">
        <v>265</v>
      </c>
      <c r="J82">
        <v>1.0</v>
      </c>
      <c r="K82" t="s">
        <v>99</v>
      </c>
      <c r="L82">
        <v>1.0</v>
      </c>
    </row>
    <row r="83">
      <c r="A83">
        <v>269.0</v>
      </c>
      <c r="B83" t="s">
        <v>382</v>
      </c>
      <c r="C83">
        <v>0.0</v>
      </c>
      <c r="D83" t="s">
        <v>265</v>
      </c>
      <c r="E83" t="s">
        <v>265</v>
      </c>
      <c r="F83" t="s">
        <v>265</v>
      </c>
      <c r="G83" t="s">
        <v>265</v>
      </c>
      <c r="H83">
        <v>0.0</v>
      </c>
      <c r="I83" s="42" t="s">
        <v>265</v>
      </c>
      <c r="J83">
        <v>1.0</v>
      </c>
      <c r="K83" t="s">
        <v>99</v>
      </c>
      <c r="L83">
        <v>1.0</v>
      </c>
    </row>
    <row r="84">
      <c r="A84">
        <v>271.0</v>
      </c>
      <c r="B84" t="s">
        <v>383</v>
      </c>
      <c r="C84">
        <v>0.0</v>
      </c>
      <c r="D84" t="s">
        <v>265</v>
      </c>
      <c r="E84" t="s">
        <v>265</v>
      </c>
      <c r="F84" t="s">
        <v>265</v>
      </c>
      <c r="G84" t="s">
        <v>265</v>
      </c>
      <c r="H84">
        <v>0.0</v>
      </c>
      <c r="I84" s="42" t="s">
        <v>265</v>
      </c>
      <c r="J84">
        <v>1.0</v>
      </c>
      <c r="K84" t="s">
        <v>99</v>
      </c>
      <c r="L84">
        <v>1.0</v>
      </c>
    </row>
    <row r="85">
      <c r="A85">
        <v>275.0</v>
      </c>
      <c r="B85" t="s">
        <v>386</v>
      </c>
      <c r="C85">
        <v>0.0</v>
      </c>
      <c r="D85" t="s">
        <v>265</v>
      </c>
      <c r="E85" t="s">
        <v>265</v>
      </c>
      <c r="F85" t="s">
        <v>265</v>
      </c>
      <c r="G85" t="s">
        <v>265</v>
      </c>
      <c r="H85">
        <v>0.0</v>
      </c>
      <c r="I85" s="42" t="s">
        <v>265</v>
      </c>
      <c r="J85">
        <v>1.0</v>
      </c>
      <c r="K85" t="s">
        <v>99</v>
      </c>
      <c r="L85">
        <v>1.0</v>
      </c>
    </row>
    <row r="86">
      <c r="A86">
        <v>278.0</v>
      </c>
      <c r="B86" t="s">
        <v>387</v>
      </c>
      <c r="C86">
        <v>0.0</v>
      </c>
      <c r="D86" t="s">
        <v>265</v>
      </c>
      <c r="E86" t="s">
        <v>265</v>
      </c>
      <c r="F86" t="s">
        <v>265</v>
      </c>
      <c r="G86" t="s">
        <v>265</v>
      </c>
      <c r="H86">
        <v>0.0</v>
      </c>
      <c r="I86" s="42" t="s">
        <v>265</v>
      </c>
      <c r="J86">
        <v>1.0</v>
      </c>
      <c r="K86" t="s">
        <v>99</v>
      </c>
      <c r="L86">
        <v>1.0</v>
      </c>
    </row>
    <row r="87">
      <c r="A87">
        <v>279.0</v>
      </c>
      <c r="B87" t="s">
        <v>388</v>
      </c>
      <c r="C87">
        <v>0.0</v>
      </c>
      <c r="D87" t="s">
        <v>265</v>
      </c>
      <c r="E87" t="s">
        <v>265</v>
      </c>
      <c r="F87" t="s">
        <v>265</v>
      </c>
      <c r="G87" t="s">
        <v>265</v>
      </c>
      <c r="H87">
        <v>0.0</v>
      </c>
      <c r="I87" s="42" t="s">
        <v>265</v>
      </c>
      <c r="J87">
        <v>1.0</v>
      </c>
      <c r="K87" t="s">
        <v>99</v>
      </c>
      <c r="L87">
        <v>1.0</v>
      </c>
    </row>
    <row r="88">
      <c r="A88">
        <v>282.0</v>
      </c>
      <c r="B88" t="s">
        <v>160</v>
      </c>
      <c r="C88">
        <v>0.0</v>
      </c>
      <c r="D88" t="s">
        <v>265</v>
      </c>
      <c r="E88" t="s">
        <v>265</v>
      </c>
      <c r="F88" t="s">
        <v>265</v>
      </c>
      <c r="G88" t="s">
        <v>265</v>
      </c>
      <c r="H88">
        <v>0.0</v>
      </c>
      <c r="I88" s="42" t="s">
        <v>265</v>
      </c>
      <c r="J88">
        <v>1.0</v>
      </c>
      <c r="K88" t="s">
        <v>99</v>
      </c>
      <c r="L88">
        <v>1.0</v>
      </c>
    </row>
    <row r="89">
      <c r="A89">
        <v>285.0</v>
      </c>
      <c r="B89" t="s">
        <v>393</v>
      </c>
      <c r="C89">
        <v>0.0</v>
      </c>
      <c r="D89" t="s">
        <v>265</v>
      </c>
      <c r="E89" t="s">
        <v>265</v>
      </c>
      <c r="F89" t="s">
        <v>265</v>
      </c>
      <c r="G89" t="s">
        <v>265</v>
      </c>
      <c r="H89">
        <v>0.0</v>
      </c>
      <c r="I89" s="42" t="s">
        <v>265</v>
      </c>
      <c r="J89">
        <v>1.0</v>
      </c>
      <c r="K89" t="s">
        <v>99</v>
      </c>
      <c r="L89">
        <v>1.0</v>
      </c>
    </row>
    <row r="90">
      <c r="A90">
        <v>288.0</v>
      </c>
      <c r="B90" t="s">
        <v>395</v>
      </c>
      <c r="C90">
        <v>0.0</v>
      </c>
      <c r="D90" t="s">
        <v>265</v>
      </c>
      <c r="E90" t="s">
        <v>265</v>
      </c>
      <c r="F90" t="s">
        <v>265</v>
      </c>
      <c r="G90" t="s">
        <v>265</v>
      </c>
      <c r="H90">
        <v>0.0</v>
      </c>
      <c r="I90" s="42" t="s">
        <v>265</v>
      </c>
      <c r="J90">
        <v>1.0</v>
      </c>
      <c r="K90" t="s">
        <v>99</v>
      </c>
      <c r="L90">
        <v>1.0</v>
      </c>
    </row>
    <row r="91">
      <c r="A91">
        <v>342.0</v>
      </c>
      <c r="B91" t="s">
        <v>408</v>
      </c>
      <c r="C91">
        <v>0.1</v>
      </c>
      <c r="D91" t="s">
        <v>265</v>
      </c>
      <c r="E91" t="s">
        <v>265</v>
      </c>
      <c r="F91" t="s">
        <v>265</v>
      </c>
      <c r="G91" t="s">
        <v>265</v>
      </c>
      <c r="H91">
        <v>0.0</v>
      </c>
      <c r="I91" s="42" t="s">
        <v>265</v>
      </c>
      <c r="J91">
        <v>1.0</v>
      </c>
      <c r="K91" t="s">
        <v>162</v>
      </c>
      <c r="L91">
        <v>1.0</v>
      </c>
    </row>
    <row r="92">
      <c r="A92">
        <v>371.0</v>
      </c>
      <c r="B92" t="s">
        <v>419</v>
      </c>
      <c r="C92">
        <v>0.0</v>
      </c>
      <c r="D92" t="s">
        <v>265</v>
      </c>
      <c r="E92" t="s">
        <v>265</v>
      </c>
      <c r="F92" t="s">
        <v>265</v>
      </c>
      <c r="G92" t="s">
        <v>265</v>
      </c>
      <c r="H92">
        <v>0.0</v>
      </c>
      <c r="I92" s="42" t="s">
        <v>265</v>
      </c>
      <c r="J92">
        <v>1.0</v>
      </c>
      <c r="K92" t="s">
        <v>162</v>
      </c>
      <c r="L92">
        <v>1.0</v>
      </c>
    </row>
    <row r="93">
      <c r="A93">
        <v>413.0</v>
      </c>
      <c r="B93" t="s">
        <v>426</v>
      </c>
      <c r="C93">
        <v>0.0</v>
      </c>
      <c r="D93" t="s">
        <v>265</v>
      </c>
      <c r="E93" t="s">
        <v>265</v>
      </c>
      <c r="F93" t="s">
        <v>265</v>
      </c>
      <c r="G93" t="s">
        <v>265</v>
      </c>
      <c r="H93">
        <v>0.0</v>
      </c>
      <c r="I93" s="42" t="s">
        <v>265</v>
      </c>
      <c r="J93">
        <v>1.0</v>
      </c>
      <c r="K93" t="s">
        <v>201</v>
      </c>
      <c r="L93">
        <v>1.0</v>
      </c>
    </row>
    <row r="94">
      <c r="A94">
        <v>431.0</v>
      </c>
      <c r="B94" t="s">
        <v>433</v>
      </c>
      <c r="C94">
        <v>0.0</v>
      </c>
      <c r="D94" t="s">
        <v>265</v>
      </c>
      <c r="E94" t="s">
        <v>265</v>
      </c>
      <c r="F94" t="s">
        <v>265</v>
      </c>
      <c r="G94" t="s">
        <v>265</v>
      </c>
      <c r="H94">
        <v>0.0</v>
      </c>
      <c r="I94" s="42" t="s">
        <v>265</v>
      </c>
      <c r="J94">
        <v>1.0</v>
      </c>
      <c r="K94" t="s">
        <v>201</v>
      </c>
      <c r="L94">
        <v>1.0</v>
      </c>
    </row>
    <row r="95">
      <c r="A95">
        <v>438.0</v>
      </c>
      <c r="B95" t="s">
        <v>435</v>
      </c>
      <c r="C95">
        <v>0.0</v>
      </c>
      <c r="D95" t="s">
        <v>265</v>
      </c>
      <c r="E95" t="s">
        <v>265</v>
      </c>
      <c r="F95" t="s">
        <v>265</v>
      </c>
      <c r="G95" t="s">
        <v>265</v>
      </c>
      <c r="H95">
        <v>0.0</v>
      </c>
      <c r="I95" s="42" t="s">
        <v>265</v>
      </c>
      <c r="J95">
        <v>1.0</v>
      </c>
      <c r="K95" t="s">
        <v>201</v>
      </c>
      <c r="L95">
        <v>1.0</v>
      </c>
    </row>
    <row r="96">
      <c r="A96">
        <v>439.0</v>
      </c>
      <c r="B96" t="s">
        <v>436</v>
      </c>
      <c r="C96">
        <v>0.0</v>
      </c>
      <c r="D96" t="s">
        <v>265</v>
      </c>
      <c r="E96" t="s">
        <v>265</v>
      </c>
      <c r="F96" t="s">
        <v>265</v>
      </c>
      <c r="G96" t="s">
        <v>265</v>
      </c>
      <c r="H96">
        <v>0.0</v>
      </c>
      <c r="I96" s="42" t="s">
        <v>265</v>
      </c>
      <c r="J96">
        <v>1.0</v>
      </c>
      <c r="K96" t="s">
        <v>201</v>
      </c>
      <c r="L96">
        <v>1.0</v>
      </c>
    </row>
    <row r="97">
      <c r="A97">
        <v>441.0</v>
      </c>
      <c r="B97" t="s">
        <v>438</v>
      </c>
      <c r="C97">
        <v>0.0</v>
      </c>
      <c r="D97" t="s">
        <v>265</v>
      </c>
      <c r="E97" t="s">
        <v>265</v>
      </c>
      <c r="F97" t="s">
        <v>265</v>
      </c>
      <c r="G97" t="s">
        <v>265</v>
      </c>
      <c r="H97">
        <v>0.0</v>
      </c>
      <c r="I97" s="42" t="s">
        <v>265</v>
      </c>
      <c r="J97">
        <v>1.0</v>
      </c>
      <c r="K97" t="s">
        <v>201</v>
      </c>
      <c r="L97">
        <v>1.0</v>
      </c>
    </row>
    <row r="98">
      <c r="A98">
        <v>468.0</v>
      </c>
      <c r="B98" t="s">
        <v>442</v>
      </c>
      <c r="C98">
        <v>0.0</v>
      </c>
      <c r="D98">
        <v>1.12</v>
      </c>
      <c r="E98">
        <v>0.5</v>
      </c>
      <c r="F98">
        <v>0.225</v>
      </c>
      <c r="G98" t="s">
        <v>265</v>
      </c>
      <c r="H98">
        <v>0.15</v>
      </c>
      <c r="I98" t="s">
        <v>265</v>
      </c>
      <c r="J98">
        <v>1.0</v>
      </c>
      <c r="K98" t="s">
        <v>225</v>
      </c>
      <c r="L98">
        <v>4.0</v>
      </c>
    </row>
    <row r="99">
      <c r="A99">
        <v>469.0</v>
      </c>
      <c r="B99" t="s">
        <v>443</v>
      </c>
      <c r="C99">
        <v>0.5</v>
      </c>
      <c r="D99">
        <v>0.57</v>
      </c>
      <c r="E99">
        <v>0.65</v>
      </c>
      <c r="F99">
        <v>0.0</v>
      </c>
      <c r="G99" t="s">
        <v>265</v>
      </c>
      <c r="H99">
        <v>0.425</v>
      </c>
      <c r="I99" t="s">
        <v>265</v>
      </c>
      <c r="J99">
        <v>1.0</v>
      </c>
      <c r="K99" t="s">
        <v>225</v>
      </c>
      <c r="L99">
        <v>1.0</v>
      </c>
    </row>
    <row r="100">
      <c r="A100">
        <v>470.0</v>
      </c>
      <c r="B100" t="s">
        <v>444</v>
      </c>
      <c r="C100">
        <v>0.0</v>
      </c>
      <c r="D100" t="s">
        <v>265</v>
      </c>
      <c r="E100" t="s">
        <v>265</v>
      </c>
      <c r="F100" t="s">
        <v>265</v>
      </c>
      <c r="G100" t="s">
        <v>265</v>
      </c>
      <c r="H100">
        <v>0.0</v>
      </c>
      <c r="I100" t="s">
        <v>265</v>
      </c>
      <c r="J100">
        <v>1.0</v>
      </c>
      <c r="K100" t="s">
        <v>225</v>
      </c>
      <c r="L100">
        <v>1.0</v>
      </c>
    </row>
    <row r="101">
      <c r="A101">
        <v>471.0</v>
      </c>
      <c r="B101" t="s">
        <v>445</v>
      </c>
      <c r="C101">
        <v>0.0</v>
      </c>
      <c r="D101" t="s">
        <v>265</v>
      </c>
      <c r="E101" t="s">
        <v>265</v>
      </c>
      <c r="F101" t="s">
        <v>265</v>
      </c>
      <c r="G101" t="s">
        <v>265</v>
      </c>
      <c r="H101">
        <v>0.0</v>
      </c>
      <c r="I101" t="s">
        <v>265</v>
      </c>
      <c r="J101">
        <v>1.0</v>
      </c>
      <c r="K101" t="s">
        <v>225</v>
      </c>
      <c r="L101">
        <v>1.0</v>
      </c>
    </row>
    <row r="102">
      <c r="A102">
        <v>473.0</v>
      </c>
      <c r="B102" t="s">
        <v>446</v>
      </c>
      <c r="C102">
        <v>0.0</v>
      </c>
      <c r="D102">
        <v>0.76</v>
      </c>
      <c r="E102">
        <v>0.53</v>
      </c>
      <c r="F102" t="s">
        <v>265</v>
      </c>
      <c r="G102" t="s">
        <v>265</v>
      </c>
      <c r="H102">
        <v>0.0</v>
      </c>
      <c r="I102" t="s">
        <v>265</v>
      </c>
      <c r="J102">
        <v>1.0</v>
      </c>
      <c r="K102" t="s">
        <v>225</v>
      </c>
      <c r="L102">
        <v>1.0</v>
      </c>
    </row>
    <row r="103">
      <c r="A103">
        <v>474.0</v>
      </c>
      <c r="B103" t="s">
        <v>447</v>
      </c>
      <c r="C103">
        <v>0.0</v>
      </c>
      <c r="D103">
        <v>0.18</v>
      </c>
      <c r="E103">
        <v>0.53</v>
      </c>
      <c r="F103" t="s">
        <v>265</v>
      </c>
      <c r="G103" t="s">
        <v>265</v>
      </c>
      <c r="H103">
        <v>0.1</v>
      </c>
      <c r="I103" t="s">
        <v>265</v>
      </c>
      <c r="J103">
        <v>1.0</v>
      </c>
      <c r="K103" t="s">
        <v>225</v>
      </c>
      <c r="L103">
        <v>1.0</v>
      </c>
    </row>
    <row r="104">
      <c r="A104">
        <v>475.0</v>
      </c>
      <c r="B104" t="s">
        <v>334</v>
      </c>
      <c r="C104">
        <v>0.0</v>
      </c>
      <c r="D104">
        <v>1.55</v>
      </c>
      <c r="E104">
        <v>0.7</v>
      </c>
      <c r="F104" t="s">
        <v>265</v>
      </c>
      <c r="G104" t="s">
        <v>265</v>
      </c>
      <c r="H104">
        <v>0.75</v>
      </c>
      <c r="I104" t="s">
        <v>265</v>
      </c>
      <c r="J104">
        <v>1.0</v>
      </c>
      <c r="K104" t="s">
        <v>225</v>
      </c>
      <c r="L104">
        <v>4.0</v>
      </c>
    </row>
    <row r="105">
      <c r="A105">
        <v>477.0</v>
      </c>
      <c r="B105" t="s">
        <v>448</v>
      </c>
      <c r="C105">
        <v>0.6</v>
      </c>
      <c r="D105">
        <v>0.93</v>
      </c>
      <c r="E105">
        <v>0.6</v>
      </c>
      <c r="F105">
        <v>0.225</v>
      </c>
      <c r="G105" t="s">
        <v>265</v>
      </c>
      <c r="H105">
        <v>0.55</v>
      </c>
      <c r="I105" t="s">
        <v>265</v>
      </c>
      <c r="J105">
        <v>1.0</v>
      </c>
      <c r="K105" t="s">
        <v>225</v>
      </c>
      <c r="L105">
        <v>1.0</v>
      </c>
    </row>
    <row r="106">
      <c r="A106">
        <v>479.0</v>
      </c>
      <c r="B106" t="s">
        <v>343</v>
      </c>
      <c r="C106">
        <v>0.0</v>
      </c>
      <c r="D106">
        <v>1.11</v>
      </c>
      <c r="E106">
        <v>0.95</v>
      </c>
      <c r="F106" t="s">
        <v>265</v>
      </c>
      <c r="G106" t="s">
        <v>265</v>
      </c>
      <c r="H106">
        <v>0.0</v>
      </c>
      <c r="I106" t="s">
        <v>265</v>
      </c>
      <c r="J106">
        <v>1.0</v>
      </c>
      <c r="K106" t="s">
        <v>225</v>
      </c>
      <c r="L106">
        <v>4.0</v>
      </c>
    </row>
    <row r="107">
      <c r="A107">
        <v>482.0</v>
      </c>
      <c r="B107" t="s">
        <v>449</v>
      </c>
      <c r="C107">
        <v>0.0</v>
      </c>
      <c r="D107" t="s">
        <v>265</v>
      </c>
      <c r="E107" t="s">
        <v>265</v>
      </c>
      <c r="F107" t="s">
        <v>265</v>
      </c>
      <c r="G107" t="s">
        <v>265</v>
      </c>
      <c r="H107">
        <v>0.7</v>
      </c>
      <c r="I107" t="s">
        <v>265</v>
      </c>
      <c r="J107">
        <v>1.0</v>
      </c>
      <c r="K107" t="s">
        <v>225</v>
      </c>
      <c r="L107">
        <v>2.0</v>
      </c>
    </row>
    <row r="108">
      <c r="A108">
        <v>488.0</v>
      </c>
      <c r="B108" t="s">
        <v>450</v>
      </c>
      <c r="C108">
        <v>0.0</v>
      </c>
      <c r="D108" t="s">
        <v>265</v>
      </c>
      <c r="E108" t="s">
        <v>265</v>
      </c>
      <c r="F108" t="s">
        <v>265</v>
      </c>
      <c r="G108" t="s">
        <v>265</v>
      </c>
      <c r="H108">
        <v>0.0</v>
      </c>
      <c r="I108" t="s">
        <v>265</v>
      </c>
      <c r="J108">
        <v>1.0</v>
      </c>
      <c r="K108" t="s">
        <v>225</v>
      </c>
      <c r="L108">
        <v>1.0</v>
      </c>
    </row>
    <row r="109">
      <c r="A109">
        <v>491.0</v>
      </c>
      <c r="B109" t="s">
        <v>452</v>
      </c>
      <c r="C109">
        <v>0.1</v>
      </c>
      <c r="D109">
        <v>0.29</v>
      </c>
      <c r="E109">
        <v>0.65</v>
      </c>
      <c r="F109" t="s">
        <v>265</v>
      </c>
      <c r="G109" t="s">
        <v>265</v>
      </c>
      <c r="H109">
        <v>0.15</v>
      </c>
      <c r="I109" t="s">
        <v>265</v>
      </c>
      <c r="J109">
        <v>1.0</v>
      </c>
      <c r="K109" t="s">
        <v>225</v>
      </c>
      <c r="L109">
        <v>1.0</v>
      </c>
    </row>
    <row r="110">
      <c r="A110">
        <v>492.0</v>
      </c>
      <c r="B110" t="s">
        <v>453</v>
      </c>
      <c r="C110">
        <v>0.1</v>
      </c>
      <c r="D110">
        <v>0.72</v>
      </c>
      <c r="E110">
        <v>0.4</v>
      </c>
      <c r="F110">
        <v>0.0</v>
      </c>
      <c r="G110" t="s">
        <v>265</v>
      </c>
      <c r="H110">
        <v>0.12</v>
      </c>
      <c r="I110" t="s">
        <v>265</v>
      </c>
      <c r="J110">
        <v>1.0</v>
      </c>
      <c r="K110" t="s">
        <v>225</v>
      </c>
      <c r="L110">
        <v>5.0</v>
      </c>
    </row>
    <row r="111">
      <c r="A111">
        <v>493.0</v>
      </c>
      <c r="B111" t="s">
        <v>454</v>
      </c>
      <c r="C111">
        <v>0.4</v>
      </c>
      <c r="D111">
        <v>0.82</v>
      </c>
      <c r="E111">
        <v>0.6</v>
      </c>
      <c r="F111">
        <v>0.0</v>
      </c>
      <c r="G111" t="s">
        <v>265</v>
      </c>
      <c r="H111">
        <v>0.25</v>
      </c>
      <c r="I111" t="s">
        <v>265</v>
      </c>
      <c r="J111">
        <v>1.0</v>
      </c>
      <c r="K111" t="s">
        <v>225</v>
      </c>
      <c r="L111">
        <v>1.0</v>
      </c>
    </row>
    <row r="112">
      <c r="A112">
        <v>495.0</v>
      </c>
      <c r="B112" t="s">
        <v>243</v>
      </c>
      <c r="C112">
        <v>0.0</v>
      </c>
      <c r="D112" t="s">
        <v>265</v>
      </c>
      <c r="E112">
        <v>0.9</v>
      </c>
      <c r="F112" t="s">
        <v>265</v>
      </c>
      <c r="G112" t="s">
        <v>265</v>
      </c>
      <c r="H112">
        <v>0.05</v>
      </c>
      <c r="I112" t="s">
        <v>265</v>
      </c>
      <c r="J112">
        <v>1.0</v>
      </c>
      <c r="K112" t="s">
        <v>225</v>
      </c>
      <c r="L112">
        <v>2.0</v>
      </c>
    </row>
    <row r="113">
      <c r="A113">
        <v>501.0</v>
      </c>
      <c r="B113" t="s">
        <v>457</v>
      </c>
      <c r="C113">
        <v>0.3</v>
      </c>
      <c r="D113">
        <v>1.21</v>
      </c>
      <c r="E113">
        <v>0.6</v>
      </c>
      <c r="F113">
        <v>0.0</v>
      </c>
      <c r="G113" t="s">
        <v>265</v>
      </c>
      <c r="H113">
        <v>0.25</v>
      </c>
      <c r="I113" t="s">
        <v>265</v>
      </c>
      <c r="J113">
        <v>1.0</v>
      </c>
      <c r="K113" t="s">
        <v>225</v>
      </c>
      <c r="L113">
        <v>1.0</v>
      </c>
    </row>
    <row r="114">
      <c r="A114">
        <v>503.0</v>
      </c>
      <c r="B114" t="s">
        <v>244</v>
      </c>
      <c r="C114">
        <v>0.0</v>
      </c>
      <c r="D114" t="s">
        <v>265</v>
      </c>
      <c r="E114" t="s">
        <v>265</v>
      </c>
      <c r="F114" t="s">
        <v>265</v>
      </c>
      <c r="G114" t="s">
        <v>265</v>
      </c>
      <c r="H114">
        <v>0.0</v>
      </c>
      <c r="I114" t="s">
        <v>265</v>
      </c>
      <c r="J114">
        <v>1.0</v>
      </c>
      <c r="K114" t="s">
        <v>225</v>
      </c>
      <c r="L114">
        <v>1.0</v>
      </c>
    </row>
    <row r="115">
      <c r="A115">
        <v>507.0</v>
      </c>
      <c r="B115" t="s">
        <v>443</v>
      </c>
      <c r="C115">
        <v>0.5</v>
      </c>
      <c r="D115">
        <v>0.57</v>
      </c>
      <c r="E115">
        <v>0.65</v>
      </c>
      <c r="F115">
        <v>0.0</v>
      </c>
      <c r="G115" t="s">
        <v>265</v>
      </c>
      <c r="H115">
        <v>0.425</v>
      </c>
      <c r="I115" t="s">
        <v>265</v>
      </c>
      <c r="J115">
        <v>2.0</v>
      </c>
      <c r="K115" t="s">
        <v>225</v>
      </c>
      <c r="L115">
        <v>2.0</v>
      </c>
    </row>
    <row r="116">
      <c r="A116">
        <v>508.0</v>
      </c>
      <c r="B116" t="s">
        <v>444</v>
      </c>
      <c r="C116">
        <v>0.0</v>
      </c>
      <c r="D116" t="s">
        <v>265</v>
      </c>
      <c r="E116" t="s">
        <v>265</v>
      </c>
      <c r="F116" t="s">
        <v>265</v>
      </c>
      <c r="G116" t="s">
        <v>265</v>
      </c>
      <c r="H116">
        <v>0.0</v>
      </c>
      <c r="I116" t="s">
        <v>265</v>
      </c>
      <c r="J116">
        <v>2.0</v>
      </c>
      <c r="K116" t="s">
        <v>225</v>
      </c>
      <c r="L116">
        <v>2.0</v>
      </c>
    </row>
    <row r="117">
      <c r="A117">
        <v>509.0</v>
      </c>
      <c r="B117" t="s">
        <v>445</v>
      </c>
      <c r="C117">
        <v>0.0</v>
      </c>
      <c r="D117" t="s">
        <v>265</v>
      </c>
      <c r="E117" t="s">
        <v>265</v>
      </c>
      <c r="F117" t="s">
        <v>265</v>
      </c>
      <c r="G117" t="s">
        <v>265</v>
      </c>
      <c r="H117">
        <v>0.0</v>
      </c>
      <c r="I117" t="s">
        <v>265</v>
      </c>
      <c r="J117">
        <v>2.0</v>
      </c>
      <c r="K117" t="s">
        <v>225</v>
      </c>
      <c r="L117">
        <v>2.0</v>
      </c>
    </row>
    <row r="118">
      <c r="A118">
        <v>511.0</v>
      </c>
      <c r="B118" t="s">
        <v>447</v>
      </c>
      <c r="C118">
        <v>0.0</v>
      </c>
      <c r="D118">
        <v>0.18</v>
      </c>
      <c r="E118">
        <v>0.53</v>
      </c>
      <c r="F118" t="s">
        <v>265</v>
      </c>
      <c r="G118" t="s">
        <v>265</v>
      </c>
      <c r="H118">
        <v>0.1</v>
      </c>
      <c r="I118" t="s">
        <v>265</v>
      </c>
      <c r="J118">
        <v>2.0</v>
      </c>
      <c r="K118" t="s">
        <v>225</v>
      </c>
      <c r="L118">
        <v>2.0</v>
      </c>
    </row>
    <row r="119">
      <c r="A119">
        <v>512.0</v>
      </c>
      <c r="B119" t="s">
        <v>334</v>
      </c>
      <c r="C119">
        <v>0.0</v>
      </c>
      <c r="D119">
        <v>1.55</v>
      </c>
      <c r="E119">
        <v>0.7</v>
      </c>
      <c r="F119" t="s">
        <v>265</v>
      </c>
      <c r="G119" t="s">
        <v>265</v>
      </c>
      <c r="H119">
        <v>0.75</v>
      </c>
      <c r="I119" t="s">
        <v>265</v>
      </c>
      <c r="J119">
        <v>2.0</v>
      </c>
      <c r="K119" t="s">
        <v>225</v>
      </c>
      <c r="L119">
        <v>5.0</v>
      </c>
    </row>
    <row r="120">
      <c r="A120">
        <v>513.0</v>
      </c>
      <c r="B120" t="s">
        <v>448</v>
      </c>
      <c r="C120">
        <v>0.6</v>
      </c>
      <c r="D120">
        <v>0.93</v>
      </c>
      <c r="E120">
        <v>0.6</v>
      </c>
      <c r="F120">
        <v>0.225</v>
      </c>
      <c r="G120" t="s">
        <v>265</v>
      </c>
      <c r="H120">
        <v>0.55</v>
      </c>
      <c r="I120" t="s">
        <v>265</v>
      </c>
      <c r="J120">
        <v>2.0</v>
      </c>
      <c r="K120" t="s">
        <v>225</v>
      </c>
      <c r="L120">
        <v>2.0</v>
      </c>
    </row>
    <row r="121">
      <c r="A121">
        <v>514.0</v>
      </c>
      <c r="B121" t="s">
        <v>343</v>
      </c>
      <c r="C121">
        <v>0.0</v>
      </c>
      <c r="D121">
        <v>1.11</v>
      </c>
      <c r="E121">
        <v>0.95</v>
      </c>
      <c r="F121" t="s">
        <v>265</v>
      </c>
      <c r="G121" t="s">
        <v>265</v>
      </c>
      <c r="H121">
        <v>0.0</v>
      </c>
      <c r="I121" t="s">
        <v>265</v>
      </c>
      <c r="J121">
        <v>2.0</v>
      </c>
      <c r="K121" t="s">
        <v>225</v>
      </c>
      <c r="L121">
        <v>5.0</v>
      </c>
    </row>
    <row r="122">
      <c r="A122">
        <v>516.0</v>
      </c>
      <c r="B122" t="s">
        <v>449</v>
      </c>
      <c r="C122">
        <v>0.0</v>
      </c>
      <c r="D122" t="s">
        <v>265</v>
      </c>
      <c r="E122" t="s">
        <v>265</v>
      </c>
      <c r="F122" t="s">
        <v>265</v>
      </c>
      <c r="G122" t="s">
        <v>265</v>
      </c>
      <c r="H122">
        <v>0.7</v>
      </c>
      <c r="I122" t="s">
        <v>265</v>
      </c>
      <c r="J122">
        <v>2.0</v>
      </c>
      <c r="K122" t="s">
        <v>225</v>
      </c>
      <c r="L122">
        <v>3.0</v>
      </c>
    </row>
    <row r="123">
      <c r="A123">
        <v>517.0</v>
      </c>
      <c r="B123" t="s">
        <v>450</v>
      </c>
      <c r="C123">
        <v>0.0</v>
      </c>
      <c r="D123" t="s">
        <v>265</v>
      </c>
      <c r="E123" t="s">
        <v>265</v>
      </c>
      <c r="F123" t="s">
        <v>265</v>
      </c>
      <c r="G123" t="s">
        <v>265</v>
      </c>
      <c r="H123">
        <v>0.0</v>
      </c>
      <c r="I123" t="s">
        <v>265</v>
      </c>
      <c r="J123">
        <v>2.0</v>
      </c>
      <c r="K123" t="s">
        <v>225</v>
      </c>
      <c r="L123">
        <v>2.0</v>
      </c>
    </row>
    <row r="124">
      <c r="A124">
        <v>519.0</v>
      </c>
      <c r="B124" t="s">
        <v>452</v>
      </c>
      <c r="C124">
        <v>0.1</v>
      </c>
      <c r="D124">
        <v>0.29</v>
      </c>
      <c r="E124">
        <v>0.65</v>
      </c>
      <c r="F124" t="s">
        <v>265</v>
      </c>
      <c r="G124" t="s">
        <v>265</v>
      </c>
      <c r="H124">
        <v>0.15</v>
      </c>
      <c r="I124" t="s">
        <v>265</v>
      </c>
      <c r="J124">
        <v>2.0</v>
      </c>
      <c r="K124" t="s">
        <v>225</v>
      </c>
      <c r="L124">
        <v>2.0</v>
      </c>
    </row>
    <row r="125">
      <c r="A125">
        <v>520.0</v>
      </c>
      <c r="B125" t="s">
        <v>453</v>
      </c>
      <c r="C125">
        <v>0.1</v>
      </c>
      <c r="D125">
        <v>0.72</v>
      </c>
      <c r="E125">
        <v>0.4</v>
      </c>
      <c r="F125">
        <v>0.0</v>
      </c>
      <c r="G125" t="s">
        <v>265</v>
      </c>
      <c r="H125">
        <v>0.12</v>
      </c>
      <c r="I125" t="s">
        <v>265</v>
      </c>
      <c r="J125">
        <v>2.0</v>
      </c>
      <c r="K125" t="s">
        <v>225</v>
      </c>
      <c r="L125">
        <v>6.0</v>
      </c>
    </row>
    <row r="126">
      <c r="A126">
        <v>525.0</v>
      </c>
      <c r="B126" t="s">
        <v>457</v>
      </c>
      <c r="C126">
        <v>0.3</v>
      </c>
      <c r="D126">
        <v>1.21</v>
      </c>
      <c r="E126">
        <v>0.6</v>
      </c>
      <c r="F126">
        <v>0.0</v>
      </c>
      <c r="G126" t="s">
        <v>265</v>
      </c>
      <c r="H126">
        <v>0.25</v>
      </c>
      <c r="I126" t="s">
        <v>265</v>
      </c>
      <c r="J126">
        <v>2.0</v>
      </c>
      <c r="K126" t="s">
        <v>225</v>
      </c>
      <c r="L126">
        <v>3.0</v>
      </c>
    </row>
    <row r="127">
      <c r="A127">
        <v>529.0</v>
      </c>
      <c r="B127" t="s">
        <v>458</v>
      </c>
      <c r="C127">
        <v>0.0</v>
      </c>
      <c r="D127">
        <v>1.17</v>
      </c>
      <c r="E127">
        <v>1.0</v>
      </c>
      <c r="F127" t="s">
        <v>265</v>
      </c>
      <c r="G127" t="s">
        <v>265</v>
      </c>
      <c r="H127">
        <v>0.3</v>
      </c>
      <c r="I127" t="s">
        <v>265</v>
      </c>
      <c r="J127">
        <v>1.0</v>
      </c>
      <c r="K127" t="s">
        <v>245</v>
      </c>
      <c r="L127">
        <v>1.0</v>
      </c>
    </row>
    <row r="128">
      <c r="A128">
        <v>532.0</v>
      </c>
      <c r="B128" t="s">
        <v>459</v>
      </c>
      <c r="C128">
        <v>0.1</v>
      </c>
      <c r="D128">
        <v>1.33</v>
      </c>
      <c r="E128">
        <v>0.0</v>
      </c>
      <c r="F128" t="s">
        <v>265</v>
      </c>
      <c r="G128" t="s">
        <v>265</v>
      </c>
      <c r="H128">
        <v>0.0</v>
      </c>
      <c r="I128" t="s">
        <v>265</v>
      </c>
      <c r="J128">
        <v>1.0</v>
      </c>
      <c r="K128" t="s">
        <v>245</v>
      </c>
      <c r="L128">
        <v>1.0</v>
      </c>
    </row>
    <row r="129">
      <c r="A129">
        <v>535.0</v>
      </c>
      <c r="B129" t="s">
        <v>460</v>
      </c>
      <c r="C129">
        <v>0.1</v>
      </c>
      <c r="D129" t="s">
        <v>265</v>
      </c>
      <c r="E129">
        <v>0.53</v>
      </c>
      <c r="F129" t="s">
        <v>265</v>
      </c>
      <c r="G129" t="s">
        <v>265</v>
      </c>
      <c r="H129">
        <v>0.2</v>
      </c>
      <c r="I129" t="s">
        <v>265</v>
      </c>
      <c r="J129">
        <v>1.0</v>
      </c>
      <c r="K129" t="s">
        <v>245</v>
      </c>
      <c r="L129">
        <v>1.0</v>
      </c>
    </row>
    <row r="130">
      <c r="A130">
        <v>536.0</v>
      </c>
      <c r="B130" t="s">
        <v>461</v>
      </c>
      <c r="C130">
        <v>0.0</v>
      </c>
      <c r="D130" t="s">
        <v>265</v>
      </c>
      <c r="E130">
        <v>0.7</v>
      </c>
      <c r="F130" t="s">
        <v>265</v>
      </c>
      <c r="G130" t="s">
        <v>265</v>
      </c>
      <c r="H130">
        <v>0.75</v>
      </c>
      <c r="I130" t="s">
        <v>265</v>
      </c>
      <c r="J130">
        <v>1.0</v>
      </c>
      <c r="K130" t="s">
        <v>245</v>
      </c>
      <c r="L130">
        <v>6.0</v>
      </c>
    </row>
    <row r="131">
      <c r="A131">
        <v>538.0</v>
      </c>
      <c r="B131" t="s">
        <v>462</v>
      </c>
      <c r="C131">
        <v>0.0</v>
      </c>
      <c r="D131">
        <v>1.5</v>
      </c>
      <c r="E131">
        <v>0.95</v>
      </c>
      <c r="F131" t="s">
        <v>265</v>
      </c>
      <c r="G131" t="s">
        <v>265</v>
      </c>
      <c r="H131">
        <v>0.0</v>
      </c>
      <c r="I131" t="s">
        <v>265</v>
      </c>
      <c r="J131">
        <v>1.0</v>
      </c>
      <c r="K131" t="s">
        <v>245</v>
      </c>
      <c r="L131">
        <v>6.0</v>
      </c>
    </row>
    <row r="132">
      <c r="A132">
        <v>541.0</v>
      </c>
      <c r="B132" t="s">
        <v>463</v>
      </c>
      <c r="C132">
        <v>0.4</v>
      </c>
      <c r="D132">
        <v>0.66</v>
      </c>
      <c r="E132">
        <v>0.65</v>
      </c>
      <c r="F132" t="s">
        <v>265</v>
      </c>
      <c r="G132" t="s">
        <v>265</v>
      </c>
      <c r="H132">
        <v>0.2</v>
      </c>
      <c r="I132" t="s">
        <v>265</v>
      </c>
      <c r="J132">
        <v>1.0</v>
      </c>
      <c r="K132" t="s">
        <v>245</v>
      </c>
      <c r="L132">
        <v>3.0</v>
      </c>
    </row>
    <row r="133">
      <c r="A133">
        <v>543.0</v>
      </c>
      <c r="B133" t="s">
        <v>464</v>
      </c>
      <c r="C133">
        <v>0.1</v>
      </c>
      <c r="D133">
        <v>0.98</v>
      </c>
      <c r="E133">
        <v>0.4</v>
      </c>
      <c r="F133">
        <v>0.3</v>
      </c>
      <c r="G133" t="s">
        <v>265</v>
      </c>
      <c r="H133">
        <v>0.12</v>
      </c>
      <c r="I133" t="s">
        <v>265</v>
      </c>
      <c r="J133">
        <v>1.0</v>
      </c>
      <c r="K133" t="s">
        <v>245</v>
      </c>
      <c r="L133">
        <v>1.0</v>
      </c>
    </row>
    <row r="134">
      <c r="A134">
        <v>545.0</v>
      </c>
      <c r="B134" t="s">
        <v>465</v>
      </c>
      <c r="C134">
        <v>0.1</v>
      </c>
      <c r="D134">
        <v>0.3</v>
      </c>
      <c r="E134">
        <v>0.6415</v>
      </c>
      <c r="F134">
        <v>0.075</v>
      </c>
      <c r="G134" t="s">
        <v>265</v>
      </c>
      <c r="H134">
        <v>0.5</v>
      </c>
      <c r="I134" t="s">
        <v>265</v>
      </c>
      <c r="J134">
        <v>1.0</v>
      </c>
      <c r="K134" t="s">
        <v>245</v>
      </c>
      <c r="L134">
        <v>1.0</v>
      </c>
    </row>
    <row r="135">
      <c r="A135">
        <v>548.0</v>
      </c>
      <c r="B135" t="s">
        <v>466</v>
      </c>
      <c r="C135">
        <v>0.0</v>
      </c>
      <c r="D135">
        <v>0.95</v>
      </c>
      <c r="E135">
        <v>0.6</v>
      </c>
      <c r="F135">
        <v>0.3</v>
      </c>
      <c r="G135" t="s">
        <v>265</v>
      </c>
      <c r="H135">
        <v>0.75</v>
      </c>
      <c r="I135" t="s">
        <v>265</v>
      </c>
      <c r="J135">
        <v>1.0</v>
      </c>
      <c r="K135" t="s">
        <v>245</v>
      </c>
      <c r="L135">
        <v>2.0</v>
      </c>
    </row>
    <row r="136">
      <c r="A136">
        <v>551.0</v>
      </c>
      <c r="B136" t="s">
        <v>467</v>
      </c>
      <c r="C136">
        <v>0.5</v>
      </c>
      <c r="D136">
        <v>1.93</v>
      </c>
      <c r="E136">
        <v>0.741</v>
      </c>
      <c r="F136">
        <v>0.825</v>
      </c>
      <c r="G136" t="s">
        <v>265</v>
      </c>
      <c r="H136">
        <v>0.75</v>
      </c>
      <c r="I136" t="s">
        <v>265</v>
      </c>
      <c r="J136">
        <v>1.0</v>
      </c>
      <c r="K136" t="s">
        <v>245</v>
      </c>
      <c r="L136">
        <v>1.0</v>
      </c>
    </row>
    <row r="137">
      <c r="B137" s="36" t="s">
        <v>522</v>
      </c>
      <c r="C137">
        <f t="shared" ref="C137:H137" si="1">AVERAGE(C2:C136)</f>
        <v>0.06814814815</v>
      </c>
      <c r="D137">
        <f t="shared" si="1"/>
        <v>0.9213888889</v>
      </c>
      <c r="E137">
        <f t="shared" si="1"/>
        <v>0.6371022727</v>
      </c>
      <c r="F137">
        <f t="shared" si="1"/>
        <v>0.2729166667</v>
      </c>
      <c r="G137">
        <f t="shared" si="1"/>
        <v>1.5</v>
      </c>
      <c r="H137">
        <f t="shared" si="1"/>
        <v>0.1104444444</v>
      </c>
    </row>
    <row r="138">
      <c r="B138" s="36" t="s">
        <v>526</v>
      </c>
      <c r="C138">
        <f t="shared" ref="C138:H138" si="2">COUNTIF(C2:C136,"&gt;=0.5")</f>
        <v>6</v>
      </c>
      <c r="D138">
        <f t="shared" si="2"/>
        <v>31</v>
      </c>
      <c r="E138">
        <f t="shared" si="2"/>
        <v>39</v>
      </c>
      <c r="F138">
        <f t="shared" si="2"/>
        <v>5</v>
      </c>
      <c r="G138">
        <f t="shared" si="2"/>
        <v>1</v>
      </c>
      <c r="H138">
        <f t="shared" si="2"/>
        <v>14</v>
      </c>
    </row>
    <row r="139">
      <c r="B139" s="36" t="s">
        <v>530</v>
      </c>
      <c r="C139">
        <f t="shared" ref="C139:H139" si="3">$C$142-C138</f>
        <v>129</v>
      </c>
      <c r="D139">
        <f t="shared" si="3"/>
        <v>104</v>
      </c>
      <c r="E139">
        <f t="shared" si="3"/>
        <v>96</v>
      </c>
      <c r="F139">
        <f t="shared" si="3"/>
        <v>130</v>
      </c>
      <c r="G139">
        <f t="shared" si="3"/>
        <v>134</v>
      </c>
      <c r="H139">
        <f t="shared" si="3"/>
        <v>121</v>
      </c>
    </row>
    <row r="142">
      <c r="B142" s="2" t="s">
        <v>583</v>
      </c>
      <c r="C142">
        <f>COUNTA(B2:B136)</f>
        <v>135</v>
      </c>
    </row>
    <row r="143">
      <c r="B143" s="2" t="s">
        <v>584</v>
      </c>
      <c r="C143">
        <f>COUNTIF(C2:C136,"&gt;=0.5")</f>
        <v>6</v>
      </c>
    </row>
    <row r="144" ht="48.75">
      <c r="B144" s="2" t="s">
        <v>585</v>
      </c>
      <c r="C144">
        <f>COUNTIF(G2:G136,"NP")</f>
        <v>134</v>
      </c>
    </row>
    <row r="145" ht="37.5">
      <c r="B145" s="2" t="s">
        <v>586</v>
      </c>
      <c r="C145" s="40">
        <f>countifs(D2:D136,"&gt;=0",E2:E136,"&gt;=0",F2:F136,"&gt;=0")-1</f>
        <v>15</v>
      </c>
      <c r="E145" s="2" t="s">
        <v>587</v>
      </c>
    </row>
    <row r="146" ht="26.25">
      <c r="B146" s="2" t="s">
        <v>588</v>
      </c>
      <c r="C146">
        <f>countifs(D2:D136,"&gt;=0",E2:E136,"&gt;=0",F2:F136,"NP")-1</f>
        <v>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0"/>
  </cols>
  <sheetData>
    <row r="1" ht="37.5">
      <c r="A1" t="str">
        <f>'Calificaciones Informatica Indu'!A1</f>
        <v>Nº</v>
      </c>
      <c r="B1" t="str">
        <f>'Calificaciones Informatica Indu'!B1</f>
        <v>ALUMN@</v>
      </c>
      <c r="C1" t="str">
        <f>'Calificaciones Informatica Indu'!C1</f>
        <v>Puntos de Clase
(1 punto)</v>
      </c>
      <c r="D1" t="str">
        <f>'Calificaciones Informatica Indu'!D1</f>
        <v>Temas 1 y 2
 (2 puntos)</v>
      </c>
      <c r="E1" t="str">
        <f>'Calificaciones Informatica Indu'!E1</f>
        <v>Temas 3 y 4
 (1 punto)</v>
      </c>
      <c r="F1" t="str">
        <f>'Calificaciones Informatica Indu'!F1</f>
        <v>Programación I
(1.5 puntos)</v>
      </c>
      <c r="G1" t="str">
        <f>'Calificaciones Informatica Indu'!G1</f>
        <v>Programación (II)
 (3 puntos)</v>
      </c>
      <c r="H1" t="str">
        <f>'Calificaciones Informatica Indu'!H1</f>
        <v>PRACTICAS 
(1.5 PUNTOS)</v>
      </c>
      <c r="I1" t="str">
        <f>'Calificaciones Informatica Indu'!I1</f>
        <v>NOTA 
FINAL</v>
      </c>
      <c r="J1" t="str">
        <f>'Calificaciones Informatica Indu'!J1</f>
        <v>Convocatoria
1 Ordinaria
2 Extraordinaria</v>
      </c>
      <c r="K1" t="str">
        <f>'Calificaciones Informatica Indu'!K1</f>
        <v>Año</v>
      </c>
      <c r="L1" t="str">
        <f>'Calificaciones Informatica Indu'!L1</f>
        <v>Intentos</v>
      </c>
    </row>
    <row r="2">
      <c r="A2">
        <f>'Calificaciones Informatica Indu'!A2</f>
        <v>1</v>
      </c>
      <c r="B2" t="str">
        <f>'Calificaciones Informatica Indu'!B2</f>
        <v>ADRIAN BEAMUD GONZALEZ</v>
      </c>
      <c r="C2">
        <f>'Calificaciones Informatica Indu'!C2</f>
        <v>0.5</v>
      </c>
      <c r="D2">
        <f>'Calificaciones Informatica Indu'!D2</f>
        <v>1.28</v>
      </c>
      <c r="E2">
        <f>'Calificaciones Informatica Indu'!E2</f>
        <v>0.75</v>
      </c>
      <c r="F2">
        <f>'Calificaciones Informatica Indu'!F2</f>
        <v>0.7125</v>
      </c>
      <c r="G2">
        <f>'Calificaciones Informatica Indu'!G2</f>
        <v>1.8</v>
      </c>
      <c r="H2">
        <f>'Calificaciones Informatica Indu'!H2</f>
        <v>1.5</v>
      </c>
      <c r="I2">
        <f>'Calificaciones Informatica Indu'!I2</f>
        <v>6.5425</v>
      </c>
      <c r="J2">
        <f>'Calificaciones Informatica Indu'!J2</f>
        <v>1</v>
      </c>
      <c r="K2" t="str">
        <f>'Calificaciones Informatica Indu'!K2</f>
        <v>2011-2012</v>
      </c>
      <c r="L2">
        <f>'Calificaciones Informatica Indu'!L2</f>
        <v>1</v>
      </c>
    </row>
    <row r="3">
      <c r="A3">
        <f>'Calificaciones Informatica Indu'!A3</f>
        <v>2</v>
      </c>
      <c r="B3" t="str">
        <f>'Calificaciones Informatica Indu'!B3</f>
        <v>ALBERTO BRESO SANCHEZ</v>
      </c>
      <c r="C3">
        <f>'Calificaciones Informatica Indu'!C3</f>
        <v>0.5</v>
      </c>
      <c r="D3" t="str">
        <f>'Calificaciones Informatica Indu'!D3</f>
        <v>NP</v>
      </c>
      <c r="E3">
        <f>'Calificaciones Informatica Indu'!E3</f>
        <v>0</v>
      </c>
      <c r="F3" t="str">
        <f>'Calificaciones Informatica Indu'!F3</f>
        <v>NP</v>
      </c>
      <c r="G3" t="str">
        <f>'Calificaciones Informatica Indu'!G3</f>
        <v>NP</v>
      </c>
      <c r="H3">
        <f>'Calificaciones Informatica Indu'!H3</f>
        <v>0</v>
      </c>
      <c r="I3">
        <f>'Calificaciones Informatica Indu'!I3</f>
        <v>0.2</v>
      </c>
      <c r="J3">
        <f>'Calificaciones Informatica Indu'!J3</f>
        <v>1</v>
      </c>
      <c r="K3" t="str">
        <f>'Calificaciones Informatica Indu'!K3</f>
        <v>2011-2012</v>
      </c>
      <c r="L3">
        <f>'Calificaciones Informatica Indu'!L3</f>
        <v>1</v>
      </c>
    </row>
    <row r="4">
      <c r="A4">
        <f>'Calificaciones Informatica Indu'!A4</f>
        <v>3</v>
      </c>
      <c r="B4" t="str">
        <f>'Calificaciones Informatica Indu'!B4</f>
        <v>ALBERTO COTRINA OLIVARES</v>
      </c>
      <c r="C4">
        <f>'Calificaciones Informatica Indu'!C4</f>
        <v>0.5</v>
      </c>
      <c r="D4">
        <f>'Calificaciones Informatica Indu'!D4</f>
        <v>1.42</v>
      </c>
      <c r="E4">
        <f>'Calificaciones Informatica Indu'!E4</f>
        <v>0.64</v>
      </c>
      <c r="F4">
        <f>'Calificaciones Informatica Indu'!F4</f>
        <v>0.225</v>
      </c>
      <c r="G4" t="str">
        <f>'Calificaciones Informatica Indu'!G4</f>
        <v>NP</v>
      </c>
      <c r="H4">
        <f>'Calificaciones Informatica Indu'!H4</f>
        <v>0.2</v>
      </c>
      <c r="I4">
        <f>'Calificaciones Informatica Indu'!I4</f>
        <v>2.485</v>
      </c>
      <c r="J4">
        <f>'Calificaciones Informatica Indu'!J4</f>
        <v>1</v>
      </c>
      <c r="K4" t="str">
        <f>'Calificaciones Informatica Indu'!K4</f>
        <v>2011-2012</v>
      </c>
      <c r="L4">
        <f>'Calificaciones Informatica Indu'!L4</f>
        <v>1</v>
      </c>
    </row>
    <row r="5">
      <c r="A5">
        <f>'Calificaciones Informatica Indu'!A5</f>
        <v>4</v>
      </c>
      <c r="B5" t="str">
        <f>'Calificaciones Informatica Indu'!B5</f>
        <v>ALBERTO SANCHEZ JIMENEZ</v>
      </c>
      <c r="C5">
        <f>'Calificaciones Informatica Indu'!C5</f>
        <v>0.5</v>
      </c>
      <c r="D5">
        <f>'Calificaciones Informatica Indu'!D5</f>
        <v>0.84</v>
      </c>
      <c r="E5">
        <f>'Calificaciones Informatica Indu'!E5</f>
        <v>0.86</v>
      </c>
      <c r="F5">
        <f>'Calificaciones Informatica Indu'!F5</f>
        <v>0.6</v>
      </c>
      <c r="G5" t="str">
        <f>'Calificaciones Informatica Indu'!G5</f>
        <v>NP</v>
      </c>
      <c r="H5">
        <f>'Calificaciones Informatica Indu'!H5</f>
        <v>0.1</v>
      </c>
      <c r="I5">
        <f>'Calificaciones Informatica Indu'!I5</f>
        <v>2.8</v>
      </c>
      <c r="J5">
        <f>'Calificaciones Informatica Indu'!J5</f>
        <v>1</v>
      </c>
      <c r="K5" t="str">
        <f>'Calificaciones Informatica Indu'!K5</f>
        <v>2011-2012</v>
      </c>
      <c r="L5">
        <f>'Calificaciones Informatica Indu'!L5</f>
        <v>1</v>
      </c>
    </row>
    <row r="6">
      <c r="A6">
        <f>'Calificaciones Informatica Indu'!A6</f>
        <v>5</v>
      </c>
      <c r="B6" t="str">
        <f>'Calificaciones Informatica Indu'!B6</f>
        <v>ALEJANDRO MATARREDONA FNDEZ</v>
      </c>
      <c r="C6">
        <f>'Calificaciones Informatica Indu'!C6</f>
        <v>0.5</v>
      </c>
      <c r="D6" t="str">
        <f>'Calificaciones Informatica Indu'!D6</f>
        <v>NP</v>
      </c>
      <c r="E6" t="str">
        <f>'Calificaciones Informatica Indu'!E6</f>
        <v>NP</v>
      </c>
      <c r="F6" t="str">
        <f>'Calificaciones Informatica Indu'!F6</f>
        <v>NP</v>
      </c>
      <c r="G6" t="str">
        <f>'Calificaciones Informatica Indu'!G6</f>
        <v>NP</v>
      </c>
      <c r="H6">
        <f>'Calificaciones Informatica Indu'!H6</f>
        <v>0</v>
      </c>
      <c r="I6">
        <f>'Calificaciones Informatica Indu'!I6</f>
        <v>0</v>
      </c>
      <c r="J6">
        <f>'Calificaciones Informatica Indu'!J6</f>
        <v>1</v>
      </c>
      <c r="K6" t="str">
        <f>'Calificaciones Informatica Indu'!K6</f>
        <v>2011-2012</v>
      </c>
      <c r="L6">
        <f>'Calificaciones Informatica Indu'!L6</f>
        <v>1</v>
      </c>
    </row>
    <row r="7">
      <c r="A7">
        <f>'Calificaciones Informatica Indu'!A7</f>
        <v>6</v>
      </c>
      <c r="B7" t="str">
        <f>'Calificaciones Informatica Indu'!B7</f>
        <v>ALEJANDRO SANCHEZ NEGRETE</v>
      </c>
      <c r="C7">
        <f>'Calificaciones Informatica Indu'!C7</f>
        <v>0.5</v>
      </c>
      <c r="D7">
        <f>'Calificaciones Informatica Indu'!D7</f>
        <v>0.47</v>
      </c>
      <c r="E7">
        <f>'Calificaciones Informatica Indu'!E7</f>
        <v>0.75</v>
      </c>
      <c r="F7">
        <f>'Calificaciones Informatica Indu'!F7</f>
        <v>0.6</v>
      </c>
      <c r="G7">
        <f>'Calificaciones Informatica Indu'!G7</f>
        <v>0</v>
      </c>
      <c r="H7">
        <f>'Calificaciones Informatica Indu'!H7</f>
        <v>0.7</v>
      </c>
      <c r="I7">
        <f>'Calificaciones Informatica Indu'!I7</f>
        <v>2.62</v>
      </c>
      <c r="J7">
        <f>'Calificaciones Informatica Indu'!J7</f>
        <v>1</v>
      </c>
      <c r="K7" t="str">
        <f>'Calificaciones Informatica Indu'!K7</f>
        <v>2011-2012</v>
      </c>
      <c r="L7">
        <f>'Calificaciones Informatica Indu'!L7</f>
        <v>1</v>
      </c>
    </row>
    <row r="8">
      <c r="A8">
        <f>'Calificaciones Informatica Indu'!A8</f>
        <v>7</v>
      </c>
      <c r="B8" t="str">
        <f>'Calificaciones Informatica Indu'!B8</f>
        <v>ALFONSO BORREGO COSTILLO</v>
      </c>
      <c r="C8">
        <f>'Calificaciones Informatica Indu'!C8</f>
        <v>0.5</v>
      </c>
      <c r="D8">
        <f>'Calificaciones Informatica Indu'!D8</f>
        <v>0.8</v>
      </c>
      <c r="E8">
        <f>'Calificaciones Informatica Indu'!E8</f>
        <v>0.8</v>
      </c>
      <c r="F8">
        <f>'Calificaciones Informatica Indu'!F8</f>
        <v>0.6</v>
      </c>
      <c r="G8">
        <f>'Calificaciones Informatica Indu'!G8</f>
        <v>1.5</v>
      </c>
      <c r="H8">
        <f>'Calificaciones Informatica Indu'!H8</f>
        <v>0.5</v>
      </c>
      <c r="I8">
        <f>'Calificaciones Informatica Indu'!I8</f>
        <v>4.5</v>
      </c>
      <c r="J8">
        <f>'Calificaciones Informatica Indu'!J8</f>
        <v>1</v>
      </c>
      <c r="K8" t="str">
        <f>'Calificaciones Informatica Indu'!K8</f>
        <v>2011-2012</v>
      </c>
      <c r="L8">
        <f>'Calificaciones Informatica Indu'!L8</f>
        <v>1</v>
      </c>
    </row>
    <row r="9">
      <c r="A9">
        <f>'Calificaciones Informatica Indu'!A9</f>
        <v>8</v>
      </c>
      <c r="B9" t="str">
        <f>'Calificaciones Informatica Indu'!B9</f>
        <v>ALFONSO MENCHEN ARIAS</v>
      </c>
      <c r="C9">
        <f>'Calificaciones Informatica Indu'!C9</f>
        <v>0.5</v>
      </c>
      <c r="D9">
        <f>'Calificaciones Informatica Indu'!D9</f>
        <v>1.55</v>
      </c>
      <c r="E9">
        <f>'Calificaciones Informatica Indu'!E9</f>
        <v>0.81</v>
      </c>
      <c r="F9">
        <f>'Calificaciones Informatica Indu'!F9</f>
        <v>0.825</v>
      </c>
      <c r="G9">
        <f>'Calificaciones Informatica Indu'!G9</f>
        <v>3</v>
      </c>
      <c r="H9">
        <f>'Calificaciones Informatica Indu'!H9</f>
        <v>1.3</v>
      </c>
      <c r="I9">
        <f>'Calificaciones Informatica Indu'!I9</f>
        <v>8.185</v>
      </c>
      <c r="J9">
        <f>'Calificaciones Informatica Indu'!J9</f>
        <v>1</v>
      </c>
      <c r="K9" t="str">
        <f>'Calificaciones Informatica Indu'!K9</f>
        <v>2011-2012</v>
      </c>
      <c r="L9">
        <f>'Calificaciones Informatica Indu'!L9</f>
        <v>1</v>
      </c>
    </row>
    <row r="10">
      <c r="A10">
        <f>'Calificaciones Informatica Indu'!A10</f>
        <v>9</v>
      </c>
      <c r="B10" t="str">
        <f>'Calificaciones Informatica Indu'!B10</f>
        <v>ALFREDO ARCOS JIMENEZ</v>
      </c>
      <c r="C10">
        <f>'Calificaciones Informatica Indu'!C10</f>
        <v>0.5</v>
      </c>
      <c r="D10">
        <f>'Calificaciones Informatica Indu'!D10</f>
        <v>1.95</v>
      </c>
      <c r="E10">
        <f>'Calificaciones Informatica Indu'!E10</f>
        <v>0.89</v>
      </c>
      <c r="F10">
        <f>'Calificaciones Informatica Indu'!F10</f>
        <v>1.275</v>
      </c>
      <c r="G10">
        <f>'Calificaciones Informatica Indu'!G10</f>
        <v>2.775</v>
      </c>
      <c r="H10">
        <f>'Calificaciones Informatica Indu'!H10</f>
        <v>1.5</v>
      </c>
      <c r="I10">
        <f>'Calificaciones Informatica Indu'!I10</f>
        <v>9.39</v>
      </c>
      <c r="J10">
        <f>'Calificaciones Informatica Indu'!J10</f>
        <v>1</v>
      </c>
      <c r="K10" t="str">
        <f>'Calificaciones Informatica Indu'!K10</f>
        <v>2011-2012</v>
      </c>
      <c r="L10">
        <f>'Calificaciones Informatica Indu'!L10</f>
        <v>1</v>
      </c>
    </row>
    <row r="11">
      <c r="A11">
        <f>'Calificaciones Informatica Indu'!A11</f>
        <v>10</v>
      </c>
      <c r="B11" t="str">
        <f>'Calificaciones Informatica Indu'!B11</f>
        <v>ALVARO A. CALVOFERNANDEZ BAOS</v>
      </c>
      <c r="C11">
        <f>'Calificaciones Informatica Indu'!C11</f>
        <v>0.5</v>
      </c>
      <c r="D11">
        <f>'Calificaciones Informatica Indu'!D11</f>
        <v>0.6</v>
      </c>
      <c r="E11">
        <f>'Calificaciones Informatica Indu'!E11</f>
        <v>0.86</v>
      </c>
      <c r="F11" t="str">
        <f>'Calificaciones Informatica Indu'!F11</f>
        <v>NP</v>
      </c>
      <c r="G11">
        <f>'Calificaciones Informatica Indu'!G11</f>
        <v>0</v>
      </c>
      <c r="H11">
        <f>'Calificaciones Informatica Indu'!H11</f>
        <v>0</v>
      </c>
      <c r="I11">
        <f>'Calificaciones Informatica Indu'!I11</f>
        <v>1.76</v>
      </c>
      <c r="J11">
        <f>'Calificaciones Informatica Indu'!J11</f>
        <v>1</v>
      </c>
      <c r="K11" t="str">
        <f>'Calificaciones Informatica Indu'!K11</f>
        <v>2011-2012</v>
      </c>
      <c r="L11">
        <f>'Calificaciones Informatica Indu'!L11</f>
        <v>1</v>
      </c>
    </row>
    <row r="12">
      <c r="A12">
        <f>'Calificaciones Informatica Indu'!A12</f>
        <v>11</v>
      </c>
      <c r="B12" t="str">
        <f>'Calificaciones Informatica Indu'!B12</f>
        <v>ALVARO JIMENEZ MATEO</v>
      </c>
      <c r="C12">
        <f>'Calificaciones Informatica Indu'!C12</f>
        <v>0.5</v>
      </c>
      <c r="D12">
        <f>'Calificaciones Informatica Indu'!D12</f>
        <v>1.8</v>
      </c>
      <c r="E12">
        <f>'Calificaciones Informatica Indu'!E12</f>
        <v>1</v>
      </c>
      <c r="F12">
        <f>'Calificaciones Informatica Indu'!F12</f>
        <v>0.9375</v>
      </c>
      <c r="G12">
        <f>'Calificaciones Informatica Indu'!G12</f>
        <v>1.2</v>
      </c>
      <c r="H12">
        <f>'Calificaciones Informatica Indu'!H12</f>
        <v>0.4</v>
      </c>
      <c r="I12">
        <f>'Calificaciones Informatica Indu'!I12</f>
        <v>5.5375</v>
      </c>
      <c r="J12">
        <f>'Calificaciones Informatica Indu'!J12</f>
        <v>1</v>
      </c>
      <c r="K12" t="str">
        <f>'Calificaciones Informatica Indu'!K12</f>
        <v>2011-2012</v>
      </c>
      <c r="L12">
        <f>'Calificaciones Informatica Indu'!L12</f>
        <v>1</v>
      </c>
    </row>
    <row r="13">
      <c r="A13">
        <f>'Calificaciones Informatica Indu'!A13</f>
        <v>12</v>
      </c>
      <c r="B13" t="str">
        <f>'Calificaciones Informatica Indu'!B13</f>
        <v>ANA CRISTINA GUIJARRO ARRIBAS</v>
      </c>
      <c r="C13">
        <f>'Calificaciones Informatica Indu'!C13</f>
        <v>0.5</v>
      </c>
      <c r="D13" t="str">
        <f>'Calificaciones Informatica Indu'!D13</f>
        <v>NP</v>
      </c>
      <c r="E13" t="str">
        <f>'Calificaciones Informatica Indu'!E13</f>
        <v>NP</v>
      </c>
      <c r="F13" t="str">
        <f>'Calificaciones Informatica Indu'!F13</f>
        <v>NP</v>
      </c>
      <c r="G13" t="str">
        <f>'Calificaciones Informatica Indu'!G13</f>
        <v>NP</v>
      </c>
      <c r="H13">
        <f>'Calificaciones Informatica Indu'!H13</f>
        <v>0</v>
      </c>
      <c r="I13">
        <f>'Calificaciones Informatica Indu'!I13</f>
        <v>0</v>
      </c>
      <c r="J13">
        <f>'Calificaciones Informatica Indu'!J13</f>
        <v>1</v>
      </c>
      <c r="K13" t="str">
        <f>'Calificaciones Informatica Indu'!K13</f>
        <v>2011-2012</v>
      </c>
      <c r="L13">
        <f>'Calificaciones Informatica Indu'!L13</f>
        <v>1</v>
      </c>
    </row>
    <row r="14">
      <c r="A14">
        <f>'Calificaciones Informatica Indu'!A14</f>
        <v>13</v>
      </c>
      <c r="B14" t="str">
        <f>'Calificaciones Informatica Indu'!B14</f>
        <v>ANA ISABEL GOMEZ ZARCO</v>
      </c>
      <c r="C14">
        <f>'Calificaciones Informatica Indu'!C14</f>
        <v>0.5</v>
      </c>
      <c r="D14">
        <f>'Calificaciones Informatica Indu'!D14</f>
        <v>1.24</v>
      </c>
      <c r="E14">
        <f>'Calificaciones Informatica Indu'!E14</f>
        <v>0.75</v>
      </c>
      <c r="F14">
        <f>'Calificaciones Informatica Indu'!F14</f>
        <v>0.825</v>
      </c>
      <c r="G14">
        <f>'Calificaciones Informatica Indu'!G14</f>
        <v>1.35</v>
      </c>
      <c r="H14">
        <f>'Calificaciones Informatica Indu'!H14</f>
        <v>1.5</v>
      </c>
      <c r="I14">
        <f>'Calificaciones Informatica Indu'!I14</f>
        <v>6.565</v>
      </c>
      <c r="J14">
        <f>'Calificaciones Informatica Indu'!J14</f>
        <v>1</v>
      </c>
      <c r="K14" t="str">
        <f>'Calificaciones Informatica Indu'!K14</f>
        <v>2011-2012</v>
      </c>
      <c r="L14">
        <f>'Calificaciones Informatica Indu'!L14</f>
        <v>1</v>
      </c>
    </row>
    <row r="15">
      <c r="A15">
        <f>'Calificaciones Informatica Indu'!A15</f>
        <v>14</v>
      </c>
      <c r="B15" t="str">
        <f>'Calificaciones Informatica Indu'!B15</f>
        <v>ANGEL DE CAMPOS HERNAN</v>
      </c>
      <c r="C15">
        <f>'Calificaciones Informatica Indu'!C15</f>
        <v>0.5</v>
      </c>
      <c r="D15">
        <f>'Calificaciones Informatica Indu'!D15</f>
        <v>1.3</v>
      </c>
      <c r="E15">
        <f>'Calificaciones Informatica Indu'!E15</f>
        <v>0.8</v>
      </c>
      <c r="F15">
        <f>'Calificaciones Informatica Indu'!F15</f>
        <v>0.75</v>
      </c>
      <c r="G15">
        <f>'Calificaciones Informatica Indu'!G15</f>
        <v>2.325</v>
      </c>
      <c r="H15">
        <f>'Calificaciones Informatica Indu'!H15</f>
        <v>1.3</v>
      </c>
      <c r="I15">
        <f>'Calificaciones Informatica Indu'!I15</f>
        <v>6.675</v>
      </c>
      <c r="J15">
        <f>'Calificaciones Informatica Indu'!J15</f>
        <v>1</v>
      </c>
      <c r="K15" t="str">
        <f>'Calificaciones Informatica Indu'!K15</f>
        <v>2011-2012</v>
      </c>
      <c r="L15">
        <f>'Calificaciones Informatica Indu'!L15</f>
        <v>1</v>
      </c>
    </row>
    <row r="16">
      <c r="A16">
        <f>'Calificaciones Informatica Indu'!A16</f>
        <v>15</v>
      </c>
      <c r="B16" t="str">
        <f>'Calificaciones Informatica Indu'!B16</f>
        <v>ANGELA M. REDONDO IZQUIERDO</v>
      </c>
      <c r="C16">
        <f>'Calificaciones Informatica Indu'!C16</f>
        <v>0.5</v>
      </c>
      <c r="D16">
        <f>'Calificaciones Informatica Indu'!D16</f>
        <v>1.8</v>
      </c>
      <c r="E16">
        <f>'Calificaciones Informatica Indu'!E16</f>
        <v>1</v>
      </c>
      <c r="F16">
        <f>'Calificaciones Informatica Indu'!F16</f>
        <v>0.7875</v>
      </c>
      <c r="G16">
        <f>'Calificaciones Informatica Indu'!G16</f>
        <v>0.375</v>
      </c>
      <c r="H16">
        <f>'Calificaciones Informatica Indu'!H16</f>
        <v>0.75</v>
      </c>
      <c r="I16">
        <f>'Calificaciones Informatica Indu'!I16</f>
        <v>5.0125</v>
      </c>
      <c r="J16">
        <f>'Calificaciones Informatica Indu'!J16</f>
        <v>1</v>
      </c>
      <c r="K16" t="str">
        <f>'Calificaciones Informatica Indu'!K16</f>
        <v>2011-2012</v>
      </c>
      <c r="L16">
        <f>'Calificaciones Informatica Indu'!L16</f>
        <v>1</v>
      </c>
    </row>
    <row r="17">
      <c r="A17">
        <f>'Calificaciones Informatica Indu'!A17</f>
        <v>16</v>
      </c>
      <c r="B17" t="str">
        <f>'Calificaciones Informatica Indu'!B17</f>
        <v>ANGELINA NFUMU NZAMIO OBONO</v>
      </c>
      <c r="C17">
        <f>'Calificaciones Informatica Indu'!C17</f>
        <v>0.5</v>
      </c>
      <c r="D17">
        <f>'Calificaciones Informatica Indu'!D17</f>
        <v>1.18</v>
      </c>
      <c r="E17">
        <f>'Calificaciones Informatica Indu'!E17</f>
        <v>0.65</v>
      </c>
      <c r="F17">
        <f>'Calificaciones Informatica Indu'!F17</f>
        <v>0.9</v>
      </c>
      <c r="G17">
        <f>'Calificaciones Informatica Indu'!G17</f>
        <v>0.9</v>
      </c>
      <c r="H17">
        <f>'Calificaciones Informatica Indu'!H17</f>
        <v>0.4</v>
      </c>
      <c r="I17">
        <f>'Calificaciones Informatica Indu'!I17</f>
        <v>4.13</v>
      </c>
      <c r="J17">
        <f>'Calificaciones Informatica Indu'!J17</f>
        <v>1</v>
      </c>
      <c r="K17" t="str">
        <f>'Calificaciones Informatica Indu'!K17</f>
        <v>2011-2012</v>
      </c>
      <c r="L17">
        <f>'Calificaciones Informatica Indu'!L17</f>
        <v>1</v>
      </c>
    </row>
    <row r="18">
      <c r="A18">
        <f>'Calificaciones Informatica Indu'!A18</f>
        <v>17</v>
      </c>
      <c r="B18" t="str">
        <f>'Calificaciones Informatica Indu'!B18</f>
        <v>ANICETO NSUE NGUEMA</v>
      </c>
      <c r="C18">
        <f>'Calificaciones Informatica Indu'!C18</f>
        <v>0.5</v>
      </c>
      <c r="D18" t="str">
        <f>'Calificaciones Informatica Indu'!D18</f>
        <v>NP</v>
      </c>
      <c r="E18" t="str">
        <f>'Calificaciones Informatica Indu'!E18</f>
        <v>NP</v>
      </c>
      <c r="F18" t="str">
        <f>'Calificaciones Informatica Indu'!F18</f>
        <v>NP</v>
      </c>
      <c r="G18" t="str">
        <f>'Calificaciones Informatica Indu'!G18</f>
        <v>NP</v>
      </c>
      <c r="H18">
        <f>'Calificaciones Informatica Indu'!H18</f>
        <v>0</v>
      </c>
      <c r="I18">
        <f>'Calificaciones Informatica Indu'!I18</f>
        <v>0.1</v>
      </c>
      <c r="J18">
        <f>'Calificaciones Informatica Indu'!J18</f>
        <v>1</v>
      </c>
      <c r="K18" t="str">
        <f>'Calificaciones Informatica Indu'!K18</f>
        <v>2011-2012</v>
      </c>
      <c r="L18">
        <f>'Calificaciones Informatica Indu'!L18</f>
        <v>1</v>
      </c>
    </row>
    <row r="19">
      <c r="A19">
        <f>'Calificaciones Informatica Indu'!A19</f>
        <v>18</v>
      </c>
      <c r="B19" t="str">
        <f>'Calificaciones Informatica Indu'!B19</f>
        <v>ANTONIO CHAMORRO FERNÁNDEZ</v>
      </c>
      <c r="C19">
        <f>'Calificaciones Informatica Indu'!C19</f>
        <v>0.5</v>
      </c>
      <c r="D19" t="str">
        <f>'Calificaciones Informatica Indu'!D19</f>
        <v>NP</v>
      </c>
      <c r="E19">
        <f>'Calificaciones Informatica Indu'!E19</f>
        <v>0</v>
      </c>
      <c r="F19" t="str">
        <f>'Calificaciones Informatica Indu'!F19</f>
        <v>NP</v>
      </c>
      <c r="G19" t="str">
        <f>'Calificaciones Informatica Indu'!G19</f>
        <v>NP</v>
      </c>
      <c r="H19">
        <f>'Calificaciones Informatica Indu'!H19</f>
        <v>0</v>
      </c>
      <c r="I19">
        <f>'Calificaciones Informatica Indu'!I19</f>
        <v>0.2</v>
      </c>
      <c r="J19">
        <f>'Calificaciones Informatica Indu'!J19</f>
        <v>1</v>
      </c>
      <c r="K19" t="str">
        <f>'Calificaciones Informatica Indu'!K19</f>
        <v>2011-2012</v>
      </c>
      <c r="L19">
        <f>'Calificaciones Informatica Indu'!L19</f>
        <v>1</v>
      </c>
    </row>
    <row r="20">
      <c r="A20">
        <f>'Calificaciones Informatica Indu'!A20</f>
        <v>19</v>
      </c>
      <c r="B20" t="str">
        <f>'Calificaciones Informatica Indu'!B20</f>
        <v>ANTONIO LOPEZ ARROGANTE</v>
      </c>
      <c r="C20">
        <f>'Calificaciones Informatica Indu'!C20</f>
        <v>0.5</v>
      </c>
      <c r="D20">
        <f>'Calificaciones Informatica Indu'!D20</f>
        <v>1.48</v>
      </c>
      <c r="E20">
        <f>'Calificaciones Informatica Indu'!E20</f>
        <v>0.89</v>
      </c>
      <c r="F20">
        <f>'Calificaciones Informatica Indu'!F20</f>
        <v>1.35</v>
      </c>
      <c r="G20">
        <f>'Calificaciones Informatica Indu'!G20</f>
        <v>2.55</v>
      </c>
      <c r="H20">
        <f>'Calificaciones Informatica Indu'!H20</f>
        <v>1.5</v>
      </c>
      <c r="I20">
        <f>'Calificaciones Informatica Indu'!I20</f>
        <v>8.27</v>
      </c>
      <c r="J20">
        <f>'Calificaciones Informatica Indu'!J20</f>
        <v>1</v>
      </c>
      <c r="K20" t="str">
        <f>'Calificaciones Informatica Indu'!K20</f>
        <v>2011-2012</v>
      </c>
      <c r="L20">
        <f>'Calificaciones Informatica Indu'!L20</f>
        <v>1</v>
      </c>
    </row>
    <row r="21">
      <c r="A21">
        <f>'Calificaciones Informatica Indu'!A21</f>
        <v>20</v>
      </c>
      <c r="B21" t="str">
        <f>'Calificaciones Informatica Indu'!B21</f>
        <v>ANTONIO J. FDEZ SAAVEDRA</v>
      </c>
      <c r="C21">
        <f>'Calificaciones Informatica Indu'!C21</f>
        <v>0.5</v>
      </c>
      <c r="D21">
        <f>'Calificaciones Informatica Indu'!D21</f>
        <v>1.02</v>
      </c>
      <c r="E21">
        <f>'Calificaciones Informatica Indu'!E21</f>
        <v>0.75</v>
      </c>
      <c r="F21">
        <f>'Calificaciones Informatica Indu'!F21</f>
        <v>0.6</v>
      </c>
      <c r="G21">
        <f>'Calificaciones Informatica Indu'!G21</f>
        <v>1.2</v>
      </c>
      <c r="H21">
        <f>'Calificaciones Informatica Indu'!H21</f>
        <v>0.7</v>
      </c>
      <c r="I21">
        <f>'Calificaciones Informatica Indu'!I21</f>
        <v>4.37</v>
      </c>
      <c r="J21">
        <f>'Calificaciones Informatica Indu'!J21</f>
        <v>1</v>
      </c>
      <c r="K21" t="str">
        <f>'Calificaciones Informatica Indu'!K21</f>
        <v>2011-2012</v>
      </c>
      <c r="L21">
        <f>'Calificaciones Informatica Indu'!L21</f>
        <v>1</v>
      </c>
    </row>
    <row r="22">
      <c r="A22">
        <f>'Calificaciones Informatica Indu'!A22</f>
        <v>21</v>
      </c>
      <c r="B22" t="str">
        <f>'Calificaciones Informatica Indu'!B22</f>
        <v>ARTURO CORREAL SANCHO</v>
      </c>
      <c r="C22">
        <f>'Calificaciones Informatica Indu'!C22</f>
        <v>0.5</v>
      </c>
      <c r="D22">
        <f>'Calificaciones Informatica Indu'!D22</f>
        <v>1.15</v>
      </c>
      <c r="E22">
        <f>'Calificaciones Informatica Indu'!E22</f>
        <v>0.75</v>
      </c>
      <c r="F22">
        <f>'Calificaciones Informatica Indu'!F22</f>
        <v>0.675</v>
      </c>
      <c r="G22">
        <f>'Calificaciones Informatica Indu'!G22</f>
        <v>0.45</v>
      </c>
      <c r="H22">
        <f>'Calificaciones Informatica Indu'!H22</f>
        <v>0.2</v>
      </c>
      <c r="I22">
        <f>'Calificaciones Informatica Indu'!I22</f>
        <v>3.525</v>
      </c>
      <c r="J22">
        <f>'Calificaciones Informatica Indu'!J22</f>
        <v>1</v>
      </c>
      <c r="K22" t="str">
        <f>'Calificaciones Informatica Indu'!K22</f>
        <v>2011-2012</v>
      </c>
      <c r="L22">
        <f>'Calificaciones Informatica Indu'!L22</f>
        <v>1</v>
      </c>
    </row>
    <row r="23">
      <c r="A23">
        <f>'Calificaciones Informatica Indu'!A23</f>
        <v>22</v>
      </c>
      <c r="B23" t="str">
        <f>'Calificaciones Informatica Indu'!B23</f>
        <v>ARTURO DONDARZA MERO</v>
      </c>
      <c r="C23">
        <f>'Calificaciones Informatica Indu'!C23</f>
        <v>0.3</v>
      </c>
      <c r="D23">
        <f>'Calificaciones Informatica Indu'!D23</f>
        <v>0.58</v>
      </c>
      <c r="E23">
        <f>'Calificaciones Informatica Indu'!E23</f>
        <v>0.71</v>
      </c>
      <c r="F23">
        <f>'Calificaciones Informatica Indu'!F23</f>
        <v>0</v>
      </c>
      <c r="G23" t="str">
        <f>'Calificaciones Informatica Indu'!G23</f>
        <v>NP</v>
      </c>
      <c r="H23">
        <f>'Calificaciones Informatica Indu'!H23</f>
        <v>0.2</v>
      </c>
      <c r="I23">
        <f>'Calificaciones Informatica Indu'!I23</f>
        <v>1.79</v>
      </c>
      <c r="J23">
        <f>'Calificaciones Informatica Indu'!J23</f>
        <v>1</v>
      </c>
      <c r="K23" t="str">
        <f>'Calificaciones Informatica Indu'!K23</f>
        <v>2011-2012</v>
      </c>
      <c r="L23">
        <f>'Calificaciones Informatica Indu'!L23</f>
        <v>1</v>
      </c>
    </row>
    <row r="24">
      <c r="A24">
        <f>'Calificaciones Informatica Indu'!A24</f>
        <v>23</v>
      </c>
      <c r="B24" t="str">
        <f>'Calificaciones Informatica Indu'!B24</f>
        <v>BLAS LEÓN BAJO</v>
      </c>
      <c r="C24">
        <f>'Calificaciones Informatica Indu'!C24</f>
        <v>0.4</v>
      </c>
      <c r="D24">
        <f>'Calificaciones Informatica Indu'!D24</f>
        <v>0.54</v>
      </c>
      <c r="E24">
        <f>'Calificaciones Informatica Indu'!E24</f>
        <v>0.64</v>
      </c>
      <c r="F24">
        <f>'Calificaciones Informatica Indu'!F24</f>
        <v>0.225</v>
      </c>
      <c r="G24">
        <f>'Calificaciones Informatica Indu'!G24</f>
        <v>0.675</v>
      </c>
      <c r="H24">
        <f>'Calificaciones Informatica Indu'!H24</f>
        <v>0.4</v>
      </c>
      <c r="I24">
        <f>'Calificaciones Informatica Indu'!I24</f>
        <v>2.88</v>
      </c>
      <c r="J24">
        <f>'Calificaciones Informatica Indu'!J24</f>
        <v>1</v>
      </c>
      <c r="K24" t="str">
        <f>'Calificaciones Informatica Indu'!K24</f>
        <v>2011-2012</v>
      </c>
      <c r="L24">
        <f>'Calificaciones Informatica Indu'!L24</f>
        <v>1</v>
      </c>
    </row>
    <row r="25">
      <c r="A25">
        <f>'Calificaciones Informatica Indu'!A25</f>
        <v>24</v>
      </c>
      <c r="B25" t="str">
        <f>'Calificaciones Informatica Indu'!B25</f>
        <v>BIENVENIDO FELIPE NSU</v>
      </c>
      <c r="C25">
        <f>'Calificaciones Informatica Indu'!C25</f>
        <v>0</v>
      </c>
      <c r="D25" t="str">
        <f>'Calificaciones Informatica Indu'!D25</f>
        <v>NP</v>
      </c>
      <c r="E25" t="str">
        <f>'Calificaciones Informatica Indu'!E25</f>
        <v>NP</v>
      </c>
      <c r="F25" t="str">
        <f>'Calificaciones Informatica Indu'!F25</f>
        <v>NP</v>
      </c>
      <c r="G25" t="str">
        <f>'Calificaciones Informatica Indu'!G25</f>
        <v>NP</v>
      </c>
      <c r="H25">
        <f>'Calificaciones Informatica Indu'!H25</f>
        <v>0</v>
      </c>
      <c r="I25">
        <f>'Calificaciones Informatica Indu'!I25</f>
        <v>0</v>
      </c>
      <c r="J25">
        <f>'Calificaciones Informatica Indu'!J25</f>
        <v>1</v>
      </c>
      <c r="K25" t="str">
        <f>'Calificaciones Informatica Indu'!K25</f>
        <v>2011-2012</v>
      </c>
      <c r="L25">
        <f>'Calificaciones Informatica Indu'!L25</f>
        <v>1</v>
      </c>
    </row>
    <row r="26">
      <c r="A26">
        <f>'Calificaciones Informatica Indu'!A26</f>
        <v>25</v>
      </c>
      <c r="B26" t="str">
        <f>'Calificaciones Informatica Indu'!B26</f>
        <v>CANSU KAPTAN</v>
      </c>
      <c r="C26">
        <f>'Calificaciones Informatica Indu'!C26</f>
        <v>0.2</v>
      </c>
      <c r="D26" t="str">
        <f>'Calificaciones Informatica Indu'!D26</f>
        <v>NP</v>
      </c>
      <c r="E26" t="str">
        <f>'Calificaciones Informatica Indu'!E26</f>
        <v>NP</v>
      </c>
      <c r="F26" t="str">
        <f>'Calificaciones Informatica Indu'!F26</f>
        <v>NP</v>
      </c>
      <c r="G26" t="str">
        <f>'Calificaciones Informatica Indu'!G26</f>
        <v>NP</v>
      </c>
      <c r="H26">
        <f>'Calificaciones Informatica Indu'!H26</f>
        <v>1.5</v>
      </c>
      <c r="I26">
        <f>'Calificaciones Informatica Indu'!I26</f>
        <v>1.7</v>
      </c>
      <c r="J26">
        <f>'Calificaciones Informatica Indu'!J26</f>
        <v>1</v>
      </c>
      <c r="K26" t="str">
        <f>'Calificaciones Informatica Indu'!K26</f>
        <v>2011-2012</v>
      </c>
      <c r="L26">
        <f>'Calificaciones Informatica Indu'!L26</f>
        <v>1</v>
      </c>
    </row>
    <row r="27">
      <c r="A27">
        <f>'Calificaciones Informatica Indu'!A27</f>
        <v>26</v>
      </c>
      <c r="B27" t="str">
        <f>'Calificaciones Informatica Indu'!B27</f>
        <v>CARLOS ZAMORA NEGRILLO</v>
      </c>
      <c r="C27">
        <f>'Calificaciones Informatica Indu'!C27</f>
        <v>0.2</v>
      </c>
      <c r="D27">
        <f>'Calificaciones Informatica Indu'!D27</f>
        <v>0.55</v>
      </c>
      <c r="E27">
        <f>'Calificaciones Informatica Indu'!E27</f>
        <v>1</v>
      </c>
      <c r="F27">
        <f>'Calificaciones Informatica Indu'!F27</f>
        <v>0.3375</v>
      </c>
      <c r="G27">
        <f>'Calificaciones Informatica Indu'!G27</f>
        <v>0</v>
      </c>
      <c r="H27">
        <f>'Calificaciones Informatica Indu'!H27</f>
        <v>0.2</v>
      </c>
      <c r="I27">
        <f>'Calificaciones Informatica Indu'!I27</f>
        <v>2.2875</v>
      </c>
      <c r="J27">
        <f>'Calificaciones Informatica Indu'!J27</f>
        <v>1</v>
      </c>
      <c r="K27" t="str">
        <f>'Calificaciones Informatica Indu'!K27</f>
        <v>2011-2012</v>
      </c>
      <c r="L27">
        <f>'Calificaciones Informatica Indu'!L27</f>
        <v>1</v>
      </c>
    </row>
    <row r="28">
      <c r="A28">
        <f>'Calificaciones Informatica Indu'!A28</f>
        <v>27</v>
      </c>
      <c r="B28" t="str">
        <f>'Calificaciones Informatica Indu'!B28</f>
        <v>CIRILO JAVIER JUSTE SALA</v>
      </c>
      <c r="C28">
        <f>'Calificaciones Informatica Indu'!C28</f>
        <v>0.3</v>
      </c>
      <c r="D28">
        <f>'Calificaciones Informatica Indu'!D28</f>
        <v>0.6</v>
      </c>
      <c r="E28">
        <f>'Calificaciones Informatica Indu'!E28</f>
        <v>0.65</v>
      </c>
      <c r="F28" t="str">
        <f>'Calificaciones Informatica Indu'!F28</f>
        <v>NP</v>
      </c>
      <c r="G28" t="str">
        <f>'Calificaciones Informatica Indu'!G28</f>
        <v>NP</v>
      </c>
      <c r="H28">
        <f>'Calificaciones Informatica Indu'!H28</f>
        <v>0</v>
      </c>
      <c r="I28">
        <f>'Calificaciones Informatica Indu'!I28</f>
        <v>1.55</v>
      </c>
      <c r="J28">
        <f>'Calificaciones Informatica Indu'!J28</f>
        <v>1</v>
      </c>
      <c r="K28" t="str">
        <f>'Calificaciones Informatica Indu'!K28</f>
        <v>2011-2012</v>
      </c>
      <c r="L28">
        <f>'Calificaciones Informatica Indu'!L28</f>
        <v>1</v>
      </c>
    </row>
    <row r="29">
      <c r="A29">
        <f>'Calificaciones Informatica Indu'!A29</f>
        <v>28</v>
      </c>
      <c r="B29" t="str">
        <f>'Calificaciones Informatica Indu'!B29</f>
        <v>CRISTIAN CALLEJA LÓPEZ</v>
      </c>
      <c r="C29">
        <f>'Calificaciones Informatica Indu'!C29</f>
        <v>0.2</v>
      </c>
      <c r="D29">
        <f>'Calificaciones Informatica Indu'!D29</f>
        <v>0.8</v>
      </c>
      <c r="E29">
        <f>'Calificaciones Informatica Indu'!E29</f>
        <v>0.75</v>
      </c>
      <c r="F29">
        <f>'Calificaciones Informatica Indu'!F29</f>
        <v>0.9</v>
      </c>
      <c r="G29">
        <f>'Calificaciones Informatica Indu'!G29</f>
        <v>1.5</v>
      </c>
      <c r="H29">
        <f>'Calificaciones Informatica Indu'!H29</f>
        <v>0.85</v>
      </c>
      <c r="I29">
        <f>'Calificaciones Informatica Indu'!I29</f>
        <v>5</v>
      </c>
      <c r="J29">
        <f>'Calificaciones Informatica Indu'!J29</f>
        <v>1</v>
      </c>
      <c r="K29" t="str">
        <f>'Calificaciones Informatica Indu'!K29</f>
        <v>2011-2012</v>
      </c>
      <c r="L29">
        <f>'Calificaciones Informatica Indu'!L29</f>
        <v>1</v>
      </c>
    </row>
    <row r="30">
      <c r="A30">
        <f>'Calificaciones Informatica Indu'!A30</f>
        <v>29</v>
      </c>
      <c r="B30" t="str">
        <f>'Calificaciones Informatica Indu'!B30</f>
        <v>CRISTIAN GARCIA LIZCANO</v>
      </c>
      <c r="C30">
        <f>'Calificaciones Informatica Indu'!C30</f>
        <v>0.6</v>
      </c>
      <c r="D30">
        <f>'Calificaciones Informatica Indu'!D30</f>
        <v>1.84</v>
      </c>
      <c r="E30">
        <f>'Calificaciones Informatica Indu'!E30</f>
        <v>0.71</v>
      </c>
      <c r="F30">
        <f>'Calificaciones Informatica Indu'!F30</f>
        <v>0.6</v>
      </c>
      <c r="G30">
        <f>'Calificaciones Informatica Indu'!G30</f>
        <v>0.3</v>
      </c>
      <c r="H30">
        <f>'Calificaciones Informatica Indu'!H30</f>
        <v>0.75</v>
      </c>
      <c r="I30">
        <f>'Calificaciones Informatica Indu'!I30</f>
        <v>4.8</v>
      </c>
      <c r="J30">
        <f>'Calificaciones Informatica Indu'!J30</f>
        <v>1</v>
      </c>
      <c r="K30" t="str">
        <f>'Calificaciones Informatica Indu'!K30</f>
        <v>2011-2012</v>
      </c>
      <c r="L30">
        <f>'Calificaciones Informatica Indu'!L30</f>
        <v>1</v>
      </c>
    </row>
    <row r="31">
      <c r="A31">
        <f>'Calificaciones Informatica Indu'!A31</f>
        <v>30</v>
      </c>
      <c r="B31" t="str">
        <f>'Calificaciones Informatica Indu'!B31</f>
        <v>CRISTINA VOZMEDIANO TOLEDANO</v>
      </c>
      <c r="C31">
        <f>'Calificaciones Informatica Indu'!C31</f>
        <v>0.2</v>
      </c>
      <c r="D31">
        <f>'Calificaciones Informatica Indu'!D31</f>
        <v>1.54</v>
      </c>
      <c r="E31">
        <f>'Calificaciones Informatica Indu'!E31</f>
        <v>0.86</v>
      </c>
      <c r="F31">
        <f>'Calificaciones Informatica Indu'!F31</f>
        <v>0.75</v>
      </c>
      <c r="G31">
        <f>'Calificaciones Informatica Indu'!G31</f>
        <v>0.75</v>
      </c>
      <c r="H31">
        <f>'Calificaciones Informatica Indu'!H31</f>
        <v>0.2</v>
      </c>
      <c r="I31">
        <f>'Calificaciones Informatica Indu'!I31</f>
        <v>4.3</v>
      </c>
      <c r="J31">
        <f>'Calificaciones Informatica Indu'!J31</f>
        <v>1</v>
      </c>
      <c r="K31" t="str">
        <f>'Calificaciones Informatica Indu'!K31</f>
        <v>2011-2012</v>
      </c>
      <c r="L31">
        <f>'Calificaciones Informatica Indu'!L31</f>
        <v>1</v>
      </c>
    </row>
    <row r="32">
      <c r="A32">
        <f>'Calificaciones Informatica Indu'!A32</f>
        <v>31</v>
      </c>
      <c r="B32" t="str">
        <f>'Calificaciones Informatica Indu'!B32</f>
        <v>CURACIANO MBECMA ODJAM</v>
      </c>
      <c r="C32">
        <f>'Calificaciones Informatica Indu'!C32</f>
        <v>0</v>
      </c>
      <c r="D32" t="str">
        <f>'Calificaciones Informatica Indu'!D32</f>
        <v>NP</v>
      </c>
      <c r="E32" t="str">
        <f>'Calificaciones Informatica Indu'!E32</f>
        <v>NP</v>
      </c>
      <c r="F32" t="str">
        <f>'Calificaciones Informatica Indu'!F32</f>
        <v>NP</v>
      </c>
      <c r="G32" t="str">
        <f>'Calificaciones Informatica Indu'!G32</f>
        <v>NP</v>
      </c>
      <c r="H32">
        <f>'Calificaciones Informatica Indu'!H32</f>
        <v>0</v>
      </c>
      <c r="I32">
        <f>'Calificaciones Informatica Indu'!I32</f>
        <v>0</v>
      </c>
      <c r="J32">
        <f>'Calificaciones Informatica Indu'!J32</f>
        <v>1</v>
      </c>
      <c r="K32" t="str">
        <f>'Calificaciones Informatica Indu'!K32</f>
        <v>2011-2012</v>
      </c>
      <c r="L32">
        <f>'Calificaciones Informatica Indu'!L32</f>
        <v>1</v>
      </c>
    </row>
    <row r="33">
      <c r="A33">
        <f>'Calificaciones Informatica Indu'!A33</f>
        <v>32</v>
      </c>
      <c r="B33" t="str">
        <f>'Calificaciones Informatica Indu'!B33</f>
        <v>DANIEL CARMONA MAYORAL</v>
      </c>
      <c r="C33">
        <f>'Calificaciones Informatica Indu'!C33</f>
        <v>0</v>
      </c>
      <c r="D33">
        <f>'Calificaciones Informatica Indu'!D33</f>
        <v>1.24</v>
      </c>
      <c r="E33">
        <f>'Calificaciones Informatica Indu'!E33</f>
        <v>0.64</v>
      </c>
      <c r="F33">
        <f>'Calificaciones Informatica Indu'!F33</f>
        <v>0.6</v>
      </c>
      <c r="G33">
        <f>'Calificaciones Informatica Indu'!G33</f>
        <v>0.075</v>
      </c>
      <c r="H33">
        <f>'Calificaciones Informatica Indu'!H33</f>
        <v>0.1</v>
      </c>
      <c r="I33">
        <f>'Calificaciones Informatica Indu'!I33</f>
        <v>2.655</v>
      </c>
      <c r="J33">
        <f>'Calificaciones Informatica Indu'!J33</f>
        <v>1</v>
      </c>
      <c r="K33" t="str">
        <f>'Calificaciones Informatica Indu'!K33</f>
        <v>2011-2012</v>
      </c>
      <c r="L33">
        <f>'Calificaciones Informatica Indu'!L33</f>
        <v>1</v>
      </c>
    </row>
    <row r="34">
      <c r="A34">
        <f>'Calificaciones Informatica Indu'!A34</f>
        <v>33</v>
      </c>
      <c r="B34" t="str">
        <f>'Calificaciones Informatica Indu'!B34</f>
        <v>DAVID ORMEÑO SERRANO</v>
      </c>
      <c r="C34">
        <f>'Calificaciones Informatica Indu'!C34</f>
        <v>0.2</v>
      </c>
      <c r="D34">
        <f>'Calificaciones Informatica Indu'!D34</f>
        <v>1.4</v>
      </c>
      <c r="E34">
        <f>'Calificaciones Informatica Indu'!E34</f>
        <v>0.64</v>
      </c>
      <c r="F34">
        <f>'Calificaciones Informatica Indu'!F34</f>
        <v>0.1125</v>
      </c>
      <c r="G34">
        <f>'Calificaciones Informatica Indu'!G34</f>
        <v>0</v>
      </c>
      <c r="H34">
        <f>'Calificaciones Informatica Indu'!H34</f>
        <v>0</v>
      </c>
      <c r="I34">
        <f>'Calificaciones Informatica Indu'!I34</f>
        <v>2.3525</v>
      </c>
      <c r="J34">
        <f>'Calificaciones Informatica Indu'!J34</f>
        <v>1</v>
      </c>
      <c r="K34" t="str">
        <f>'Calificaciones Informatica Indu'!K34</f>
        <v>2011-2012</v>
      </c>
      <c r="L34">
        <f>'Calificaciones Informatica Indu'!L34</f>
        <v>1</v>
      </c>
    </row>
    <row r="35">
      <c r="A35">
        <f>'Calificaciones Informatica Indu'!A35</f>
        <v>34</v>
      </c>
      <c r="B35" t="str">
        <f>'Calificaciones Informatica Indu'!B35</f>
        <v>EDUARDO C. GARCIA TENORIO</v>
      </c>
      <c r="C35">
        <f>'Calificaciones Informatica Indu'!C35</f>
        <v>0</v>
      </c>
      <c r="D35" t="str">
        <f>'Calificaciones Informatica Indu'!D35</f>
        <v>NP</v>
      </c>
      <c r="E35" t="str">
        <f>'Calificaciones Informatica Indu'!E35</f>
        <v>NP</v>
      </c>
      <c r="F35" t="str">
        <f>'Calificaciones Informatica Indu'!F35</f>
        <v>NP</v>
      </c>
      <c r="G35" t="str">
        <f>'Calificaciones Informatica Indu'!G35</f>
        <v>NP</v>
      </c>
      <c r="H35">
        <f>'Calificaciones Informatica Indu'!H35</f>
        <v>0</v>
      </c>
      <c r="I35">
        <f>'Calificaciones Informatica Indu'!I35</f>
        <v>0</v>
      </c>
      <c r="J35">
        <f>'Calificaciones Informatica Indu'!J35</f>
        <v>1</v>
      </c>
      <c r="K35" t="str">
        <f>'Calificaciones Informatica Indu'!K35</f>
        <v>2011-2012</v>
      </c>
      <c r="L35">
        <f>'Calificaciones Informatica Indu'!L35</f>
        <v>1</v>
      </c>
    </row>
    <row r="36">
      <c r="A36">
        <f>'Calificaciones Informatica Indu'!A36</f>
        <v>35</v>
      </c>
      <c r="B36" t="str">
        <f>'Calificaciones Informatica Indu'!B36</f>
        <v>ENRIQUE SAEZBRAVO RABADAN</v>
      </c>
      <c r="C36">
        <f>'Calificaciones Informatica Indu'!C36</f>
        <v>0.3</v>
      </c>
      <c r="D36">
        <f>'Calificaciones Informatica Indu'!D36</f>
        <v>1.25</v>
      </c>
      <c r="E36">
        <f>'Calificaciones Informatica Indu'!E36</f>
        <v>0.75</v>
      </c>
      <c r="F36">
        <f>'Calificaciones Informatica Indu'!F36</f>
        <v>0.15</v>
      </c>
      <c r="G36" t="str">
        <f>'Calificaciones Informatica Indu'!G36</f>
        <v>NP</v>
      </c>
      <c r="H36">
        <f>'Calificaciones Informatica Indu'!H36</f>
        <v>0.2</v>
      </c>
      <c r="I36">
        <f>'Calificaciones Informatica Indu'!I36</f>
        <v>2.65</v>
      </c>
      <c r="J36">
        <f>'Calificaciones Informatica Indu'!J36</f>
        <v>1</v>
      </c>
      <c r="K36" t="str">
        <f>'Calificaciones Informatica Indu'!K36</f>
        <v>2011-2012</v>
      </c>
      <c r="L36">
        <f>'Calificaciones Informatica Indu'!L36</f>
        <v>1</v>
      </c>
    </row>
    <row r="37">
      <c r="A37">
        <f>'Calificaciones Informatica Indu'!A37</f>
        <v>36</v>
      </c>
      <c r="B37" t="str">
        <f>'Calificaciones Informatica Indu'!B37</f>
        <v>FERNANDO MBA EDU MANGUE</v>
      </c>
      <c r="C37">
        <f>'Calificaciones Informatica Indu'!C37</f>
        <v>0.3</v>
      </c>
      <c r="D37">
        <f>'Calificaciones Informatica Indu'!D37</f>
        <v>1</v>
      </c>
      <c r="E37">
        <f>'Calificaciones Informatica Indu'!E37</f>
        <v>0.65</v>
      </c>
      <c r="F37">
        <f>'Calificaciones Informatica Indu'!F37</f>
        <v>1.3875</v>
      </c>
      <c r="G37">
        <f>'Calificaciones Informatica Indu'!G37</f>
        <v>1.65</v>
      </c>
      <c r="H37">
        <f>'Calificaciones Informatica Indu'!H37</f>
        <v>0.6</v>
      </c>
      <c r="I37">
        <f>'Calificaciones Informatica Indu'!I37</f>
        <v>5.5875</v>
      </c>
      <c r="J37">
        <f>'Calificaciones Informatica Indu'!J37</f>
        <v>1</v>
      </c>
      <c r="K37" t="str">
        <f>'Calificaciones Informatica Indu'!K37</f>
        <v>2011-2012</v>
      </c>
      <c r="L37">
        <f>'Calificaciones Informatica Indu'!L37</f>
        <v>1</v>
      </c>
    </row>
    <row r="38">
      <c r="A38">
        <f>'Calificaciones Informatica Indu'!A38</f>
        <v>37</v>
      </c>
      <c r="B38" t="str">
        <f>'Calificaciones Informatica Indu'!B38</f>
        <v>FERNANDO TALAVAN SANCHEZTOLEDO</v>
      </c>
      <c r="C38">
        <f>'Calificaciones Informatica Indu'!C38</f>
        <v>0.3</v>
      </c>
      <c r="D38">
        <f>'Calificaciones Informatica Indu'!D38</f>
        <v>1.3</v>
      </c>
      <c r="E38">
        <f>'Calificaciones Informatica Indu'!E38</f>
        <v>0.81</v>
      </c>
      <c r="F38">
        <f>'Calificaciones Informatica Indu'!F38</f>
        <v>0.825</v>
      </c>
      <c r="G38">
        <f>'Calificaciones Informatica Indu'!G38</f>
        <v>1.5</v>
      </c>
      <c r="H38">
        <f>'Calificaciones Informatica Indu'!H38</f>
        <v>1.2</v>
      </c>
      <c r="I38">
        <f>'Calificaciones Informatica Indu'!I38</f>
        <v>5.935</v>
      </c>
      <c r="J38">
        <f>'Calificaciones Informatica Indu'!J38</f>
        <v>1</v>
      </c>
      <c r="K38" t="str">
        <f>'Calificaciones Informatica Indu'!K38</f>
        <v>2011-2012</v>
      </c>
      <c r="L38">
        <f>'Calificaciones Informatica Indu'!L38</f>
        <v>1</v>
      </c>
    </row>
    <row r="39">
      <c r="A39">
        <f>'Calificaciones Informatica Indu'!A39</f>
        <v>38</v>
      </c>
      <c r="B39" t="str">
        <f>'Calificaciones Informatica Indu'!B39</f>
        <v>FRANCISCO ALVAREZ GOMEZ</v>
      </c>
      <c r="C39">
        <f>'Calificaciones Informatica Indu'!C39</f>
        <v>0.3</v>
      </c>
      <c r="D39">
        <f>'Calificaciones Informatica Indu'!D39</f>
        <v>1</v>
      </c>
      <c r="E39">
        <f>'Calificaciones Informatica Indu'!E39</f>
        <v>0.71</v>
      </c>
      <c r="F39" t="str">
        <f>'Calificaciones Informatica Indu'!F39</f>
        <v>NP</v>
      </c>
      <c r="G39" t="str">
        <f>'Calificaciones Informatica Indu'!G39</f>
        <v>NP</v>
      </c>
      <c r="H39">
        <f>'Calificaciones Informatica Indu'!H39</f>
        <v>0.1</v>
      </c>
      <c r="I39">
        <f>'Calificaciones Informatica Indu'!I39</f>
        <v>2.11</v>
      </c>
      <c r="J39">
        <f>'Calificaciones Informatica Indu'!J39</f>
        <v>1</v>
      </c>
      <c r="K39" t="str">
        <f>'Calificaciones Informatica Indu'!K39</f>
        <v>2011-2012</v>
      </c>
      <c r="L39">
        <f>'Calificaciones Informatica Indu'!L39</f>
        <v>1</v>
      </c>
    </row>
    <row r="40">
      <c r="A40">
        <f>'Calificaciones Informatica Indu'!A40</f>
        <v>39</v>
      </c>
      <c r="B40" t="str">
        <f>'Calificaciones Informatica Indu'!B40</f>
        <v>FRANCISCO D. SANTOS FERREIRO</v>
      </c>
      <c r="C40">
        <f>'Calificaciones Informatica Indu'!C40</f>
        <v>0.75</v>
      </c>
      <c r="D40">
        <f>'Calificaciones Informatica Indu'!D40</f>
        <v>1.34</v>
      </c>
      <c r="E40">
        <f>'Calificaciones Informatica Indu'!E40</f>
        <v>0.89</v>
      </c>
      <c r="F40">
        <f>'Calificaciones Informatica Indu'!F40</f>
        <v>1.5</v>
      </c>
      <c r="G40">
        <f>'Calificaciones Informatica Indu'!G40</f>
        <v>1.35</v>
      </c>
      <c r="H40">
        <f>'Calificaciones Informatica Indu'!H40</f>
        <v>0.7</v>
      </c>
      <c r="I40">
        <f>'Calificaciones Informatica Indu'!I40</f>
        <v>6.53</v>
      </c>
      <c r="J40">
        <f>'Calificaciones Informatica Indu'!J40</f>
        <v>1</v>
      </c>
      <c r="K40" t="str">
        <f>'Calificaciones Informatica Indu'!K40</f>
        <v>2011-2012</v>
      </c>
      <c r="L40">
        <f>'Calificaciones Informatica Indu'!L40</f>
        <v>1</v>
      </c>
    </row>
    <row r="41">
      <c r="A41">
        <f>'Calificaciones Informatica Indu'!A41</f>
        <v>40</v>
      </c>
      <c r="B41" t="str">
        <f>'Calificaciones Informatica Indu'!B41</f>
        <v>FRANCISCO DE LA MUÑOZA ENANO</v>
      </c>
      <c r="C41">
        <f>'Calificaciones Informatica Indu'!C41</f>
        <v>0.4</v>
      </c>
      <c r="D41" t="str">
        <f>'Calificaciones Informatica Indu'!D41</f>
        <v>NP</v>
      </c>
      <c r="E41" t="str">
        <f>'Calificaciones Informatica Indu'!E41</f>
        <v>NP</v>
      </c>
      <c r="F41" t="str">
        <f>'Calificaciones Informatica Indu'!F41</f>
        <v>NP</v>
      </c>
      <c r="G41" t="str">
        <f>'Calificaciones Informatica Indu'!G41</f>
        <v>NP</v>
      </c>
      <c r="H41">
        <f>'Calificaciones Informatica Indu'!H41</f>
        <v>0.5</v>
      </c>
      <c r="I41">
        <f>'Calificaciones Informatica Indu'!I41</f>
        <v>0.9</v>
      </c>
      <c r="J41">
        <f>'Calificaciones Informatica Indu'!J41</f>
        <v>1</v>
      </c>
      <c r="K41" t="str">
        <f>'Calificaciones Informatica Indu'!K41</f>
        <v>2011-2012</v>
      </c>
      <c r="L41">
        <f>'Calificaciones Informatica Indu'!L41</f>
        <v>1</v>
      </c>
    </row>
    <row r="42">
      <c r="A42">
        <f>'Calificaciones Informatica Indu'!A42</f>
        <v>41</v>
      </c>
      <c r="B42" t="str">
        <f>'Calificaciones Informatica Indu'!B42</f>
        <v>FRANCISCO J. APARICIO MORENO</v>
      </c>
      <c r="C42">
        <f>'Calificaciones Informatica Indu'!C42</f>
        <v>0</v>
      </c>
      <c r="D42" t="str">
        <f>'Calificaciones Informatica Indu'!D42</f>
        <v>NP</v>
      </c>
      <c r="E42" t="str">
        <f>'Calificaciones Informatica Indu'!E42</f>
        <v>NP</v>
      </c>
      <c r="F42" t="str">
        <f>'Calificaciones Informatica Indu'!F42</f>
        <v>NP</v>
      </c>
      <c r="G42" t="str">
        <f>'Calificaciones Informatica Indu'!G42</f>
        <v>NP</v>
      </c>
      <c r="H42">
        <f>'Calificaciones Informatica Indu'!H42</f>
        <v>0</v>
      </c>
      <c r="I42">
        <f>'Calificaciones Informatica Indu'!I42</f>
        <v>0</v>
      </c>
      <c r="J42">
        <f>'Calificaciones Informatica Indu'!J42</f>
        <v>1</v>
      </c>
      <c r="K42" t="str">
        <f>'Calificaciones Informatica Indu'!K42</f>
        <v>2011-2012</v>
      </c>
      <c r="L42">
        <f>'Calificaciones Informatica Indu'!L42</f>
        <v>1</v>
      </c>
    </row>
    <row r="43">
      <c r="A43">
        <f>'Calificaciones Informatica Indu'!A43</f>
        <v>42</v>
      </c>
      <c r="B43" t="str">
        <f>'Calificaciones Informatica Indu'!B43</f>
        <v>FRANCISCO J. MONTES ORELLANA</v>
      </c>
      <c r="C43">
        <f>'Calificaciones Informatica Indu'!C43</f>
        <v>0</v>
      </c>
      <c r="D43" t="str">
        <f>'Calificaciones Informatica Indu'!D43</f>
        <v>NP</v>
      </c>
      <c r="E43" t="str">
        <f>'Calificaciones Informatica Indu'!E43</f>
        <v>NP</v>
      </c>
      <c r="F43" t="str">
        <f>'Calificaciones Informatica Indu'!F43</f>
        <v>NP</v>
      </c>
      <c r="G43" t="str">
        <f>'Calificaciones Informatica Indu'!G43</f>
        <v>NP</v>
      </c>
      <c r="H43">
        <f>'Calificaciones Informatica Indu'!H43</f>
        <v>0</v>
      </c>
      <c r="I43">
        <f>'Calificaciones Informatica Indu'!I43</f>
        <v>0</v>
      </c>
      <c r="J43">
        <f>'Calificaciones Informatica Indu'!J43</f>
        <v>1</v>
      </c>
      <c r="K43" t="str">
        <f>'Calificaciones Informatica Indu'!K43</f>
        <v>2011-2012</v>
      </c>
      <c r="L43">
        <f>'Calificaciones Informatica Indu'!L43</f>
        <v>1</v>
      </c>
    </row>
    <row r="44">
      <c r="A44">
        <f>'Calificaciones Informatica Indu'!A44</f>
        <v>43</v>
      </c>
      <c r="B44" t="str">
        <f>'Calificaciones Informatica Indu'!B44</f>
        <v>FRANCISCO J. NAHARRO DOÑORO</v>
      </c>
      <c r="C44">
        <f>'Calificaciones Informatica Indu'!C44</f>
        <v>0.3</v>
      </c>
      <c r="D44">
        <f>'Calificaciones Informatica Indu'!D44</f>
        <v>1.05</v>
      </c>
      <c r="E44">
        <f>'Calificaciones Informatica Indu'!E44</f>
        <v>0.6</v>
      </c>
      <c r="F44">
        <f>'Calificaciones Informatica Indu'!F44</f>
        <v>0</v>
      </c>
      <c r="G44" t="str">
        <f>'Calificaciones Informatica Indu'!G44</f>
        <v>NP</v>
      </c>
      <c r="H44">
        <f>'Calificaciones Informatica Indu'!H44</f>
        <v>0.2</v>
      </c>
      <c r="I44">
        <f>'Calificaciones Informatica Indu'!I44</f>
        <v>2.15</v>
      </c>
      <c r="J44">
        <f>'Calificaciones Informatica Indu'!J44</f>
        <v>1</v>
      </c>
      <c r="K44" t="str">
        <f>'Calificaciones Informatica Indu'!K44</f>
        <v>2011-2012</v>
      </c>
      <c r="L44">
        <f>'Calificaciones Informatica Indu'!L44</f>
        <v>1</v>
      </c>
    </row>
    <row r="45">
      <c r="A45">
        <f>'Calificaciones Informatica Indu'!A45</f>
        <v>44</v>
      </c>
      <c r="B45" t="str">
        <f>'Calificaciones Informatica Indu'!B45</f>
        <v>ILUMINADA AMAS LINSIN</v>
      </c>
      <c r="C45">
        <f>'Calificaciones Informatica Indu'!C45</f>
        <v>0.1</v>
      </c>
      <c r="D45">
        <f>'Calificaciones Informatica Indu'!D45</f>
        <v>1</v>
      </c>
      <c r="E45">
        <f>'Calificaciones Informatica Indu'!E45</f>
        <v>0.65</v>
      </c>
      <c r="F45">
        <f>'Calificaciones Informatica Indu'!F45</f>
        <v>0.6</v>
      </c>
      <c r="G45">
        <f>'Calificaciones Informatica Indu'!G45</f>
        <v>0.975</v>
      </c>
      <c r="H45">
        <f>'Calificaciones Informatica Indu'!H45</f>
        <v>0.5</v>
      </c>
      <c r="I45">
        <f>'Calificaciones Informatica Indu'!I45</f>
        <v>3.825</v>
      </c>
      <c r="J45">
        <f>'Calificaciones Informatica Indu'!J45</f>
        <v>1</v>
      </c>
      <c r="K45" t="str">
        <f>'Calificaciones Informatica Indu'!K45</f>
        <v>2011-2012</v>
      </c>
      <c r="L45">
        <f>'Calificaciones Informatica Indu'!L45</f>
        <v>1</v>
      </c>
    </row>
    <row r="46">
      <c r="A46">
        <f>'Calificaciones Informatica Indu'!A46</f>
        <v>45</v>
      </c>
      <c r="B46" t="str">
        <f>'Calificaciones Informatica Indu'!B46</f>
        <v>ISABEL MBI NVE MANGUE</v>
      </c>
      <c r="C46">
        <f>'Calificaciones Informatica Indu'!C46</f>
        <v>0</v>
      </c>
      <c r="D46">
        <f>'Calificaciones Informatica Indu'!D46</f>
        <v>1</v>
      </c>
      <c r="E46" t="str">
        <f>'Calificaciones Informatica Indu'!E46</f>
        <v>NP</v>
      </c>
      <c r="F46">
        <f>'Calificaciones Informatica Indu'!F46</f>
        <v>0.6</v>
      </c>
      <c r="G46">
        <f>'Calificaciones Informatica Indu'!G46</f>
        <v>1.5</v>
      </c>
      <c r="H46">
        <f>'Calificaciones Informatica Indu'!H46</f>
        <v>0.4</v>
      </c>
      <c r="I46">
        <f>'Calificaciones Informatica Indu'!I46</f>
        <v>3.5</v>
      </c>
      <c r="J46">
        <f>'Calificaciones Informatica Indu'!J46</f>
        <v>1</v>
      </c>
      <c r="K46" t="str">
        <f>'Calificaciones Informatica Indu'!K46</f>
        <v>2011-2012</v>
      </c>
      <c r="L46">
        <f>'Calificaciones Informatica Indu'!L46</f>
        <v>1</v>
      </c>
    </row>
    <row r="47">
      <c r="A47">
        <f>'Calificaciones Informatica Indu'!A47</f>
        <v>46</v>
      </c>
      <c r="B47" t="str">
        <f>'Calificaciones Informatica Indu'!B47</f>
        <v>JACINTO MOYANO GARCIA</v>
      </c>
      <c r="C47">
        <f>'Calificaciones Informatica Indu'!C47</f>
        <v>0.4</v>
      </c>
      <c r="D47">
        <f>'Calificaciones Informatica Indu'!D47</f>
        <v>0.9</v>
      </c>
      <c r="E47">
        <f>'Calificaciones Informatica Indu'!E47</f>
        <v>0.7</v>
      </c>
      <c r="F47">
        <f>'Calificaciones Informatica Indu'!F47</f>
        <v>0</v>
      </c>
      <c r="G47">
        <f>'Calificaciones Informatica Indu'!G47</f>
        <v>0</v>
      </c>
      <c r="H47">
        <f>'Calificaciones Informatica Indu'!H47</f>
        <v>0</v>
      </c>
      <c r="I47">
        <f>'Calificaciones Informatica Indu'!I47</f>
        <v>2</v>
      </c>
      <c r="J47">
        <f>'Calificaciones Informatica Indu'!J47</f>
        <v>1</v>
      </c>
      <c r="K47" t="str">
        <f>'Calificaciones Informatica Indu'!K47</f>
        <v>2011-2012</v>
      </c>
      <c r="L47">
        <f>'Calificaciones Informatica Indu'!L47</f>
        <v>1</v>
      </c>
    </row>
    <row r="48">
      <c r="A48">
        <f>'Calificaciones Informatica Indu'!A48</f>
        <v>47</v>
      </c>
      <c r="B48" t="str">
        <f>'Calificaciones Informatica Indu'!B48</f>
        <v>JAVIER GAMARRA FERNÁNDEZ</v>
      </c>
      <c r="C48">
        <f>'Calificaciones Informatica Indu'!C48</f>
        <v>0</v>
      </c>
      <c r="D48" t="str">
        <f>'Calificaciones Informatica Indu'!D48</f>
        <v>NP</v>
      </c>
      <c r="E48" t="str">
        <f>'Calificaciones Informatica Indu'!E48</f>
        <v>NP</v>
      </c>
      <c r="F48" t="str">
        <f>'Calificaciones Informatica Indu'!F48</f>
        <v>NP</v>
      </c>
      <c r="G48" t="str">
        <f>'Calificaciones Informatica Indu'!G48</f>
        <v>-</v>
      </c>
      <c r="H48">
        <f>'Calificaciones Informatica Indu'!H48</f>
        <v>0</v>
      </c>
      <c r="I48">
        <f>'Calificaciones Informatica Indu'!I48</f>
        <v>0</v>
      </c>
      <c r="J48">
        <f>'Calificaciones Informatica Indu'!J48</f>
        <v>1</v>
      </c>
      <c r="K48" t="str">
        <f>'Calificaciones Informatica Indu'!K48</f>
        <v>2011-2012</v>
      </c>
      <c r="L48">
        <f>'Calificaciones Informatica Indu'!L48</f>
        <v>1</v>
      </c>
    </row>
    <row r="49">
      <c r="A49">
        <f>'Calificaciones Informatica Indu'!A49</f>
        <v>48</v>
      </c>
      <c r="B49" t="str">
        <f>'Calificaciones Informatica Indu'!B49</f>
        <v>JAVIER GARCIA UBEDA</v>
      </c>
      <c r="C49">
        <f>'Calificaciones Informatica Indu'!C49</f>
        <v>0</v>
      </c>
      <c r="D49">
        <f>'Calificaciones Informatica Indu'!D49</f>
        <v>1.2</v>
      </c>
      <c r="E49">
        <f>'Calificaciones Informatica Indu'!E49</f>
        <v>0.7</v>
      </c>
      <c r="F49">
        <f>'Calificaciones Informatica Indu'!F49</f>
        <v>0.7875</v>
      </c>
      <c r="G49">
        <f>'Calificaciones Informatica Indu'!G49</f>
        <v>1.725</v>
      </c>
      <c r="H49">
        <f>'Calificaciones Informatica Indu'!H49</f>
        <v>0.5</v>
      </c>
      <c r="I49">
        <f>'Calificaciones Informatica Indu'!I49</f>
        <v>4.9125</v>
      </c>
      <c r="J49">
        <f>'Calificaciones Informatica Indu'!J49</f>
        <v>1</v>
      </c>
      <c r="K49" t="str">
        <f>'Calificaciones Informatica Indu'!K49</f>
        <v>2011-2012</v>
      </c>
      <c r="L49">
        <f>'Calificaciones Informatica Indu'!L49</f>
        <v>1</v>
      </c>
    </row>
    <row r="50">
      <c r="A50">
        <f>'Calificaciones Informatica Indu'!A50</f>
        <v>49</v>
      </c>
      <c r="B50" t="str">
        <f>'Calificaciones Informatica Indu'!B50</f>
        <v>JAVIER MATA RIVALLO</v>
      </c>
      <c r="C50">
        <f>'Calificaciones Informatica Indu'!C50</f>
        <v>0.4</v>
      </c>
      <c r="D50">
        <f>'Calificaciones Informatica Indu'!D50</f>
        <v>1.48</v>
      </c>
      <c r="E50">
        <f>'Calificaciones Informatica Indu'!E50</f>
        <v>0.86</v>
      </c>
      <c r="F50">
        <f>'Calificaciones Informatica Indu'!F50</f>
        <v>1.2375</v>
      </c>
      <c r="G50">
        <f>'Calificaciones Informatica Indu'!G50</f>
        <v>2.85</v>
      </c>
      <c r="H50">
        <f>'Calificaciones Informatica Indu'!H50</f>
        <v>1.2</v>
      </c>
      <c r="I50">
        <f>'Calificaciones Informatica Indu'!I50</f>
        <v>8.0275</v>
      </c>
      <c r="J50">
        <f>'Calificaciones Informatica Indu'!J50</f>
        <v>1</v>
      </c>
      <c r="K50" t="str">
        <f>'Calificaciones Informatica Indu'!K50</f>
        <v>2011-2012</v>
      </c>
      <c r="L50">
        <f>'Calificaciones Informatica Indu'!L50</f>
        <v>1</v>
      </c>
    </row>
    <row r="51">
      <c r="A51">
        <f>'Calificaciones Informatica Indu'!A51</f>
        <v>50</v>
      </c>
      <c r="B51" t="str">
        <f>'Calificaciones Informatica Indu'!B51</f>
        <v>JAVIER RIVAS DOMINGUEZ</v>
      </c>
      <c r="C51">
        <f>'Calificaciones Informatica Indu'!C51</f>
        <v>0.6</v>
      </c>
      <c r="D51">
        <f>'Calificaciones Informatica Indu'!D51</f>
        <v>1.6</v>
      </c>
      <c r="E51">
        <f>'Calificaciones Informatica Indu'!E51</f>
        <v>0.8</v>
      </c>
      <c r="F51">
        <f>'Calificaciones Informatica Indu'!F51</f>
        <v>0.7875</v>
      </c>
      <c r="G51">
        <f>'Calificaciones Informatica Indu'!G51</f>
        <v>1.575</v>
      </c>
      <c r="H51">
        <f>'Calificaciones Informatica Indu'!H51</f>
        <v>1.3</v>
      </c>
      <c r="I51">
        <f>'Calificaciones Informatica Indu'!I51</f>
        <v>6.6625</v>
      </c>
      <c r="J51">
        <f>'Calificaciones Informatica Indu'!J51</f>
        <v>1</v>
      </c>
      <c r="K51" t="str">
        <f>'Calificaciones Informatica Indu'!K51</f>
        <v>2011-2012</v>
      </c>
      <c r="L51">
        <f>'Calificaciones Informatica Indu'!L51</f>
        <v>1</v>
      </c>
    </row>
    <row r="52">
      <c r="A52">
        <f>'Calificaciones Informatica Indu'!A52</f>
        <v>51</v>
      </c>
      <c r="B52" t="str">
        <f>'Calificaciones Informatica Indu'!B52</f>
        <v>JAVIER RODRIGUEZ VALERO</v>
      </c>
      <c r="C52">
        <f>'Calificaciones Informatica Indu'!C52</f>
        <v>0.3</v>
      </c>
      <c r="D52">
        <f>'Calificaciones Informatica Indu'!D52</f>
        <v>1.04</v>
      </c>
      <c r="E52">
        <f>'Calificaciones Informatica Indu'!E52</f>
        <v>0.56</v>
      </c>
      <c r="F52" t="str">
        <f>'Calificaciones Informatica Indu'!F52</f>
        <v>NP</v>
      </c>
      <c r="G52" t="str">
        <f>'Calificaciones Informatica Indu'!G52</f>
        <v>NP</v>
      </c>
      <c r="H52">
        <f>'Calificaciones Informatica Indu'!H52</f>
        <v>0</v>
      </c>
      <c r="I52">
        <f>'Calificaciones Informatica Indu'!I52</f>
        <v>1.9</v>
      </c>
      <c r="J52">
        <f>'Calificaciones Informatica Indu'!J52</f>
        <v>1</v>
      </c>
      <c r="K52" t="str">
        <f>'Calificaciones Informatica Indu'!K52</f>
        <v>2011-2012</v>
      </c>
      <c r="L52">
        <f>'Calificaciones Informatica Indu'!L52</f>
        <v>1</v>
      </c>
    </row>
    <row r="53">
      <c r="A53">
        <f>'Calificaciones Informatica Indu'!A53</f>
        <v>52</v>
      </c>
      <c r="B53" t="str">
        <f>'Calificaciones Informatica Indu'!B53</f>
        <v>JESUS NOHA BOTURU</v>
      </c>
      <c r="C53">
        <f>'Calificaciones Informatica Indu'!C53</f>
        <v>1</v>
      </c>
      <c r="D53">
        <f>'Calificaciones Informatica Indu'!D53</f>
        <v>1.27</v>
      </c>
      <c r="E53">
        <f>'Calificaciones Informatica Indu'!E53</f>
        <v>0.65</v>
      </c>
      <c r="F53">
        <f>'Calificaciones Informatica Indu'!F53</f>
        <v>1.425</v>
      </c>
      <c r="G53">
        <f>'Calificaciones Informatica Indu'!G53</f>
        <v>2.4</v>
      </c>
      <c r="H53">
        <f>'Calificaciones Informatica Indu'!H53</f>
        <v>1.3</v>
      </c>
      <c r="I53">
        <f>'Calificaciones Informatica Indu'!I53</f>
        <v>8.045</v>
      </c>
      <c r="J53">
        <f>'Calificaciones Informatica Indu'!J53</f>
        <v>1</v>
      </c>
      <c r="K53" t="str">
        <f>'Calificaciones Informatica Indu'!K53</f>
        <v>2011-2012</v>
      </c>
      <c r="L53">
        <f>'Calificaciones Informatica Indu'!L53</f>
        <v>1</v>
      </c>
    </row>
    <row r="54">
      <c r="A54">
        <f>'Calificaciones Informatica Indu'!A54</f>
        <v>53</v>
      </c>
      <c r="B54" t="str">
        <f>'Calificaciones Informatica Indu'!B54</f>
        <v>JOSE ANTONIO DE LOS REYES</v>
      </c>
      <c r="C54">
        <f>'Calificaciones Informatica Indu'!C54</f>
        <v>0.4</v>
      </c>
      <c r="D54" t="str">
        <f>'Calificaciones Informatica Indu'!D54</f>
        <v>NP</v>
      </c>
      <c r="E54" t="str">
        <f>'Calificaciones Informatica Indu'!E54</f>
        <v>NP</v>
      </c>
      <c r="F54" t="str">
        <f>'Calificaciones Informatica Indu'!F54</f>
        <v>NP</v>
      </c>
      <c r="G54" t="str">
        <f>'Calificaciones Informatica Indu'!G54</f>
        <v>-</v>
      </c>
      <c r="H54">
        <f>'Calificaciones Informatica Indu'!H54</f>
        <v>1.5</v>
      </c>
      <c r="I54">
        <f>'Calificaciones Informatica Indu'!I54</f>
        <v>1.9</v>
      </c>
      <c r="J54">
        <f>'Calificaciones Informatica Indu'!J54</f>
        <v>1</v>
      </c>
      <c r="K54" t="str">
        <f>'Calificaciones Informatica Indu'!K54</f>
        <v>2011-2012</v>
      </c>
      <c r="L54">
        <f>'Calificaciones Informatica Indu'!L54</f>
        <v>1</v>
      </c>
    </row>
    <row r="55">
      <c r="A55">
        <f>'Calificaciones Informatica Indu'!A55</f>
        <v>54</v>
      </c>
      <c r="B55" t="str">
        <f>'Calificaciones Informatica Indu'!B55</f>
        <v>JOSE GARCIA-ABADILLO VALENCIA</v>
      </c>
      <c r="C55">
        <f>'Calificaciones Informatica Indu'!C55</f>
        <v>0.1</v>
      </c>
      <c r="D55">
        <f>'Calificaciones Informatica Indu'!D55</f>
        <v>1.8</v>
      </c>
      <c r="E55">
        <f>'Calificaciones Informatica Indu'!E55</f>
        <v>0.75</v>
      </c>
      <c r="F55">
        <f>'Calificaciones Informatica Indu'!F55</f>
        <v>1.275</v>
      </c>
      <c r="G55">
        <f>'Calificaciones Informatica Indu'!G55</f>
        <v>2.925</v>
      </c>
      <c r="H55">
        <f>'Calificaciones Informatica Indu'!H55</f>
        <v>1</v>
      </c>
      <c r="I55">
        <f>'Calificaciones Informatica Indu'!I55</f>
        <v>7.85</v>
      </c>
      <c r="J55">
        <f>'Calificaciones Informatica Indu'!J55</f>
        <v>1</v>
      </c>
      <c r="K55" t="str">
        <f>'Calificaciones Informatica Indu'!K55</f>
        <v>2011-2012</v>
      </c>
      <c r="L55">
        <f>'Calificaciones Informatica Indu'!L55</f>
        <v>1</v>
      </c>
    </row>
    <row r="56">
      <c r="A56">
        <f>'Calificaciones Informatica Indu'!A56</f>
        <v>55</v>
      </c>
      <c r="B56" t="str">
        <f>'Calificaciones Informatica Indu'!B56</f>
        <v>JOSE MANUEL ALVAREZ CID</v>
      </c>
      <c r="C56">
        <f>'Calificaciones Informatica Indu'!C56</f>
        <v>0.5</v>
      </c>
      <c r="D56">
        <f>'Calificaciones Informatica Indu'!D56</f>
        <v>1</v>
      </c>
      <c r="E56">
        <f>'Calificaciones Informatica Indu'!E56</f>
        <v>0.58</v>
      </c>
      <c r="F56">
        <f>'Calificaciones Informatica Indu'!F56</f>
        <v>0.075</v>
      </c>
      <c r="G56">
        <f>'Calificaciones Informatica Indu'!G56</f>
        <v>0</v>
      </c>
      <c r="H56">
        <f>'Calificaciones Informatica Indu'!H56</f>
        <v>0.6</v>
      </c>
      <c r="I56">
        <f>'Calificaciones Informatica Indu'!I56</f>
        <v>2.755</v>
      </c>
      <c r="J56">
        <f>'Calificaciones Informatica Indu'!J56</f>
        <v>1</v>
      </c>
      <c r="K56" t="str">
        <f>'Calificaciones Informatica Indu'!K56</f>
        <v>2011-2012</v>
      </c>
      <c r="L56">
        <f>'Calificaciones Informatica Indu'!L56</f>
        <v>1</v>
      </c>
    </row>
    <row r="57">
      <c r="A57">
        <f>'Calificaciones Informatica Indu'!A57</f>
        <v>56</v>
      </c>
      <c r="B57" t="str">
        <f>'Calificaciones Informatica Indu'!B57</f>
        <v>JOSE MARIA CHAMORRO ORTEGA</v>
      </c>
      <c r="C57">
        <f>'Calificaciones Informatica Indu'!C57</f>
        <v>0</v>
      </c>
      <c r="D57" t="str">
        <f>'Calificaciones Informatica Indu'!D57</f>
        <v>NP</v>
      </c>
      <c r="E57" t="str">
        <f>'Calificaciones Informatica Indu'!E57</f>
        <v>NP</v>
      </c>
      <c r="F57" t="str">
        <f>'Calificaciones Informatica Indu'!F57</f>
        <v>NP</v>
      </c>
      <c r="G57" t="str">
        <f>'Calificaciones Informatica Indu'!G57</f>
        <v>-</v>
      </c>
      <c r="H57">
        <f>'Calificaciones Informatica Indu'!H57</f>
        <v>0.1</v>
      </c>
      <c r="I57">
        <f>'Calificaciones Informatica Indu'!I57</f>
        <v>0.1</v>
      </c>
      <c r="J57">
        <f>'Calificaciones Informatica Indu'!J57</f>
        <v>1</v>
      </c>
      <c r="K57" t="str">
        <f>'Calificaciones Informatica Indu'!K57</f>
        <v>2011-2012</v>
      </c>
      <c r="L57">
        <f>'Calificaciones Informatica Indu'!L57</f>
        <v>1</v>
      </c>
    </row>
    <row r="58">
      <c r="A58">
        <f>'Calificaciones Informatica Indu'!A58</f>
        <v>57</v>
      </c>
      <c r="B58" t="str">
        <f>'Calificaciones Informatica Indu'!B58</f>
        <v>JOSE MARIA RUIZ MOYANO GARCIA</v>
      </c>
      <c r="C58">
        <f>'Calificaciones Informatica Indu'!C58</f>
        <v>0.2</v>
      </c>
      <c r="D58">
        <f>'Calificaciones Informatica Indu'!D58</f>
        <v>0.37</v>
      </c>
      <c r="E58">
        <f>'Calificaciones Informatica Indu'!E58</f>
        <v>0.58</v>
      </c>
      <c r="F58">
        <f>'Calificaciones Informatica Indu'!F58</f>
        <v>0.6</v>
      </c>
      <c r="G58">
        <f>'Calificaciones Informatica Indu'!G58</f>
        <v>0</v>
      </c>
      <c r="H58">
        <f>'Calificaciones Informatica Indu'!H58</f>
        <v>0.2</v>
      </c>
      <c r="I58">
        <f>'Calificaciones Informatica Indu'!I58</f>
        <v>1.95</v>
      </c>
      <c r="J58">
        <f>'Calificaciones Informatica Indu'!J58</f>
        <v>1</v>
      </c>
      <c r="K58" t="str">
        <f>'Calificaciones Informatica Indu'!K58</f>
        <v>2011-2012</v>
      </c>
      <c r="L58">
        <f>'Calificaciones Informatica Indu'!L58</f>
        <v>1</v>
      </c>
    </row>
    <row r="59">
      <c r="A59">
        <f>'Calificaciones Informatica Indu'!A59</f>
        <v>58</v>
      </c>
      <c r="B59" t="str">
        <f>'Calificaciones Informatica Indu'!B59</f>
        <v>JUAN ANTONIO HIDALGA FRANCO</v>
      </c>
      <c r="C59">
        <f>'Calificaciones Informatica Indu'!C59</f>
        <v>0.1</v>
      </c>
      <c r="D59" t="str">
        <f>'Calificaciones Informatica Indu'!D59</f>
        <v>NP</v>
      </c>
      <c r="E59" t="str">
        <f>'Calificaciones Informatica Indu'!E59</f>
        <v>NP</v>
      </c>
      <c r="F59" t="str">
        <f>'Calificaciones Informatica Indu'!F59</f>
        <v>NP</v>
      </c>
      <c r="G59" t="str">
        <f>'Calificaciones Informatica Indu'!G59</f>
        <v>NP</v>
      </c>
      <c r="H59">
        <f>'Calificaciones Informatica Indu'!H59</f>
        <v>0.2</v>
      </c>
      <c r="I59">
        <f>'Calificaciones Informatica Indu'!I59</f>
        <v>0.3</v>
      </c>
      <c r="J59">
        <f>'Calificaciones Informatica Indu'!J59</f>
        <v>1</v>
      </c>
      <c r="K59" t="str">
        <f>'Calificaciones Informatica Indu'!K59</f>
        <v>2011-2012</v>
      </c>
      <c r="L59">
        <f>'Calificaciones Informatica Indu'!L59</f>
        <v>1</v>
      </c>
    </row>
    <row r="60">
      <c r="A60">
        <f>'Calificaciones Informatica Indu'!A60</f>
        <v>59</v>
      </c>
      <c r="B60" t="str">
        <f>'Calificaciones Informatica Indu'!B60</f>
        <v>JUAN MIRANDA SERRANO</v>
      </c>
      <c r="C60">
        <f>'Calificaciones Informatica Indu'!C60</f>
        <v>0</v>
      </c>
      <c r="D60">
        <f>'Calificaciones Informatica Indu'!D60</f>
        <v>0.9</v>
      </c>
      <c r="E60">
        <f>'Calificaciones Informatica Indu'!E60</f>
        <v>0.58</v>
      </c>
      <c r="F60">
        <f>'Calificaciones Informatica Indu'!F60</f>
        <v>0.9375</v>
      </c>
      <c r="G60">
        <f>'Calificaciones Informatica Indu'!G60</f>
        <v>0.6</v>
      </c>
      <c r="H60">
        <f>'Calificaciones Informatica Indu'!H60</f>
        <v>0.2</v>
      </c>
      <c r="I60">
        <f>'Calificaciones Informatica Indu'!I60</f>
        <v>3.2175</v>
      </c>
      <c r="J60">
        <f>'Calificaciones Informatica Indu'!J60</f>
        <v>1</v>
      </c>
      <c r="K60" t="str">
        <f>'Calificaciones Informatica Indu'!K60</f>
        <v>2011-2012</v>
      </c>
      <c r="L60">
        <f>'Calificaciones Informatica Indu'!L60</f>
        <v>1</v>
      </c>
    </row>
    <row r="61">
      <c r="A61">
        <f>'Calificaciones Informatica Indu'!A61</f>
        <v>60</v>
      </c>
      <c r="B61" t="str">
        <f>'Calificaciones Informatica Indu'!B61</f>
        <v>JUAN JOSE SANCHEZ DE LA TORRE</v>
      </c>
      <c r="C61">
        <f>'Calificaciones Informatica Indu'!C61</f>
        <v>0.1</v>
      </c>
      <c r="D61">
        <f>'Calificaciones Informatica Indu'!D61</f>
        <v>0.24</v>
      </c>
      <c r="E61">
        <f>'Calificaciones Informatica Indu'!E61</f>
        <v>0.8</v>
      </c>
      <c r="F61">
        <f>'Calificaciones Informatica Indu'!F61</f>
        <v>0</v>
      </c>
      <c r="G61">
        <f>'Calificaciones Informatica Indu'!G61</f>
        <v>0</v>
      </c>
      <c r="H61">
        <f>'Calificaciones Informatica Indu'!H61</f>
        <v>0.1</v>
      </c>
      <c r="I61">
        <f>'Calificaciones Informatica Indu'!I61</f>
        <v>1.24</v>
      </c>
      <c r="J61">
        <f>'Calificaciones Informatica Indu'!J61</f>
        <v>1</v>
      </c>
      <c r="K61" t="str">
        <f>'Calificaciones Informatica Indu'!K61</f>
        <v>2011-2012</v>
      </c>
      <c r="L61">
        <f>'Calificaciones Informatica Indu'!L61</f>
        <v>1</v>
      </c>
    </row>
    <row r="62">
      <c r="A62">
        <f>'Calificaciones Informatica Indu'!A62</f>
        <v>61</v>
      </c>
      <c r="B62" t="str">
        <f>'Calificaciones Informatica Indu'!B62</f>
        <v>JUAN JOSE MOYO CABELLO</v>
      </c>
      <c r="C62">
        <f>'Calificaciones Informatica Indu'!C62</f>
        <v>0</v>
      </c>
      <c r="D62" t="str">
        <f>'Calificaciones Informatica Indu'!D62</f>
        <v>NP</v>
      </c>
      <c r="E62" t="str">
        <f>'Calificaciones Informatica Indu'!E62</f>
        <v>NP</v>
      </c>
      <c r="F62" t="str">
        <f>'Calificaciones Informatica Indu'!F62</f>
        <v>NP</v>
      </c>
      <c r="G62" t="str">
        <f>'Calificaciones Informatica Indu'!G62</f>
        <v>NP</v>
      </c>
      <c r="H62">
        <f>'Calificaciones Informatica Indu'!H62</f>
        <v>0</v>
      </c>
      <c r="I62">
        <f>'Calificaciones Informatica Indu'!I62</f>
        <v>0</v>
      </c>
      <c r="J62">
        <f>'Calificaciones Informatica Indu'!J62</f>
        <v>1</v>
      </c>
      <c r="K62" t="str">
        <f>'Calificaciones Informatica Indu'!K62</f>
        <v>2011-2012</v>
      </c>
      <c r="L62">
        <f>'Calificaciones Informatica Indu'!L62</f>
        <v>1</v>
      </c>
    </row>
    <row r="63">
      <c r="A63">
        <f>'Calificaciones Informatica Indu'!A63</f>
        <v>62</v>
      </c>
      <c r="B63" t="str">
        <f>'Calificaciones Informatica Indu'!B63</f>
        <v>LAUREANO SOLA ROKA</v>
      </c>
      <c r="C63">
        <f>'Calificaciones Informatica Indu'!C63</f>
        <v>0</v>
      </c>
      <c r="D63" t="str">
        <f>'Calificaciones Informatica Indu'!D63</f>
        <v>NP</v>
      </c>
      <c r="E63" t="str">
        <f>'Calificaciones Informatica Indu'!E63</f>
        <v>NP</v>
      </c>
      <c r="F63" t="str">
        <f>'Calificaciones Informatica Indu'!F63</f>
        <v>NP</v>
      </c>
      <c r="G63" t="str">
        <f>'Calificaciones Informatica Indu'!G63</f>
        <v>NP</v>
      </c>
      <c r="H63">
        <f>'Calificaciones Informatica Indu'!H63</f>
        <v>0</v>
      </c>
      <c r="I63">
        <f>'Calificaciones Informatica Indu'!I63</f>
        <v>0</v>
      </c>
      <c r="J63">
        <f>'Calificaciones Informatica Indu'!J63</f>
        <v>1</v>
      </c>
      <c r="K63" t="str">
        <f>'Calificaciones Informatica Indu'!K63</f>
        <v>2011-2012</v>
      </c>
      <c r="L63">
        <f>'Calificaciones Informatica Indu'!L63</f>
        <v>1</v>
      </c>
    </row>
    <row r="64">
      <c r="A64">
        <f>'Calificaciones Informatica Indu'!A64</f>
        <v>63</v>
      </c>
      <c r="B64" t="str">
        <f>'Calificaciones Informatica Indu'!B64</f>
        <v>LUIS BIKO NZANG</v>
      </c>
      <c r="C64">
        <f>'Calificaciones Informatica Indu'!C64</f>
        <v>0</v>
      </c>
      <c r="D64" t="str">
        <f>'Calificaciones Informatica Indu'!D64</f>
        <v>NP</v>
      </c>
      <c r="E64" t="str">
        <f>'Calificaciones Informatica Indu'!E64</f>
        <v>NP</v>
      </c>
      <c r="F64" t="str">
        <f>'Calificaciones Informatica Indu'!F64</f>
        <v>NP</v>
      </c>
      <c r="G64" t="str">
        <f>'Calificaciones Informatica Indu'!G64</f>
        <v>NP</v>
      </c>
      <c r="H64">
        <f>'Calificaciones Informatica Indu'!H64</f>
        <v>0</v>
      </c>
      <c r="I64">
        <f>'Calificaciones Informatica Indu'!I64</f>
        <v>0</v>
      </c>
      <c r="J64">
        <f>'Calificaciones Informatica Indu'!J64</f>
        <v>1</v>
      </c>
      <c r="K64" t="str">
        <f>'Calificaciones Informatica Indu'!K64</f>
        <v>2011-2012</v>
      </c>
      <c r="L64">
        <f>'Calificaciones Informatica Indu'!L64</f>
        <v>1</v>
      </c>
    </row>
    <row r="65">
      <c r="A65">
        <f>'Calificaciones Informatica Indu'!A65</f>
        <v>64</v>
      </c>
      <c r="B65" t="str">
        <f>'Calificaciones Informatica Indu'!B65</f>
        <v>LUIS FERNANDEZ MARQUEZ</v>
      </c>
      <c r="C65">
        <f>'Calificaciones Informatica Indu'!C65</f>
        <v>0.3</v>
      </c>
      <c r="D65">
        <f>'Calificaciones Informatica Indu'!D65</f>
        <v>0.92</v>
      </c>
      <c r="E65">
        <f>'Calificaciones Informatica Indu'!E65</f>
        <v>0.6</v>
      </c>
      <c r="F65">
        <f>'Calificaciones Informatica Indu'!F65</f>
        <v>0</v>
      </c>
      <c r="G65">
        <f>'Calificaciones Informatica Indu'!G65</f>
        <v>0</v>
      </c>
      <c r="H65">
        <f>'Calificaciones Informatica Indu'!H65</f>
        <v>0</v>
      </c>
      <c r="I65">
        <f>'Calificaciones Informatica Indu'!I65</f>
        <v>1.82</v>
      </c>
      <c r="J65">
        <f>'Calificaciones Informatica Indu'!J65</f>
        <v>1</v>
      </c>
      <c r="K65" t="str">
        <f>'Calificaciones Informatica Indu'!K65</f>
        <v>2011-2012</v>
      </c>
      <c r="L65">
        <f>'Calificaciones Informatica Indu'!L65</f>
        <v>1</v>
      </c>
    </row>
    <row r="66">
      <c r="A66">
        <f>'Calificaciones Informatica Indu'!A66</f>
        <v>65</v>
      </c>
      <c r="B66" t="str">
        <f>'Calificaciones Informatica Indu'!B66</f>
        <v>LUIS JOSE LOPEZ GARCIA CHICOTE</v>
      </c>
      <c r="C66">
        <f>'Calificaciones Informatica Indu'!C66</f>
        <v>0.8</v>
      </c>
      <c r="D66">
        <f>'Calificaciones Informatica Indu'!D66</f>
        <v>1.45</v>
      </c>
      <c r="E66">
        <f>'Calificaciones Informatica Indu'!E66</f>
        <v>0.71</v>
      </c>
      <c r="F66">
        <f>'Calificaciones Informatica Indu'!F66</f>
        <v>1.425</v>
      </c>
      <c r="G66">
        <f>'Calificaciones Informatica Indu'!G66</f>
        <v>2.25</v>
      </c>
      <c r="H66">
        <f>'Calificaciones Informatica Indu'!H66</f>
        <v>0.8</v>
      </c>
      <c r="I66">
        <f>'Calificaciones Informatica Indu'!I66</f>
        <v>7.435</v>
      </c>
      <c r="J66">
        <f>'Calificaciones Informatica Indu'!J66</f>
        <v>1</v>
      </c>
      <c r="K66" t="str">
        <f>'Calificaciones Informatica Indu'!K66</f>
        <v>2011-2012</v>
      </c>
      <c r="L66">
        <f>'Calificaciones Informatica Indu'!L66</f>
        <v>1</v>
      </c>
    </row>
    <row r="67">
      <c r="A67">
        <f>'Calificaciones Informatica Indu'!A67</f>
        <v>66</v>
      </c>
      <c r="B67" t="str">
        <f>'Calificaciones Informatica Indu'!B67</f>
        <v>LUIS MORA GABRIEL</v>
      </c>
      <c r="C67">
        <f>'Calificaciones Informatica Indu'!C67</f>
        <v>0</v>
      </c>
      <c r="D67">
        <f>'Calificaciones Informatica Indu'!D67</f>
        <v>0.14</v>
      </c>
      <c r="E67">
        <f>'Calificaciones Informatica Indu'!E67</f>
        <v>0</v>
      </c>
      <c r="F67" t="str">
        <f>'Calificaciones Informatica Indu'!F67</f>
        <v>NP</v>
      </c>
      <c r="G67" t="str">
        <f>'Calificaciones Informatica Indu'!G67</f>
        <v>NP</v>
      </c>
      <c r="H67">
        <f>'Calificaciones Informatica Indu'!H67</f>
        <v>0</v>
      </c>
      <c r="I67">
        <f>'Calificaciones Informatica Indu'!I67</f>
        <v>0.14</v>
      </c>
      <c r="J67">
        <f>'Calificaciones Informatica Indu'!J67</f>
        <v>1</v>
      </c>
      <c r="K67" t="str">
        <f>'Calificaciones Informatica Indu'!K67</f>
        <v>2011-2012</v>
      </c>
      <c r="L67">
        <f>'Calificaciones Informatica Indu'!L67</f>
        <v>1</v>
      </c>
    </row>
    <row r="68">
      <c r="A68">
        <f>'Calificaciones Informatica Indu'!A68</f>
        <v>67</v>
      </c>
      <c r="B68" t="str">
        <f>'Calificaciones Informatica Indu'!B68</f>
        <v>MANUEL S. CORONADO BAÑARES</v>
      </c>
      <c r="C68">
        <f>'Calificaciones Informatica Indu'!C68</f>
        <v>0.2</v>
      </c>
      <c r="D68">
        <f>'Calificaciones Informatica Indu'!D68</f>
        <v>1.05</v>
      </c>
      <c r="E68">
        <f>'Calificaciones Informatica Indu'!E68</f>
        <v>0.64</v>
      </c>
      <c r="F68">
        <f>'Calificaciones Informatica Indu'!F68</f>
        <v>0.6375</v>
      </c>
      <c r="G68">
        <f>'Calificaciones Informatica Indu'!G68</f>
        <v>1.5</v>
      </c>
      <c r="H68">
        <f>'Calificaciones Informatica Indu'!H68</f>
        <v>0.7</v>
      </c>
      <c r="I68">
        <f>'Calificaciones Informatica Indu'!I68</f>
        <v>4.7275</v>
      </c>
      <c r="J68">
        <f>'Calificaciones Informatica Indu'!J68</f>
        <v>1</v>
      </c>
      <c r="K68" t="str">
        <f>'Calificaciones Informatica Indu'!K68</f>
        <v>2011-2012</v>
      </c>
      <c r="L68">
        <f>'Calificaciones Informatica Indu'!L68</f>
        <v>1</v>
      </c>
    </row>
    <row r="69">
      <c r="A69">
        <f>'Calificaciones Informatica Indu'!A69</f>
        <v>68</v>
      </c>
      <c r="B69" t="str">
        <f>'Calificaciones Informatica Indu'!B69</f>
        <v>MANUEL BRAVO MONGE</v>
      </c>
      <c r="C69">
        <f>'Calificaciones Informatica Indu'!C69</f>
        <v>0</v>
      </c>
      <c r="D69" t="str">
        <f>'Calificaciones Informatica Indu'!D69</f>
        <v>NP</v>
      </c>
      <c r="E69" t="str">
        <f>'Calificaciones Informatica Indu'!E69</f>
        <v>NP</v>
      </c>
      <c r="F69" t="str">
        <f>'Calificaciones Informatica Indu'!F69</f>
        <v>NP</v>
      </c>
      <c r="G69" t="str">
        <f>'Calificaciones Informatica Indu'!G69</f>
        <v>NP</v>
      </c>
      <c r="H69">
        <f>'Calificaciones Informatica Indu'!H69</f>
        <v>0</v>
      </c>
      <c r="I69">
        <f>'Calificaciones Informatica Indu'!I69</f>
        <v>0</v>
      </c>
      <c r="J69">
        <f>'Calificaciones Informatica Indu'!J69</f>
        <v>1</v>
      </c>
      <c r="K69" t="str">
        <f>'Calificaciones Informatica Indu'!K69</f>
        <v>2011-2012</v>
      </c>
      <c r="L69">
        <f>'Calificaciones Informatica Indu'!L69</f>
        <v>1</v>
      </c>
    </row>
    <row r="70">
      <c r="A70">
        <f>'Calificaciones Informatica Indu'!A70</f>
        <v>69</v>
      </c>
      <c r="B70" t="str">
        <f>'Calificaciones Informatica Indu'!B70</f>
        <v>MANUEL A. TEMPLADO RODRIGUEZ</v>
      </c>
      <c r="C70">
        <f>'Calificaciones Informatica Indu'!C70</f>
        <v>0.5</v>
      </c>
      <c r="D70">
        <f>'Calificaciones Informatica Indu'!D70</f>
        <v>1.03</v>
      </c>
      <c r="E70">
        <f>'Calificaciones Informatica Indu'!E70</f>
        <v>0.86</v>
      </c>
      <c r="F70">
        <f>'Calificaciones Informatica Indu'!F70</f>
        <v>0</v>
      </c>
      <c r="G70" t="str">
        <f>'Calificaciones Informatica Indu'!G70</f>
        <v>NP</v>
      </c>
      <c r="H70">
        <f>'Calificaciones Informatica Indu'!H70</f>
        <v>0.2</v>
      </c>
      <c r="I70">
        <f>'Calificaciones Informatica Indu'!I70</f>
        <v>2.59</v>
      </c>
      <c r="J70">
        <f>'Calificaciones Informatica Indu'!J70</f>
        <v>1</v>
      </c>
      <c r="K70" t="str">
        <f>'Calificaciones Informatica Indu'!K70</f>
        <v>2011-2012</v>
      </c>
      <c r="L70">
        <f>'Calificaciones Informatica Indu'!L70</f>
        <v>1</v>
      </c>
    </row>
    <row r="71">
      <c r="A71">
        <f>'Calificaciones Informatica Indu'!A71</f>
        <v>70</v>
      </c>
      <c r="B71" t="str">
        <f>'Calificaciones Informatica Indu'!B71</f>
        <v>MANUEL SOBRINO GUTIERREZ</v>
      </c>
      <c r="C71">
        <f>'Calificaciones Informatica Indu'!C71</f>
        <v>0.2</v>
      </c>
      <c r="D71">
        <f>'Calificaciones Informatica Indu'!D71</f>
        <v>1.35</v>
      </c>
      <c r="E71">
        <f>'Calificaciones Informatica Indu'!E71</f>
        <v>0.8</v>
      </c>
      <c r="F71">
        <f>'Calificaciones Informatica Indu'!F71</f>
        <v>0</v>
      </c>
      <c r="G71">
        <f>'Calificaciones Informatica Indu'!G71</f>
        <v>0</v>
      </c>
      <c r="H71">
        <f>'Calificaciones Informatica Indu'!H71</f>
        <v>0.3</v>
      </c>
      <c r="I71">
        <f>'Calificaciones Informatica Indu'!I71</f>
        <v>2.65</v>
      </c>
      <c r="J71">
        <f>'Calificaciones Informatica Indu'!J71</f>
        <v>1</v>
      </c>
      <c r="K71" t="str">
        <f>'Calificaciones Informatica Indu'!K71</f>
        <v>2011-2012</v>
      </c>
      <c r="L71">
        <f>'Calificaciones Informatica Indu'!L71</f>
        <v>1</v>
      </c>
    </row>
    <row r="72">
      <c r="A72">
        <f>'Calificaciones Informatica Indu'!A72</f>
        <v>71</v>
      </c>
      <c r="B72" t="str">
        <f>'Calificaciones Informatica Indu'!B72</f>
        <v>MARI P. PRESENTACION BINDANG</v>
      </c>
      <c r="C72">
        <f>'Calificaciones Informatica Indu'!C72</f>
        <v>0.3</v>
      </c>
      <c r="D72">
        <f>'Calificaciones Informatica Indu'!D72</f>
        <v>0.17</v>
      </c>
      <c r="E72">
        <f>'Calificaciones Informatica Indu'!E72</f>
        <v>0.65</v>
      </c>
      <c r="F72">
        <f>'Calificaciones Informatica Indu'!F72</f>
        <v>0.3375</v>
      </c>
      <c r="G72">
        <f>'Calificaciones Informatica Indu'!G72</f>
        <v>1.65</v>
      </c>
      <c r="H72">
        <f>'Calificaciones Informatica Indu'!H72</f>
        <v>0.3</v>
      </c>
      <c r="I72">
        <f>'Calificaciones Informatica Indu'!I72</f>
        <v>3.4075</v>
      </c>
      <c r="J72">
        <f>'Calificaciones Informatica Indu'!J72</f>
        <v>1</v>
      </c>
      <c r="K72" t="str">
        <f>'Calificaciones Informatica Indu'!K72</f>
        <v>2011-2012</v>
      </c>
      <c r="L72">
        <f>'Calificaciones Informatica Indu'!L72</f>
        <v>1</v>
      </c>
    </row>
    <row r="73">
      <c r="A73">
        <f>'Calificaciones Informatica Indu'!A73</f>
        <v>72</v>
      </c>
      <c r="B73" t="str">
        <f>'Calificaciones Informatica Indu'!B73</f>
        <v>MARIA DEL PRADO DEL HOYO RINCON</v>
      </c>
      <c r="C73">
        <f>'Calificaciones Informatica Indu'!C73</f>
        <v>0.2</v>
      </c>
      <c r="D73">
        <f>'Calificaciones Informatica Indu'!D73</f>
        <v>1.35</v>
      </c>
      <c r="E73">
        <f>'Calificaciones Informatica Indu'!E73</f>
        <v>0.71</v>
      </c>
      <c r="F73">
        <f>'Calificaciones Informatica Indu'!F73</f>
        <v>0.6375</v>
      </c>
      <c r="G73">
        <f>'Calificaciones Informatica Indu'!G73</f>
        <v>0.15</v>
      </c>
      <c r="H73">
        <f>'Calificaciones Informatica Indu'!H73</f>
        <v>0.6</v>
      </c>
      <c r="I73">
        <f>'Calificaciones Informatica Indu'!I73</f>
        <v>3.6475</v>
      </c>
      <c r="J73">
        <f>'Calificaciones Informatica Indu'!J73</f>
        <v>1</v>
      </c>
      <c r="K73" t="str">
        <f>'Calificaciones Informatica Indu'!K73</f>
        <v>2011-2012</v>
      </c>
      <c r="L73">
        <f>'Calificaciones Informatica Indu'!L73</f>
        <v>1</v>
      </c>
    </row>
    <row r="74">
      <c r="A74">
        <f>'Calificaciones Informatica Indu'!A74</f>
        <v>73</v>
      </c>
      <c r="B74" t="str">
        <f>'Calificaciones Informatica Indu'!B74</f>
        <v>MIGUEL FELIX MOLINA</v>
      </c>
      <c r="C74">
        <f>'Calificaciones Informatica Indu'!C74</f>
        <v>0.5</v>
      </c>
      <c r="D74">
        <f>'Calificaciones Informatica Indu'!D74</f>
        <v>1.45</v>
      </c>
      <c r="E74">
        <f>'Calificaciones Informatica Indu'!E74</f>
        <v>0.89</v>
      </c>
      <c r="F74">
        <f>'Calificaciones Informatica Indu'!F74</f>
        <v>0.9</v>
      </c>
      <c r="G74">
        <f>'Calificaciones Informatica Indu'!G74</f>
        <v>1.5</v>
      </c>
      <c r="H74">
        <f>'Calificaciones Informatica Indu'!H74</f>
        <v>1.3</v>
      </c>
      <c r="I74">
        <f>'Calificaciones Informatica Indu'!I74</f>
        <v>6.54</v>
      </c>
      <c r="J74">
        <f>'Calificaciones Informatica Indu'!J74</f>
        <v>1</v>
      </c>
      <c r="K74" t="str">
        <f>'Calificaciones Informatica Indu'!K74</f>
        <v>2011-2012</v>
      </c>
      <c r="L74">
        <f>'Calificaciones Informatica Indu'!L74</f>
        <v>1</v>
      </c>
    </row>
    <row r="75">
      <c r="A75">
        <f>'Calificaciones Informatica Indu'!A75</f>
        <v>74</v>
      </c>
      <c r="B75" t="str">
        <f>'Calificaciones Informatica Indu'!B75</f>
        <v>MIGUEL ANGEL GIL LARGO</v>
      </c>
      <c r="C75">
        <f>'Calificaciones Informatica Indu'!C75</f>
        <v>1</v>
      </c>
      <c r="D75">
        <f>'Calificaciones Informatica Indu'!D75</f>
        <v>1.9</v>
      </c>
      <c r="E75">
        <f>'Calificaciones Informatica Indu'!E75</f>
        <v>1</v>
      </c>
      <c r="F75">
        <f>'Calificaciones Informatica Indu'!F75</f>
        <v>1.425</v>
      </c>
      <c r="G75">
        <f>'Calificaciones Informatica Indu'!G75</f>
        <v>2.85</v>
      </c>
      <c r="H75">
        <f>'Calificaciones Informatica Indu'!H75</f>
        <v>1.5</v>
      </c>
      <c r="I75">
        <f>'Calificaciones Informatica Indu'!I75</f>
        <v>9.675</v>
      </c>
      <c r="J75">
        <f>'Calificaciones Informatica Indu'!J75</f>
        <v>1</v>
      </c>
      <c r="K75" t="str">
        <f>'Calificaciones Informatica Indu'!K75</f>
        <v>2011-2012</v>
      </c>
      <c r="L75">
        <f>'Calificaciones Informatica Indu'!L75</f>
        <v>1</v>
      </c>
    </row>
    <row r="76">
      <c r="A76">
        <f>'Calificaciones Informatica Indu'!A76</f>
        <v>75</v>
      </c>
      <c r="B76" t="str">
        <f>'Calificaciones Informatica Indu'!B76</f>
        <v>PEDRO JOSE REGUILLO FERRIS</v>
      </c>
      <c r="C76">
        <f>'Calificaciones Informatica Indu'!C76</f>
        <v>0</v>
      </c>
      <c r="D76" t="str">
        <f>'Calificaciones Informatica Indu'!D76</f>
        <v>NP</v>
      </c>
      <c r="E76" t="str">
        <f>'Calificaciones Informatica Indu'!E76</f>
        <v>NP</v>
      </c>
      <c r="F76" t="str">
        <f>'Calificaciones Informatica Indu'!F76</f>
        <v>NP</v>
      </c>
      <c r="G76" t="str">
        <f>'Calificaciones Informatica Indu'!G76</f>
        <v>NP</v>
      </c>
      <c r="H76">
        <f>'Calificaciones Informatica Indu'!H76</f>
        <v>0.7</v>
      </c>
      <c r="I76">
        <f>'Calificaciones Informatica Indu'!I76</f>
        <v>0.7</v>
      </c>
      <c r="J76">
        <f>'Calificaciones Informatica Indu'!J76</f>
        <v>1</v>
      </c>
      <c r="K76" t="str">
        <f>'Calificaciones Informatica Indu'!K76</f>
        <v>2011-2012</v>
      </c>
      <c r="L76">
        <f>'Calificaciones Informatica Indu'!L76</f>
        <v>1</v>
      </c>
    </row>
    <row r="77">
      <c r="A77">
        <f>'Calificaciones Informatica Indu'!A77</f>
        <v>76</v>
      </c>
      <c r="B77" t="str">
        <f>'Calificaciones Informatica Indu'!B77</f>
        <v>PEDRO MANUEL LORENZO GOMEZ</v>
      </c>
      <c r="C77">
        <f>'Calificaciones Informatica Indu'!C77</f>
        <v>0.3</v>
      </c>
      <c r="D77">
        <f>'Calificaciones Informatica Indu'!D77</f>
        <v>1.3</v>
      </c>
      <c r="E77">
        <f>'Calificaciones Informatica Indu'!E77</f>
        <v>0.75</v>
      </c>
      <c r="F77">
        <f>'Calificaciones Informatica Indu'!F77</f>
        <v>0.6</v>
      </c>
      <c r="G77">
        <f>'Calificaciones Informatica Indu'!G77</f>
        <v>1.2</v>
      </c>
      <c r="H77">
        <f>'Calificaciones Informatica Indu'!H77</f>
        <v>0.7</v>
      </c>
      <c r="I77">
        <f>'Calificaciones Informatica Indu'!I77</f>
        <v>4.85</v>
      </c>
      <c r="J77">
        <f>'Calificaciones Informatica Indu'!J77</f>
        <v>1</v>
      </c>
      <c r="K77" t="str">
        <f>'Calificaciones Informatica Indu'!K77</f>
        <v>2011-2012</v>
      </c>
      <c r="L77">
        <f>'Calificaciones Informatica Indu'!L77</f>
        <v>1</v>
      </c>
    </row>
    <row r="78">
      <c r="A78">
        <f>'Calificaciones Informatica Indu'!A78</f>
        <v>77</v>
      </c>
      <c r="B78" t="str">
        <f>'Calificaciones Informatica Indu'!B78</f>
        <v>RAFAEL PADILLA RODRIGUEZ</v>
      </c>
      <c r="C78">
        <f>'Calificaciones Informatica Indu'!C78</f>
        <v>1</v>
      </c>
      <c r="D78">
        <f>'Calificaciones Informatica Indu'!D78</f>
        <v>1.74</v>
      </c>
      <c r="E78">
        <f>'Calificaciones Informatica Indu'!E78</f>
        <v>1</v>
      </c>
      <c r="F78">
        <f>'Calificaciones Informatica Indu'!F78</f>
        <v>1.35</v>
      </c>
      <c r="G78">
        <f>'Calificaciones Informatica Indu'!G78</f>
        <v>3</v>
      </c>
      <c r="H78">
        <f>'Calificaciones Informatica Indu'!H78</f>
        <v>0.8</v>
      </c>
      <c r="I78">
        <f>'Calificaciones Informatica Indu'!I78</f>
        <v>8.89</v>
      </c>
      <c r="J78">
        <f>'Calificaciones Informatica Indu'!J78</f>
        <v>1</v>
      </c>
      <c r="K78" t="str">
        <f>'Calificaciones Informatica Indu'!K78</f>
        <v>2011-2012</v>
      </c>
      <c r="L78">
        <f>'Calificaciones Informatica Indu'!L78</f>
        <v>1</v>
      </c>
    </row>
    <row r="79">
      <c r="A79">
        <f>'Calificaciones Informatica Indu'!A79</f>
        <v>78</v>
      </c>
      <c r="B79" t="str">
        <f>'Calificaciones Informatica Indu'!B79</f>
        <v>RAFAEL TERENCIO PEREZ</v>
      </c>
      <c r="C79">
        <f>'Calificaciones Informatica Indu'!C79</f>
        <v>0.5</v>
      </c>
      <c r="D79">
        <f>'Calificaciones Informatica Indu'!D79</f>
        <v>1.37</v>
      </c>
      <c r="E79">
        <f>'Calificaciones Informatica Indu'!E79</f>
        <v>0.89</v>
      </c>
      <c r="F79">
        <f>'Calificaciones Informatica Indu'!F79</f>
        <v>0.7875</v>
      </c>
      <c r="G79">
        <f>'Calificaciones Informatica Indu'!G79</f>
        <v>1.725</v>
      </c>
      <c r="H79">
        <f>'Calificaciones Informatica Indu'!H79</f>
        <v>0.7</v>
      </c>
      <c r="I79">
        <f>'Calificaciones Informatica Indu'!I79</f>
        <v>5.9725</v>
      </c>
      <c r="J79">
        <f>'Calificaciones Informatica Indu'!J79</f>
        <v>1</v>
      </c>
      <c r="K79" t="str">
        <f>'Calificaciones Informatica Indu'!K79</f>
        <v>2011-2012</v>
      </c>
      <c r="L79">
        <f>'Calificaciones Informatica Indu'!L79</f>
        <v>1</v>
      </c>
    </row>
    <row r="80">
      <c r="A80">
        <f>'Calificaciones Informatica Indu'!A80</f>
        <v>79</v>
      </c>
      <c r="B80" t="str">
        <f>'Calificaciones Informatica Indu'!B80</f>
        <v>RAMON HUETE BERMEJO</v>
      </c>
      <c r="C80">
        <f>'Calificaciones Informatica Indu'!C80</f>
        <v>0.1</v>
      </c>
      <c r="D80" t="str">
        <f>'Calificaciones Informatica Indu'!D80</f>
        <v>NP</v>
      </c>
      <c r="E80" t="str">
        <f>'Calificaciones Informatica Indu'!E80</f>
        <v>NP</v>
      </c>
      <c r="F80" t="str">
        <f>'Calificaciones Informatica Indu'!F80</f>
        <v>NP</v>
      </c>
      <c r="G80" t="str">
        <f>'Calificaciones Informatica Indu'!G80</f>
        <v>NP</v>
      </c>
      <c r="H80">
        <f>'Calificaciones Informatica Indu'!H80</f>
        <v>1.3</v>
      </c>
      <c r="I80">
        <f>'Calificaciones Informatica Indu'!I80</f>
        <v>1.4</v>
      </c>
      <c r="J80">
        <f>'Calificaciones Informatica Indu'!J80</f>
        <v>1</v>
      </c>
      <c r="K80" t="str">
        <f>'Calificaciones Informatica Indu'!K80</f>
        <v>2011-2012</v>
      </c>
      <c r="L80">
        <f>'Calificaciones Informatica Indu'!L80</f>
        <v>1</v>
      </c>
    </row>
    <row r="81">
      <c r="A81">
        <f>'Calificaciones Informatica Indu'!A81</f>
        <v>80</v>
      </c>
      <c r="B81" t="str">
        <f>'Calificaciones Informatica Indu'!B81</f>
        <v>RAMON PEREZ PUNZON</v>
      </c>
      <c r="C81">
        <f>'Calificaciones Informatica Indu'!C81</f>
        <v>0.3</v>
      </c>
      <c r="D81">
        <f>'Calificaciones Informatica Indu'!D81</f>
        <v>1.05</v>
      </c>
      <c r="E81">
        <f>'Calificaciones Informatica Indu'!E81</f>
        <v>0.7</v>
      </c>
      <c r="F81">
        <f>'Calificaciones Informatica Indu'!F81</f>
        <v>0.6375</v>
      </c>
      <c r="G81">
        <f>'Calificaciones Informatica Indu'!G81</f>
        <v>0.3</v>
      </c>
      <c r="H81">
        <f>'Calificaciones Informatica Indu'!H81</f>
        <v>0.3</v>
      </c>
      <c r="I81">
        <f>'Calificaciones Informatica Indu'!I81</f>
        <v>3.2875</v>
      </c>
      <c r="J81">
        <f>'Calificaciones Informatica Indu'!J81</f>
        <v>1</v>
      </c>
      <c r="K81" t="str">
        <f>'Calificaciones Informatica Indu'!K81</f>
        <v>2011-2012</v>
      </c>
      <c r="L81">
        <f>'Calificaciones Informatica Indu'!L81</f>
        <v>1</v>
      </c>
    </row>
    <row r="82">
      <c r="A82">
        <f>'Calificaciones Informatica Indu'!A82</f>
        <v>81</v>
      </c>
      <c r="B82" t="str">
        <f>'Calificaciones Informatica Indu'!B82</f>
        <v>RODRIGO SANCHEZ GÓMEZ</v>
      </c>
      <c r="C82">
        <f>'Calificaciones Informatica Indu'!C82</f>
        <v>0</v>
      </c>
      <c r="D82">
        <f>'Calificaciones Informatica Indu'!D82</f>
        <v>0.24</v>
      </c>
      <c r="E82">
        <f>'Calificaciones Informatica Indu'!E82</f>
        <v>0.86</v>
      </c>
      <c r="F82">
        <f>'Calificaciones Informatica Indu'!F82</f>
        <v>0.975</v>
      </c>
      <c r="G82">
        <f>'Calificaciones Informatica Indu'!G82</f>
        <v>1.2</v>
      </c>
      <c r="H82">
        <f>'Calificaciones Informatica Indu'!H82</f>
        <v>0</v>
      </c>
      <c r="I82">
        <f>'Calificaciones Informatica Indu'!I82</f>
        <v>3.275</v>
      </c>
      <c r="J82">
        <f>'Calificaciones Informatica Indu'!J82</f>
        <v>1</v>
      </c>
      <c r="K82" t="str">
        <f>'Calificaciones Informatica Indu'!K82</f>
        <v>2011-2012</v>
      </c>
      <c r="L82">
        <f>'Calificaciones Informatica Indu'!L82</f>
        <v>1</v>
      </c>
    </row>
    <row r="83">
      <c r="A83">
        <f>'Calificaciones Informatica Indu'!A83</f>
        <v>82</v>
      </c>
      <c r="B83" t="str">
        <f>'Calificaciones Informatica Indu'!B83</f>
        <v>ROMAN CALDERON CABRERA</v>
      </c>
      <c r="C83">
        <f>'Calificaciones Informatica Indu'!C83</f>
        <v>0</v>
      </c>
      <c r="D83" t="str">
        <f>'Calificaciones Informatica Indu'!D83</f>
        <v>NP</v>
      </c>
      <c r="E83" t="str">
        <f>'Calificaciones Informatica Indu'!E83</f>
        <v>NP</v>
      </c>
      <c r="F83" t="str">
        <f>'Calificaciones Informatica Indu'!F83</f>
        <v>NP</v>
      </c>
      <c r="G83" t="str">
        <f>'Calificaciones Informatica Indu'!G83</f>
        <v>NP</v>
      </c>
      <c r="H83">
        <f>'Calificaciones Informatica Indu'!H83</f>
        <v>0</v>
      </c>
      <c r="I83">
        <f>'Calificaciones Informatica Indu'!I83</f>
        <v>0</v>
      </c>
      <c r="J83">
        <f>'Calificaciones Informatica Indu'!J83</f>
        <v>1</v>
      </c>
      <c r="K83" t="str">
        <f>'Calificaciones Informatica Indu'!K83</f>
        <v>2011-2012</v>
      </c>
      <c r="L83">
        <f>'Calificaciones Informatica Indu'!L83</f>
        <v>1</v>
      </c>
    </row>
    <row r="84">
      <c r="A84">
        <f>'Calificaciones Informatica Indu'!A84</f>
        <v>83</v>
      </c>
      <c r="B84" t="str">
        <f>'Calificaciones Informatica Indu'!B84</f>
        <v>ROQUE ANTONIO FERNANDEZ AVILA</v>
      </c>
      <c r="C84">
        <f>'Calificaciones Informatica Indu'!C84</f>
        <v>0</v>
      </c>
      <c r="D84" t="str">
        <f>'Calificaciones Informatica Indu'!D84</f>
        <v>NP</v>
      </c>
      <c r="E84" t="str">
        <f>'Calificaciones Informatica Indu'!E84</f>
        <v>NP</v>
      </c>
      <c r="F84" t="str">
        <f>'Calificaciones Informatica Indu'!F84</f>
        <v>NP</v>
      </c>
      <c r="G84" t="str">
        <f>'Calificaciones Informatica Indu'!G84</f>
        <v>-</v>
      </c>
      <c r="H84">
        <f>'Calificaciones Informatica Indu'!H84</f>
        <v>1</v>
      </c>
      <c r="I84">
        <f>'Calificaciones Informatica Indu'!I84</f>
        <v>1</v>
      </c>
      <c r="J84">
        <f>'Calificaciones Informatica Indu'!J84</f>
        <v>1</v>
      </c>
      <c r="K84" t="str">
        <f>'Calificaciones Informatica Indu'!K84</f>
        <v>2011-2012</v>
      </c>
      <c r="L84">
        <f>'Calificaciones Informatica Indu'!L84</f>
        <v>1</v>
      </c>
    </row>
    <row r="85">
      <c r="A85">
        <f>'Calificaciones Informatica Indu'!A85</f>
        <v>84</v>
      </c>
      <c r="B85" t="str">
        <f>'Calificaciones Informatica Indu'!B85</f>
        <v>SANTIAGO CALDERON HERRERA</v>
      </c>
      <c r="C85">
        <f>'Calificaciones Informatica Indu'!C85</f>
        <v>1</v>
      </c>
      <c r="D85">
        <f>'Calificaciones Informatica Indu'!D85</f>
        <v>1.9</v>
      </c>
      <c r="E85">
        <f>'Calificaciones Informatica Indu'!E85</f>
        <v>1</v>
      </c>
      <c r="F85">
        <f>'Calificaciones Informatica Indu'!F85</f>
        <v>1.275</v>
      </c>
      <c r="G85">
        <f>'Calificaciones Informatica Indu'!G85</f>
        <v>2.7</v>
      </c>
      <c r="H85">
        <f>'Calificaciones Informatica Indu'!H85</f>
        <v>1.5</v>
      </c>
      <c r="I85">
        <f>'Calificaciones Informatica Indu'!I85</f>
        <v>9.375</v>
      </c>
      <c r="J85">
        <f>'Calificaciones Informatica Indu'!J85</f>
        <v>1</v>
      </c>
      <c r="K85" t="str">
        <f>'Calificaciones Informatica Indu'!K85</f>
        <v>2011-2012</v>
      </c>
      <c r="L85">
        <f>'Calificaciones Informatica Indu'!L85</f>
        <v>1</v>
      </c>
    </row>
    <row r="86">
      <c r="A86">
        <f>'Calificaciones Informatica Indu'!A86</f>
        <v>85</v>
      </c>
      <c r="B86" t="str">
        <f>'Calificaciones Informatica Indu'!B86</f>
        <v>SERGIO SERRANO GARCIA</v>
      </c>
      <c r="C86">
        <f>'Calificaciones Informatica Indu'!C86</f>
        <v>0.9</v>
      </c>
      <c r="D86">
        <f>'Calificaciones Informatica Indu'!D86</f>
        <v>0.8</v>
      </c>
      <c r="E86">
        <f>'Calificaciones Informatica Indu'!E86</f>
        <v>1</v>
      </c>
      <c r="F86">
        <f>'Calificaciones Informatica Indu'!F86</f>
        <v>1.425</v>
      </c>
      <c r="G86">
        <f>'Calificaciones Informatica Indu'!G86</f>
        <v>1.8</v>
      </c>
      <c r="H86">
        <f>'Calificaciones Informatica Indu'!H86</f>
        <v>0.5</v>
      </c>
      <c r="I86">
        <f>'Calificaciones Informatica Indu'!I86</f>
        <v>6.425</v>
      </c>
      <c r="J86">
        <f>'Calificaciones Informatica Indu'!J86</f>
        <v>1</v>
      </c>
      <c r="K86" t="str">
        <f>'Calificaciones Informatica Indu'!K86</f>
        <v>2011-2012</v>
      </c>
      <c r="L86">
        <f>'Calificaciones Informatica Indu'!L86</f>
        <v>1</v>
      </c>
    </row>
    <row r="87">
      <c r="A87">
        <f>'Calificaciones Informatica Indu'!A87</f>
        <v>86</v>
      </c>
      <c r="B87" t="str">
        <f>'Calificaciones Informatica Indu'!B87</f>
        <v>SONIA GUIJARRO ARRIBAS</v>
      </c>
      <c r="C87">
        <f>'Calificaciones Informatica Indu'!C87</f>
        <v>0</v>
      </c>
      <c r="D87" t="str">
        <f>'Calificaciones Informatica Indu'!D87</f>
        <v>NP</v>
      </c>
      <c r="E87" t="str">
        <f>'Calificaciones Informatica Indu'!E87</f>
        <v>NP</v>
      </c>
      <c r="F87" t="str">
        <f>'Calificaciones Informatica Indu'!F87</f>
        <v>NP</v>
      </c>
      <c r="G87" t="str">
        <f>'Calificaciones Informatica Indu'!G87</f>
        <v>NP</v>
      </c>
      <c r="H87">
        <f>'Calificaciones Informatica Indu'!H87</f>
        <v>0</v>
      </c>
      <c r="I87">
        <f>'Calificaciones Informatica Indu'!I87</f>
        <v>0</v>
      </c>
      <c r="J87">
        <f>'Calificaciones Informatica Indu'!J87</f>
        <v>1</v>
      </c>
      <c r="K87" t="str">
        <f>'Calificaciones Informatica Indu'!K87</f>
        <v>2011-2012</v>
      </c>
      <c r="L87">
        <f>'Calificaciones Informatica Indu'!L87</f>
        <v>1</v>
      </c>
    </row>
    <row r="88">
      <c r="A88">
        <f>'Calificaciones Informatica Indu'!A88</f>
        <v>87</v>
      </c>
      <c r="B88" t="str">
        <f>'Calificaciones Informatica Indu'!B88</f>
        <v>VICENTE MBOGO NDONG</v>
      </c>
      <c r="C88">
        <f>'Calificaciones Informatica Indu'!C88</f>
        <v>0</v>
      </c>
      <c r="D88" t="str">
        <f>'Calificaciones Informatica Indu'!D88</f>
        <v>NP</v>
      </c>
      <c r="E88" t="str">
        <f>'Calificaciones Informatica Indu'!E88</f>
        <v>NP</v>
      </c>
      <c r="F88" t="str">
        <f>'Calificaciones Informatica Indu'!F88</f>
        <v>NP</v>
      </c>
      <c r="G88" t="str">
        <f>'Calificaciones Informatica Indu'!G88</f>
        <v>NP</v>
      </c>
      <c r="H88">
        <f>'Calificaciones Informatica Indu'!H88</f>
        <v>0</v>
      </c>
      <c r="I88">
        <f>'Calificaciones Informatica Indu'!I88</f>
        <v>0</v>
      </c>
      <c r="J88">
        <f>'Calificaciones Informatica Indu'!J88</f>
        <v>1</v>
      </c>
      <c r="K88" t="str">
        <f>'Calificaciones Informatica Indu'!K88</f>
        <v>2011-2012</v>
      </c>
      <c r="L88">
        <f>'Calificaciones Informatica Indu'!L88</f>
        <v>1</v>
      </c>
    </row>
    <row r="89">
      <c r="A89">
        <f>'Calificaciones Informatica Indu'!A89</f>
        <v>88</v>
      </c>
      <c r="B89" t="str">
        <f>'Calificaciones Informatica Indu'!B89</f>
        <v>VICTOR MIGUEL TEMPLADO PEREZ</v>
      </c>
      <c r="C89">
        <f>'Calificaciones Informatica Indu'!C89</f>
        <v>0.2</v>
      </c>
      <c r="D89">
        <f>'Calificaciones Informatica Indu'!D89</f>
        <v>0.07</v>
      </c>
      <c r="E89">
        <f>'Calificaciones Informatica Indu'!E89</f>
        <v>0.86</v>
      </c>
      <c r="F89">
        <f>'Calificaciones Informatica Indu'!F89</f>
        <v>0</v>
      </c>
      <c r="G89" t="str">
        <f>'Calificaciones Informatica Indu'!G89</f>
        <v>NP</v>
      </c>
      <c r="H89">
        <f>'Calificaciones Informatica Indu'!H89</f>
        <v>0</v>
      </c>
      <c r="I89">
        <f>'Calificaciones Informatica Indu'!I89</f>
        <v>1.13</v>
      </c>
      <c r="J89">
        <f>'Calificaciones Informatica Indu'!J89</f>
        <v>1</v>
      </c>
      <c r="K89" t="str">
        <f>'Calificaciones Informatica Indu'!K89</f>
        <v>2011-2012</v>
      </c>
      <c r="L89">
        <f>'Calificaciones Informatica Indu'!L89</f>
        <v>1</v>
      </c>
    </row>
    <row r="90">
      <c r="A90">
        <f>'Calificaciones Informatica Indu'!A90</f>
        <v>89</v>
      </c>
      <c r="B90" t="str">
        <f>'Calificaciones Informatica Indu'!B90</f>
        <v>VICTOR RUBIO RODRIGUEZ</v>
      </c>
      <c r="C90">
        <f>'Calificaciones Informatica Indu'!C90</f>
        <v>0.6</v>
      </c>
      <c r="D90">
        <f>'Calificaciones Informatica Indu'!D90</f>
        <v>1</v>
      </c>
      <c r="E90">
        <f>'Calificaciones Informatica Indu'!E90</f>
        <v>1</v>
      </c>
      <c r="F90">
        <f>'Calificaciones Informatica Indu'!F90</f>
        <v>1.5</v>
      </c>
      <c r="G90">
        <f>'Calificaciones Informatica Indu'!G90</f>
        <v>2.55</v>
      </c>
      <c r="H90">
        <f>'Calificaciones Informatica Indu'!H90</f>
        <v>1.5</v>
      </c>
      <c r="I90">
        <f>'Calificaciones Informatica Indu'!I90</f>
        <v>8.15</v>
      </c>
      <c r="J90">
        <f>'Calificaciones Informatica Indu'!J90</f>
        <v>1</v>
      </c>
      <c r="K90" t="str">
        <f>'Calificaciones Informatica Indu'!K90</f>
        <v>2011-2012</v>
      </c>
      <c r="L90">
        <f>'Calificaciones Informatica Indu'!L90</f>
        <v>1</v>
      </c>
    </row>
    <row r="91">
      <c r="A91">
        <f>'Calificaciones Informatica Indu'!A91</f>
        <v>90</v>
      </c>
      <c r="B91" t="str">
        <f>'Calificaciones Informatica Indu'!B91</f>
        <v>WILWARDO A. RABAT GORBEÑA</v>
      </c>
      <c r="C91">
        <f>'Calificaciones Informatica Indu'!C91</f>
        <v>0</v>
      </c>
      <c r="D91" t="str">
        <f>'Calificaciones Informatica Indu'!D91</f>
        <v>NP</v>
      </c>
      <c r="E91" t="str">
        <f>'Calificaciones Informatica Indu'!E91</f>
        <v>NP</v>
      </c>
      <c r="F91" t="str">
        <f>'Calificaciones Informatica Indu'!F91</f>
        <v>NP</v>
      </c>
      <c r="G91" t="str">
        <f>'Calificaciones Informatica Indu'!G91</f>
        <v>NP</v>
      </c>
      <c r="H91">
        <f>'Calificaciones Informatica Indu'!H91</f>
        <v>0</v>
      </c>
      <c r="I91">
        <f>'Calificaciones Informatica Indu'!I91</f>
        <v>0</v>
      </c>
      <c r="J91">
        <f>'Calificaciones Informatica Indu'!J91</f>
        <v>1</v>
      </c>
      <c r="K91" t="str">
        <f>'Calificaciones Informatica Indu'!K91</f>
        <v>2011-2012</v>
      </c>
      <c r="L91">
        <f>'Calificaciones Informatica Indu'!L91</f>
        <v>1</v>
      </c>
    </row>
    <row r="92">
      <c r="A92">
        <f>'Calificaciones Informatica Indu'!A92</f>
        <v>91</v>
      </c>
      <c r="B92" t="str">
        <f>'Calificaciones Informatica Indu'!B92</f>
        <v>ALBERTO BRESO SANCHEZ</v>
      </c>
      <c r="C92">
        <f>'Calificaciones Informatica Indu'!C92</f>
        <v>0.2</v>
      </c>
      <c r="D92" t="str">
        <f>'Calificaciones Informatica Indu'!D92</f>
        <v>NP</v>
      </c>
      <c r="E92" t="str">
        <f>'Calificaciones Informatica Indu'!E92</f>
        <v>NP</v>
      </c>
      <c r="F92" t="str">
        <f>'Calificaciones Informatica Indu'!F92</f>
        <v>NP</v>
      </c>
      <c r="G92" t="str">
        <f>'Calificaciones Informatica Indu'!G92</f>
        <v>NP</v>
      </c>
      <c r="H92">
        <f>'Calificaciones Informatica Indu'!H92</f>
        <v>0</v>
      </c>
      <c r="I92" t="str">
        <f>'Calificaciones Informatica Indu'!I92</f>
        <v>NP</v>
      </c>
      <c r="J92">
        <f>'Calificaciones Informatica Indu'!J92</f>
        <v>2</v>
      </c>
      <c r="K92" t="str">
        <f>'Calificaciones Informatica Indu'!K92</f>
        <v>2011-2012</v>
      </c>
      <c r="L92">
        <f>'Calificaciones Informatica Indu'!L92</f>
        <v>2</v>
      </c>
    </row>
    <row r="93">
      <c r="A93">
        <f>'Calificaciones Informatica Indu'!A93</f>
        <v>92</v>
      </c>
      <c r="B93" t="str">
        <f>'Calificaciones Informatica Indu'!B93</f>
        <v>ALBERTO COTRINA OLIVARES</v>
      </c>
      <c r="C93">
        <f>'Calificaciones Informatica Indu'!C93</f>
        <v>0</v>
      </c>
      <c r="D93">
        <f>'Calificaciones Informatica Indu'!D93</f>
        <v>1.42</v>
      </c>
      <c r="E93">
        <f>'Calificaciones Informatica Indu'!E93</f>
        <v>0.64</v>
      </c>
      <c r="F93">
        <f>'Calificaciones Informatica Indu'!F93</f>
        <v>1.25</v>
      </c>
      <c r="G93">
        <f>'Calificaciones Informatica Indu'!G93</f>
        <v>1.8</v>
      </c>
      <c r="H93">
        <f>'Calificaciones Informatica Indu'!H93</f>
        <v>0.2</v>
      </c>
      <c r="I93">
        <f>'Calificaciones Informatica Indu'!I93</f>
        <v>5.4</v>
      </c>
      <c r="J93">
        <f>'Calificaciones Informatica Indu'!J93</f>
        <v>2</v>
      </c>
      <c r="K93" t="str">
        <f>'Calificaciones Informatica Indu'!K93</f>
        <v>2011-2012</v>
      </c>
      <c r="L93">
        <f>'Calificaciones Informatica Indu'!L93</f>
        <v>2</v>
      </c>
    </row>
    <row r="94">
      <c r="A94">
        <f>'Calificaciones Informatica Indu'!A94</f>
        <v>93</v>
      </c>
      <c r="B94" t="str">
        <f>'Calificaciones Informatica Indu'!B94</f>
        <v>ALBERTO SANCHEZ JIMENEZ</v>
      </c>
      <c r="C94">
        <f>'Calificaciones Informatica Indu'!C94</f>
        <v>0.4</v>
      </c>
      <c r="D94">
        <f>'Calificaciones Informatica Indu'!D94</f>
        <v>0.84</v>
      </c>
      <c r="E94">
        <f>'Calificaciones Informatica Indu'!E94</f>
        <v>0.86</v>
      </c>
      <c r="F94">
        <f>'Calificaciones Informatica Indu'!F94</f>
        <v>0.6</v>
      </c>
      <c r="G94" t="str">
        <f>'Calificaciones Informatica Indu'!G94</f>
        <v>NP</v>
      </c>
      <c r="H94">
        <f>'Calificaciones Informatica Indu'!H94</f>
        <v>0.1</v>
      </c>
      <c r="I94" t="str">
        <f>'Calificaciones Informatica Indu'!I94</f>
        <v>NP</v>
      </c>
      <c r="J94">
        <f>'Calificaciones Informatica Indu'!J94</f>
        <v>2</v>
      </c>
      <c r="K94" t="str">
        <f>'Calificaciones Informatica Indu'!K94</f>
        <v>2011-2012</v>
      </c>
      <c r="L94">
        <f>'Calificaciones Informatica Indu'!L94</f>
        <v>2</v>
      </c>
    </row>
    <row r="95">
      <c r="A95">
        <f>'Calificaciones Informatica Indu'!A95</f>
        <v>94</v>
      </c>
      <c r="B95" t="str">
        <f>'Calificaciones Informatica Indu'!B95</f>
        <v>ALEJANDRO MATARREDONA FNDEZ</v>
      </c>
      <c r="C95">
        <f>'Calificaciones Informatica Indu'!C95</f>
        <v>0</v>
      </c>
      <c r="D95" t="str">
        <f>'Calificaciones Informatica Indu'!D95</f>
        <v>NP</v>
      </c>
      <c r="E95" t="str">
        <f>'Calificaciones Informatica Indu'!E95</f>
        <v>NP</v>
      </c>
      <c r="F95" t="str">
        <f>'Calificaciones Informatica Indu'!F95</f>
        <v>NP</v>
      </c>
      <c r="G95" t="str">
        <f>'Calificaciones Informatica Indu'!G95</f>
        <v>NP</v>
      </c>
      <c r="H95">
        <f>'Calificaciones Informatica Indu'!H95</f>
        <v>0</v>
      </c>
      <c r="I95" t="str">
        <f>'Calificaciones Informatica Indu'!I95</f>
        <v>NP</v>
      </c>
      <c r="J95">
        <f>'Calificaciones Informatica Indu'!J95</f>
        <v>2</v>
      </c>
      <c r="K95" t="str">
        <f>'Calificaciones Informatica Indu'!K95</f>
        <v>2011-2012</v>
      </c>
      <c r="L95">
        <f>'Calificaciones Informatica Indu'!L95</f>
        <v>2</v>
      </c>
    </row>
    <row r="96">
      <c r="A96">
        <f>'Calificaciones Informatica Indu'!A96</f>
        <v>95</v>
      </c>
      <c r="B96" t="str">
        <f>'Calificaciones Informatica Indu'!B96</f>
        <v>ALEJANDRO SANCHEZ NEGRETE</v>
      </c>
      <c r="C96">
        <f>'Calificaciones Informatica Indu'!C96</f>
        <v>0.1</v>
      </c>
      <c r="D96">
        <f>'Calificaciones Informatica Indu'!D96</f>
        <v>0.25</v>
      </c>
      <c r="E96">
        <f>'Calificaciones Informatica Indu'!E96</f>
        <v>0.75</v>
      </c>
      <c r="F96">
        <f>'Calificaciones Informatica Indu'!F96</f>
        <v>0.6</v>
      </c>
      <c r="G96">
        <f>'Calificaciones Informatica Indu'!G96</f>
        <v>1.2</v>
      </c>
      <c r="H96">
        <f>'Calificaciones Informatica Indu'!H96</f>
        <v>0.7</v>
      </c>
      <c r="I96">
        <f>'Calificaciones Informatica Indu'!I96</f>
        <v>3.6</v>
      </c>
      <c r="J96">
        <f>'Calificaciones Informatica Indu'!J96</f>
        <v>2</v>
      </c>
      <c r="K96" t="str">
        <f>'Calificaciones Informatica Indu'!K96</f>
        <v>2011-2012</v>
      </c>
      <c r="L96">
        <f>'Calificaciones Informatica Indu'!L96</f>
        <v>2</v>
      </c>
    </row>
    <row r="97">
      <c r="A97">
        <f>'Calificaciones Informatica Indu'!A97</f>
        <v>96</v>
      </c>
      <c r="B97" t="str">
        <f>'Calificaciones Informatica Indu'!B97</f>
        <v>ALVARO A. CALVOFERNANDEZ BAOS</v>
      </c>
      <c r="C97">
        <f>'Calificaciones Informatica Indu'!C97</f>
        <v>0.3</v>
      </c>
      <c r="D97">
        <f>'Calificaciones Informatica Indu'!D97</f>
        <v>0.6</v>
      </c>
      <c r="E97">
        <f>'Calificaciones Informatica Indu'!E97</f>
        <v>0.86</v>
      </c>
      <c r="F97" t="str">
        <f>'Calificaciones Informatica Indu'!F97</f>
        <v>NP</v>
      </c>
      <c r="G97" t="str">
        <f>'Calificaciones Informatica Indu'!G97</f>
        <v>NP</v>
      </c>
      <c r="H97">
        <f>'Calificaciones Informatica Indu'!H97</f>
        <v>0</v>
      </c>
      <c r="I97" t="str">
        <f>'Calificaciones Informatica Indu'!I97</f>
        <v>NP</v>
      </c>
      <c r="J97">
        <f>'Calificaciones Informatica Indu'!J97</f>
        <v>2</v>
      </c>
      <c r="K97" t="str">
        <f>'Calificaciones Informatica Indu'!K97</f>
        <v>2011-2012</v>
      </c>
      <c r="L97">
        <f>'Calificaciones Informatica Indu'!L97</f>
        <v>2</v>
      </c>
    </row>
    <row r="98">
      <c r="A98">
        <f>'Calificaciones Informatica Indu'!A98</f>
        <v>97</v>
      </c>
      <c r="B98" t="str">
        <f>'Calificaciones Informatica Indu'!B98</f>
        <v>ALVARO JIMENEZ MATEO</v>
      </c>
      <c r="C98">
        <f>'Calificaciones Informatica Indu'!C98</f>
        <v>0</v>
      </c>
      <c r="D98" t="str">
        <f>'Calificaciones Informatica Indu'!D98</f>
        <v>NP</v>
      </c>
      <c r="E98" t="str">
        <f>'Calificaciones Informatica Indu'!E98</f>
        <v>NP</v>
      </c>
      <c r="F98" t="str">
        <f>'Calificaciones Informatica Indu'!F98</f>
        <v>NP</v>
      </c>
      <c r="G98" t="str">
        <f>'Calificaciones Informatica Indu'!G98</f>
        <v>NP</v>
      </c>
      <c r="H98">
        <f>'Calificaciones Informatica Indu'!H98</f>
        <v>0</v>
      </c>
      <c r="I98" t="str">
        <f>'Calificaciones Informatica Indu'!I98</f>
        <v>NP</v>
      </c>
      <c r="J98">
        <f>'Calificaciones Informatica Indu'!J98</f>
        <v>2</v>
      </c>
      <c r="K98" t="str">
        <f>'Calificaciones Informatica Indu'!K98</f>
        <v>2011-2012</v>
      </c>
      <c r="L98">
        <f>'Calificaciones Informatica Indu'!L98</f>
        <v>1</v>
      </c>
    </row>
    <row r="99">
      <c r="A99">
        <f>'Calificaciones Informatica Indu'!A99</f>
        <v>98</v>
      </c>
      <c r="B99" t="str">
        <f>'Calificaciones Informatica Indu'!B99</f>
        <v>ANGELA M. REDONDO IZQUIERDO</v>
      </c>
      <c r="C99">
        <f>'Calificaciones Informatica Indu'!C99</f>
        <v>0.3</v>
      </c>
      <c r="D99">
        <f>'Calificaciones Informatica Indu'!D99</f>
        <v>1.8</v>
      </c>
      <c r="E99">
        <f>'Calificaciones Informatica Indu'!E99</f>
        <v>1</v>
      </c>
      <c r="F99">
        <f>'Calificaciones Informatica Indu'!F99</f>
        <v>0.7875</v>
      </c>
      <c r="G99">
        <f>'Calificaciones Informatica Indu'!G99</f>
        <v>1.55</v>
      </c>
      <c r="H99">
        <f>'Calificaciones Informatica Indu'!H99</f>
        <v>0.75</v>
      </c>
      <c r="I99">
        <f>'Calificaciones Informatica Indu'!I99</f>
        <v>6.2</v>
      </c>
      <c r="J99">
        <f>'Calificaciones Informatica Indu'!J99</f>
        <v>2</v>
      </c>
      <c r="K99" t="str">
        <f>'Calificaciones Informatica Indu'!K99</f>
        <v>2011-2012</v>
      </c>
      <c r="L99">
        <f>'Calificaciones Informatica Indu'!L99</f>
        <v>2</v>
      </c>
    </row>
    <row r="100">
      <c r="A100">
        <f>'Calificaciones Informatica Indu'!A100</f>
        <v>99</v>
      </c>
      <c r="B100" t="str">
        <f>'Calificaciones Informatica Indu'!B100</f>
        <v>ANGELINA NFUMU NZAMIO OBONO</v>
      </c>
      <c r="C100">
        <f>'Calificaciones Informatica Indu'!C100</f>
        <v>0.1</v>
      </c>
      <c r="D100">
        <f>'Calificaciones Informatica Indu'!D100</f>
        <v>1.18</v>
      </c>
      <c r="E100">
        <f>'Calificaciones Informatica Indu'!E100</f>
        <v>0.65</v>
      </c>
      <c r="F100">
        <f>'Calificaciones Informatica Indu'!F100</f>
        <v>0.9</v>
      </c>
      <c r="G100">
        <f>'Calificaciones Informatica Indu'!G100</f>
        <v>1.75</v>
      </c>
      <c r="H100">
        <f>'Calificaciones Informatica Indu'!H100</f>
        <v>0.4</v>
      </c>
      <c r="I100">
        <f>'Calificaciones Informatica Indu'!I100</f>
        <v>5</v>
      </c>
      <c r="J100">
        <f>'Calificaciones Informatica Indu'!J100</f>
        <v>2</v>
      </c>
      <c r="K100" t="str">
        <f>'Calificaciones Informatica Indu'!K100</f>
        <v>2011-2012</v>
      </c>
      <c r="L100">
        <f>'Calificaciones Informatica Indu'!L100</f>
        <v>2</v>
      </c>
    </row>
    <row r="101">
      <c r="A101">
        <f>'Calificaciones Informatica Indu'!A101</f>
        <v>100</v>
      </c>
      <c r="B101" t="str">
        <f>'Calificaciones Informatica Indu'!B101</f>
        <v>ANICETO NSUE NGUEMA</v>
      </c>
      <c r="C101">
        <f>'Calificaciones Informatica Indu'!C101</f>
        <v>0.1</v>
      </c>
      <c r="D101" t="str">
        <f>'Calificaciones Informatica Indu'!D101</f>
        <v>NP</v>
      </c>
      <c r="E101" t="str">
        <f>'Calificaciones Informatica Indu'!E101</f>
        <v>NP</v>
      </c>
      <c r="F101" t="str">
        <f>'Calificaciones Informatica Indu'!F101</f>
        <v>NP</v>
      </c>
      <c r="G101" t="str">
        <f>'Calificaciones Informatica Indu'!G101</f>
        <v>NP</v>
      </c>
      <c r="H101">
        <f>'Calificaciones Informatica Indu'!H101</f>
        <v>0</v>
      </c>
      <c r="I101" t="str">
        <f>'Calificaciones Informatica Indu'!I101</f>
        <v>NP</v>
      </c>
      <c r="J101">
        <f>'Calificaciones Informatica Indu'!J101</f>
        <v>2</v>
      </c>
      <c r="K101" t="str">
        <f>'Calificaciones Informatica Indu'!K101</f>
        <v>2011-2012</v>
      </c>
      <c r="L101">
        <f>'Calificaciones Informatica Indu'!L101</f>
        <v>2</v>
      </c>
    </row>
    <row r="102">
      <c r="A102">
        <f>'Calificaciones Informatica Indu'!A102</f>
        <v>101</v>
      </c>
      <c r="B102" t="str">
        <f>'Calificaciones Informatica Indu'!B102</f>
        <v>ANTONIO CHAMORRO FERNÁNDEZ</v>
      </c>
      <c r="C102">
        <f>'Calificaciones Informatica Indu'!C102</f>
        <v>0.2</v>
      </c>
      <c r="D102" t="str">
        <f>'Calificaciones Informatica Indu'!D102</f>
        <v>NP</v>
      </c>
      <c r="E102" t="str">
        <f>'Calificaciones Informatica Indu'!E102</f>
        <v>NP</v>
      </c>
      <c r="F102" t="str">
        <f>'Calificaciones Informatica Indu'!F102</f>
        <v>NP</v>
      </c>
      <c r="G102" t="str">
        <f>'Calificaciones Informatica Indu'!G102</f>
        <v>NP</v>
      </c>
      <c r="H102">
        <f>'Calificaciones Informatica Indu'!H102</f>
        <v>0</v>
      </c>
      <c r="I102" t="str">
        <f>'Calificaciones Informatica Indu'!I102</f>
        <v>NP</v>
      </c>
      <c r="J102">
        <f>'Calificaciones Informatica Indu'!J102</f>
        <v>2</v>
      </c>
      <c r="K102" t="str">
        <f>'Calificaciones Informatica Indu'!K102</f>
        <v>2011-2012</v>
      </c>
      <c r="L102">
        <f>'Calificaciones Informatica Indu'!L102</f>
        <v>2</v>
      </c>
    </row>
    <row r="103">
      <c r="A103">
        <f>'Calificaciones Informatica Indu'!A103</f>
        <v>102</v>
      </c>
      <c r="B103" t="str">
        <f>'Calificaciones Informatica Indu'!B103</f>
        <v>ARTURO CORREAL SANCHO</v>
      </c>
      <c r="C103">
        <f>'Calificaciones Informatica Indu'!C103</f>
        <v>0.3</v>
      </c>
      <c r="D103">
        <f>'Calificaciones Informatica Indu'!D103</f>
        <v>1.15</v>
      </c>
      <c r="E103">
        <f>'Calificaciones Informatica Indu'!E103</f>
        <v>0.75</v>
      </c>
      <c r="F103">
        <f>'Calificaciones Informatica Indu'!F103</f>
        <v>0.675</v>
      </c>
      <c r="G103">
        <f>'Calificaciones Informatica Indu'!G103</f>
        <v>1.55</v>
      </c>
      <c r="H103">
        <f>'Calificaciones Informatica Indu'!H103</f>
        <v>0.2</v>
      </c>
      <c r="I103">
        <f>'Calificaciones Informatica Indu'!I103</f>
        <v>5</v>
      </c>
      <c r="J103">
        <f>'Calificaciones Informatica Indu'!J103</f>
        <v>2</v>
      </c>
      <c r="K103" t="str">
        <f>'Calificaciones Informatica Indu'!K103</f>
        <v>2011-2012</v>
      </c>
      <c r="L103">
        <f>'Calificaciones Informatica Indu'!L103</f>
        <v>2</v>
      </c>
    </row>
    <row r="104">
      <c r="A104">
        <f>'Calificaciones Informatica Indu'!A104</f>
        <v>103</v>
      </c>
      <c r="B104" t="str">
        <f>'Calificaciones Informatica Indu'!B104</f>
        <v>ARTURO DONDARZA MERO</v>
      </c>
      <c r="C104">
        <f>'Calificaciones Informatica Indu'!C104</f>
        <v>0.3</v>
      </c>
      <c r="D104">
        <f>'Calificaciones Informatica Indu'!D104</f>
        <v>0</v>
      </c>
      <c r="E104">
        <f>'Calificaciones Informatica Indu'!E104</f>
        <v>0.71</v>
      </c>
      <c r="F104">
        <f>'Calificaciones Informatica Indu'!F104</f>
        <v>0</v>
      </c>
      <c r="G104">
        <f>'Calificaciones Informatica Indu'!G104</f>
        <v>0</v>
      </c>
      <c r="H104">
        <f>'Calificaciones Informatica Indu'!H104</f>
        <v>0.2</v>
      </c>
      <c r="I104">
        <f>'Calificaciones Informatica Indu'!I104</f>
        <v>1.2</v>
      </c>
      <c r="J104">
        <f>'Calificaciones Informatica Indu'!J104</f>
        <v>2</v>
      </c>
      <c r="K104" t="str">
        <f>'Calificaciones Informatica Indu'!K104</f>
        <v>2011-2012</v>
      </c>
      <c r="L104">
        <f>'Calificaciones Informatica Indu'!L104</f>
        <v>2</v>
      </c>
    </row>
    <row r="105">
      <c r="A105">
        <f>'Calificaciones Informatica Indu'!A105</f>
        <v>104</v>
      </c>
      <c r="B105" t="str">
        <f>'Calificaciones Informatica Indu'!B105</f>
        <v>BLAS LEÓN BAJO</v>
      </c>
      <c r="C105">
        <f>'Calificaciones Informatica Indu'!C105</f>
        <v>0.4</v>
      </c>
      <c r="D105">
        <f>'Calificaciones Informatica Indu'!D105</f>
        <v>0.8</v>
      </c>
      <c r="E105">
        <f>'Calificaciones Informatica Indu'!E105</f>
        <v>0.64</v>
      </c>
      <c r="F105">
        <f>'Calificaciones Informatica Indu'!F105</f>
        <v>1</v>
      </c>
      <c r="G105">
        <f>'Calificaciones Informatica Indu'!G105</f>
        <v>2.1</v>
      </c>
      <c r="H105">
        <f>'Calificaciones Informatica Indu'!H105</f>
        <v>0.4</v>
      </c>
      <c r="I105">
        <f>'Calificaciones Informatica Indu'!I105</f>
        <v>5.34</v>
      </c>
      <c r="J105">
        <f>'Calificaciones Informatica Indu'!J105</f>
        <v>2</v>
      </c>
      <c r="K105" t="str">
        <f>'Calificaciones Informatica Indu'!K105</f>
        <v>2011-2012</v>
      </c>
      <c r="L105">
        <f>'Calificaciones Informatica Indu'!L105</f>
        <v>2</v>
      </c>
    </row>
    <row r="106">
      <c r="A106">
        <f>'Calificaciones Informatica Indu'!A106</f>
        <v>105</v>
      </c>
      <c r="B106" t="str">
        <f>'Calificaciones Informatica Indu'!B106</f>
        <v>BIENVENIDO FELIPE NSU</v>
      </c>
      <c r="C106">
        <f>'Calificaciones Informatica Indu'!C106</f>
        <v>0</v>
      </c>
      <c r="D106" t="str">
        <f>'Calificaciones Informatica Indu'!D106</f>
        <v>NP</v>
      </c>
      <c r="E106" t="str">
        <f>'Calificaciones Informatica Indu'!E106</f>
        <v>NP</v>
      </c>
      <c r="F106" t="str">
        <f>'Calificaciones Informatica Indu'!F106</f>
        <v>NP</v>
      </c>
      <c r="G106" t="str">
        <f>'Calificaciones Informatica Indu'!G106</f>
        <v>NP</v>
      </c>
      <c r="H106">
        <f>'Calificaciones Informatica Indu'!H106</f>
        <v>0</v>
      </c>
      <c r="I106" t="str">
        <f>'Calificaciones Informatica Indu'!I106</f>
        <v>NP</v>
      </c>
      <c r="J106">
        <f>'Calificaciones Informatica Indu'!J106</f>
        <v>2</v>
      </c>
      <c r="K106" t="str">
        <f>'Calificaciones Informatica Indu'!K106</f>
        <v>2011-2012</v>
      </c>
      <c r="L106">
        <f>'Calificaciones Informatica Indu'!L106</f>
        <v>2</v>
      </c>
    </row>
    <row r="107">
      <c r="A107">
        <f>'Calificaciones Informatica Indu'!A107</f>
        <v>106</v>
      </c>
      <c r="B107" t="str">
        <f>'Calificaciones Informatica Indu'!B107</f>
        <v>CARLOS ZAMORA NEGRILLO</v>
      </c>
      <c r="C107">
        <f>'Calificaciones Informatica Indu'!C107</f>
        <v>0.2</v>
      </c>
      <c r="D107" t="str">
        <f>'Calificaciones Informatica Indu'!D107</f>
        <v>NP</v>
      </c>
      <c r="E107">
        <f>'Calificaciones Informatica Indu'!E107</f>
        <v>1</v>
      </c>
      <c r="F107" t="str">
        <f>'Calificaciones Informatica Indu'!F107</f>
        <v>NP</v>
      </c>
      <c r="G107" t="str">
        <f>'Calificaciones Informatica Indu'!G107</f>
        <v>NP</v>
      </c>
      <c r="H107">
        <f>'Calificaciones Informatica Indu'!H107</f>
        <v>0.2</v>
      </c>
      <c r="I107" t="str">
        <f>'Calificaciones Informatica Indu'!I107</f>
        <v>NP</v>
      </c>
      <c r="J107">
        <f>'Calificaciones Informatica Indu'!J107</f>
        <v>2</v>
      </c>
      <c r="K107" t="str">
        <f>'Calificaciones Informatica Indu'!K107</f>
        <v>2011-2012</v>
      </c>
      <c r="L107">
        <f>'Calificaciones Informatica Indu'!L107</f>
        <v>2</v>
      </c>
    </row>
    <row r="108">
      <c r="A108">
        <f>'Calificaciones Informatica Indu'!A108</f>
        <v>107</v>
      </c>
      <c r="B108" t="str">
        <f>'Calificaciones Informatica Indu'!B108</f>
        <v>CIRILO JAVIER JUSTE SALA</v>
      </c>
      <c r="C108">
        <f>'Calificaciones Informatica Indu'!C108</f>
        <v>0.3</v>
      </c>
      <c r="D108" t="str">
        <f>'Calificaciones Informatica Indu'!D108</f>
        <v>NP</v>
      </c>
      <c r="E108">
        <f>'Calificaciones Informatica Indu'!E108</f>
        <v>0.65</v>
      </c>
      <c r="F108" t="str">
        <f>'Calificaciones Informatica Indu'!F108</f>
        <v>NP</v>
      </c>
      <c r="G108" t="str">
        <f>'Calificaciones Informatica Indu'!G108</f>
        <v>NP</v>
      </c>
      <c r="H108">
        <f>'Calificaciones Informatica Indu'!H108</f>
        <v>0</v>
      </c>
      <c r="I108" t="str">
        <f>'Calificaciones Informatica Indu'!I108</f>
        <v>NP</v>
      </c>
      <c r="J108">
        <f>'Calificaciones Informatica Indu'!J108</f>
        <v>2</v>
      </c>
      <c r="K108" t="str">
        <f>'Calificaciones Informatica Indu'!K108</f>
        <v>2011-2012</v>
      </c>
      <c r="L108">
        <f>'Calificaciones Informatica Indu'!L108</f>
        <v>2</v>
      </c>
    </row>
    <row r="109">
      <c r="A109">
        <f>'Calificaciones Informatica Indu'!A109</f>
        <v>108</v>
      </c>
      <c r="B109" t="str">
        <f>'Calificaciones Informatica Indu'!B109</f>
        <v>CRISTIAN GARCIA LIZCANO</v>
      </c>
      <c r="C109">
        <f>'Calificaciones Informatica Indu'!C109</f>
        <v>0.6</v>
      </c>
      <c r="D109">
        <f>'Calificaciones Informatica Indu'!D109</f>
        <v>1.84</v>
      </c>
      <c r="E109">
        <f>'Calificaciones Informatica Indu'!E109</f>
        <v>0.71</v>
      </c>
      <c r="F109">
        <f>'Calificaciones Informatica Indu'!F109</f>
        <v>0.6</v>
      </c>
      <c r="G109">
        <f>'Calificaciones Informatica Indu'!G109</f>
        <v>1.5</v>
      </c>
      <c r="H109">
        <f>'Calificaciones Informatica Indu'!H109</f>
        <v>0.75</v>
      </c>
      <c r="I109">
        <f>'Calificaciones Informatica Indu'!I109</f>
        <v>6</v>
      </c>
      <c r="J109">
        <f>'Calificaciones Informatica Indu'!J109</f>
        <v>2</v>
      </c>
      <c r="K109" t="str">
        <f>'Calificaciones Informatica Indu'!K109</f>
        <v>2011-2012</v>
      </c>
      <c r="L109">
        <f>'Calificaciones Informatica Indu'!L109</f>
        <v>2</v>
      </c>
    </row>
    <row r="110">
      <c r="A110">
        <f>'Calificaciones Informatica Indu'!A110</f>
        <v>109</v>
      </c>
      <c r="B110" t="str">
        <f>'Calificaciones Informatica Indu'!B110</f>
        <v>CRISTINA VOZMEDIANO TOLEDANO</v>
      </c>
      <c r="C110">
        <f>'Calificaciones Informatica Indu'!C110</f>
        <v>0.2</v>
      </c>
      <c r="D110">
        <f>'Calificaciones Informatica Indu'!D110</f>
        <v>1.54</v>
      </c>
      <c r="E110">
        <f>'Calificaciones Informatica Indu'!E110</f>
        <v>0.86</v>
      </c>
      <c r="F110">
        <f>'Calificaciones Informatica Indu'!F110</f>
        <v>0.75</v>
      </c>
      <c r="G110">
        <f>'Calificaciones Informatica Indu'!G110</f>
        <v>2.55</v>
      </c>
      <c r="H110">
        <f>'Calificaciones Informatica Indu'!H110</f>
        <v>0.2</v>
      </c>
      <c r="I110">
        <f>'Calificaciones Informatica Indu'!I110</f>
        <v>6.1</v>
      </c>
      <c r="J110">
        <f>'Calificaciones Informatica Indu'!J110</f>
        <v>2</v>
      </c>
      <c r="K110" t="str">
        <f>'Calificaciones Informatica Indu'!K110</f>
        <v>2011-2012</v>
      </c>
      <c r="L110">
        <f>'Calificaciones Informatica Indu'!L110</f>
        <v>2</v>
      </c>
    </row>
    <row r="111">
      <c r="A111">
        <f>'Calificaciones Informatica Indu'!A111</f>
        <v>110</v>
      </c>
      <c r="B111" t="str">
        <f>'Calificaciones Informatica Indu'!B111</f>
        <v>CURACIANO MBECMA ODJAM</v>
      </c>
      <c r="C111">
        <f>'Calificaciones Informatica Indu'!C111</f>
        <v>0</v>
      </c>
      <c r="D111" t="str">
        <f>'Calificaciones Informatica Indu'!D111</f>
        <v>NP</v>
      </c>
      <c r="E111" t="str">
        <f>'Calificaciones Informatica Indu'!E111</f>
        <v>NP</v>
      </c>
      <c r="F111" t="str">
        <f>'Calificaciones Informatica Indu'!F111</f>
        <v>NP</v>
      </c>
      <c r="G111" t="str">
        <f>'Calificaciones Informatica Indu'!G111</f>
        <v>NP</v>
      </c>
      <c r="H111">
        <f>'Calificaciones Informatica Indu'!H111</f>
        <v>0</v>
      </c>
      <c r="I111" t="str">
        <f>'Calificaciones Informatica Indu'!I111</f>
        <v>NP</v>
      </c>
      <c r="J111">
        <f>'Calificaciones Informatica Indu'!J111</f>
        <v>2</v>
      </c>
      <c r="K111" t="str">
        <f>'Calificaciones Informatica Indu'!K111</f>
        <v>2011-2012</v>
      </c>
      <c r="L111">
        <f>'Calificaciones Informatica Indu'!L111</f>
        <v>2</v>
      </c>
    </row>
    <row r="112">
      <c r="A112">
        <f>'Calificaciones Informatica Indu'!A112</f>
        <v>111</v>
      </c>
      <c r="B112" t="str">
        <f>'Calificaciones Informatica Indu'!B112</f>
        <v>DANIEL CARMONA MAYORAL</v>
      </c>
      <c r="C112">
        <f>'Calificaciones Informatica Indu'!C112</f>
        <v>0</v>
      </c>
      <c r="D112">
        <f>'Calificaciones Informatica Indu'!D112</f>
        <v>1.24</v>
      </c>
      <c r="E112">
        <f>'Calificaciones Informatica Indu'!E112</f>
        <v>0.64</v>
      </c>
      <c r="F112">
        <f>'Calificaciones Informatica Indu'!F112</f>
        <v>1.35</v>
      </c>
      <c r="G112">
        <f>'Calificaciones Informatica Indu'!G112</f>
        <v>1.8</v>
      </c>
      <c r="H112">
        <f>'Calificaciones Informatica Indu'!H112</f>
        <v>0.1</v>
      </c>
      <c r="I112">
        <f>'Calificaciones Informatica Indu'!I112</f>
        <v>5.2</v>
      </c>
      <c r="J112">
        <f>'Calificaciones Informatica Indu'!J112</f>
        <v>2</v>
      </c>
      <c r="K112" t="str">
        <f>'Calificaciones Informatica Indu'!K112</f>
        <v>2011-2012</v>
      </c>
      <c r="L112">
        <f>'Calificaciones Informatica Indu'!L112</f>
        <v>2</v>
      </c>
    </row>
    <row r="113">
      <c r="A113">
        <f>'Calificaciones Informatica Indu'!A113</f>
        <v>112</v>
      </c>
      <c r="B113" t="str">
        <f>'Calificaciones Informatica Indu'!B113</f>
        <v>DAVID ORMEÑO SERRANO</v>
      </c>
      <c r="C113">
        <f>'Calificaciones Informatica Indu'!C113</f>
        <v>0.2</v>
      </c>
      <c r="D113">
        <f>'Calificaciones Informatica Indu'!D113</f>
        <v>1.4</v>
      </c>
      <c r="E113">
        <f>'Calificaciones Informatica Indu'!E113</f>
        <v>0.64</v>
      </c>
      <c r="F113">
        <f>'Calificaciones Informatica Indu'!F113</f>
        <v>0.5</v>
      </c>
      <c r="G113">
        <f>'Calificaciones Informatica Indu'!G113</f>
        <v>0.55</v>
      </c>
      <c r="H113">
        <f>'Calificaciones Informatica Indu'!H113</f>
        <v>0</v>
      </c>
      <c r="I113">
        <f>'Calificaciones Informatica Indu'!I113</f>
        <v>2.8</v>
      </c>
      <c r="J113">
        <f>'Calificaciones Informatica Indu'!J113</f>
        <v>2</v>
      </c>
      <c r="K113" t="str">
        <f>'Calificaciones Informatica Indu'!K113</f>
        <v>2011-2012</v>
      </c>
      <c r="L113">
        <f>'Calificaciones Informatica Indu'!L113</f>
        <v>2</v>
      </c>
    </row>
    <row r="114">
      <c r="A114">
        <f>'Calificaciones Informatica Indu'!A114</f>
        <v>113</v>
      </c>
      <c r="B114" t="str">
        <f>'Calificaciones Informatica Indu'!B114</f>
        <v>EDUARDO C. GARCIA TENORIO</v>
      </c>
      <c r="C114">
        <f>'Calificaciones Informatica Indu'!C114</f>
        <v>0</v>
      </c>
      <c r="D114" t="str">
        <f>'Calificaciones Informatica Indu'!D114</f>
        <v>NP</v>
      </c>
      <c r="E114" t="str">
        <f>'Calificaciones Informatica Indu'!E114</f>
        <v>NP</v>
      </c>
      <c r="F114" t="str">
        <f>'Calificaciones Informatica Indu'!F114</f>
        <v>NP</v>
      </c>
      <c r="G114" t="str">
        <f>'Calificaciones Informatica Indu'!G114</f>
        <v>NP</v>
      </c>
      <c r="H114">
        <f>'Calificaciones Informatica Indu'!H114</f>
        <v>0</v>
      </c>
      <c r="I114" t="str">
        <f>'Calificaciones Informatica Indu'!I114</f>
        <v>NP</v>
      </c>
      <c r="J114">
        <f>'Calificaciones Informatica Indu'!J114</f>
        <v>2</v>
      </c>
      <c r="K114" t="str">
        <f>'Calificaciones Informatica Indu'!K114</f>
        <v>2011-2012</v>
      </c>
      <c r="L114">
        <f>'Calificaciones Informatica Indu'!L114</f>
        <v>2</v>
      </c>
    </row>
    <row r="115">
      <c r="A115">
        <f>'Calificaciones Informatica Indu'!A115</f>
        <v>114</v>
      </c>
      <c r="B115" t="str">
        <f>'Calificaciones Informatica Indu'!B115</f>
        <v>ENRIQUE SAEZBRAVO RABADAN</v>
      </c>
      <c r="C115">
        <f>'Calificaciones Informatica Indu'!C115</f>
        <v>0.3</v>
      </c>
      <c r="D115">
        <f>'Calificaciones Informatica Indu'!D115</f>
        <v>1.25</v>
      </c>
      <c r="E115">
        <f>'Calificaciones Informatica Indu'!E115</f>
        <v>0.75</v>
      </c>
      <c r="F115" t="str">
        <f>'Calificaciones Informatica Indu'!F115</f>
        <v>NP</v>
      </c>
      <c r="G115" t="str">
        <f>'Calificaciones Informatica Indu'!G115</f>
        <v>NP</v>
      </c>
      <c r="H115">
        <f>'Calificaciones Informatica Indu'!H115</f>
        <v>0.2</v>
      </c>
      <c r="I115" t="str">
        <f>'Calificaciones Informatica Indu'!I115</f>
        <v>NP</v>
      </c>
      <c r="J115">
        <f>'Calificaciones Informatica Indu'!J115</f>
        <v>2</v>
      </c>
      <c r="K115" t="str">
        <f>'Calificaciones Informatica Indu'!K115</f>
        <v>2011-2012</v>
      </c>
      <c r="L115">
        <f>'Calificaciones Informatica Indu'!L115</f>
        <v>2</v>
      </c>
    </row>
    <row r="116">
      <c r="A116">
        <f>'Calificaciones Informatica Indu'!A116</f>
        <v>115</v>
      </c>
      <c r="B116" t="str">
        <f>'Calificaciones Informatica Indu'!B116</f>
        <v>FRANCISCO ALVAREZ GOMEZ</v>
      </c>
      <c r="C116">
        <f>'Calificaciones Informatica Indu'!C116</f>
        <v>0.3</v>
      </c>
      <c r="D116">
        <f>'Calificaciones Informatica Indu'!D116</f>
        <v>1</v>
      </c>
      <c r="E116">
        <f>'Calificaciones Informatica Indu'!E116</f>
        <v>0.71</v>
      </c>
      <c r="F116" t="str">
        <f>'Calificaciones Informatica Indu'!F116</f>
        <v>NP</v>
      </c>
      <c r="G116" t="str">
        <f>'Calificaciones Informatica Indu'!G116</f>
        <v>NP</v>
      </c>
      <c r="H116">
        <f>'Calificaciones Informatica Indu'!H116</f>
        <v>0.1</v>
      </c>
      <c r="I116" t="str">
        <f>'Calificaciones Informatica Indu'!I116</f>
        <v>NP</v>
      </c>
      <c r="J116">
        <f>'Calificaciones Informatica Indu'!J116</f>
        <v>2</v>
      </c>
      <c r="K116" t="str">
        <f>'Calificaciones Informatica Indu'!K116</f>
        <v>2011-2012</v>
      </c>
      <c r="L116">
        <f>'Calificaciones Informatica Indu'!L116</f>
        <v>2</v>
      </c>
    </row>
    <row r="117">
      <c r="A117">
        <f>'Calificaciones Informatica Indu'!A117</f>
        <v>116</v>
      </c>
      <c r="B117" t="str">
        <f>'Calificaciones Informatica Indu'!B117</f>
        <v>FRANCISCO DE LA MUÑOZA ENANO</v>
      </c>
      <c r="C117">
        <f>'Calificaciones Informatica Indu'!C117</f>
        <v>0.4</v>
      </c>
      <c r="D117">
        <f>'Calificaciones Informatica Indu'!D117</f>
        <v>0.1</v>
      </c>
      <c r="E117">
        <f>'Calificaciones Informatica Indu'!E117</f>
        <v>0.35</v>
      </c>
      <c r="F117">
        <f>'Calificaciones Informatica Indu'!F117</f>
        <v>1</v>
      </c>
      <c r="G117">
        <f>'Calificaciones Informatica Indu'!G117</f>
        <v>0.45</v>
      </c>
      <c r="H117">
        <f>'Calificaciones Informatica Indu'!H117</f>
        <v>0.5</v>
      </c>
      <c r="I117">
        <f>'Calificaciones Informatica Indu'!I117</f>
        <v>2.8</v>
      </c>
      <c r="J117">
        <f>'Calificaciones Informatica Indu'!J117</f>
        <v>2</v>
      </c>
      <c r="K117" t="str">
        <f>'Calificaciones Informatica Indu'!K117</f>
        <v>2011-2012</v>
      </c>
      <c r="L117">
        <f>'Calificaciones Informatica Indu'!L117</f>
        <v>2</v>
      </c>
    </row>
    <row r="118">
      <c r="A118">
        <f>'Calificaciones Informatica Indu'!A118</f>
        <v>117</v>
      </c>
      <c r="B118" t="str">
        <f>'Calificaciones Informatica Indu'!B118</f>
        <v>FRANCISCO J. APARICIO MORENO</v>
      </c>
      <c r="C118">
        <f>'Calificaciones Informatica Indu'!C118</f>
        <v>0</v>
      </c>
      <c r="D118" t="str">
        <f>'Calificaciones Informatica Indu'!D118</f>
        <v>NP</v>
      </c>
      <c r="E118" t="str">
        <f>'Calificaciones Informatica Indu'!E118</f>
        <v>NP</v>
      </c>
      <c r="F118" t="str">
        <f>'Calificaciones Informatica Indu'!F118</f>
        <v>NP</v>
      </c>
      <c r="G118" t="str">
        <f>'Calificaciones Informatica Indu'!G118</f>
        <v>NP</v>
      </c>
      <c r="H118">
        <f>'Calificaciones Informatica Indu'!H118</f>
        <v>0</v>
      </c>
      <c r="I118" t="str">
        <f>'Calificaciones Informatica Indu'!I118</f>
        <v>NP</v>
      </c>
      <c r="J118">
        <f>'Calificaciones Informatica Indu'!J118</f>
        <v>2</v>
      </c>
      <c r="K118" t="str">
        <f>'Calificaciones Informatica Indu'!K118</f>
        <v>2011-2012</v>
      </c>
      <c r="L118">
        <f>'Calificaciones Informatica Indu'!L118</f>
        <v>2</v>
      </c>
    </row>
    <row r="119">
      <c r="A119">
        <f>'Calificaciones Informatica Indu'!A119</f>
        <v>118</v>
      </c>
      <c r="B119" t="str">
        <f>'Calificaciones Informatica Indu'!B119</f>
        <v>FRANCISCO J. MONTES ORELLANA</v>
      </c>
      <c r="C119">
        <f>'Calificaciones Informatica Indu'!C119</f>
        <v>0</v>
      </c>
      <c r="D119" t="str">
        <f>'Calificaciones Informatica Indu'!D119</f>
        <v>NP</v>
      </c>
      <c r="E119" t="str">
        <f>'Calificaciones Informatica Indu'!E119</f>
        <v>NP</v>
      </c>
      <c r="F119" t="str">
        <f>'Calificaciones Informatica Indu'!F119</f>
        <v>NP</v>
      </c>
      <c r="G119" t="str">
        <f>'Calificaciones Informatica Indu'!G119</f>
        <v>NP</v>
      </c>
      <c r="H119">
        <f>'Calificaciones Informatica Indu'!H119</f>
        <v>0</v>
      </c>
      <c r="I119" t="str">
        <f>'Calificaciones Informatica Indu'!I119</f>
        <v>NP</v>
      </c>
      <c r="J119">
        <f>'Calificaciones Informatica Indu'!J119</f>
        <v>2</v>
      </c>
      <c r="K119" t="str">
        <f>'Calificaciones Informatica Indu'!K119</f>
        <v>2011-2012</v>
      </c>
      <c r="L119">
        <f>'Calificaciones Informatica Indu'!L119</f>
        <v>2</v>
      </c>
    </row>
    <row r="120">
      <c r="A120">
        <f>'Calificaciones Informatica Indu'!A120</f>
        <v>119</v>
      </c>
      <c r="B120" t="str">
        <f>'Calificaciones Informatica Indu'!B120</f>
        <v>FRANCISCO J. NAHARRO DOÑORO</v>
      </c>
      <c r="C120">
        <f>'Calificaciones Informatica Indu'!C120</f>
        <v>0.3</v>
      </c>
      <c r="D120">
        <f>'Calificaciones Informatica Indu'!D120</f>
        <v>1.05</v>
      </c>
      <c r="E120">
        <f>'Calificaciones Informatica Indu'!E120</f>
        <v>0.6</v>
      </c>
      <c r="F120">
        <f>'Calificaciones Informatica Indu'!F120</f>
        <v>0</v>
      </c>
      <c r="G120">
        <f>'Calificaciones Informatica Indu'!G120</f>
        <v>0.35</v>
      </c>
      <c r="H120">
        <f>'Calificaciones Informatica Indu'!H120</f>
        <v>0.2</v>
      </c>
      <c r="I120">
        <f>'Calificaciones Informatica Indu'!I120</f>
        <v>2.5</v>
      </c>
      <c r="J120">
        <f>'Calificaciones Informatica Indu'!J120</f>
        <v>2</v>
      </c>
      <c r="K120" t="str">
        <f>'Calificaciones Informatica Indu'!K120</f>
        <v>2011-2012</v>
      </c>
      <c r="L120">
        <f>'Calificaciones Informatica Indu'!L120</f>
        <v>2</v>
      </c>
    </row>
    <row r="121">
      <c r="A121">
        <f>'Calificaciones Informatica Indu'!A121</f>
        <v>120</v>
      </c>
      <c r="B121" t="str">
        <f>'Calificaciones Informatica Indu'!B121</f>
        <v>ILUMINADA AMAS LINSIN</v>
      </c>
      <c r="C121">
        <f>'Calificaciones Informatica Indu'!C121</f>
        <v>0.1</v>
      </c>
      <c r="D121">
        <f>'Calificaciones Informatica Indu'!D121</f>
        <v>1</v>
      </c>
      <c r="E121">
        <f>'Calificaciones Informatica Indu'!E121</f>
        <v>0.65</v>
      </c>
      <c r="F121">
        <f>'Calificaciones Informatica Indu'!F121</f>
        <v>0.6</v>
      </c>
      <c r="G121">
        <f>'Calificaciones Informatica Indu'!G121</f>
        <v>1.3</v>
      </c>
      <c r="H121">
        <f>'Calificaciones Informatica Indu'!H121</f>
        <v>0.5</v>
      </c>
      <c r="I121">
        <f>'Calificaciones Informatica Indu'!I121</f>
        <v>5</v>
      </c>
      <c r="J121">
        <f>'Calificaciones Informatica Indu'!J121</f>
        <v>2</v>
      </c>
      <c r="K121" t="str">
        <f>'Calificaciones Informatica Indu'!K121</f>
        <v>2011-2012</v>
      </c>
      <c r="L121">
        <f>'Calificaciones Informatica Indu'!L121</f>
        <v>2</v>
      </c>
    </row>
    <row r="122">
      <c r="A122">
        <f>'Calificaciones Informatica Indu'!A122</f>
        <v>121</v>
      </c>
      <c r="B122" t="str">
        <f>'Calificaciones Informatica Indu'!B122</f>
        <v>ISABEL MBI NVE MANGUE</v>
      </c>
      <c r="C122">
        <f>'Calificaciones Informatica Indu'!C122</f>
        <v>0</v>
      </c>
      <c r="D122">
        <f>'Calificaciones Informatica Indu'!D122</f>
        <v>1</v>
      </c>
      <c r="E122" t="str">
        <f>'Calificaciones Informatica Indu'!E122</f>
        <v>NP</v>
      </c>
      <c r="F122">
        <f>'Calificaciones Informatica Indu'!F122</f>
        <v>0.6</v>
      </c>
      <c r="G122">
        <f>'Calificaciones Informatica Indu'!G122</f>
        <v>1.5</v>
      </c>
      <c r="H122">
        <f>'Calificaciones Informatica Indu'!H122</f>
        <v>0.4</v>
      </c>
      <c r="I122" t="str">
        <f>'Calificaciones Informatica Indu'!I122</f>
        <v>NP</v>
      </c>
      <c r="J122">
        <f>'Calificaciones Informatica Indu'!J122</f>
        <v>2</v>
      </c>
      <c r="K122" t="str">
        <f>'Calificaciones Informatica Indu'!K122</f>
        <v>2011-2012</v>
      </c>
      <c r="L122">
        <f>'Calificaciones Informatica Indu'!L122</f>
        <v>2</v>
      </c>
    </row>
    <row r="123">
      <c r="A123">
        <f>'Calificaciones Informatica Indu'!A123</f>
        <v>122</v>
      </c>
      <c r="B123" t="str">
        <f>'Calificaciones Informatica Indu'!B123</f>
        <v>JACINTO MOYANO GARCIA</v>
      </c>
      <c r="C123">
        <f>'Calificaciones Informatica Indu'!C123</f>
        <v>0.4</v>
      </c>
      <c r="D123">
        <f>'Calificaciones Informatica Indu'!D123</f>
        <v>0.9</v>
      </c>
      <c r="E123">
        <f>'Calificaciones Informatica Indu'!E123</f>
        <v>0.7</v>
      </c>
      <c r="F123" t="str">
        <f>'Calificaciones Informatica Indu'!F123</f>
        <v>NP</v>
      </c>
      <c r="G123" t="str">
        <f>'Calificaciones Informatica Indu'!G123</f>
        <v>NP</v>
      </c>
      <c r="H123">
        <f>'Calificaciones Informatica Indu'!H123</f>
        <v>0</v>
      </c>
      <c r="I123" t="str">
        <f>'Calificaciones Informatica Indu'!I123</f>
        <v>NP</v>
      </c>
      <c r="J123">
        <f>'Calificaciones Informatica Indu'!J123</f>
        <v>2</v>
      </c>
      <c r="K123" t="str">
        <f>'Calificaciones Informatica Indu'!K123</f>
        <v>2011-2012</v>
      </c>
      <c r="L123">
        <f>'Calificaciones Informatica Indu'!L123</f>
        <v>2</v>
      </c>
    </row>
    <row r="124">
      <c r="A124">
        <f>'Calificaciones Informatica Indu'!A124</f>
        <v>123</v>
      </c>
      <c r="B124" t="str">
        <f>'Calificaciones Informatica Indu'!B124</f>
        <v>JAVIER GAMARRA FERNÁNDEZ</v>
      </c>
      <c r="C124">
        <f>'Calificaciones Informatica Indu'!C124</f>
        <v>0</v>
      </c>
      <c r="D124">
        <f>'Calificaciones Informatica Indu'!D124</f>
        <v>1.5</v>
      </c>
      <c r="E124">
        <f>'Calificaciones Informatica Indu'!E124</f>
        <v>0.75</v>
      </c>
      <c r="F124">
        <f>'Calificaciones Informatica Indu'!F124</f>
        <v>0.75</v>
      </c>
      <c r="G124">
        <f>'Calificaciones Informatica Indu'!G124</f>
        <v>2.55</v>
      </c>
      <c r="H124">
        <f>'Calificaciones Informatica Indu'!H124</f>
        <v>0</v>
      </c>
      <c r="I124">
        <f>'Calificaciones Informatica Indu'!I124</f>
        <v>5.6</v>
      </c>
      <c r="J124">
        <f>'Calificaciones Informatica Indu'!J124</f>
        <v>2</v>
      </c>
      <c r="K124" t="str">
        <f>'Calificaciones Informatica Indu'!K124</f>
        <v>2011-2012</v>
      </c>
      <c r="L124">
        <f>'Calificaciones Informatica Indu'!L124</f>
        <v>2</v>
      </c>
    </row>
    <row r="125">
      <c r="A125">
        <f>'Calificaciones Informatica Indu'!A125</f>
        <v>124</v>
      </c>
      <c r="B125" t="str">
        <f>'Calificaciones Informatica Indu'!B125</f>
        <v>JAVIER RODRIGUEZ VALERO</v>
      </c>
      <c r="C125">
        <f>'Calificaciones Informatica Indu'!C125</f>
        <v>0.3</v>
      </c>
      <c r="D125">
        <f>'Calificaciones Informatica Indu'!D125</f>
        <v>1.04</v>
      </c>
      <c r="E125">
        <f>'Calificaciones Informatica Indu'!E125</f>
        <v>0.56</v>
      </c>
      <c r="F125" t="str">
        <f>'Calificaciones Informatica Indu'!F125</f>
        <v>NP</v>
      </c>
      <c r="G125" t="str">
        <f>'Calificaciones Informatica Indu'!G125</f>
        <v>NP</v>
      </c>
      <c r="H125">
        <f>'Calificaciones Informatica Indu'!H125</f>
        <v>0</v>
      </c>
      <c r="I125" t="str">
        <f>'Calificaciones Informatica Indu'!I125</f>
        <v>NP</v>
      </c>
      <c r="J125">
        <f>'Calificaciones Informatica Indu'!J125</f>
        <v>2</v>
      </c>
      <c r="K125" t="str">
        <f>'Calificaciones Informatica Indu'!K125</f>
        <v>2011-2012</v>
      </c>
      <c r="L125">
        <f>'Calificaciones Informatica Indu'!L125</f>
        <v>2</v>
      </c>
    </row>
    <row r="126">
      <c r="A126">
        <f>'Calificaciones Informatica Indu'!A126</f>
        <v>125</v>
      </c>
      <c r="B126" t="str">
        <f>'Calificaciones Informatica Indu'!B126</f>
        <v>JOSE MANUEL ALVAREZ CID</v>
      </c>
      <c r="C126">
        <f>'Calificaciones Informatica Indu'!C126</f>
        <v>0.5</v>
      </c>
      <c r="D126">
        <f>'Calificaciones Informatica Indu'!D126</f>
        <v>1</v>
      </c>
      <c r="E126">
        <f>'Calificaciones Informatica Indu'!E126</f>
        <v>0.58</v>
      </c>
      <c r="F126" t="str">
        <f>'Calificaciones Informatica Indu'!F126</f>
        <v>NP</v>
      </c>
      <c r="G126" t="str">
        <f>'Calificaciones Informatica Indu'!G126</f>
        <v>NP</v>
      </c>
      <c r="H126">
        <f>'Calificaciones Informatica Indu'!H126</f>
        <v>0.6</v>
      </c>
      <c r="I126" t="str">
        <f>'Calificaciones Informatica Indu'!I126</f>
        <v>NP</v>
      </c>
      <c r="J126">
        <f>'Calificaciones Informatica Indu'!J126</f>
        <v>2</v>
      </c>
      <c r="K126" t="str">
        <f>'Calificaciones Informatica Indu'!K126</f>
        <v>2011-2012</v>
      </c>
      <c r="L126">
        <f>'Calificaciones Informatica Indu'!L126</f>
        <v>2</v>
      </c>
    </row>
    <row r="127">
      <c r="A127">
        <f>'Calificaciones Informatica Indu'!A127</f>
        <v>126</v>
      </c>
      <c r="B127" t="str">
        <f>'Calificaciones Informatica Indu'!B127</f>
        <v>JOSE MARIA CHAMORRO ORTEGA</v>
      </c>
      <c r="C127">
        <f>'Calificaciones Informatica Indu'!C127</f>
        <v>0</v>
      </c>
      <c r="D127" t="str">
        <f>'Calificaciones Informatica Indu'!D127</f>
        <v>NP</v>
      </c>
      <c r="E127">
        <f>'Calificaciones Informatica Indu'!E127</f>
        <v>0.5</v>
      </c>
      <c r="F127" t="str">
        <f>'Calificaciones Informatica Indu'!F127</f>
        <v>NP</v>
      </c>
      <c r="G127" t="str">
        <f>'Calificaciones Informatica Indu'!G127</f>
        <v>NP</v>
      </c>
      <c r="H127">
        <f>'Calificaciones Informatica Indu'!H127</f>
        <v>0.1</v>
      </c>
      <c r="I127" t="str">
        <f>'Calificaciones Informatica Indu'!I127</f>
        <v>NP</v>
      </c>
      <c r="J127">
        <f>'Calificaciones Informatica Indu'!J127</f>
        <v>2</v>
      </c>
      <c r="K127" t="str">
        <f>'Calificaciones Informatica Indu'!K127</f>
        <v>2011-2012</v>
      </c>
      <c r="L127">
        <f>'Calificaciones Informatica Indu'!L127</f>
        <v>2</v>
      </c>
    </row>
    <row r="128">
      <c r="A128">
        <f>'Calificaciones Informatica Indu'!A128</f>
        <v>127</v>
      </c>
      <c r="B128" t="str">
        <f>'Calificaciones Informatica Indu'!B128</f>
        <v>JOSE MARIA RUIZ MOYANO GARCIA</v>
      </c>
      <c r="C128">
        <f>'Calificaciones Informatica Indu'!C128</f>
        <v>0.2</v>
      </c>
      <c r="D128" t="str">
        <f>'Calificaciones Informatica Indu'!D128</f>
        <v>NP</v>
      </c>
      <c r="E128">
        <f>'Calificaciones Informatica Indu'!E128</f>
        <v>0.58</v>
      </c>
      <c r="F128">
        <f>'Calificaciones Informatica Indu'!F128</f>
        <v>0.6</v>
      </c>
      <c r="G128" t="str">
        <f>'Calificaciones Informatica Indu'!G128</f>
        <v>NP</v>
      </c>
      <c r="H128">
        <f>'Calificaciones Informatica Indu'!H128</f>
        <v>0.2</v>
      </c>
      <c r="I128" t="str">
        <f>'Calificaciones Informatica Indu'!I128</f>
        <v>NP</v>
      </c>
      <c r="J128">
        <f>'Calificaciones Informatica Indu'!J128</f>
        <v>2</v>
      </c>
      <c r="K128" t="str">
        <f>'Calificaciones Informatica Indu'!K128</f>
        <v>2011-2012</v>
      </c>
      <c r="L128">
        <f>'Calificaciones Informatica Indu'!L128</f>
        <v>2</v>
      </c>
    </row>
    <row r="129">
      <c r="A129">
        <f>'Calificaciones Informatica Indu'!A129</f>
        <v>128</v>
      </c>
      <c r="B129" t="str">
        <f>'Calificaciones Informatica Indu'!B129</f>
        <v>JUAN ANTONIO HIDALGA FRANCO</v>
      </c>
      <c r="C129">
        <f>'Calificaciones Informatica Indu'!C129</f>
        <v>0.1</v>
      </c>
      <c r="D129" t="str">
        <f>'Calificaciones Informatica Indu'!D129</f>
        <v>NP</v>
      </c>
      <c r="E129" t="str">
        <f>'Calificaciones Informatica Indu'!E129</f>
        <v>NP</v>
      </c>
      <c r="F129" t="str">
        <f>'Calificaciones Informatica Indu'!F129</f>
        <v>NP</v>
      </c>
      <c r="G129" t="str">
        <f>'Calificaciones Informatica Indu'!G129</f>
        <v>NP</v>
      </c>
      <c r="H129">
        <f>'Calificaciones Informatica Indu'!H129</f>
        <v>0.2</v>
      </c>
      <c r="I129" t="str">
        <f>'Calificaciones Informatica Indu'!I129</f>
        <v>NP</v>
      </c>
      <c r="J129">
        <f>'Calificaciones Informatica Indu'!J129</f>
        <v>2</v>
      </c>
      <c r="K129" t="str">
        <f>'Calificaciones Informatica Indu'!K129</f>
        <v>2011-2012</v>
      </c>
      <c r="L129">
        <f>'Calificaciones Informatica Indu'!L129</f>
        <v>2</v>
      </c>
    </row>
    <row r="130">
      <c r="A130">
        <f>'Calificaciones Informatica Indu'!A130</f>
        <v>129</v>
      </c>
      <c r="B130" t="str">
        <f>'Calificaciones Informatica Indu'!B130</f>
        <v>JUAN MIRANDA SERRANO</v>
      </c>
      <c r="C130">
        <f>'Calificaciones Informatica Indu'!C130</f>
        <v>0</v>
      </c>
      <c r="D130">
        <f>'Calificaciones Informatica Indu'!D130</f>
        <v>0.9</v>
      </c>
      <c r="E130">
        <f>'Calificaciones Informatica Indu'!E130</f>
        <v>0.58</v>
      </c>
      <c r="F130">
        <f>'Calificaciones Informatica Indu'!F130</f>
        <v>0.9375</v>
      </c>
      <c r="G130" t="str">
        <f>'Calificaciones Informatica Indu'!G130</f>
        <v>NP</v>
      </c>
      <c r="H130">
        <f>'Calificaciones Informatica Indu'!H130</f>
        <v>0.2</v>
      </c>
      <c r="I130" t="str">
        <f>'Calificaciones Informatica Indu'!I130</f>
        <v>NP</v>
      </c>
      <c r="J130">
        <f>'Calificaciones Informatica Indu'!J130</f>
        <v>2</v>
      </c>
      <c r="K130" t="str">
        <f>'Calificaciones Informatica Indu'!K130</f>
        <v>2011-2012</v>
      </c>
      <c r="L130">
        <f>'Calificaciones Informatica Indu'!L130</f>
        <v>2</v>
      </c>
    </row>
    <row r="131">
      <c r="A131">
        <f>'Calificaciones Informatica Indu'!A131</f>
        <v>130</v>
      </c>
      <c r="B131" t="str">
        <f>'Calificaciones Informatica Indu'!B131</f>
        <v>JUAN JOSE SANCHEZ DE LA TORRE</v>
      </c>
      <c r="C131">
        <f>'Calificaciones Informatica Indu'!C131</f>
        <v>0.1</v>
      </c>
      <c r="D131" t="str">
        <f>'Calificaciones Informatica Indu'!D131</f>
        <v>NP</v>
      </c>
      <c r="E131">
        <f>'Calificaciones Informatica Indu'!E131</f>
        <v>0.8</v>
      </c>
      <c r="F131" t="str">
        <f>'Calificaciones Informatica Indu'!F131</f>
        <v>NP</v>
      </c>
      <c r="G131" t="str">
        <f>'Calificaciones Informatica Indu'!G131</f>
        <v>NP</v>
      </c>
      <c r="H131">
        <f>'Calificaciones Informatica Indu'!H131</f>
        <v>0.1</v>
      </c>
      <c r="I131" t="str">
        <f>'Calificaciones Informatica Indu'!I131</f>
        <v>NP</v>
      </c>
      <c r="J131">
        <f>'Calificaciones Informatica Indu'!J131</f>
        <v>2</v>
      </c>
      <c r="K131" t="str">
        <f>'Calificaciones Informatica Indu'!K131</f>
        <v>2011-2012</v>
      </c>
      <c r="L131">
        <f>'Calificaciones Informatica Indu'!L131</f>
        <v>2</v>
      </c>
    </row>
    <row r="132">
      <c r="A132">
        <f>'Calificaciones Informatica Indu'!A132</f>
        <v>131</v>
      </c>
      <c r="B132" t="str">
        <f>'Calificaciones Informatica Indu'!B132</f>
        <v>JUAN JOSE MOYO CABELLO</v>
      </c>
      <c r="C132">
        <f>'Calificaciones Informatica Indu'!C132</f>
        <v>0</v>
      </c>
      <c r="D132" t="str">
        <f>'Calificaciones Informatica Indu'!D132</f>
        <v>NP</v>
      </c>
      <c r="E132" t="str">
        <f>'Calificaciones Informatica Indu'!E132</f>
        <v>NP</v>
      </c>
      <c r="F132" t="str">
        <f>'Calificaciones Informatica Indu'!F132</f>
        <v>NP</v>
      </c>
      <c r="G132" t="str">
        <f>'Calificaciones Informatica Indu'!G132</f>
        <v>NP</v>
      </c>
      <c r="H132">
        <f>'Calificaciones Informatica Indu'!H132</f>
        <v>0</v>
      </c>
      <c r="I132" t="str">
        <f>'Calificaciones Informatica Indu'!I132</f>
        <v>NP</v>
      </c>
      <c r="J132">
        <f>'Calificaciones Informatica Indu'!J132</f>
        <v>2</v>
      </c>
      <c r="K132" t="str">
        <f>'Calificaciones Informatica Indu'!K132</f>
        <v>2011-2012</v>
      </c>
      <c r="L132">
        <f>'Calificaciones Informatica Indu'!L132</f>
        <v>2</v>
      </c>
    </row>
    <row r="133">
      <c r="A133">
        <f>'Calificaciones Informatica Indu'!A133</f>
        <v>132</v>
      </c>
      <c r="B133" t="str">
        <f>'Calificaciones Informatica Indu'!B133</f>
        <v>LAUREANO SOLA ROKA</v>
      </c>
      <c r="C133">
        <f>'Calificaciones Informatica Indu'!C133</f>
        <v>0</v>
      </c>
      <c r="D133" t="str">
        <f>'Calificaciones Informatica Indu'!D133</f>
        <v>NP</v>
      </c>
      <c r="E133" t="str">
        <f>'Calificaciones Informatica Indu'!E133</f>
        <v>NP</v>
      </c>
      <c r="F133" t="str">
        <f>'Calificaciones Informatica Indu'!F133</f>
        <v>NP</v>
      </c>
      <c r="G133" t="str">
        <f>'Calificaciones Informatica Indu'!G133</f>
        <v>NP</v>
      </c>
      <c r="H133">
        <f>'Calificaciones Informatica Indu'!H133</f>
        <v>0</v>
      </c>
      <c r="I133" t="str">
        <f>'Calificaciones Informatica Indu'!I133</f>
        <v>NP</v>
      </c>
      <c r="J133">
        <f>'Calificaciones Informatica Indu'!J133</f>
        <v>2</v>
      </c>
      <c r="K133" t="str">
        <f>'Calificaciones Informatica Indu'!K133</f>
        <v>2011-2012</v>
      </c>
      <c r="L133">
        <f>'Calificaciones Informatica Indu'!L133</f>
        <v>2</v>
      </c>
    </row>
    <row r="134">
      <c r="A134">
        <f>'Calificaciones Informatica Indu'!A134</f>
        <v>133</v>
      </c>
      <c r="B134" t="str">
        <f>'Calificaciones Informatica Indu'!B134</f>
        <v>LUIS BIKO NZANG</v>
      </c>
      <c r="C134">
        <f>'Calificaciones Informatica Indu'!C134</f>
        <v>0</v>
      </c>
      <c r="D134" t="str">
        <f>'Calificaciones Informatica Indu'!D134</f>
        <v>NP</v>
      </c>
      <c r="E134" t="str">
        <f>'Calificaciones Informatica Indu'!E134</f>
        <v>NP</v>
      </c>
      <c r="F134" t="str">
        <f>'Calificaciones Informatica Indu'!F134</f>
        <v>NP</v>
      </c>
      <c r="G134" t="str">
        <f>'Calificaciones Informatica Indu'!G134</f>
        <v>NP</v>
      </c>
      <c r="H134">
        <f>'Calificaciones Informatica Indu'!H134</f>
        <v>0</v>
      </c>
      <c r="I134" t="str">
        <f>'Calificaciones Informatica Indu'!I134</f>
        <v>NP</v>
      </c>
      <c r="J134">
        <f>'Calificaciones Informatica Indu'!J134</f>
        <v>2</v>
      </c>
      <c r="K134" t="str">
        <f>'Calificaciones Informatica Indu'!K134</f>
        <v>2011-2012</v>
      </c>
      <c r="L134">
        <f>'Calificaciones Informatica Indu'!L134</f>
        <v>2</v>
      </c>
    </row>
    <row r="135">
      <c r="A135">
        <f>'Calificaciones Informatica Indu'!A135</f>
        <v>134</v>
      </c>
      <c r="B135" t="str">
        <f>'Calificaciones Informatica Indu'!B135</f>
        <v>LUIS FERNANDEZ MARQUEZ</v>
      </c>
      <c r="C135">
        <f>'Calificaciones Informatica Indu'!C135</f>
        <v>0.3</v>
      </c>
      <c r="D135">
        <f>'Calificaciones Informatica Indu'!D135</f>
        <v>0.92</v>
      </c>
      <c r="E135">
        <f>'Calificaciones Informatica Indu'!E135</f>
        <v>0.6</v>
      </c>
      <c r="F135">
        <f>'Calificaciones Informatica Indu'!F135</f>
        <v>0</v>
      </c>
      <c r="G135">
        <f>'Calificaciones Informatica Indu'!G135</f>
        <v>0</v>
      </c>
      <c r="H135">
        <f>'Calificaciones Informatica Indu'!H135</f>
        <v>0</v>
      </c>
      <c r="I135">
        <f>'Calificaciones Informatica Indu'!I135</f>
        <v>1.8</v>
      </c>
      <c r="J135">
        <f>'Calificaciones Informatica Indu'!J135</f>
        <v>2</v>
      </c>
      <c r="K135" t="str">
        <f>'Calificaciones Informatica Indu'!K135</f>
        <v>2011-2012</v>
      </c>
      <c r="L135">
        <f>'Calificaciones Informatica Indu'!L135</f>
        <v>2</v>
      </c>
    </row>
    <row r="136">
      <c r="A136">
        <f>'Calificaciones Informatica Indu'!A136</f>
        <v>135</v>
      </c>
      <c r="B136" t="str">
        <f>'Calificaciones Informatica Indu'!B136</f>
        <v>LUIS MORA GABRIEL</v>
      </c>
      <c r="C136">
        <f>'Calificaciones Informatica Indu'!C136</f>
        <v>0</v>
      </c>
      <c r="D136" t="str">
        <f>'Calificaciones Informatica Indu'!D136</f>
        <v>NP</v>
      </c>
      <c r="E136" t="str">
        <f>'Calificaciones Informatica Indu'!E136</f>
        <v>NP</v>
      </c>
      <c r="F136" t="str">
        <f>'Calificaciones Informatica Indu'!F136</f>
        <v>NP</v>
      </c>
      <c r="G136" t="str">
        <f>'Calificaciones Informatica Indu'!G136</f>
        <v>NP</v>
      </c>
      <c r="H136">
        <f>'Calificaciones Informatica Indu'!H136</f>
        <v>0</v>
      </c>
      <c r="I136" t="str">
        <f>'Calificaciones Informatica Indu'!I136</f>
        <v>NP</v>
      </c>
      <c r="J136">
        <f>'Calificaciones Informatica Indu'!J136</f>
        <v>2</v>
      </c>
      <c r="K136" t="str">
        <f>'Calificaciones Informatica Indu'!K136</f>
        <v>2011-2012</v>
      </c>
      <c r="L136">
        <f>'Calificaciones Informatica Indu'!L136</f>
        <v>2</v>
      </c>
    </row>
    <row r="137">
      <c r="A137">
        <f>'Calificaciones Informatica Indu'!A137</f>
        <v>136</v>
      </c>
      <c r="B137" t="str">
        <f>'Calificaciones Informatica Indu'!B137</f>
        <v>MANUEL BRAVO MONGE</v>
      </c>
      <c r="C137">
        <f>'Calificaciones Informatica Indu'!C137</f>
        <v>0</v>
      </c>
      <c r="D137" t="str">
        <f>'Calificaciones Informatica Indu'!D137</f>
        <v>NP</v>
      </c>
      <c r="E137" t="str">
        <f>'Calificaciones Informatica Indu'!E137</f>
        <v>NP</v>
      </c>
      <c r="F137" t="str">
        <f>'Calificaciones Informatica Indu'!F137</f>
        <v>NP</v>
      </c>
      <c r="G137" t="str">
        <f>'Calificaciones Informatica Indu'!G137</f>
        <v>NP</v>
      </c>
      <c r="H137">
        <f>'Calificaciones Informatica Indu'!H137</f>
        <v>0</v>
      </c>
      <c r="I137" t="str">
        <f>'Calificaciones Informatica Indu'!I137</f>
        <v>NP</v>
      </c>
      <c r="J137">
        <f>'Calificaciones Informatica Indu'!J137</f>
        <v>2</v>
      </c>
      <c r="K137" t="str">
        <f>'Calificaciones Informatica Indu'!K137</f>
        <v>2011-2012</v>
      </c>
      <c r="L137">
        <f>'Calificaciones Informatica Indu'!L137</f>
        <v>2</v>
      </c>
    </row>
    <row r="138">
      <c r="A138">
        <f>'Calificaciones Informatica Indu'!A138</f>
        <v>137</v>
      </c>
      <c r="B138" t="str">
        <f>'Calificaciones Informatica Indu'!B138</f>
        <v>MANUEL A. TEMPLADO RODRIGUEZ</v>
      </c>
      <c r="C138">
        <f>'Calificaciones Informatica Indu'!C138</f>
        <v>0.5</v>
      </c>
      <c r="D138">
        <f>'Calificaciones Informatica Indu'!D138</f>
        <v>1.03</v>
      </c>
      <c r="E138">
        <f>'Calificaciones Informatica Indu'!E138</f>
        <v>0.86</v>
      </c>
      <c r="F138">
        <f>'Calificaciones Informatica Indu'!F138</f>
        <v>0</v>
      </c>
      <c r="G138">
        <f>'Calificaciones Informatica Indu'!G138</f>
        <v>0</v>
      </c>
      <c r="H138">
        <f>'Calificaciones Informatica Indu'!H138</f>
        <v>0.2</v>
      </c>
      <c r="I138">
        <f>'Calificaciones Informatica Indu'!I138</f>
        <v>2.6</v>
      </c>
      <c r="J138">
        <f>'Calificaciones Informatica Indu'!J138</f>
        <v>2</v>
      </c>
      <c r="K138" t="str">
        <f>'Calificaciones Informatica Indu'!K138</f>
        <v>2011-2012</v>
      </c>
      <c r="L138">
        <f>'Calificaciones Informatica Indu'!L138</f>
        <v>2</v>
      </c>
    </row>
    <row r="139">
      <c r="A139">
        <f>'Calificaciones Informatica Indu'!A139</f>
        <v>138</v>
      </c>
      <c r="B139" t="str">
        <f>'Calificaciones Informatica Indu'!B139</f>
        <v>MANUEL SOBRINO GUTIERREZ</v>
      </c>
      <c r="C139">
        <f>'Calificaciones Informatica Indu'!C139</f>
        <v>0.2</v>
      </c>
      <c r="D139">
        <f>'Calificaciones Informatica Indu'!D139</f>
        <v>1.35</v>
      </c>
      <c r="E139">
        <f>'Calificaciones Informatica Indu'!E139</f>
        <v>0.8</v>
      </c>
      <c r="F139">
        <f>'Calificaciones Informatica Indu'!F139</f>
        <v>0.1</v>
      </c>
      <c r="G139">
        <f>'Calificaciones Informatica Indu'!G139</f>
        <v>0.7</v>
      </c>
      <c r="H139">
        <f>'Calificaciones Informatica Indu'!H139</f>
        <v>0.3</v>
      </c>
      <c r="I139">
        <f>'Calificaciones Informatica Indu'!I139</f>
        <v>3.5</v>
      </c>
      <c r="J139">
        <f>'Calificaciones Informatica Indu'!J139</f>
        <v>2</v>
      </c>
      <c r="K139" t="str">
        <f>'Calificaciones Informatica Indu'!K139</f>
        <v>2011-2012</v>
      </c>
      <c r="L139">
        <f>'Calificaciones Informatica Indu'!L139</f>
        <v>2</v>
      </c>
    </row>
    <row r="140">
      <c r="A140">
        <f>'Calificaciones Informatica Indu'!A140</f>
        <v>139</v>
      </c>
      <c r="B140" t="str">
        <f>'Calificaciones Informatica Indu'!B140</f>
        <v>MARI P. PRESENTACION BINDANG</v>
      </c>
      <c r="C140">
        <f>'Calificaciones Informatica Indu'!C140</f>
        <v>0.3</v>
      </c>
      <c r="D140">
        <f>'Calificaciones Informatica Indu'!D140</f>
        <v>1</v>
      </c>
      <c r="E140">
        <f>'Calificaciones Informatica Indu'!E140</f>
        <v>0.65</v>
      </c>
      <c r="F140">
        <f>'Calificaciones Informatica Indu'!F140</f>
        <v>0.75</v>
      </c>
      <c r="G140">
        <f>'Calificaciones Informatica Indu'!G140</f>
        <v>1.65</v>
      </c>
      <c r="H140">
        <f>'Calificaciones Informatica Indu'!H140</f>
        <v>0.3</v>
      </c>
      <c r="I140">
        <f>'Calificaciones Informatica Indu'!I140</f>
        <v>5</v>
      </c>
      <c r="J140">
        <f>'Calificaciones Informatica Indu'!J140</f>
        <v>2</v>
      </c>
      <c r="K140" t="str">
        <f>'Calificaciones Informatica Indu'!K140</f>
        <v>2011-2012</v>
      </c>
      <c r="L140">
        <f>'Calificaciones Informatica Indu'!L140</f>
        <v>2</v>
      </c>
    </row>
    <row r="141">
      <c r="A141">
        <f>'Calificaciones Informatica Indu'!A141</f>
        <v>140</v>
      </c>
      <c r="B141" t="str">
        <f>'Calificaciones Informatica Indu'!B141</f>
        <v>MARIA DEL PRADO DEL HOYO RINCON</v>
      </c>
      <c r="C141">
        <f>'Calificaciones Informatica Indu'!C141</f>
        <v>0.2</v>
      </c>
      <c r="D141">
        <f>'Calificaciones Informatica Indu'!D141</f>
        <v>1.35</v>
      </c>
      <c r="E141">
        <f>'Calificaciones Informatica Indu'!E141</f>
        <v>0.71</v>
      </c>
      <c r="F141">
        <f>'Calificaciones Informatica Indu'!F141</f>
        <v>0.6375</v>
      </c>
      <c r="G141">
        <f>'Calificaciones Informatica Indu'!G141</f>
        <v>1.5</v>
      </c>
      <c r="H141">
        <f>'Calificaciones Informatica Indu'!H141</f>
        <v>0.6</v>
      </c>
      <c r="I141">
        <f>'Calificaciones Informatica Indu'!I141</f>
        <v>5</v>
      </c>
      <c r="J141">
        <f>'Calificaciones Informatica Indu'!J141</f>
        <v>2</v>
      </c>
      <c r="K141" t="str">
        <f>'Calificaciones Informatica Indu'!K141</f>
        <v>2011-2012</v>
      </c>
      <c r="L141">
        <f>'Calificaciones Informatica Indu'!L141</f>
        <v>2</v>
      </c>
    </row>
    <row r="142">
      <c r="A142">
        <f>'Calificaciones Informatica Indu'!A142</f>
        <v>141</v>
      </c>
      <c r="B142" t="str">
        <f>'Calificaciones Informatica Indu'!B142</f>
        <v>PEDRO JOSE REGUILLO FERRIS</v>
      </c>
      <c r="C142">
        <f>'Calificaciones Informatica Indu'!C142</f>
        <v>0</v>
      </c>
      <c r="D142" t="str">
        <f>'Calificaciones Informatica Indu'!D142</f>
        <v>NP</v>
      </c>
      <c r="E142" t="str">
        <f>'Calificaciones Informatica Indu'!E142</f>
        <v>NP</v>
      </c>
      <c r="F142" t="str">
        <f>'Calificaciones Informatica Indu'!F142</f>
        <v>NP</v>
      </c>
      <c r="G142" t="str">
        <f>'Calificaciones Informatica Indu'!G142</f>
        <v>NP</v>
      </c>
      <c r="H142">
        <f>'Calificaciones Informatica Indu'!H142</f>
        <v>0.7</v>
      </c>
      <c r="I142" t="str">
        <f>'Calificaciones Informatica Indu'!I142</f>
        <v>NP</v>
      </c>
      <c r="J142">
        <f>'Calificaciones Informatica Indu'!J142</f>
        <v>2</v>
      </c>
      <c r="K142" t="str">
        <f>'Calificaciones Informatica Indu'!K142</f>
        <v>2011-2012</v>
      </c>
      <c r="L142">
        <f>'Calificaciones Informatica Indu'!L142</f>
        <v>2</v>
      </c>
    </row>
    <row r="143">
      <c r="A143">
        <f>'Calificaciones Informatica Indu'!A143</f>
        <v>142</v>
      </c>
      <c r="B143" t="str">
        <f>'Calificaciones Informatica Indu'!B143</f>
        <v>RAMON HUETE BERMEJO</v>
      </c>
      <c r="C143">
        <f>'Calificaciones Informatica Indu'!C143</f>
        <v>0.1</v>
      </c>
      <c r="D143" t="str">
        <f>'Calificaciones Informatica Indu'!D143</f>
        <v>**</v>
      </c>
      <c r="E143" t="str">
        <f>'Calificaciones Informatica Indu'!E143</f>
        <v>**</v>
      </c>
      <c r="F143">
        <f>'Calificaciones Informatica Indu'!F143</f>
        <v>1.45</v>
      </c>
      <c r="G143">
        <f>'Calificaciones Informatica Indu'!G143</f>
        <v>1.7</v>
      </c>
      <c r="H143">
        <f>'Calificaciones Informatica Indu'!H143</f>
        <v>1.3</v>
      </c>
      <c r="I143">
        <f>'Calificaciones Informatica Indu'!I143</f>
        <v>5</v>
      </c>
      <c r="J143">
        <f>'Calificaciones Informatica Indu'!J143</f>
        <v>2</v>
      </c>
      <c r="K143" t="str">
        <f>'Calificaciones Informatica Indu'!K143</f>
        <v>2011-2012</v>
      </c>
      <c r="L143">
        <f>'Calificaciones Informatica Indu'!L143</f>
        <v>2</v>
      </c>
    </row>
    <row r="144">
      <c r="A144">
        <f>'Calificaciones Informatica Indu'!A144</f>
        <v>143</v>
      </c>
      <c r="B144" t="str">
        <f>'Calificaciones Informatica Indu'!B144</f>
        <v>RAMON PEREZ PUNZON</v>
      </c>
      <c r="C144">
        <f>'Calificaciones Informatica Indu'!C144</f>
        <v>0.3</v>
      </c>
      <c r="D144">
        <f>'Calificaciones Informatica Indu'!D144</f>
        <v>1.05</v>
      </c>
      <c r="E144">
        <f>'Calificaciones Informatica Indu'!E144</f>
        <v>0.7</v>
      </c>
      <c r="F144">
        <f>'Calificaciones Informatica Indu'!F144</f>
        <v>0.6375</v>
      </c>
      <c r="G144">
        <f>'Calificaciones Informatica Indu'!G144</f>
        <v>2.3</v>
      </c>
      <c r="H144">
        <f>'Calificaciones Informatica Indu'!H144</f>
        <v>0.3</v>
      </c>
      <c r="I144">
        <f>'Calificaciones Informatica Indu'!I144</f>
        <v>5.3</v>
      </c>
      <c r="J144">
        <f>'Calificaciones Informatica Indu'!J144</f>
        <v>2</v>
      </c>
      <c r="K144" t="str">
        <f>'Calificaciones Informatica Indu'!K144</f>
        <v>2011-2012</v>
      </c>
      <c r="L144">
        <f>'Calificaciones Informatica Indu'!L144</f>
        <v>2</v>
      </c>
    </row>
    <row r="145">
      <c r="A145">
        <f>'Calificaciones Informatica Indu'!A145</f>
        <v>144</v>
      </c>
      <c r="B145" t="str">
        <f>'Calificaciones Informatica Indu'!B145</f>
        <v>RODRIGO SANCHEZ GÓMEZ</v>
      </c>
      <c r="C145">
        <f>'Calificaciones Informatica Indu'!C145</f>
        <v>0</v>
      </c>
      <c r="D145">
        <f>'Calificaciones Informatica Indu'!D145</f>
        <v>1</v>
      </c>
      <c r="E145">
        <f>'Calificaciones Informatica Indu'!E145</f>
        <v>0.86</v>
      </c>
      <c r="F145">
        <f>'Calificaciones Informatica Indu'!F145</f>
        <v>0.975</v>
      </c>
      <c r="G145">
        <f>'Calificaciones Informatica Indu'!G145</f>
        <v>1.2</v>
      </c>
      <c r="H145">
        <f>'Calificaciones Informatica Indu'!H145</f>
        <v>0</v>
      </c>
      <c r="I145">
        <f>'Calificaciones Informatica Indu'!I145</f>
        <v>5</v>
      </c>
      <c r="J145">
        <f>'Calificaciones Informatica Indu'!J145</f>
        <v>2</v>
      </c>
      <c r="K145" t="str">
        <f>'Calificaciones Informatica Indu'!K145</f>
        <v>2011-2012</v>
      </c>
      <c r="L145">
        <f>'Calificaciones Informatica Indu'!L145</f>
        <v>2</v>
      </c>
    </row>
    <row r="146">
      <c r="A146">
        <f>'Calificaciones Informatica Indu'!A146</f>
        <v>145</v>
      </c>
      <c r="B146" t="str">
        <f>'Calificaciones Informatica Indu'!B146</f>
        <v>ROMAN CALDERON CABRERA</v>
      </c>
      <c r="C146">
        <f>'Calificaciones Informatica Indu'!C146</f>
        <v>0</v>
      </c>
      <c r="D146" t="str">
        <f>'Calificaciones Informatica Indu'!D146</f>
        <v>NP</v>
      </c>
      <c r="E146" t="str">
        <f>'Calificaciones Informatica Indu'!E146</f>
        <v>NP</v>
      </c>
      <c r="F146" t="str">
        <f>'Calificaciones Informatica Indu'!F146</f>
        <v>NP</v>
      </c>
      <c r="G146" t="str">
        <f>'Calificaciones Informatica Indu'!G146</f>
        <v>NP</v>
      </c>
      <c r="H146">
        <f>'Calificaciones Informatica Indu'!H146</f>
        <v>0</v>
      </c>
      <c r="I146" t="str">
        <f>'Calificaciones Informatica Indu'!I146</f>
        <v>NP</v>
      </c>
      <c r="J146">
        <f>'Calificaciones Informatica Indu'!J146</f>
        <v>2</v>
      </c>
      <c r="K146" t="str">
        <f>'Calificaciones Informatica Indu'!K146</f>
        <v>2011-2012</v>
      </c>
      <c r="L146">
        <f>'Calificaciones Informatica Indu'!L146</f>
        <v>2</v>
      </c>
    </row>
    <row r="147">
      <c r="A147">
        <f>'Calificaciones Informatica Indu'!A147</f>
        <v>146</v>
      </c>
      <c r="B147" t="str">
        <f>'Calificaciones Informatica Indu'!B147</f>
        <v>SONIA GUIJARRO ARRIBAS</v>
      </c>
      <c r="C147">
        <f>'Calificaciones Informatica Indu'!C147</f>
        <v>0</v>
      </c>
      <c r="D147" t="str">
        <f>'Calificaciones Informatica Indu'!D147</f>
        <v>NP</v>
      </c>
      <c r="E147" t="str">
        <f>'Calificaciones Informatica Indu'!E147</f>
        <v>NP</v>
      </c>
      <c r="F147" t="str">
        <f>'Calificaciones Informatica Indu'!F147</f>
        <v>NP</v>
      </c>
      <c r="G147" t="str">
        <f>'Calificaciones Informatica Indu'!G147</f>
        <v>NP</v>
      </c>
      <c r="H147">
        <f>'Calificaciones Informatica Indu'!H147</f>
        <v>0</v>
      </c>
      <c r="I147" t="str">
        <f>'Calificaciones Informatica Indu'!I147</f>
        <v>NP</v>
      </c>
      <c r="J147">
        <f>'Calificaciones Informatica Indu'!J147</f>
        <v>2</v>
      </c>
      <c r="K147" t="str">
        <f>'Calificaciones Informatica Indu'!K147</f>
        <v>2011-2012</v>
      </c>
      <c r="L147">
        <f>'Calificaciones Informatica Indu'!L147</f>
        <v>2</v>
      </c>
    </row>
    <row r="148">
      <c r="A148">
        <f>'Calificaciones Informatica Indu'!A148</f>
        <v>147</v>
      </c>
      <c r="B148" t="str">
        <f>'Calificaciones Informatica Indu'!B148</f>
        <v>VICENTE MBOGO NDONG</v>
      </c>
      <c r="C148">
        <f>'Calificaciones Informatica Indu'!C148</f>
        <v>0</v>
      </c>
      <c r="D148" t="str">
        <f>'Calificaciones Informatica Indu'!D148</f>
        <v>NP</v>
      </c>
      <c r="E148" t="str">
        <f>'Calificaciones Informatica Indu'!E148</f>
        <v>NP</v>
      </c>
      <c r="F148" t="str">
        <f>'Calificaciones Informatica Indu'!F148</f>
        <v>NP</v>
      </c>
      <c r="G148" t="str">
        <f>'Calificaciones Informatica Indu'!G148</f>
        <v>NP</v>
      </c>
      <c r="H148">
        <f>'Calificaciones Informatica Indu'!H148</f>
        <v>0</v>
      </c>
      <c r="I148" t="str">
        <f>'Calificaciones Informatica Indu'!I148</f>
        <v>NP</v>
      </c>
      <c r="J148">
        <f>'Calificaciones Informatica Indu'!J148</f>
        <v>2</v>
      </c>
      <c r="K148" t="str">
        <f>'Calificaciones Informatica Indu'!K148</f>
        <v>2011-2012</v>
      </c>
      <c r="L148">
        <f>'Calificaciones Informatica Indu'!L148</f>
        <v>2</v>
      </c>
    </row>
    <row r="149">
      <c r="A149">
        <f>'Calificaciones Informatica Indu'!A149</f>
        <v>148</v>
      </c>
      <c r="B149" t="str">
        <f>'Calificaciones Informatica Indu'!B149</f>
        <v>WILWARDO A. RABAT GORBEÑA</v>
      </c>
      <c r="C149">
        <f>'Calificaciones Informatica Indu'!C149</f>
        <v>0</v>
      </c>
      <c r="D149" t="str">
        <f>'Calificaciones Informatica Indu'!D149</f>
        <v>NP</v>
      </c>
      <c r="E149" t="str">
        <f>'Calificaciones Informatica Indu'!E149</f>
        <v>NP</v>
      </c>
      <c r="F149" t="str">
        <f>'Calificaciones Informatica Indu'!F149</f>
        <v>NP</v>
      </c>
      <c r="G149" t="str">
        <f>'Calificaciones Informatica Indu'!G149</f>
        <v>NP</v>
      </c>
      <c r="H149">
        <f>'Calificaciones Informatica Indu'!H149</f>
        <v>0</v>
      </c>
      <c r="I149" t="str">
        <f>'Calificaciones Informatica Indu'!I149</f>
        <v>NP</v>
      </c>
      <c r="J149">
        <f>'Calificaciones Informatica Indu'!J149</f>
        <v>2</v>
      </c>
      <c r="K149" t="str">
        <f>'Calificaciones Informatica Indu'!K149</f>
        <v>2011-2012</v>
      </c>
      <c r="L149">
        <f>'Calificaciones Informatica Indu'!L149</f>
        <v>2</v>
      </c>
    </row>
    <row r="150">
      <c r="A150">
        <f>'Calificaciones Informatica Indu'!A150</f>
        <v>149</v>
      </c>
      <c r="B150" t="str">
        <f>'Calificaciones Informatica Indu'!B150</f>
        <v>Aceituno Marcos</v>
      </c>
      <c r="C150">
        <f>'Calificaciones Informatica Indu'!C150</f>
        <v>0.4</v>
      </c>
      <c r="D150" t="str">
        <f>'Calificaciones Informatica Indu'!D150</f>
        <v>NP</v>
      </c>
      <c r="E150" t="str">
        <f>'Calificaciones Informatica Indu'!E150</f>
        <v>NP</v>
      </c>
      <c r="F150" t="str">
        <f>'Calificaciones Informatica Indu'!F150</f>
        <v>NP</v>
      </c>
      <c r="G150" t="str">
        <f>'Calificaciones Informatica Indu'!G150</f>
        <v>NP</v>
      </c>
      <c r="H150">
        <f>'Calificaciones Informatica Indu'!H150</f>
        <v>0.33</v>
      </c>
      <c r="I150">
        <f>'Calificaciones Informatica Indu'!I150</f>
        <v>0.73</v>
      </c>
      <c r="J150">
        <f>'Calificaciones Informatica Indu'!J150</f>
        <v>1</v>
      </c>
      <c r="K150" t="str">
        <f>'Calificaciones Informatica Indu'!K150</f>
        <v>2012-2013</v>
      </c>
      <c r="L150">
        <f>'Calificaciones Informatica Indu'!L150</f>
        <v>1</v>
      </c>
    </row>
    <row r="151">
      <c r="A151">
        <f>'Calificaciones Informatica Indu'!A151</f>
        <v>150</v>
      </c>
      <c r="B151" t="str">
        <f>'Calificaciones Informatica Indu'!B151</f>
        <v>Agudo Martín-Caro</v>
      </c>
      <c r="C151">
        <f>'Calificaciones Informatica Indu'!C151</f>
        <v>0.05</v>
      </c>
      <c r="D151">
        <f>'Calificaciones Informatica Indu'!D151</f>
        <v>1.2</v>
      </c>
      <c r="E151">
        <f>'Calificaciones Informatica Indu'!E151</f>
        <v>0.5</v>
      </c>
      <c r="F151">
        <f>'Calificaciones Informatica Indu'!F151</f>
        <v>0.3375</v>
      </c>
      <c r="G151" t="str">
        <f>'Calificaciones Informatica Indu'!G151</f>
        <v>NP</v>
      </c>
      <c r="H151">
        <f>'Calificaciones Informatica Indu'!H151</f>
        <v>0.19</v>
      </c>
      <c r="I151">
        <f>'Calificaciones Informatica Indu'!I151</f>
        <v>2.2775</v>
      </c>
      <c r="J151">
        <f>'Calificaciones Informatica Indu'!J151</f>
        <v>1</v>
      </c>
      <c r="K151" t="str">
        <f>'Calificaciones Informatica Indu'!K151</f>
        <v>2012-2013</v>
      </c>
      <c r="L151">
        <f>'Calificaciones Informatica Indu'!L151</f>
        <v>1</v>
      </c>
    </row>
    <row r="152">
      <c r="A152">
        <f>'Calificaciones Informatica Indu'!A152</f>
        <v>151</v>
      </c>
      <c r="B152" t="str">
        <f>'Calificaciones Informatica Indu'!B152</f>
        <v>Alvarez Cid</v>
      </c>
      <c r="C152">
        <f>'Calificaciones Informatica Indu'!C152</f>
        <v>0.2</v>
      </c>
      <c r="D152">
        <f>'Calificaciones Informatica Indu'!D152</f>
        <v>1.22</v>
      </c>
      <c r="E152">
        <f>'Calificaciones Informatica Indu'!E152</f>
        <v>0.58</v>
      </c>
      <c r="F152">
        <f>'Calificaciones Informatica Indu'!F152</f>
        <v>0.45</v>
      </c>
      <c r="G152">
        <f>'Calificaciones Informatica Indu'!G152</f>
        <v>0.075</v>
      </c>
      <c r="H152">
        <f>'Calificaciones Informatica Indu'!H152</f>
        <v>0.35</v>
      </c>
      <c r="I152">
        <f>'Calificaciones Informatica Indu'!I152</f>
        <v>2.875</v>
      </c>
      <c r="J152">
        <f>'Calificaciones Informatica Indu'!J152</f>
        <v>1</v>
      </c>
      <c r="K152" t="str">
        <f>'Calificaciones Informatica Indu'!K152</f>
        <v>2012-2013</v>
      </c>
      <c r="L152">
        <f>'Calificaciones Informatica Indu'!L152</f>
        <v>3</v>
      </c>
    </row>
    <row r="153">
      <c r="A153">
        <f>'Calificaciones Informatica Indu'!A153</f>
        <v>152</v>
      </c>
      <c r="B153" t="str">
        <f>'Calificaciones Informatica Indu'!B153</f>
        <v>Arévalo Cáceres</v>
      </c>
      <c r="C153">
        <f>'Calificaciones Informatica Indu'!C153</f>
        <v>1</v>
      </c>
      <c r="D153">
        <f>'Calificaciones Informatica Indu'!D153</f>
        <v>1.08</v>
      </c>
      <c r="E153">
        <f>'Calificaciones Informatica Indu'!E153</f>
        <v>0.92</v>
      </c>
      <c r="F153">
        <f>'Calificaciones Informatica Indu'!F153</f>
        <v>0.3</v>
      </c>
      <c r="G153">
        <f>'Calificaciones Informatica Indu'!G153</f>
        <v>0.525</v>
      </c>
      <c r="H153">
        <f>'Calificaciones Informatica Indu'!H153</f>
        <v>0.9</v>
      </c>
      <c r="I153">
        <f>'Calificaciones Informatica Indu'!I153</f>
        <v>4.725</v>
      </c>
      <c r="J153">
        <f>'Calificaciones Informatica Indu'!J153</f>
        <v>1</v>
      </c>
      <c r="K153" t="str">
        <f>'Calificaciones Informatica Indu'!K153</f>
        <v>2012-2013</v>
      </c>
      <c r="L153">
        <f>'Calificaciones Informatica Indu'!L153</f>
        <v>1</v>
      </c>
    </row>
    <row r="154">
      <c r="A154">
        <f>'Calificaciones Informatica Indu'!A154</f>
        <v>153</v>
      </c>
      <c r="B154" t="str">
        <f>'Calificaciones Informatica Indu'!B154</f>
        <v>Beteta Vicente</v>
      </c>
      <c r="C154">
        <f>'Calificaciones Informatica Indu'!C154</f>
        <v>0.6</v>
      </c>
      <c r="D154">
        <f>'Calificaciones Informatica Indu'!D154</f>
        <v>0.65</v>
      </c>
      <c r="E154">
        <f>'Calificaciones Informatica Indu'!E154</f>
        <v>0.75</v>
      </c>
      <c r="F154">
        <f>'Calificaciones Informatica Indu'!F154</f>
        <v>0.0375</v>
      </c>
      <c r="G154">
        <f>'Calificaciones Informatica Indu'!G154</f>
        <v>0.3</v>
      </c>
      <c r="H154">
        <f>'Calificaciones Informatica Indu'!H154</f>
        <v>0.35</v>
      </c>
      <c r="I154">
        <f>'Calificaciones Informatica Indu'!I154</f>
        <v>2.6875</v>
      </c>
      <c r="J154">
        <f>'Calificaciones Informatica Indu'!J154</f>
        <v>1</v>
      </c>
      <c r="K154" t="str">
        <f>'Calificaciones Informatica Indu'!K154</f>
        <v>2012-2013</v>
      </c>
      <c r="L154">
        <f>'Calificaciones Informatica Indu'!L154</f>
        <v>1</v>
      </c>
    </row>
    <row r="155">
      <c r="A155">
        <f>'Calificaciones Informatica Indu'!A155</f>
        <v>154</v>
      </c>
      <c r="B155" t="str">
        <f>'Calificaciones Informatica Indu'!B155</f>
        <v>Biko Nzang</v>
      </c>
      <c r="C155">
        <f>'Calificaciones Informatica Indu'!C155</f>
        <v>1</v>
      </c>
      <c r="D155">
        <f>'Calificaciones Informatica Indu'!D155</f>
        <v>1.72</v>
      </c>
      <c r="E155">
        <f>'Calificaciones Informatica Indu'!E155</f>
        <v>0.77</v>
      </c>
      <c r="F155">
        <f>'Calificaciones Informatica Indu'!F155</f>
        <v>0.75</v>
      </c>
      <c r="G155">
        <f>'Calificaciones Informatica Indu'!G155</f>
        <v>2.85</v>
      </c>
      <c r="H155">
        <f>'Calificaciones Informatica Indu'!H155</f>
        <v>1.4</v>
      </c>
      <c r="I155">
        <f>'Calificaciones Informatica Indu'!I155</f>
        <v>8.49</v>
      </c>
      <c r="J155">
        <f>'Calificaciones Informatica Indu'!J155</f>
        <v>1</v>
      </c>
      <c r="K155" t="str">
        <f>'Calificaciones Informatica Indu'!K155</f>
        <v>2012-2013</v>
      </c>
      <c r="L155">
        <f>'Calificaciones Informatica Indu'!L155</f>
        <v>3</v>
      </c>
    </row>
    <row r="156">
      <c r="A156">
        <f>'Calificaciones Informatica Indu'!A156</f>
        <v>155</v>
      </c>
      <c r="B156" t="str">
        <f>'Calificaciones Informatica Indu'!B156</f>
        <v>Bosch Pastor</v>
      </c>
      <c r="C156">
        <f>'Calificaciones Informatica Indu'!C156</f>
        <v>0.7</v>
      </c>
      <c r="D156">
        <f>'Calificaciones Informatica Indu'!D156</f>
        <v>0.65</v>
      </c>
      <c r="E156">
        <f>'Calificaciones Informatica Indu'!E156</f>
        <v>0</v>
      </c>
      <c r="F156">
        <f>'Calificaciones Informatica Indu'!F156</f>
        <v>0.25</v>
      </c>
      <c r="G156">
        <f>'Calificaciones Informatica Indu'!G156</f>
        <v>0</v>
      </c>
      <c r="H156">
        <f>'Calificaciones Informatica Indu'!H156</f>
        <v>0.55</v>
      </c>
      <c r="I156">
        <f>'Calificaciones Informatica Indu'!I156</f>
        <v>2.15</v>
      </c>
      <c r="J156">
        <f>'Calificaciones Informatica Indu'!J156</f>
        <v>1</v>
      </c>
      <c r="K156" t="str">
        <f>'Calificaciones Informatica Indu'!K156</f>
        <v>2012-2013</v>
      </c>
      <c r="L156">
        <f>'Calificaciones Informatica Indu'!L156</f>
        <v>1</v>
      </c>
    </row>
    <row r="157">
      <c r="A157">
        <f>'Calificaciones Informatica Indu'!A157</f>
        <v>156</v>
      </c>
      <c r="B157" t="str">
        <f>'Calificaciones Informatica Indu'!B157</f>
        <v>Bravo Parra</v>
      </c>
      <c r="C157">
        <f>'Calificaciones Informatica Indu'!C157</f>
        <v>0</v>
      </c>
      <c r="D157" t="str">
        <f>'Calificaciones Informatica Indu'!D157</f>
        <v>NP</v>
      </c>
      <c r="E157" t="str">
        <f>'Calificaciones Informatica Indu'!E157</f>
        <v>NP</v>
      </c>
      <c r="F157" t="str">
        <f>'Calificaciones Informatica Indu'!F157</f>
        <v>NP</v>
      </c>
      <c r="G157" t="str">
        <f>'Calificaciones Informatica Indu'!G157</f>
        <v>NP</v>
      </c>
      <c r="H157">
        <f>'Calificaciones Informatica Indu'!H157</f>
        <v>0</v>
      </c>
      <c r="I157">
        <f>'Calificaciones Informatica Indu'!I157</f>
        <v>0</v>
      </c>
      <c r="J157">
        <f>'Calificaciones Informatica Indu'!J157</f>
        <v>1</v>
      </c>
      <c r="K157" t="str">
        <f>'Calificaciones Informatica Indu'!K157</f>
        <v>2012-2013</v>
      </c>
      <c r="L157">
        <f>'Calificaciones Informatica Indu'!L157</f>
        <v>1</v>
      </c>
    </row>
    <row r="158">
      <c r="A158">
        <f>'Calificaciones Informatica Indu'!A158</f>
        <v>157</v>
      </c>
      <c r="B158" t="str">
        <f>'Calificaciones Informatica Indu'!B158</f>
        <v>Bravo Ruiz</v>
      </c>
      <c r="C158">
        <f>'Calificaciones Informatica Indu'!C158</f>
        <v>1</v>
      </c>
      <c r="D158">
        <f>'Calificaciones Informatica Indu'!D158</f>
        <v>1.56</v>
      </c>
      <c r="E158">
        <f>'Calificaciones Informatica Indu'!E158</f>
        <v>0.81</v>
      </c>
      <c r="F158">
        <f>'Calificaciones Informatica Indu'!F158</f>
        <v>0.375</v>
      </c>
      <c r="G158" t="str">
        <f>'Calificaciones Informatica Indu'!G158</f>
        <v>NP</v>
      </c>
      <c r="H158">
        <f>'Calificaciones Informatica Indu'!H158</f>
        <v>0.25</v>
      </c>
      <c r="I158">
        <f>'Calificaciones Informatica Indu'!I158</f>
        <v>3.995</v>
      </c>
      <c r="J158">
        <f>'Calificaciones Informatica Indu'!J158</f>
        <v>1</v>
      </c>
      <c r="K158" t="str">
        <f>'Calificaciones Informatica Indu'!K158</f>
        <v>2012-2013</v>
      </c>
      <c r="L158">
        <f>'Calificaciones Informatica Indu'!L158</f>
        <v>1</v>
      </c>
    </row>
    <row r="159">
      <c r="A159">
        <f>'Calificaciones Informatica Indu'!A159</f>
        <v>158</v>
      </c>
      <c r="B159" t="str">
        <f>'Calificaciones Informatica Indu'!B159</f>
        <v>Buendia López</v>
      </c>
      <c r="C159">
        <f>'Calificaciones Informatica Indu'!C159</f>
        <v>1</v>
      </c>
      <c r="D159">
        <f>'Calificaciones Informatica Indu'!D159</f>
        <v>1.87</v>
      </c>
      <c r="E159">
        <f>'Calificaciones Informatica Indu'!E159</f>
        <v>1</v>
      </c>
      <c r="F159">
        <f>'Calificaciones Informatica Indu'!F159</f>
        <v>1.35</v>
      </c>
      <c r="G159">
        <f>'Calificaciones Informatica Indu'!G159</f>
        <v>2.325</v>
      </c>
      <c r="H159">
        <f>'Calificaciones Informatica Indu'!H159</f>
        <v>1.5</v>
      </c>
      <c r="I159">
        <f>'Calificaciones Informatica Indu'!I159</f>
        <v>9.045</v>
      </c>
      <c r="J159">
        <f>'Calificaciones Informatica Indu'!J159</f>
        <v>1</v>
      </c>
      <c r="K159" t="str">
        <f>'Calificaciones Informatica Indu'!K159</f>
        <v>2012-2013</v>
      </c>
      <c r="L159">
        <f>'Calificaciones Informatica Indu'!L159</f>
        <v>1</v>
      </c>
    </row>
    <row r="160">
      <c r="A160">
        <f>'Calificaciones Informatica Indu'!A160</f>
        <v>159</v>
      </c>
      <c r="B160" t="str">
        <f>'Calificaciones Informatica Indu'!B160</f>
        <v>Cabello Tejero</v>
      </c>
      <c r="C160">
        <f>'Calificaciones Informatica Indu'!C160</f>
        <v>0.6</v>
      </c>
      <c r="D160">
        <f>'Calificaciones Informatica Indu'!D160</f>
        <v>1.32</v>
      </c>
      <c r="E160">
        <f>'Calificaciones Informatica Indu'!E160</f>
        <v>0.6</v>
      </c>
      <c r="F160">
        <f>'Calificaciones Informatica Indu'!F160</f>
        <v>1.1625</v>
      </c>
      <c r="G160">
        <f>'Calificaciones Informatica Indu'!G160</f>
        <v>1.875</v>
      </c>
      <c r="H160">
        <f>'Calificaciones Informatica Indu'!H160</f>
        <v>1.5</v>
      </c>
      <c r="I160">
        <f>'Calificaciones Informatica Indu'!I160</f>
        <v>7.0575</v>
      </c>
      <c r="J160">
        <f>'Calificaciones Informatica Indu'!J160</f>
        <v>1</v>
      </c>
      <c r="K160" t="str">
        <f>'Calificaciones Informatica Indu'!K160</f>
        <v>2012-2013</v>
      </c>
      <c r="L160">
        <f>'Calificaciones Informatica Indu'!L160</f>
        <v>1</v>
      </c>
    </row>
    <row r="161">
      <c r="A161">
        <f>'Calificaciones Informatica Indu'!A161</f>
        <v>160</v>
      </c>
      <c r="B161" t="str">
        <f>'Calificaciones Informatica Indu'!B161</f>
        <v>Callejas Albiana</v>
      </c>
      <c r="C161">
        <f>'Calificaciones Informatica Indu'!C161</f>
        <v>0</v>
      </c>
      <c r="D161">
        <f>'Calificaciones Informatica Indu'!D161</f>
        <v>0.42</v>
      </c>
      <c r="E161">
        <f>'Calificaciones Informatica Indu'!E161</f>
        <v>0.89</v>
      </c>
      <c r="F161">
        <f>'Calificaciones Informatica Indu'!F161</f>
        <v>0</v>
      </c>
      <c r="G161" t="str">
        <f>'Calificaciones Informatica Indu'!G161</f>
        <v>NP</v>
      </c>
      <c r="H161">
        <f>'Calificaciones Informatica Indu'!H161</f>
        <v>0.25</v>
      </c>
      <c r="I161">
        <f>'Calificaciones Informatica Indu'!I161</f>
        <v>1.56</v>
      </c>
      <c r="J161">
        <f>'Calificaciones Informatica Indu'!J161</f>
        <v>1</v>
      </c>
      <c r="K161" t="str">
        <f>'Calificaciones Informatica Indu'!K161</f>
        <v>2012-2013</v>
      </c>
      <c r="L161">
        <f>'Calificaciones Informatica Indu'!L161</f>
        <v>1</v>
      </c>
    </row>
    <row r="162">
      <c r="A162">
        <f>'Calificaciones Informatica Indu'!A162</f>
        <v>161</v>
      </c>
      <c r="B162" t="str">
        <f>'Calificaciones Informatica Indu'!B162</f>
        <v>Calzado Fernández</v>
      </c>
      <c r="C162">
        <f>'Calificaciones Informatica Indu'!C162</f>
        <v>0</v>
      </c>
      <c r="D162" t="str">
        <f>'Calificaciones Informatica Indu'!D162</f>
        <v>NP</v>
      </c>
      <c r="E162" t="str">
        <f>'Calificaciones Informatica Indu'!E162</f>
        <v>NP</v>
      </c>
      <c r="F162" t="str">
        <f>'Calificaciones Informatica Indu'!F162</f>
        <v>NP</v>
      </c>
      <c r="G162" t="str">
        <f>'Calificaciones Informatica Indu'!G162</f>
        <v>NP</v>
      </c>
      <c r="H162">
        <f>'Calificaciones Informatica Indu'!H162</f>
        <v>0</v>
      </c>
      <c r="I162">
        <f>'Calificaciones Informatica Indu'!I162</f>
        <v>0</v>
      </c>
      <c r="J162">
        <f>'Calificaciones Informatica Indu'!J162</f>
        <v>1</v>
      </c>
      <c r="K162" t="str">
        <f>'Calificaciones Informatica Indu'!K162</f>
        <v>2012-2013</v>
      </c>
      <c r="L162">
        <f>'Calificaciones Informatica Indu'!L162</f>
        <v>1</v>
      </c>
    </row>
    <row r="163">
      <c r="A163">
        <f>'Calificaciones Informatica Indu'!A163</f>
        <v>162</v>
      </c>
      <c r="B163" t="str">
        <f>'Calificaciones Informatica Indu'!B163</f>
        <v>Cámara Muñoz</v>
      </c>
      <c r="C163">
        <f>'Calificaciones Informatica Indu'!C163</f>
        <v>1</v>
      </c>
      <c r="D163">
        <f>'Calificaciones Informatica Indu'!D163</f>
        <v>1.72</v>
      </c>
      <c r="E163">
        <f>'Calificaciones Informatica Indu'!E163</f>
        <v>0.93</v>
      </c>
      <c r="F163">
        <f>'Calificaciones Informatica Indu'!F163</f>
        <v>1.425</v>
      </c>
      <c r="G163">
        <f>'Calificaciones Informatica Indu'!G163</f>
        <v>3</v>
      </c>
      <c r="H163">
        <f>'Calificaciones Informatica Indu'!H163</f>
        <v>1.45</v>
      </c>
      <c r="I163">
        <f>'Calificaciones Informatica Indu'!I163</f>
        <v>9.525</v>
      </c>
      <c r="J163">
        <f>'Calificaciones Informatica Indu'!J163</f>
        <v>1</v>
      </c>
      <c r="K163" t="str">
        <f>'Calificaciones Informatica Indu'!K163</f>
        <v>2012-2013</v>
      </c>
      <c r="L163">
        <f>'Calificaciones Informatica Indu'!L163</f>
        <v>1</v>
      </c>
    </row>
    <row r="164">
      <c r="A164">
        <f>'Calificaciones Informatica Indu'!A164</f>
        <v>163</v>
      </c>
      <c r="B164" t="str">
        <f>'Calificaciones Informatica Indu'!B164</f>
        <v>Campos López</v>
      </c>
      <c r="C164">
        <f>'Calificaciones Informatica Indu'!C164</f>
        <v>0.3</v>
      </c>
      <c r="D164">
        <f>'Calificaciones Informatica Indu'!D164</f>
        <v>0.5</v>
      </c>
      <c r="E164">
        <f>'Calificaciones Informatica Indu'!E164</f>
        <v>0.2</v>
      </c>
      <c r="F164">
        <f>'Calificaciones Informatica Indu'!F164</f>
        <v>0</v>
      </c>
      <c r="G164">
        <f>'Calificaciones Informatica Indu'!G164</f>
        <v>0</v>
      </c>
      <c r="H164">
        <f>'Calificaciones Informatica Indu'!H164</f>
        <v>0.47</v>
      </c>
      <c r="I164">
        <f>'Calificaciones Informatica Indu'!I164</f>
        <v>1.47</v>
      </c>
      <c r="J164">
        <f>'Calificaciones Informatica Indu'!J164</f>
        <v>1</v>
      </c>
      <c r="K164" t="str">
        <f>'Calificaciones Informatica Indu'!K164</f>
        <v>2012-2013</v>
      </c>
      <c r="L164">
        <f>'Calificaciones Informatica Indu'!L164</f>
        <v>1</v>
      </c>
    </row>
    <row r="165">
      <c r="A165">
        <f>'Calificaciones Informatica Indu'!A165</f>
        <v>164</v>
      </c>
      <c r="B165" t="str">
        <f>'Calificaciones Informatica Indu'!B165</f>
        <v>Carrasco Cardeñosa</v>
      </c>
      <c r="C165">
        <f>'Calificaciones Informatica Indu'!C165</f>
        <v>0</v>
      </c>
      <c r="D165">
        <f>'Calificaciones Informatica Indu'!D165</f>
        <v>0.17</v>
      </c>
      <c r="E165">
        <f>'Calificaciones Informatica Indu'!E165</f>
        <v>0.76</v>
      </c>
      <c r="F165">
        <f>'Calificaciones Informatica Indu'!F165</f>
        <v>0</v>
      </c>
      <c r="G165" t="str">
        <f>'Calificaciones Informatica Indu'!G165</f>
        <v>NP</v>
      </c>
      <c r="H165">
        <f>'Calificaciones Informatica Indu'!H165</f>
        <v>0.2</v>
      </c>
      <c r="I165">
        <f>'Calificaciones Informatica Indu'!I165</f>
        <v>1.13</v>
      </c>
      <c r="J165">
        <f>'Calificaciones Informatica Indu'!J165</f>
        <v>1</v>
      </c>
      <c r="K165" t="str">
        <f>'Calificaciones Informatica Indu'!K165</f>
        <v>2012-2013</v>
      </c>
      <c r="L165">
        <f>'Calificaciones Informatica Indu'!L165</f>
        <v>1</v>
      </c>
    </row>
    <row r="166">
      <c r="A166">
        <f>'Calificaciones Informatica Indu'!A166</f>
        <v>165</v>
      </c>
      <c r="B166" t="str">
        <f>'Calificaciones Informatica Indu'!B166</f>
        <v>Castillo Cabrera</v>
      </c>
      <c r="C166">
        <f>'Calificaciones Informatica Indu'!C166</f>
        <v>0.1</v>
      </c>
      <c r="D166">
        <f>'Calificaciones Informatica Indu'!D166</f>
        <v>1.02</v>
      </c>
      <c r="E166">
        <f>'Calificaciones Informatica Indu'!E166</f>
        <v>1</v>
      </c>
      <c r="F166">
        <f>'Calificaciones Informatica Indu'!F166</f>
        <v>0</v>
      </c>
      <c r="G166">
        <f>'Calificaciones Informatica Indu'!G166</f>
        <v>1.2</v>
      </c>
      <c r="H166">
        <f>'Calificaciones Informatica Indu'!H166</f>
        <v>0.9</v>
      </c>
      <c r="I166">
        <f>'Calificaciones Informatica Indu'!I166</f>
        <v>4.22</v>
      </c>
      <c r="J166">
        <f>'Calificaciones Informatica Indu'!J166</f>
        <v>1</v>
      </c>
      <c r="K166" t="str">
        <f>'Calificaciones Informatica Indu'!K166</f>
        <v>2012-2013</v>
      </c>
      <c r="L166">
        <f>'Calificaciones Informatica Indu'!L166</f>
        <v>1</v>
      </c>
    </row>
    <row r="167">
      <c r="A167">
        <f>'Calificaciones Informatica Indu'!A167</f>
        <v>166</v>
      </c>
      <c r="B167" t="str">
        <f>'Calificaciones Informatica Indu'!B167</f>
        <v>Cejudo Martinmantero</v>
      </c>
      <c r="C167">
        <f>'Calificaciones Informatica Indu'!C167</f>
        <v>0.4</v>
      </c>
      <c r="D167">
        <f>'Calificaciones Informatica Indu'!D167</f>
        <v>1.52</v>
      </c>
      <c r="E167">
        <f>'Calificaciones Informatica Indu'!E167</f>
        <v>1</v>
      </c>
      <c r="F167">
        <f>'Calificaciones Informatica Indu'!F167</f>
        <v>1.2</v>
      </c>
      <c r="G167">
        <f>'Calificaciones Informatica Indu'!G167</f>
        <v>2.625</v>
      </c>
      <c r="H167">
        <f>'Calificaciones Informatica Indu'!H167</f>
        <v>1.5</v>
      </c>
      <c r="I167">
        <f>'Calificaciones Informatica Indu'!I167</f>
        <v>8.245</v>
      </c>
      <c r="J167">
        <f>'Calificaciones Informatica Indu'!J167</f>
        <v>1</v>
      </c>
      <c r="K167" t="str">
        <f>'Calificaciones Informatica Indu'!K167</f>
        <v>2012-2013</v>
      </c>
      <c r="L167">
        <f>'Calificaciones Informatica Indu'!L167</f>
        <v>1</v>
      </c>
    </row>
    <row r="168">
      <c r="A168">
        <f>'Calificaciones Informatica Indu'!A168</f>
        <v>167</v>
      </c>
      <c r="B168" t="str">
        <f>'Calificaciones Informatica Indu'!B168</f>
        <v>Cepas Gutierrez</v>
      </c>
      <c r="C168">
        <f>'Calificaciones Informatica Indu'!C168</f>
        <v>0.7</v>
      </c>
      <c r="D168">
        <f>'Calificaciones Informatica Indu'!D168</f>
        <v>1.04</v>
      </c>
      <c r="E168">
        <f>'Calificaciones Informatica Indu'!E168</f>
        <v>0.9</v>
      </c>
      <c r="F168">
        <f>'Calificaciones Informatica Indu'!F168</f>
        <v>1.2</v>
      </c>
      <c r="G168">
        <f>'Calificaciones Informatica Indu'!G168</f>
        <v>1.275</v>
      </c>
      <c r="H168">
        <f>'Calificaciones Informatica Indu'!H168</f>
        <v>1.01</v>
      </c>
      <c r="I168">
        <f>'Calificaciones Informatica Indu'!I168</f>
        <v>6.125</v>
      </c>
      <c r="J168">
        <f>'Calificaciones Informatica Indu'!J168</f>
        <v>1</v>
      </c>
      <c r="K168" t="str">
        <f>'Calificaciones Informatica Indu'!K168</f>
        <v>2012-2013</v>
      </c>
      <c r="L168">
        <f>'Calificaciones Informatica Indu'!L168</f>
        <v>1</v>
      </c>
    </row>
    <row r="169">
      <c r="A169">
        <f>'Calificaciones Informatica Indu'!A169</f>
        <v>168</v>
      </c>
      <c r="B169" t="str">
        <f>'Calificaciones Informatica Indu'!B169</f>
        <v>Chamorro Ortega</v>
      </c>
      <c r="C169">
        <f>'Calificaciones Informatica Indu'!C169</f>
        <v>0.2</v>
      </c>
      <c r="D169">
        <f>'Calificaciones Informatica Indu'!D169</f>
        <v>1.8</v>
      </c>
      <c r="E169">
        <f>'Calificaciones Informatica Indu'!E169</f>
        <v>0.8</v>
      </c>
      <c r="F169">
        <f>'Calificaciones Informatica Indu'!F169</f>
        <v>0</v>
      </c>
      <c r="G169">
        <f>'Calificaciones Informatica Indu'!G169</f>
        <v>0</v>
      </c>
      <c r="H169">
        <f>'Calificaciones Informatica Indu'!H169</f>
        <v>0.35</v>
      </c>
      <c r="I169">
        <f>'Calificaciones Informatica Indu'!I169</f>
        <v>3.15</v>
      </c>
      <c r="J169">
        <f>'Calificaciones Informatica Indu'!J169</f>
        <v>1</v>
      </c>
      <c r="K169" t="str">
        <f>'Calificaciones Informatica Indu'!K169</f>
        <v>2012-2013</v>
      </c>
      <c r="L169">
        <f>'Calificaciones Informatica Indu'!L169</f>
        <v>3</v>
      </c>
    </row>
    <row r="170">
      <c r="A170">
        <f>'Calificaciones Informatica Indu'!A170</f>
        <v>169</v>
      </c>
      <c r="B170" t="str">
        <f>'Calificaciones Informatica Indu'!B170</f>
        <v>Corbacho Loarte</v>
      </c>
      <c r="C170">
        <f>'Calificaciones Informatica Indu'!C170</f>
        <v>1</v>
      </c>
      <c r="D170">
        <f>'Calificaciones Informatica Indu'!D170</f>
        <v>1.31</v>
      </c>
      <c r="E170">
        <f>'Calificaciones Informatica Indu'!E170</f>
        <v>0.9</v>
      </c>
      <c r="F170">
        <f>'Calificaciones Informatica Indu'!F170</f>
        <v>1.275</v>
      </c>
      <c r="G170">
        <f>'Calificaciones Informatica Indu'!G170</f>
        <v>2.85</v>
      </c>
      <c r="H170">
        <f>'Calificaciones Informatica Indu'!H170</f>
        <v>1.5</v>
      </c>
      <c r="I170">
        <f>'Calificaciones Informatica Indu'!I170</f>
        <v>8.835</v>
      </c>
      <c r="J170">
        <f>'Calificaciones Informatica Indu'!J170</f>
        <v>1</v>
      </c>
      <c r="K170" t="str">
        <f>'Calificaciones Informatica Indu'!K170</f>
        <v>2012-2013</v>
      </c>
      <c r="L170">
        <f>'Calificaciones Informatica Indu'!L170</f>
        <v>1</v>
      </c>
    </row>
    <row r="171">
      <c r="A171">
        <f>'Calificaciones Informatica Indu'!A171</f>
        <v>170</v>
      </c>
      <c r="B171" t="str">
        <f>'Calificaciones Informatica Indu'!B171</f>
        <v>De la Muñoza Enano</v>
      </c>
      <c r="C171">
        <f>'Calificaciones Informatica Indu'!C171</f>
        <v>0.4</v>
      </c>
      <c r="D171">
        <f>'Calificaciones Informatica Indu'!D171</f>
        <v>1.35</v>
      </c>
      <c r="E171">
        <f>'Calificaciones Informatica Indu'!E171</f>
        <v>0.78</v>
      </c>
      <c r="F171">
        <f>'Calificaciones Informatica Indu'!F171</f>
        <v>0.15</v>
      </c>
      <c r="G171" t="str">
        <f>'Calificaciones Informatica Indu'!G171</f>
        <v>NP</v>
      </c>
      <c r="H171">
        <f>'Calificaciones Informatica Indu'!H171</f>
        <v>0.55</v>
      </c>
      <c r="I171">
        <f>'Calificaciones Informatica Indu'!I171</f>
        <v>3.23</v>
      </c>
      <c r="J171">
        <f>'Calificaciones Informatica Indu'!J171</f>
        <v>1</v>
      </c>
      <c r="K171" t="str">
        <f>'Calificaciones Informatica Indu'!K171</f>
        <v>2012-2013</v>
      </c>
      <c r="L171">
        <f>'Calificaciones Informatica Indu'!L171</f>
        <v>3</v>
      </c>
    </row>
    <row r="172">
      <c r="A172">
        <f>'Calificaciones Informatica Indu'!A172</f>
        <v>171</v>
      </c>
      <c r="B172" t="str">
        <f>'Calificaciones Informatica Indu'!B172</f>
        <v>De San Vicente Montero</v>
      </c>
      <c r="C172">
        <f>'Calificaciones Informatica Indu'!C172</f>
        <v>0</v>
      </c>
      <c r="D172" t="str">
        <f>'Calificaciones Informatica Indu'!D172</f>
        <v>NP</v>
      </c>
      <c r="E172" t="str">
        <f>'Calificaciones Informatica Indu'!E172</f>
        <v>NP</v>
      </c>
      <c r="F172" t="str">
        <f>'Calificaciones Informatica Indu'!F172</f>
        <v>NP</v>
      </c>
      <c r="G172" t="str">
        <f>'Calificaciones Informatica Indu'!G172</f>
        <v>NP</v>
      </c>
      <c r="H172">
        <f>'Calificaciones Informatica Indu'!H172</f>
        <v>0</v>
      </c>
      <c r="I172">
        <f>'Calificaciones Informatica Indu'!I172</f>
        <v>0</v>
      </c>
      <c r="J172">
        <f>'Calificaciones Informatica Indu'!J172</f>
        <v>1</v>
      </c>
      <c r="K172" t="str">
        <f>'Calificaciones Informatica Indu'!K172</f>
        <v>2012-2013</v>
      </c>
      <c r="L172">
        <f>'Calificaciones Informatica Indu'!L172</f>
        <v>1</v>
      </c>
    </row>
    <row r="173">
      <c r="A173">
        <f>'Calificaciones Informatica Indu'!A173</f>
        <v>172</v>
      </c>
      <c r="B173" t="str">
        <f>'Calificaciones Informatica Indu'!B173</f>
        <v>Dominguez Padilla</v>
      </c>
      <c r="C173">
        <f>'Calificaciones Informatica Indu'!C173</f>
        <v>0</v>
      </c>
      <c r="D173">
        <f>'Calificaciones Informatica Indu'!D173</f>
        <v>0.75</v>
      </c>
      <c r="E173">
        <f>'Calificaciones Informatica Indu'!E173</f>
        <v>0.25</v>
      </c>
      <c r="F173">
        <f>'Calificaciones Informatica Indu'!F173</f>
        <v>0.25</v>
      </c>
      <c r="G173">
        <f>'Calificaciones Informatica Indu'!G173</f>
        <v>0</v>
      </c>
      <c r="H173">
        <f>'Calificaciones Informatica Indu'!H173</f>
        <v>1.5</v>
      </c>
      <c r="I173">
        <f>'Calificaciones Informatica Indu'!I173</f>
        <v>2.75</v>
      </c>
      <c r="J173">
        <f>'Calificaciones Informatica Indu'!J173</f>
        <v>1</v>
      </c>
      <c r="K173" t="str">
        <f>'Calificaciones Informatica Indu'!K173</f>
        <v>2012-2013</v>
      </c>
      <c r="L173">
        <f>'Calificaciones Informatica Indu'!L173</f>
        <v>1</v>
      </c>
    </row>
    <row r="174">
      <c r="A174">
        <f>'Calificaciones Informatica Indu'!A174</f>
        <v>173</v>
      </c>
      <c r="B174" t="str">
        <f>'Calificaciones Informatica Indu'!B174</f>
        <v>Dondarza Mero</v>
      </c>
      <c r="C174">
        <f>'Calificaciones Informatica Indu'!C174</f>
        <v>0</v>
      </c>
      <c r="D174" t="str">
        <f>'Calificaciones Informatica Indu'!D174</f>
        <v>NP</v>
      </c>
      <c r="E174">
        <f>'Calificaciones Informatica Indu'!E174</f>
        <v>0.71</v>
      </c>
      <c r="F174" t="str">
        <f>'Calificaciones Informatica Indu'!F174</f>
        <v>NP</v>
      </c>
      <c r="G174" t="str">
        <f>'Calificaciones Informatica Indu'!G174</f>
        <v>NP</v>
      </c>
      <c r="H174">
        <f>'Calificaciones Informatica Indu'!H174</f>
        <v>0.2</v>
      </c>
      <c r="I174">
        <f>'Calificaciones Informatica Indu'!I174</f>
        <v>0.91</v>
      </c>
      <c r="J174">
        <f>'Calificaciones Informatica Indu'!J174</f>
        <v>1</v>
      </c>
      <c r="K174" t="str">
        <f>'Calificaciones Informatica Indu'!K174</f>
        <v>2012-2013</v>
      </c>
      <c r="L174">
        <f>'Calificaciones Informatica Indu'!L174</f>
        <v>1</v>
      </c>
    </row>
    <row r="175">
      <c r="A175">
        <f>'Calificaciones Informatica Indu'!A175</f>
        <v>174</v>
      </c>
      <c r="B175" t="str">
        <f>'Calificaciones Informatica Indu'!B175</f>
        <v>Dorado Bautista</v>
      </c>
      <c r="C175">
        <f>'Calificaciones Informatica Indu'!C175</f>
        <v>0.2</v>
      </c>
      <c r="D175">
        <f>'Calificaciones Informatica Indu'!D175</f>
        <v>1.57</v>
      </c>
      <c r="E175">
        <f>'Calificaciones Informatica Indu'!E175</f>
        <v>0.7</v>
      </c>
      <c r="F175">
        <f>'Calificaciones Informatica Indu'!F175</f>
        <v>0.0375</v>
      </c>
      <c r="G175">
        <f>'Calificaciones Informatica Indu'!G175</f>
        <v>0</v>
      </c>
      <c r="H175">
        <f>'Calificaciones Informatica Indu'!H175</f>
        <v>0.4</v>
      </c>
      <c r="I175">
        <f>'Calificaciones Informatica Indu'!I175</f>
        <v>2.9075</v>
      </c>
      <c r="J175">
        <f>'Calificaciones Informatica Indu'!J175</f>
        <v>1</v>
      </c>
      <c r="K175" t="str">
        <f>'Calificaciones Informatica Indu'!K175</f>
        <v>2012-2013</v>
      </c>
      <c r="L175">
        <f>'Calificaciones Informatica Indu'!L175</f>
        <v>1</v>
      </c>
    </row>
    <row r="176">
      <c r="A176">
        <f>'Calificaciones Informatica Indu'!A176</f>
        <v>175</v>
      </c>
      <c r="B176" t="str">
        <f>'Calificaciones Informatica Indu'!B176</f>
        <v>Escudero Bonillo</v>
      </c>
      <c r="C176">
        <f>'Calificaciones Informatica Indu'!C176</f>
        <v>1</v>
      </c>
      <c r="D176">
        <f>'Calificaciones Informatica Indu'!D176</f>
        <v>1.4</v>
      </c>
      <c r="E176">
        <f>'Calificaciones Informatica Indu'!E176</f>
        <v>0.92</v>
      </c>
      <c r="F176">
        <f>'Calificaciones Informatica Indu'!F176</f>
        <v>0.7875</v>
      </c>
      <c r="G176">
        <f>'Calificaciones Informatica Indu'!G176</f>
        <v>2.85</v>
      </c>
      <c r="H176">
        <f>'Calificaciones Informatica Indu'!H176</f>
        <v>1.15</v>
      </c>
      <c r="I176">
        <f>'Calificaciones Informatica Indu'!I176</f>
        <v>8.1075</v>
      </c>
      <c r="J176">
        <f>'Calificaciones Informatica Indu'!J176</f>
        <v>1</v>
      </c>
      <c r="K176" t="str">
        <f>'Calificaciones Informatica Indu'!K176</f>
        <v>2012-2013</v>
      </c>
      <c r="L176">
        <f>'Calificaciones Informatica Indu'!L176</f>
        <v>1</v>
      </c>
    </row>
    <row r="177">
      <c r="A177">
        <f>'Calificaciones Informatica Indu'!A177</f>
        <v>176</v>
      </c>
      <c r="B177" t="str">
        <f>'Calificaciones Informatica Indu'!B177</f>
        <v>Esono Onguene</v>
      </c>
      <c r="C177">
        <f>'Calificaciones Informatica Indu'!C177</f>
        <v>0</v>
      </c>
      <c r="D177" t="str">
        <f>'Calificaciones Informatica Indu'!D177</f>
        <v>NP</v>
      </c>
      <c r="E177" t="str">
        <f>'Calificaciones Informatica Indu'!E177</f>
        <v>NP</v>
      </c>
      <c r="F177" t="str">
        <f>'Calificaciones Informatica Indu'!F177</f>
        <v>NP</v>
      </c>
      <c r="G177" t="str">
        <f>'Calificaciones Informatica Indu'!G177</f>
        <v>NP</v>
      </c>
      <c r="H177">
        <f>'Calificaciones Informatica Indu'!H177</f>
        <v>0</v>
      </c>
      <c r="I177">
        <f>'Calificaciones Informatica Indu'!I177</f>
        <v>0</v>
      </c>
      <c r="J177">
        <f>'Calificaciones Informatica Indu'!J177</f>
        <v>1</v>
      </c>
      <c r="K177" t="str">
        <f>'Calificaciones Informatica Indu'!K177</f>
        <v>2012-2013</v>
      </c>
      <c r="L177">
        <f>'Calificaciones Informatica Indu'!L177</f>
        <v>1</v>
      </c>
    </row>
    <row r="178">
      <c r="A178">
        <f>'Calificaciones Informatica Indu'!A178</f>
        <v>177</v>
      </c>
      <c r="B178" t="str">
        <f>'Calificaciones Informatica Indu'!B178</f>
        <v>Felipe Cortes</v>
      </c>
      <c r="C178">
        <f>'Calificaciones Informatica Indu'!C178</f>
        <v>0.7</v>
      </c>
      <c r="D178">
        <f>'Calificaciones Informatica Indu'!D178</f>
        <v>1.64</v>
      </c>
      <c r="E178">
        <f>'Calificaciones Informatica Indu'!E178</f>
        <v>0.9</v>
      </c>
      <c r="F178">
        <f>'Calificaciones Informatica Indu'!F178</f>
        <v>1.05</v>
      </c>
      <c r="G178">
        <f>'Calificaciones Informatica Indu'!G178</f>
        <v>2.85</v>
      </c>
      <c r="H178">
        <f>'Calificaciones Informatica Indu'!H178</f>
        <v>1.4</v>
      </c>
      <c r="I178">
        <f>'Calificaciones Informatica Indu'!I178</f>
        <v>8.54</v>
      </c>
      <c r="J178">
        <f>'Calificaciones Informatica Indu'!J178</f>
        <v>1</v>
      </c>
      <c r="K178" t="str">
        <f>'Calificaciones Informatica Indu'!K178</f>
        <v>2012-2013</v>
      </c>
      <c r="L178">
        <f>'Calificaciones Informatica Indu'!L178</f>
        <v>1</v>
      </c>
    </row>
    <row r="179">
      <c r="A179">
        <f>'Calificaciones Informatica Indu'!A179</f>
        <v>178</v>
      </c>
      <c r="B179" t="str">
        <f>'Calificaciones Informatica Indu'!B179</f>
        <v>Félix Pareja</v>
      </c>
      <c r="C179">
        <f>'Calificaciones Informatica Indu'!C179</f>
        <v>0.65</v>
      </c>
      <c r="D179">
        <f>'Calificaciones Informatica Indu'!D179</f>
        <v>0.6</v>
      </c>
      <c r="E179">
        <f>'Calificaciones Informatica Indu'!E179</f>
        <v>0.92</v>
      </c>
      <c r="F179">
        <f>'Calificaciones Informatica Indu'!F179</f>
        <v>0.4875</v>
      </c>
      <c r="G179" t="str">
        <f>'Calificaciones Informatica Indu'!G179</f>
        <v>NP</v>
      </c>
      <c r="H179">
        <f>'Calificaciones Informatica Indu'!H179</f>
        <v>0.3</v>
      </c>
      <c r="I179">
        <f>'Calificaciones Informatica Indu'!I179</f>
        <v>2.9575</v>
      </c>
      <c r="J179">
        <f>'Calificaciones Informatica Indu'!J179</f>
        <v>1</v>
      </c>
      <c r="K179" t="str">
        <f>'Calificaciones Informatica Indu'!K179</f>
        <v>2012-2013</v>
      </c>
      <c r="L179">
        <f>'Calificaciones Informatica Indu'!L179</f>
        <v>1</v>
      </c>
    </row>
    <row r="180">
      <c r="A180">
        <f>'Calificaciones Informatica Indu'!A180</f>
        <v>179</v>
      </c>
      <c r="B180" t="str">
        <f>'Calificaciones Informatica Indu'!B180</f>
        <v>Fernández Marín</v>
      </c>
      <c r="C180">
        <f>'Calificaciones Informatica Indu'!C180</f>
        <v>0.1</v>
      </c>
      <c r="D180">
        <f>'Calificaciones Informatica Indu'!D180</f>
        <v>0.42</v>
      </c>
      <c r="E180">
        <f>'Calificaciones Informatica Indu'!E180</f>
        <v>0.5</v>
      </c>
      <c r="F180">
        <f>'Calificaciones Informatica Indu'!F180</f>
        <v>0</v>
      </c>
      <c r="G180" t="str">
        <f>'Calificaciones Informatica Indu'!G180</f>
        <v>NP</v>
      </c>
      <c r="H180">
        <f>'Calificaciones Informatica Indu'!H180</f>
        <v>0</v>
      </c>
      <c r="I180">
        <f>'Calificaciones Informatica Indu'!I180</f>
        <v>1.02</v>
      </c>
      <c r="J180">
        <f>'Calificaciones Informatica Indu'!J180</f>
        <v>1</v>
      </c>
      <c r="K180" t="str">
        <f>'Calificaciones Informatica Indu'!K180</f>
        <v>2012-2013</v>
      </c>
      <c r="L180">
        <f>'Calificaciones Informatica Indu'!L180</f>
        <v>1</v>
      </c>
    </row>
    <row r="181">
      <c r="A181">
        <f>'Calificaciones Informatica Indu'!A181</f>
        <v>180</v>
      </c>
      <c r="B181" t="str">
        <f>'Calificaciones Informatica Indu'!B181</f>
        <v>Fernández Marquez</v>
      </c>
      <c r="C181">
        <f>'Calificaciones Informatica Indu'!C181</f>
        <v>0</v>
      </c>
      <c r="D181" t="str">
        <f>'Calificaciones Informatica Indu'!D181</f>
        <v>NP</v>
      </c>
      <c r="E181">
        <f>'Calificaciones Informatica Indu'!E181</f>
        <v>0.6</v>
      </c>
      <c r="F181" t="str">
        <f>'Calificaciones Informatica Indu'!F181</f>
        <v>NP</v>
      </c>
      <c r="G181" t="str">
        <f>'Calificaciones Informatica Indu'!G181</f>
        <v>NP</v>
      </c>
      <c r="H181">
        <f>'Calificaciones Informatica Indu'!H181</f>
        <v>0</v>
      </c>
      <c r="I181">
        <f>'Calificaciones Informatica Indu'!I181</f>
        <v>0.6</v>
      </c>
      <c r="J181">
        <f>'Calificaciones Informatica Indu'!J181</f>
        <v>1</v>
      </c>
      <c r="K181" t="str">
        <f>'Calificaciones Informatica Indu'!K181</f>
        <v>2012-2013</v>
      </c>
      <c r="L181">
        <f>'Calificaciones Informatica Indu'!L181</f>
        <v>3</v>
      </c>
    </row>
    <row r="182">
      <c r="A182">
        <f>'Calificaciones Informatica Indu'!A182</f>
        <v>181</v>
      </c>
      <c r="B182" t="str">
        <f>'Calificaciones Informatica Indu'!B182</f>
        <v>Flores Delgado</v>
      </c>
      <c r="C182">
        <f>'Calificaciones Informatica Indu'!C182</f>
        <v>0.3</v>
      </c>
      <c r="D182">
        <f>'Calificaciones Informatica Indu'!D182</f>
        <v>1.18</v>
      </c>
      <c r="E182">
        <f>'Calificaciones Informatica Indu'!E182</f>
        <v>0.58</v>
      </c>
      <c r="F182">
        <f>'Calificaciones Informatica Indu'!F182</f>
        <v>0.105</v>
      </c>
      <c r="G182">
        <f>'Calificaciones Informatica Indu'!G182</f>
        <v>0.075</v>
      </c>
      <c r="H182">
        <f>'Calificaciones Informatica Indu'!H182</f>
        <v>0.22</v>
      </c>
      <c r="I182">
        <f>'Calificaciones Informatica Indu'!I182</f>
        <v>2.46</v>
      </c>
      <c r="J182">
        <f>'Calificaciones Informatica Indu'!J182</f>
        <v>1</v>
      </c>
      <c r="K182" t="str">
        <f>'Calificaciones Informatica Indu'!K182</f>
        <v>2012-2013</v>
      </c>
      <c r="L182">
        <f>'Calificaciones Informatica Indu'!L182</f>
        <v>1</v>
      </c>
    </row>
    <row r="183">
      <c r="A183">
        <f>'Calificaciones Informatica Indu'!A183</f>
        <v>182</v>
      </c>
      <c r="B183" t="str">
        <f>'Calificaciones Informatica Indu'!B183</f>
        <v>Galán Álvarez</v>
      </c>
      <c r="C183">
        <f>'Calificaciones Informatica Indu'!C183</f>
        <v>1</v>
      </c>
      <c r="D183">
        <f>'Calificaciones Informatica Indu'!D183</f>
        <v>1.77</v>
      </c>
      <c r="E183">
        <f>'Calificaciones Informatica Indu'!E183</f>
        <v>0.9</v>
      </c>
      <c r="F183">
        <f>'Calificaciones Informatica Indu'!F183</f>
        <v>1.05</v>
      </c>
      <c r="G183">
        <f>'Calificaciones Informatica Indu'!G183</f>
        <v>2.175</v>
      </c>
      <c r="H183">
        <f>'Calificaciones Informatica Indu'!H183</f>
        <v>1</v>
      </c>
      <c r="I183">
        <f>'Calificaciones Informatica Indu'!I183</f>
        <v>7.895</v>
      </c>
      <c r="J183">
        <f>'Calificaciones Informatica Indu'!J183</f>
        <v>1</v>
      </c>
      <c r="K183" t="str">
        <f>'Calificaciones Informatica Indu'!K183</f>
        <v>2012-2013</v>
      </c>
      <c r="L183">
        <f>'Calificaciones Informatica Indu'!L183</f>
        <v>1</v>
      </c>
    </row>
    <row r="184">
      <c r="A184">
        <f>'Calificaciones Informatica Indu'!A184</f>
        <v>183</v>
      </c>
      <c r="B184" t="str">
        <f>'Calificaciones Informatica Indu'!B184</f>
        <v>Gallego Gallardo</v>
      </c>
      <c r="C184">
        <f>'Calificaciones Informatica Indu'!C184</f>
        <v>0.9</v>
      </c>
      <c r="D184">
        <f>'Calificaciones Informatica Indu'!D184</f>
        <v>1.32</v>
      </c>
      <c r="E184">
        <f>'Calificaciones Informatica Indu'!E184</f>
        <v>0.9</v>
      </c>
      <c r="F184">
        <f>'Calificaciones Informatica Indu'!F184</f>
        <v>0.975</v>
      </c>
      <c r="G184">
        <f>'Calificaciones Informatica Indu'!G184</f>
        <v>1.875</v>
      </c>
      <c r="H184">
        <f>'Calificaciones Informatica Indu'!H184</f>
        <v>0.9</v>
      </c>
      <c r="I184">
        <f>'Calificaciones Informatica Indu'!I184</f>
        <v>6.87</v>
      </c>
      <c r="J184">
        <f>'Calificaciones Informatica Indu'!J184</f>
        <v>1</v>
      </c>
      <c r="K184" t="str">
        <f>'Calificaciones Informatica Indu'!K184</f>
        <v>2012-2013</v>
      </c>
      <c r="L184">
        <f>'Calificaciones Informatica Indu'!L184</f>
        <v>1</v>
      </c>
    </row>
    <row r="185">
      <c r="A185">
        <f>'Calificaciones Informatica Indu'!A185</f>
        <v>184</v>
      </c>
      <c r="B185" t="str">
        <f>'Calificaciones Informatica Indu'!B185</f>
        <v>García Carrasco</v>
      </c>
      <c r="C185">
        <f>'Calificaciones Informatica Indu'!C185</f>
        <v>0</v>
      </c>
      <c r="D185" t="str">
        <f>'Calificaciones Informatica Indu'!D185</f>
        <v>NP</v>
      </c>
      <c r="E185" t="str">
        <f>'Calificaciones Informatica Indu'!E185</f>
        <v>NP</v>
      </c>
      <c r="F185" t="str">
        <f>'Calificaciones Informatica Indu'!F185</f>
        <v>NP</v>
      </c>
      <c r="G185" t="str">
        <f>'Calificaciones Informatica Indu'!G185</f>
        <v>NP</v>
      </c>
      <c r="H185">
        <f>'Calificaciones Informatica Indu'!H185</f>
        <v>0</v>
      </c>
      <c r="I185">
        <f>'Calificaciones Informatica Indu'!I185</f>
        <v>0</v>
      </c>
      <c r="J185">
        <f>'Calificaciones Informatica Indu'!J185</f>
        <v>1</v>
      </c>
      <c r="K185" t="str">
        <f>'Calificaciones Informatica Indu'!K185</f>
        <v>2012-2013</v>
      </c>
      <c r="L185">
        <f>'Calificaciones Informatica Indu'!L185</f>
        <v>1</v>
      </c>
    </row>
    <row r="186">
      <c r="A186">
        <f>'Calificaciones Informatica Indu'!A186</f>
        <v>185</v>
      </c>
      <c r="B186" t="str">
        <f>'Calificaciones Informatica Indu'!B186</f>
        <v>García del Castillo Serrano</v>
      </c>
      <c r="C186">
        <f>'Calificaciones Informatica Indu'!C186</f>
        <v>0.1</v>
      </c>
      <c r="D186">
        <f>'Calificaciones Informatica Indu'!D186</f>
        <v>0.84</v>
      </c>
      <c r="E186">
        <f>'Calificaciones Informatica Indu'!E186</f>
        <v>0.5</v>
      </c>
      <c r="F186">
        <f>'Calificaciones Informatica Indu'!F186</f>
        <v>1.1</v>
      </c>
      <c r="G186">
        <f>'Calificaciones Informatica Indu'!G186</f>
        <v>0.9</v>
      </c>
      <c r="H186">
        <f>'Calificaciones Informatica Indu'!H186</f>
        <v>1.02</v>
      </c>
      <c r="I186">
        <f>'Calificaciones Informatica Indu'!I186</f>
        <v>4.46</v>
      </c>
      <c r="J186">
        <f>'Calificaciones Informatica Indu'!J186</f>
        <v>1</v>
      </c>
      <c r="K186" t="str">
        <f>'Calificaciones Informatica Indu'!K186</f>
        <v>2012-2013</v>
      </c>
      <c r="L186">
        <f>'Calificaciones Informatica Indu'!L186</f>
        <v>1</v>
      </c>
    </row>
    <row r="187">
      <c r="A187">
        <f>'Calificaciones Informatica Indu'!A187</f>
        <v>186</v>
      </c>
      <c r="B187" t="str">
        <f>'Calificaciones Informatica Indu'!B187</f>
        <v>García Gil</v>
      </c>
      <c r="C187">
        <f>'Calificaciones Informatica Indu'!C187</f>
        <v>0</v>
      </c>
      <c r="D187" t="str">
        <f>'Calificaciones Informatica Indu'!D187</f>
        <v>NP</v>
      </c>
      <c r="E187" t="str">
        <f>'Calificaciones Informatica Indu'!E187</f>
        <v>NP</v>
      </c>
      <c r="F187" t="str">
        <f>'Calificaciones Informatica Indu'!F187</f>
        <v>NP</v>
      </c>
      <c r="G187" t="str">
        <f>'Calificaciones Informatica Indu'!G187</f>
        <v>NP</v>
      </c>
      <c r="H187">
        <f>'Calificaciones Informatica Indu'!H187</f>
        <v>0</v>
      </c>
      <c r="I187">
        <f>'Calificaciones Informatica Indu'!I187</f>
        <v>0</v>
      </c>
      <c r="J187">
        <f>'Calificaciones Informatica Indu'!J187</f>
        <v>1</v>
      </c>
      <c r="K187" t="str">
        <f>'Calificaciones Informatica Indu'!K187</f>
        <v>2012-2013</v>
      </c>
      <c r="L187">
        <f>'Calificaciones Informatica Indu'!L187</f>
        <v>1</v>
      </c>
    </row>
    <row r="188">
      <c r="A188">
        <f>'Calificaciones Informatica Indu'!A188</f>
        <v>187</v>
      </c>
      <c r="B188" t="str">
        <f>'Calificaciones Informatica Indu'!B188</f>
        <v>García Lizcano</v>
      </c>
      <c r="C188">
        <f>'Calificaciones Informatica Indu'!C188</f>
        <v>0</v>
      </c>
      <c r="D188" t="str">
        <f>'Calificaciones Informatica Indu'!D188</f>
        <v>NP</v>
      </c>
      <c r="E188">
        <f>'Calificaciones Informatica Indu'!E188</f>
        <v>0.71</v>
      </c>
      <c r="F188" t="str">
        <f>'Calificaciones Informatica Indu'!F188</f>
        <v>NP</v>
      </c>
      <c r="G188" t="str">
        <f>'Calificaciones Informatica Indu'!G188</f>
        <v>NP</v>
      </c>
      <c r="H188">
        <f>'Calificaciones Informatica Indu'!H188</f>
        <v>0.75</v>
      </c>
      <c r="I188">
        <f>'Calificaciones Informatica Indu'!I188</f>
        <v>1.46</v>
      </c>
      <c r="J188">
        <f>'Calificaciones Informatica Indu'!J188</f>
        <v>1</v>
      </c>
      <c r="K188" t="str">
        <f>'Calificaciones Informatica Indu'!K188</f>
        <v>2012-2013</v>
      </c>
      <c r="L188">
        <f>'Calificaciones Informatica Indu'!L188</f>
        <v>3</v>
      </c>
    </row>
    <row r="189">
      <c r="A189">
        <f>'Calificaciones Informatica Indu'!A189</f>
        <v>188</v>
      </c>
      <c r="B189" t="str">
        <f>'Calificaciones Informatica Indu'!B189</f>
        <v>García Sánchez</v>
      </c>
      <c r="C189">
        <f>'Calificaciones Informatica Indu'!C189</f>
        <v>0</v>
      </c>
      <c r="D189" t="str">
        <f>'Calificaciones Informatica Indu'!D189</f>
        <v>NP</v>
      </c>
      <c r="E189" t="str">
        <f>'Calificaciones Informatica Indu'!E189</f>
        <v>NP</v>
      </c>
      <c r="F189" t="str">
        <f>'Calificaciones Informatica Indu'!F189</f>
        <v>NP</v>
      </c>
      <c r="G189" t="str">
        <f>'Calificaciones Informatica Indu'!G189</f>
        <v>NP</v>
      </c>
      <c r="H189">
        <f>'Calificaciones Informatica Indu'!H189</f>
        <v>0.6</v>
      </c>
      <c r="I189">
        <f>'Calificaciones Informatica Indu'!I189</f>
        <v>0.6</v>
      </c>
      <c r="J189">
        <f>'Calificaciones Informatica Indu'!J189</f>
        <v>1</v>
      </c>
      <c r="K189" t="str">
        <f>'Calificaciones Informatica Indu'!K189</f>
        <v>2012-2013</v>
      </c>
      <c r="L189">
        <f>'Calificaciones Informatica Indu'!L189</f>
        <v>1</v>
      </c>
    </row>
    <row r="190">
      <c r="A190">
        <f>'Calificaciones Informatica Indu'!A190</f>
        <v>189</v>
      </c>
      <c r="B190" t="str">
        <f>'Calificaciones Informatica Indu'!B190</f>
        <v>García Valverde</v>
      </c>
      <c r="C190">
        <f>'Calificaciones Informatica Indu'!C190</f>
        <v>0.5</v>
      </c>
      <c r="D190">
        <f>'Calificaciones Informatica Indu'!D190</f>
        <v>1.27</v>
      </c>
      <c r="E190">
        <f>'Calificaciones Informatica Indu'!E190</f>
        <v>0.85</v>
      </c>
      <c r="F190">
        <f>'Calificaciones Informatica Indu'!F190</f>
        <v>0.9375</v>
      </c>
      <c r="G190">
        <f>'Calificaciones Informatica Indu'!G190</f>
        <v>2.175</v>
      </c>
      <c r="H190">
        <f>'Calificaciones Informatica Indu'!H190</f>
        <v>1.16</v>
      </c>
      <c r="I190">
        <f>'Calificaciones Informatica Indu'!I190</f>
        <v>6.8925</v>
      </c>
      <c r="J190">
        <f>'Calificaciones Informatica Indu'!J190</f>
        <v>1</v>
      </c>
      <c r="K190" t="str">
        <f>'Calificaciones Informatica Indu'!K190</f>
        <v>2012-2013</v>
      </c>
      <c r="L190">
        <f>'Calificaciones Informatica Indu'!L190</f>
        <v>1</v>
      </c>
    </row>
    <row r="191">
      <c r="A191">
        <f>'Calificaciones Informatica Indu'!A191</f>
        <v>190</v>
      </c>
      <c r="B191" t="str">
        <f>'Calificaciones Informatica Indu'!B191</f>
        <v>García-Calderon Garc-Cald</v>
      </c>
      <c r="C191">
        <f>'Calificaciones Informatica Indu'!C191</f>
        <v>0</v>
      </c>
      <c r="D191" t="str">
        <f>'Calificaciones Informatica Indu'!D191</f>
        <v>NP</v>
      </c>
      <c r="E191" t="str">
        <f>'Calificaciones Informatica Indu'!E191</f>
        <v>NP</v>
      </c>
      <c r="F191" t="str">
        <f>'Calificaciones Informatica Indu'!F191</f>
        <v>NP</v>
      </c>
      <c r="G191" t="str">
        <f>'Calificaciones Informatica Indu'!G191</f>
        <v>NP</v>
      </c>
      <c r="H191">
        <f>'Calificaciones Informatica Indu'!H191</f>
        <v>0</v>
      </c>
      <c r="I191">
        <f>'Calificaciones Informatica Indu'!I191</f>
        <v>0</v>
      </c>
      <c r="J191">
        <f>'Calificaciones Informatica Indu'!J191</f>
        <v>1</v>
      </c>
      <c r="K191" t="str">
        <f>'Calificaciones Informatica Indu'!K191</f>
        <v>2012-2013</v>
      </c>
      <c r="L191">
        <f>'Calificaciones Informatica Indu'!L191</f>
        <v>1</v>
      </c>
    </row>
    <row r="192">
      <c r="A192">
        <f>'Calificaciones Informatica Indu'!A192</f>
        <v>191</v>
      </c>
      <c r="B192" t="str">
        <f>'Calificaciones Informatica Indu'!B192</f>
        <v>Garcilopez Sánchez</v>
      </c>
      <c r="C192">
        <f>'Calificaciones Informatica Indu'!C192</f>
        <v>0</v>
      </c>
      <c r="D192" t="str">
        <f>'Calificaciones Informatica Indu'!D192</f>
        <v>NP</v>
      </c>
      <c r="E192" t="str">
        <f>'Calificaciones Informatica Indu'!E192</f>
        <v>NP</v>
      </c>
      <c r="F192" t="str">
        <f>'Calificaciones Informatica Indu'!F192</f>
        <v>NP</v>
      </c>
      <c r="G192" t="str">
        <f>'Calificaciones Informatica Indu'!G192</f>
        <v>NP</v>
      </c>
      <c r="H192">
        <f>'Calificaciones Informatica Indu'!H192</f>
        <v>0</v>
      </c>
      <c r="I192">
        <f>'Calificaciones Informatica Indu'!I192</f>
        <v>0</v>
      </c>
      <c r="J192">
        <f>'Calificaciones Informatica Indu'!J192</f>
        <v>1</v>
      </c>
      <c r="K192" t="str">
        <f>'Calificaciones Informatica Indu'!K192</f>
        <v>2012-2013</v>
      </c>
      <c r="L192">
        <f>'Calificaciones Informatica Indu'!L192</f>
        <v>1</v>
      </c>
    </row>
    <row r="193">
      <c r="A193">
        <f>'Calificaciones Informatica Indu'!A193</f>
        <v>192</v>
      </c>
      <c r="B193" t="str">
        <f>'Calificaciones Informatica Indu'!B193</f>
        <v>Garvia Mingo</v>
      </c>
      <c r="C193">
        <f>'Calificaciones Informatica Indu'!C193</f>
        <v>0.7</v>
      </c>
      <c r="D193">
        <f>'Calificaciones Informatica Indu'!D193</f>
        <v>1.08</v>
      </c>
      <c r="E193">
        <f>'Calificaciones Informatica Indu'!E193</f>
        <v>0.97</v>
      </c>
      <c r="F193">
        <f>'Calificaciones Informatica Indu'!F193</f>
        <v>1.1625</v>
      </c>
      <c r="G193">
        <f>'Calificaciones Informatica Indu'!G193</f>
        <v>2.175</v>
      </c>
      <c r="H193">
        <f>'Calificaciones Informatica Indu'!H193</f>
        <v>1.45</v>
      </c>
      <c r="I193">
        <f>'Calificaciones Informatica Indu'!I193</f>
        <v>7.5375</v>
      </c>
      <c r="J193">
        <f>'Calificaciones Informatica Indu'!J193</f>
        <v>1</v>
      </c>
      <c r="K193" t="str">
        <f>'Calificaciones Informatica Indu'!K193</f>
        <v>2012-2013</v>
      </c>
      <c r="L193">
        <f>'Calificaciones Informatica Indu'!L193</f>
        <v>1</v>
      </c>
    </row>
    <row r="194">
      <c r="A194">
        <f>'Calificaciones Informatica Indu'!A194</f>
        <v>193</v>
      </c>
      <c r="B194" t="str">
        <f>'Calificaciones Informatica Indu'!B194</f>
        <v>Gascón Rozas</v>
      </c>
      <c r="C194">
        <f>'Calificaciones Informatica Indu'!C194</f>
        <v>0</v>
      </c>
      <c r="D194">
        <f>'Calificaciones Informatica Indu'!D194</f>
        <v>1.35</v>
      </c>
      <c r="E194">
        <f>'Calificaciones Informatica Indu'!E194</f>
        <v>0.4</v>
      </c>
      <c r="F194">
        <f>'Calificaciones Informatica Indu'!F194</f>
        <v>0</v>
      </c>
      <c r="G194">
        <f>'Calificaciones Informatica Indu'!G194</f>
        <v>0</v>
      </c>
      <c r="H194">
        <f>'Calificaciones Informatica Indu'!H194</f>
        <v>0.57</v>
      </c>
      <c r="I194">
        <f>'Calificaciones Informatica Indu'!I194</f>
        <v>2.32</v>
      </c>
      <c r="J194">
        <f>'Calificaciones Informatica Indu'!J194</f>
        <v>1</v>
      </c>
      <c r="K194" t="str">
        <f>'Calificaciones Informatica Indu'!K194</f>
        <v>2012-2013</v>
      </c>
      <c r="L194">
        <f>'Calificaciones Informatica Indu'!L194</f>
        <v>1</v>
      </c>
    </row>
    <row r="195">
      <c r="A195">
        <f>'Calificaciones Informatica Indu'!A195</f>
        <v>194</v>
      </c>
      <c r="B195" t="str">
        <f>'Calificaciones Informatica Indu'!B195</f>
        <v>Giménez de los Galanes Esp.</v>
      </c>
      <c r="C195">
        <f>'Calificaciones Informatica Indu'!C195</f>
        <v>1</v>
      </c>
      <c r="D195">
        <f>'Calificaciones Informatica Indu'!D195</f>
        <v>1.85</v>
      </c>
      <c r="E195">
        <f>'Calificaciones Informatica Indu'!E195</f>
        <v>0.87</v>
      </c>
      <c r="F195">
        <f>'Calificaciones Informatica Indu'!F195</f>
        <v>1.35</v>
      </c>
      <c r="G195">
        <f>'Calificaciones Informatica Indu'!G195</f>
        <v>1.875</v>
      </c>
      <c r="H195">
        <f>'Calificaciones Informatica Indu'!H195</f>
        <v>1.5</v>
      </c>
      <c r="I195">
        <f>'Calificaciones Informatica Indu'!I195</f>
        <v>8.445</v>
      </c>
      <c r="J195">
        <f>'Calificaciones Informatica Indu'!J195</f>
        <v>1</v>
      </c>
      <c r="K195" t="str">
        <f>'Calificaciones Informatica Indu'!K195</f>
        <v>2012-2013</v>
      </c>
      <c r="L195">
        <f>'Calificaciones Informatica Indu'!L195</f>
        <v>1</v>
      </c>
    </row>
    <row r="196">
      <c r="A196">
        <f>'Calificaciones Informatica Indu'!A196</f>
        <v>195</v>
      </c>
      <c r="B196" t="str">
        <f>'Calificaciones Informatica Indu'!B196</f>
        <v>Giraldo Saez</v>
      </c>
      <c r="C196">
        <f>'Calificaciones Informatica Indu'!C196</f>
        <v>0.25</v>
      </c>
      <c r="D196">
        <f>'Calificaciones Informatica Indu'!D196</f>
        <v>1.26</v>
      </c>
      <c r="E196">
        <f>'Calificaciones Informatica Indu'!E196</f>
        <v>0.42</v>
      </c>
      <c r="F196">
        <f>'Calificaciones Informatica Indu'!F196</f>
        <v>0</v>
      </c>
      <c r="G196" t="str">
        <f>'Calificaciones Informatica Indu'!G196</f>
        <v>NP</v>
      </c>
      <c r="H196">
        <f>'Calificaciones Informatica Indu'!H196</f>
        <v>0</v>
      </c>
      <c r="I196">
        <f>'Calificaciones Informatica Indu'!I196</f>
        <v>1.93</v>
      </c>
      <c r="J196">
        <f>'Calificaciones Informatica Indu'!J196</f>
        <v>1</v>
      </c>
      <c r="K196" t="str">
        <f>'Calificaciones Informatica Indu'!K196</f>
        <v>2012-2013</v>
      </c>
      <c r="L196">
        <f>'Calificaciones Informatica Indu'!L196</f>
        <v>1</v>
      </c>
    </row>
    <row r="197">
      <c r="A197">
        <f>'Calificaciones Informatica Indu'!A197</f>
        <v>196</v>
      </c>
      <c r="B197" t="str">
        <f>'Calificaciones Informatica Indu'!B197</f>
        <v>González García</v>
      </c>
      <c r="C197">
        <f>'Calificaciones Informatica Indu'!C197</f>
        <v>1</v>
      </c>
      <c r="D197">
        <f>'Calificaciones Informatica Indu'!D197</f>
        <v>1.85</v>
      </c>
      <c r="E197">
        <f>'Calificaciones Informatica Indu'!E197</f>
        <v>1</v>
      </c>
      <c r="F197">
        <f>'Calificaciones Informatica Indu'!F197</f>
        <v>0.8625</v>
      </c>
      <c r="G197">
        <f>'Calificaciones Informatica Indu'!G197</f>
        <v>2.325</v>
      </c>
      <c r="H197">
        <f>'Calificaciones Informatica Indu'!H197</f>
        <v>1.25</v>
      </c>
      <c r="I197">
        <f>'Calificaciones Informatica Indu'!I197</f>
        <v>8.2875</v>
      </c>
      <c r="J197">
        <f>'Calificaciones Informatica Indu'!J197</f>
        <v>1</v>
      </c>
      <c r="K197" t="str">
        <f>'Calificaciones Informatica Indu'!K197</f>
        <v>2012-2013</v>
      </c>
      <c r="L197">
        <f>'Calificaciones Informatica Indu'!L197</f>
        <v>1</v>
      </c>
    </row>
    <row r="198">
      <c r="A198">
        <f>'Calificaciones Informatica Indu'!A198</f>
        <v>197</v>
      </c>
      <c r="B198" t="str">
        <f>'Calificaciones Informatica Indu'!B198</f>
        <v>González Peña</v>
      </c>
      <c r="C198">
        <f>'Calificaciones Informatica Indu'!C198</f>
        <v>0</v>
      </c>
      <c r="D198" t="str">
        <f>'Calificaciones Informatica Indu'!D198</f>
        <v>NP</v>
      </c>
      <c r="E198" t="str">
        <f>'Calificaciones Informatica Indu'!E198</f>
        <v>NP</v>
      </c>
      <c r="F198" t="str">
        <f>'Calificaciones Informatica Indu'!F198</f>
        <v>NP</v>
      </c>
      <c r="G198" t="str">
        <f>'Calificaciones Informatica Indu'!G198</f>
        <v>NP</v>
      </c>
      <c r="H198">
        <f>'Calificaciones Informatica Indu'!H198</f>
        <v>0</v>
      </c>
      <c r="I198">
        <f>'Calificaciones Informatica Indu'!I198</f>
        <v>0</v>
      </c>
      <c r="J198">
        <f>'Calificaciones Informatica Indu'!J198</f>
        <v>1</v>
      </c>
      <c r="K198" t="str">
        <f>'Calificaciones Informatica Indu'!K198</f>
        <v>2012-2013</v>
      </c>
      <c r="L198">
        <f>'Calificaciones Informatica Indu'!L198</f>
        <v>1</v>
      </c>
    </row>
    <row r="199">
      <c r="A199">
        <f>'Calificaciones Informatica Indu'!A199</f>
        <v>198</v>
      </c>
      <c r="B199" t="str">
        <f>'Calificaciones Informatica Indu'!B199</f>
        <v>Guijarro Arribas</v>
      </c>
      <c r="C199">
        <f>'Calificaciones Informatica Indu'!C199</f>
        <v>0.65</v>
      </c>
      <c r="D199">
        <f>'Calificaciones Informatica Indu'!D199</f>
        <v>1.6</v>
      </c>
      <c r="E199">
        <f>'Calificaciones Informatica Indu'!E199</f>
        <v>0.78</v>
      </c>
      <c r="F199">
        <f>'Calificaciones Informatica Indu'!F199</f>
        <v>0.225</v>
      </c>
      <c r="G199" t="str">
        <f>'Calificaciones Informatica Indu'!G199</f>
        <v>NP</v>
      </c>
      <c r="H199">
        <f>'Calificaciones Informatica Indu'!H199</f>
        <v>0.77</v>
      </c>
      <c r="I199">
        <f>'Calificaciones Informatica Indu'!I199</f>
        <v>4.025</v>
      </c>
      <c r="J199">
        <f>'Calificaciones Informatica Indu'!J199</f>
        <v>1</v>
      </c>
      <c r="K199" t="str">
        <f>'Calificaciones Informatica Indu'!K199</f>
        <v>2012-2013</v>
      </c>
      <c r="L199">
        <f>'Calificaciones Informatica Indu'!L199</f>
        <v>3</v>
      </c>
    </row>
    <row r="200">
      <c r="A200">
        <f>'Calificaciones Informatica Indu'!A200</f>
        <v>199</v>
      </c>
      <c r="B200" t="str">
        <f>'Calificaciones Informatica Indu'!B200</f>
        <v>Guijarro Arribas</v>
      </c>
      <c r="C200">
        <f>'Calificaciones Informatica Indu'!C200</f>
        <v>0.2</v>
      </c>
      <c r="D200">
        <f>'Calificaciones Informatica Indu'!D200</f>
        <v>1.27</v>
      </c>
      <c r="E200">
        <f>'Calificaciones Informatica Indu'!E200</f>
        <v>0.78</v>
      </c>
      <c r="F200">
        <f>'Calificaciones Informatica Indu'!F200</f>
        <v>0.075</v>
      </c>
      <c r="G200" t="str">
        <f>'Calificaciones Informatica Indu'!G200</f>
        <v>NP</v>
      </c>
      <c r="H200">
        <f>'Calificaciones Informatica Indu'!H200</f>
        <v>0.27</v>
      </c>
      <c r="I200">
        <f>'Calificaciones Informatica Indu'!I200</f>
        <v>2.595</v>
      </c>
      <c r="J200">
        <f>'Calificaciones Informatica Indu'!J200</f>
        <v>1</v>
      </c>
      <c r="K200" t="str">
        <f>'Calificaciones Informatica Indu'!K200</f>
        <v>2012-2013</v>
      </c>
      <c r="L200">
        <f>'Calificaciones Informatica Indu'!L200</f>
        <v>3</v>
      </c>
    </row>
    <row r="201">
      <c r="A201">
        <f>'Calificaciones Informatica Indu'!A201</f>
        <v>200</v>
      </c>
      <c r="B201" t="str">
        <f>'Calificaciones Informatica Indu'!B201</f>
        <v>Hernández García</v>
      </c>
      <c r="C201">
        <f>'Calificaciones Informatica Indu'!C201</f>
        <v>0</v>
      </c>
      <c r="D201" t="str">
        <f>'Calificaciones Informatica Indu'!D201</f>
        <v>NP</v>
      </c>
      <c r="E201" t="str">
        <f>'Calificaciones Informatica Indu'!E201</f>
        <v>NP</v>
      </c>
      <c r="F201" t="str">
        <f>'Calificaciones Informatica Indu'!F201</f>
        <v>NP</v>
      </c>
      <c r="G201" t="str">
        <f>'Calificaciones Informatica Indu'!G201</f>
        <v>NP</v>
      </c>
      <c r="H201">
        <f>'Calificaciones Informatica Indu'!H201</f>
        <v>0</v>
      </c>
      <c r="I201">
        <f>'Calificaciones Informatica Indu'!I201</f>
        <v>0</v>
      </c>
      <c r="J201">
        <f>'Calificaciones Informatica Indu'!J201</f>
        <v>1</v>
      </c>
      <c r="K201" t="str">
        <f>'Calificaciones Informatica Indu'!K201</f>
        <v>2012-2013</v>
      </c>
      <c r="L201">
        <f>'Calificaciones Informatica Indu'!L201</f>
        <v>1</v>
      </c>
    </row>
    <row r="202">
      <c r="A202">
        <f>'Calificaciones Informatica Indu'!A202</f>
        <v>201</v>
      </c>
      <c r="B202" t="str">
        <f>'Calificaciones Informatica Indu'!B202</f>
        <v>Hernández Tubio</v>
      </c>
      <c r="C202">
        <f>'Calificaciones Informatica Indu'!C202</f>
        <v>1</v>
      </c>
      <c r="D202">
        <f>'Calificaciones Informatica Indu'!D202</f>
        <v>1.9</v>
      </c>
      <c r="E202">
        <f>'Calificaciones Informatica Indu'!E202</f>
        <v>0.93</v>
      </c>
      <c r="F202">
        <f>'Calificaciones Informatica Indu'!F202</f>
        <v>1.5</v>
      </c>
      <c r="G202">
        <f>'Calificaciones Informatica Indu'!G202</f>
        <v>2.925</v>
      </c>
      <c r="H202">
        <f>'Calificaciones Informatica Indu'!H202</f>
        <v>1.5</v>
      </c>
      <c r="I202">
        <f>'Calificaciones Informatica Indu'!I202</f>
        <v>9.755</v>
      </c>
      <c r="J202">
        <f>'Calificaciones Informatica Indu'!J202</f>
        <v>1</v>
      </c>
      <c r="K202" t="str">
        <f>'Calificaciones Informatica Indu'!K202</f>
        <v>2012-2013</v>
      </c>
      <c r="L202">
        <f>'Calificaciones Informatica Indu'!L202</f>
        <v>1</v>
      </c>
    </row>
    <row r="203">
      <c r="A203">
        <f>'Calificaciones Informatica Indu'!A203</f>
        <v>202</v>
      </c>
      <c r="B203" t="str">
        <f>'Calificaciones Informatica Indu'!B203</f>
        <v>Hidalga Franco</v>
      </c>
      <c r="C203">
        <f>'Calificaciones Informatica Indu'!C203</f>
        <v>1</v>
      </c>
      <c r="D203">
        <f>'Calificaciones Informatica Indu'!D203</f>
        <v>1.67</v>
      </c>
      <c r="E203">
        <f>'Calificaciones Informatica Indu'!E203</f>
        <v>1</v>
      </c>
      <c r="F203">
        <f>'Calificaciones Informatica Indu'!F203</f>
        <v>0.75</v>
      </c>
      <c r="G203">
        <f>'Calificaciones Informatica Indu'!G203</f>
        <v>2.85</v>
      </c>
      <c r="H203">
        <f>'Calificaciones Informatica Indu'!H203</f>
        <v>1.5</v>
      </c>
      <c r="I203">
        <f>'Calificaciones Informatica Indu'!I203</f>
        <v>8.77</v>
      </c>
      <c r="J203">
        <f>'Calificaciones Informatica Indu'!J203</f>
        <v>1</v>
      </c>
      <c r="K203" t="str">
        <f>'Calificaciones Informatica Indu'!K203</f>
        <v>2012-2013</v>
      </c>
      <c r="L203">
        <f>'Calificaciones Informatica Indu'!L203</f>
        <v>3</v>
      </c>
    </row>
    <row r="204">
      <c r="A204">
        <f>'Calificaciones Informatica Indu'!A204</f>
        <v>203</v>
      </c>
      <c r="B204" t="str">
        <f>'Calificaciones Informatica Indu'!B204</f>
        <v>Hidalgo Párraga</v>
      </c>
      <c r="C204">
        <f>'Calificaciones Informatica Indu'!C204</f>
        <v>0</v>
      </c>
      <c r="D204" t="str">
        <f>'Calificaciones Informatica Indu'!D204</f>
        <v>NP</v>
      </c>
      <c r="E204" t="str">
        <f>'Calificaciones Informatica Indu'!E204</f>
        <v>NP</v>
      </c>
      <c r="F204" t="str">
        <f>'Calificaciones Informatica Indu'!F204</f>
        <v>NP</v>
      </c>
      <c r="G204" t="str">
        <f>'Calificaciones Informatica Indu'!G204</f>
        <v>NP</v>
      </c>
      <c r="H204">
        <f>'Calificaciones Informatica Indu'!H204</f>
        <v>0</v>
      </c>
      <c r="I204">
        <f>'Calificaciones Informatica Indu'!I204</f>
        <v>0</v>
      </c>
      <c r="J204">
        <f>'Calificaciones Informatica Indu'!J204</f>
        <v>1</v>
      </c>
      <c r="K204" t="str">
        <f>'Calificaciones Informatica Indu'!K204</f>
        <v>2012-2013</v>
      </c>
      <c r="L204">
        <f>'Calificaciones Informatica Indu'!L204</f>
        <v>1</v>
      </c>
    </row>
    <row r="205">
      <c r="A205">
        <f>'Calificaciones Informatica Indu'!A205</f>
        <v>204</v>
      </c>
      <c r="B205" t="str">
        <f>'Calificaciones Informatica Indu'!B205</f>
        <v>Jiménez Serrano</v>
      </c>
      <c r="C205">
        <f>'Calificaciones Informatica Indu'!C205</f>
        <v>0</v>
      </c>
      <c r="D205" t="str">
        <f>'Calificaciones Informatica Indu'!D205</f>
        <v>NP</v>
      </c>
      <c r="E205" t="str">
        <f>'Calificaciones Informatica Indu'!E205</f>
        <v>NP</v>
      </c>
      <c r="F205" t="str">
        <f>'Calificaciones Informatica Indu'!F205</f>
        <v>NP</v>
      </c>
      <c r="G205" t="str">
        <f>'Calificaciones Informatica Indu'!G205</f>
        <v>NP</v>
      </c>
      <c r="H205">
        <f>'Calificaciones Informatica Indu'!H205</f>
        <v>0</v>
      </c>
      <c r="I205">
        <f>'Calificaciones Informatica Indu'!I205</f>
        <v>0</v>
      </c>
      <c r="J205">
        <f>'Calificaciones Informatica Indu'!J205</f>
        <v>1</v>
      </c>
      <c r="K205" t="str">
        <f>'Calificaciones Informatica Indu'!K205</f>
        <v>2012-2013</v>
      </c>
      <c r="L205">
        <f>'Calificaciones Informatica Indu'!L205</f>
        <v>1</v>
      </c>
    </row>
    <row r="206">
      <c r="A206">
        <f>'Calificaciones Informatica Indu'!A206</f>
        <v>205</v>
      </c>
      <c r="B206" t="str">
        <f>'Calificaciones Informatica Indu'!B206</f>
        <v>Juste Sala</v>
      </c>
      <c r="C206">
        <f>'Calificaciones Informatica Indu'!C206</f>
        <v>0.05</v>
      </c>
      <c r="D206">
        <f>'Calificaciones Informatica Indu'!D206</f>
        <v>1.07</v>
      </c>
      <c r="E206">
        <f>'Calificaciones Informatica Indu'!E206</f>
        <v>0.6</v>
      </c>
      <c r="F206">
        <f>'Calificaciones Informatica Indu'!F206</f>
        <v>0.1875</v>
      </c>
      <c r="G206">
        <f>'Calificaciones Informatica Indu'!G206</f>
        <v>0.075</v>
      </c>
      <c r="H206">
        <f>'Calificaciones Informatica Indu'!H206</f>
        <v>0.45</v>
      </c>
      <c r="I206">
        <f>'Calificaciones Informatica Indu'!I206</f>
        <v>2.4325</v>
      </c>
      <c r="J206">
        <f>'Calificaciones Informatica Indu'!J206</f>
        <v>1</v>
      </c>
      <c r="K206" t="str">
        <f>'Calificaciones Informatica Indu'!K206</f>
        <v>2012-2013</v>
      </c>
      <c r="L206">
        <f>'Calificaciones Informatica Indu'!L206</f>
        <v>3</v>
      </c>
    </row>
    <row r="207">
      <c r="A207">
        <f>'Calificaciones Informatica Indu'!A207</f>
        <v>206</v>
      </c>
      <c r="B207" t="str">
        <f>'Calificaciones Informatica Indu'!B207</f>
        <v>Latorre Madueno</v>
      </c>
      <c r="C207">
        <f>'Calificaciones Informatica Indu'!C207</f>
        <v>0.2</v>
      </c>
      <c r="D207">
        <f>'Calificaciones Informatica Indu'!D207</f>
        <v>1.75</v>
      </c>
      <c r="E207">
        <f>'Calificaciones Informatica Indu'!E207</f>
        <v>0.85</v>
      </c>
      <c r="F207">
        <f>'Calificaciones Informatica Indu'!F207</f>
        <v>0.6375</v>
      </c>
      <c r="G207">
        <f>'Calificaciones Informatica Indu'!G207</f>
        <v>2.1</v>
      </c>
      <c r="H207">
        <f>'Calificaciones Informatica Indu'!H207</f>
        <v>1.11</v>
      </c>
      <c r="I207">
        <f>'Calificaciones Informatica Indu'!I207</f>
        <v>6.6475</v>
      </c>
      <c r="J207">
        <f>'Calificaciones Informatica Indu'!J207</f>
        <v>1</v>
      </c>
      <c r="K207" t="str">
        <f>'Calificaciones Informatica Indu'!K207</f>
        <v>2012-2013</v>
      </c>
      <c r="L207">
        <f>'Calificaciones Informatica Indu'!L207</f>
        <v>1</v>
      </c>
    </row>
    <row r="208">
      <c r="A208">
        <f>'Calificaciones Informatica Indu'!A208</f>
        <v>207</v>
      </c>
      <c r="B208" t="str">
        <f>'Calificaciones Informatica Indu'!B208</f>
        <v>López Montes</v>
      </c>
      <c r="C208">
        <f>'Calificaciones Informatica Indu'!C208</f>
        <v>0.85</v>
      </c>
      <c r="D208">
        <f>'Calificaciones Informatica Indu'!D208</f>
        <v>0.92</v>
      </c>
      <c r="E208">
        <f>'Calificaciones Informatica Indu'!E208</f>
        <v>0.58</v>
      </c>
      <c r="F208">
        <f>'Calificaciones Informatica Indu'!F208</f>
        <v>0.0375</v>
      </c>
      <c r="G208" t="str">
        <f>'Calificaciones Informatica Indu'!G208</f>
        <v>NP</v>
      </c>
      <c r="H208">
        <f>'Calificaciones Informatica Indu'!H208</f>
        <v>0.27</v>
      </c>
      <c r="I208">
        <f>'Calificaciones Informatica Indu'!I208</f>
        <v>2.6575</v>
      </c>
      <c r="J208">
        <f>'Calificaciones Informatica Indu'!J208</f>
        <v>1</v>
      </c>
      <c r="K208" t="str">
        <f>'Calificaciones Informatica Indu'!K208</f>
        <v>2012-2013</v>
      </c>
      <c r="L208">
        <f>'Calificaciones Informatica Indu'!L208</f>
        <v>1</v>
      </c>
    </row>
    <row r="209">
      <c r="A209">
        <f>'Calificaciones Informatica Indu'!A209</f>
        <v>208</v>
      </c>
      <c r="B209" t="str">
        <f>'Calificaciones Informatica Indu'!B209</f>
        <v>López Ortiz</v>
      </c>
      <c r="C209">
        <f>'Calificaciones Informatica Indu'!C209</f>
        <v>0</v>
      </c>
      <c r="D209" t="str">
        <f>'Calificaciones Informatica Indu'!D209</f>
        <v>NP</v>
      </c>
      <c r="E209" t="str">
        <f>'Calificaciones Informatica Indu'!E209</f>
        <v>NP</v>
      </c>
      <c r="F209" t="str">
        <f>'Calificaciones Informatica Indu'!F209</f>
        <v>NP</v>
      </c>
      <c r="G209" t="str">
        <f>'Calificaciones Informatica Indu'!G209</f>
        <v>NP</v>
      </c>
      <c r="H209">
        <f>'Calificaciones Informatica Indu'!H209</f>
        <v>0</v>
      </c>
      <c r="I209">
        <f>'Calificaciones Informatica Indu'!I209</f>
        <v>0</v>
      </c>
      <c r="J209">
        <f>'Calificaciones Informatica Indu'!J209</f>
        <v>1</v>
      </c>
      <c r="K209" t="str">
        <f>'Calificaciones Informatica Indu'!K209</f>
        <v>2012-2013</v>
      </c>
      <c r="L209">
        <f>'Calificaciones Informatica Indu'!L209</f>
        <v>1</v>
      </c>
    </row>
    <row r="210">
      <c r="A210">
        <f>'Calificaciones Informatica Indu'!A210</f>
        <v>209</v>
      </c>
      <c r="B210" t="str">
        <f>'Calificaciones Informatica Indu'!B210</f>
        <v>López Suárez</v>
      </c>
      <c r="C210">
        <f>'Calificaciones Informatica Indu'!C210</f>
        <v>1</v>
      </c>
      <c r="D210">
        <f>'Calificaciones Informatica Indu'!D210</f>
        <v>1.13</v>
      </c>
      <c r="E210">
        <f>'Calificaciones Informatica Indu'!E210</f>
        <v>0.9</v>
      </c>
      <c r="F210">
        <f>'Calificaciones Informatica Indu'!F210</f>
        <v>0.6</v>
      </c>
      <c r="G210">
        <f>'Calificaciones Informatica Indu'!G210</f>
        <v>1.725</v>
      </c>
      <c r="H210">
        <f>'Calificaciones Informatica Indu'!H210</f>
        <v>0.9</v>
      </c>
      <c r="I210">
        <f>'Calificaciones Informatica Indu'!I210</f>
        <v>6.255</v>
      </c>
      <c r="J210">
        <f>'Calificaciones Informatica Indu'!J210</f>
        <v>1</v>
      </c>
      <c r="K210" t="str">
        <f>'Calificaciones Informatica Indu'!K210</f>
        <v>2012-2013</v>
      </c>
      <c r="L210">
        <f>'Calificaciones Informatica Indu'!L210</f>
        <v>1</v>
      </c>
    </row>
    <row r="211">
      <c r="A211">
        <f>'Calificaciones Informatica Indu'!A211</f>
        <v>210</v>
      </c>
      <c r="B211" t="str">
        <f>'Calificaciones Informatica Indu'!B211</f>
        <v>Lozano Redondo</v>
      </c>
      <c r="C211">
        <f>'Calificaciones Informatica Indu'!C211</f>
        <v>1</v>
      </c>
      <c r="D211">
        <f>'Calificaciones Informatica Indu'!D211</f>
        <v>2</v>
      </c>
      <c r="E211">
        <f>'Calificaciones Informatica Indu'!E211</f>
        <v>0.78</v>
      </c>
      <c r="F211">
        <f>'Calificaciones Informatica Indu'!F211</f>
        <v>0.75</v>
      </c>
      <c r="G211">
        <f>'Calificaciones Informatica Indu'!G211</f>
        <v>2.7</v>
      </c>
      <c r="H211">
        <f>'Calificaciones Informatica Indu'!H211</f>
        <v>1.4</v>
      </c>
      <c r="I211">
        <f>'Calificaciones Informatica Indu'!I211</f>
        <v>8.63</v>
      </c>
      <c r="J211">
        <f>'Calificaciones Informatica Indu'!J211</f>
        <v>1</v>
      </c>
      <c r="K211" t="str">
        <f>'Calificaciones Informatica Indu'!K211</f>
        <v>2012-2013</v>
      </c>
      <c r="L211">
        <f>'Calificaciones Informatica Indu'!L211</f>
        <v>1</v>
      </c>
    </row>
    <row r="212">
      <c r="A212">
        <f>'Calificaciones Informatica Indu'!A212</f>
        <v>211</v>
      </c>
      <c r="B212" t="str">
        <f>'Calificaciones Informatica Indu'!B212</f>
        <v>Luengo Ponce</v>
      </c>
      <c r="C212">
        <f>'Calificaciones Informatica Indu'!C212</f>
        <v>0</v>
      </c>
      <c r="D212" t="str">
        <f>'Calificaciones Informatica Indu'!D212</f>
        <v>NP</v>
      </c>
      <c r="E212" t="str">
        <f>'Calificaciones Informatica Indu'!E212</f>
        <v>NP</v>
      </c>
      <c r="F212" t="str">
        <f>'Calificaciones Informatica Indu'!F212</f>
        <v>NP</v>
      </c>
      <c r="G212" t="str">
        <f>'Calificaciones Informatica Indu'!G212</f>
        <v>NP</v>
      </c>
      <c r="H212">
        <f>'Calificaciones Informatica Indu'!H212</f>
        <v>0</v>
      </c>
      <c r="I212">
        <f>'Calificaciones Informatica Indu'!I212</f>
        <v>0</v>
      </c>
      <c r="J212">
        <f>'Calificaciones Informatica Indu'!J212</f>
        <v>1</v>
      </c>
      <c r="K212" t="str">
        <f>'Calificaciones Informatica Indu'!K212</f>
        <v>2012-2013</v>
      </c>
      <c r="L212">
        <f>'Calificaciones Informatica Indu'!L212</f>
        <v>1</v>
      </c>
    </row>
    <row r="213">
      <c r="A213">
        <f>'Calificaciones Informatica Indu'!A213</f>
        <v>212</v>
      </c>
      <c r="B213" t="str">
        <f>'Calificaciones Informatica Indu'!B213</f>
        <v>Luque Porras</v>
      </c>
      <c r="C213">
        <f>'Calificaciones Informatica Indu'!C213</f>
        <v>1</v>
      </c>
      <c r="D213">
        <f>'Calificaciones Informatica Indu'!D213</f>
        <v>1.86</v>
      </c>
      <c r="E213">
        <f>'Calificaciones Informatica Indu'!E213</f>
        <v>0.93</v>
      </c>
      <c r="F213">
        <f>'Calificaciones Informatica Indu'!F213</f>
        <v>0.6</v>
      </c>
      <c r="G213">
        <f>'Calificaciones Informatica Indu'!G213</f>
        <v>2.775</v>
      </c>
      <c r="H213">
        <f>'Calificaciones Informatica Indu'!H213</f>
        <v>1.5</v>
      </c>
      <c r="I213">
        <f>'Calificaciones Informatica Indu'!I213</f>
        <v>8.665</v>
      </c>
      <c r="J213">
        <f>'Calificaciones Informatica Indu'!J213</f>
        <v>1</v>
      </c>
      <c r="K213" t="str">
        <f>'Calificaciones Informatica Indu'!K213</f>
        <v>2012-2013</v>
      </c>
      <c r="L213">
        <f>'Calificaciones Informatica Indu'!L213</f>
        <v>1</v>
      </c>
    </row>
    <row r="214">
      <c r="A214">
        <f>'Calificaciones Informatica Indu'!A214</f>
        <v>213</v>
      </c>
      <c r="B214" t="str">
        <f>'Calificaciones Informatica Indu'!B214</f>
        <v>Madrigal Acevedo</v>
      </c>
      <c r="C214">
        <f>'Calificaciones Informatica Indu'!C214</f>
        <v>0.45</v>
      </c>
      <c r="D214">
        <f>'Calificaciones Informatica Indu'!D214</f>
        <v>1.31</v>
      </c>
      <c r="E214">
        <f>'Calificaciones Informatica Indu'!E214</f>
        <v>0.58</v>
      </c>
      <c r="F214">
        <f>'Calificaciones Informatica Indu'!F214</f>
        <v>0.3</v>
      </c>
      <c r="G214">
        <f>'Calificaciones Informatica Indu'!G214</f>
        <v>0.15</v>
      </c>
      <c r="H214">
        <f>'Calificaciones Informatica Indu'!H214</f>
        <v>0.22</v>
      </c>
      <c r="I214">
        <f>'Calificaciones Informatica Indu'!I214</f>
        <v>3.01</v>
      </c>
      <c r="J214">
        <f>'Calificaciones Informatica Indu'!J214</f>
        <v>1</v>
      </c>
      <c r="K214" t="str">
        <f>'Calificaciones Informatica Indu'!K214</f>
        <v>2012-2013</v>
      </c>
      <c r="L214">
        <f>'Calificaciones Informatica Indu'!L214</f>
        <v>1</v>
      </c>
    </row>
    <row r="215">
      <c r="A215">
        <f>'Calificaciones Informatica Indu'!A215</f>
        <v>214</v>
      </c>
      <c r="B215" t="str">
        <f>'Calificaciones Informatica Indu'!B215</f>
        <v>Mañero Hierro</v>
      </c>
      <c r="C215">
        <f>'Calificaciones Informatica Indu'!C215</f>
        <v>0</v>
      </c>
      <c r="D215">
        <f>'Calificaciones Informatica Indu'!D215</f>
        <v>1.25</v>
      </c>
      <c r="E215">
        <f>'Calificaciones Informatica Indu'!E215</f>
        <v>0.25</v>
      </c>
      <c r="F215">
        <f>'Calificaciones Informatica Indu'!F215</f>
        <v>0</v>
      </c>
      <c r="G215">
        <f>'Calificaciones Informatica Indu'!G215</f>
        <v>0</v>
      </c>
      <c r="H215">
        <f>'Calificaciones Informatica Indu'!H215</f>
        <v>0.62</v>
      </c>
      <c r="I215">
        <f>'Calificaciones Informatica Indu'!I215</f>
        <v>2.12</v>
      </c>
      <c r="J215">
        <f>'Calificaciones Informatica Indu'!J215</f>
        <v>1</v>
      </c>
      <c r="K215" t="str">
        <f>'Calificaciones Informatica Indu'!K215</f>
        <v>2012-2013</v>
      </c>
      <c r="L215">
        <f>'Calificaciones Informatica Indu'!L215</f>
        <v>1</v>
      </c>
    </row>
    <row r="216">
      <c r="A216">
        <f>'Calificaciones Informatica Indu'!A216</f>
        <v>215</v>
      </c>
      <c r="B216" t="str">
        <f>'Calificaciones Informatica Indu'!B216</f>
        <v>Mansilla Cabanillas</v>
      </c>
      <c r="C216">
        <f>'Calificaciones Informatica Indu'!C216</f>
        <v>0.7</v>
      </c>
      <c r="D216">
        <f>'Calificaciones Informatica Indu'!D216</f>
        <v>1</v>
      </c>
      <c r="E216">
        <f>'Calificaciones Informatica Indu'!E216</f>
        <v>0.4</v>
      </c>
      <c r="F216">
        <f>'Calificaciones Informatica Indu'!F216</f>
        <v>0.7</v>
      </c>
      <c r="G216">
        <f>'Calificaciones Informatica Indu'!G216</f>
        <v>2</v>
      </c>
      <c r="H216">
        <f>'Calificaciones Informatica Indu'!H216</f>
        <v>1.2</v>
      </c>
      <c r="I216">
        <f>'Calificaciones Informatica Indu'!I216</f>
        <v>6</v>
      </c>
      <c r="J216">
        <f>'Calificaciones Informatica Indu'!J216</f>
        <v>1</v>
      </c>
      <c r="K216" t="str">
        <f>'Calificaciones Informatica Indu'!K216</f>
        <v>2012-2013</v>
      </c>
      <c r="L216">
        <f>'Calificaciones Informatica Indu'!L216</f>
        <v>1</v>
      </c>
    </row>
    <row r="217">
      <c r="A217">
        <f>'Calificaciones Informatica Indu'!A217</f>
        <v>216</v>
      </c>
      <c r="B217" t="str">
        <f>'Calificaciones Informatica Indu'!B217</f>
        <v>Manzanares Arroyo</v>
      </c>
      <c r="C217">
        <f>'Calificaciones Informatica Indu'!C217</f>
        <v>1</v>
      </c>
      <c r="D217">
        <f>'Calificaciones Informatica Indu'!D217</f>
        <v>1.75</v>
      </c>
      <c r="E217">
        <f>'Calificaciones Informatica Indu'!E217</f>
        <v>0.9</v>
      </c>
      <c r="F217">
        <f>'Calificaciones Informatica Indu'!F217</f>
        <v>0.975</v>
      </c>
      <c r="G217">
        <f>'Calificaciones Informatica Indu'!G217</f>
        <v>2.175</v>
      </c>
      <c r="H217">
        <f>'Calificaciones Informatica Indu'!H217</f>
        <v>1.15</v>
      </c>
      <c r="I217">
        <f>'Calificaciones Informatica Indu'!I217</f>
        <v>7.95</v>
      </c>
      <c r="J217">
        <f>'Calificaciones Informatica Indu'!J217</f>
        <v>1</v>
      </c>
      <c r="K217" t="str">
        <f>'Calificaciones Informatica Indu'!K217</f>
        <v>2012-2013</v>
      </c>
      <c r="L217">
        <f>'Calificaciones Informatica Indu'!L217</f>
        <v>1</v>
      </c>
    </row>
    <row r="218">
      <c r="A218">
        <f>'Calificaciones Informatica Indu'!A218</f>
        <v>217</v>
      </c>
      <c r="B218" t="str">
        <f>'Calificaciones Informatica Indu'!B218</f>
        <v>Manzanares Calderón</v>
      </c>
      <c r="C218">
        <f>'Calificaciones Informatica Indu'!C218</f>
        <v>1</v>
      </c>
      <c r="D218">
        <f>'Calificaciones Informatica Indu'!D218</f>
        <v>0.86</v>
      </c>
      <c r="E218">
        <f>'Calificaciones Informatica Indu'!E218</f>
        <v>0.9</v>
      </c>
      <c r="F218">
        <f>'Calificaciones Informatica Indu'!F218</f>
        <v>0.75</v>
      </c>
      <c r="G218">
        <f>'Calificaciones Informatica Indu'!G218</f>
        <v>1.2</v>
      </c>
      <c r="H218">
        <f>'Calificaciones Informatica Indu'!H218</f>
        <v>0.9</v>
      </c>
      <c r="I218">
        <f>'Calificaciones Informatica Indu'!I218</f>
        <v>5.61</v>
      </c>
      <c r="J218">
        <f>'Calificaciones Informatica Indu'!J218</f>
        <v>1</v>
      </c>
      <c r="K218" t="str">
        <f>'Calificaciones Informatica Indu'!K218</f>
        <v>2012-2013</v>
      </c>
      <c r="L218">
        <f>'Calificaciones Informatica Indu'!L218</f>
        <v>1</v>
      </c>
    </row>
    <row r="219">
      <c r="A219">
        <f>'Calificaciones Informatica Indu'!A219</f>
        <v>218</v>
      </c>
      <c r="B219" t="str">
        <f>'Calificaciones Informatica Indu'!B219</f>
        <v>Marcos Martín</v>
      </c>
      <c r="C219">
        <f>'Calificaciones Informatica Indu'!C219</f>
        <v>0</v>
      </c>
      <c r="D219" t="str">
        <f>'Calificaciones Informatica Indu'!D219</f>
        <v>NP</v>
      </c>
      <c r="E219" t="str">
        <f>'Calificaciones Informatica Indu'!E219</f>
        <v>NP</v>
      </c>
      <c r="F219" t="str">
        <f>'Calificaciones Informatica Indu'!F219</f>
        <v>NP</v>
      </c>
      <c r="G219" t="str">
        <f>'Calificaciones Informatica Indu'!G219</f>
        <v>NP</v>
      </c>
      <c r="H219">
        <f>'Calificaciones Informatica Indu'!H219</f>
        <v>0</v>
      </c>
      <c r="I219">
        <f>'Calificaciones Informatica Indu'!I219</f>
        <v>0</v>
      </c>
      <c r="J219">
        <f>'Calificaciones Informatica Indu'!J219</f>
        <v>1</v>
      </c>
      <c r="K219" t="str">
        <f>'Calificaciones Informatica Indu'!K219</f>
        <v>2012-2013</v>
      </c>
      <c r="L219">
        <f>'Calificaciones Informatica Indu'!L219</f>
        <v>1</v>
      </c>
    </row>
    <row r="220">
      <c r="A220">
        <f>'Calificaciones Informatica Indu'!A220</f>
        <v>219</v>
      </c>
      <c r="B220" t="str">
        <f>'Calificaciones Informatica Indu'!B220</f>
        <v>Martín Saucedo</v>
      </c>
      <c r="C220">
        <f>'Calificaciones Informatica Indu'!C220</f>
        <v>1</v>
      </c>
      <c r="D220">
        <f>'Calificaciones Informatica Indu'!D220</f>
        <v>1.93</v>
      </c>
      <c r="E220">
        <f>'Calificaciones Informatica Indu'!E220</f>
        <v>0.74</v>
      </c>
      <c r="F220">
        <f>'Calificaciones Informatica Indu'!F220</f>
        <v>0.975</v>
      </c>
      <c r="G220">
        <f>'Calificaciones Informatica Indu'!G220</f>
        <v>1.95</v>
      </c>
      <c r="H220">
        <f>'Calificaciones Informatica Indu'!H220</f>
        <v>1.5</v>
      </c>
      <c r="I220">
        <f>'Calificaciones Informatica Indu'!I220</f>
        <v>8.095</v>
      </c>
      <c r="J220">
        <f>'Calificaciones Informatica Indu'!J220</f>
        <v>1</v>
      </c>
      <c r="K220" t="str">
        <f>'Calificaciones Informatica Indu'!K220</f>
        <v>2012-2013</v>
      </c>
      <c r="L220">
        <f>'Calificaciones Informatica Indu'!L220</f>
        <v>1</v>
      </c>
    </row>
    <row r="221">
      <c r="A221">
        <f>'Calificaciones Informatica Indu'!A221</f>
        <v>220</v>
      </c>
      <c r="B221" t="str">
        <f>'Calificaciones Informatica Indu'!B221</f>
        <v>Martín-Consuegra Campos</v>
      </c>
      <c r="C221">
        <f>'Calificaciones Informatica Indu'!C221</f>
        <v>0.1</v>
      </c>
      <c r="D221" t="str">
        <f>'Calificaciones Informatica Indu'!D221</f>
        <v>NP</v>
      </c>
      <c r="E221" t="str">
        <f>'Calificaciones Informatica Indu'!E221</f>
        <v>NP</v>
      </c>
      <c r="F221" t="str">
        <f>'Calificaciones Informatica Indu'!F221</f>
        <v>NP</v>
      </c>
      <c r="G221" t="str">
        <f>'Calificaciones Informatica Indu'!G221</f>
        <v>NP</v>
      </c>
      <c r="H221">
        <f>'Calificaciones Informatica Indu'!H221</f>
        <v>0</v>
      </c>
      <c r="I221">
        <f>'Calificaciones Informatica Indu'!I221</f>
        <v>0.1</v>
      </c>
      <c r="J221">
        <f>'Calificaciones Informatica Indu'!J221</f>
        <v>1</v>
      </c>
      <c r="K221" t="str">
        <f>'Calificaciones Informatica Indu'!K221</f>
        <v>2012-2013</v>
      </c>
      <c r="L221">
        <f>'Calificaciones Informatica Indu'!L221</f>
        <v>1</v>
      </c>
    </row>
    <row r="222">
      <c r="A222">
        <f>'Calificaciones Informatica Indu'!A222</f>
        <v>221</v>
      </c>
      <c r="B222" t="str">
        <f>'Calificaciones Informatica Indu'!B222</f>
        <v>Martínez Araque</v>
      </c>
      <c r="C222">
        <f>'Calificaciones Informatica Indu'!C222</f>
        <v>1</v>
      </c>
      <c r="D222">
        <f>'Calificaciones Informatica Indu'!D222</f>
        <v>1.82</v>
      </c>
      <c r="E222">
        <f>'Calificaciones Informatica Indu'!E222</f>
        <v>0.87</v>
      </c>
      <c r="F222">
        <f>'Calificaciones Informatica Indu'!F222</f>
        <v>1.35</v>
      </c>
      <c r="G222">
        <f>'Calificaciones Informatica Indu'!G222</f>
        <v>2.7</v>
      </c>
      <c r="H222">
        <f>'Calificaciones Informatica Indu'!H222</f>
        <v>1.5</v>
      </c>
      <c r="I222">
        <f>'Calificaciones Informatica Indu'!I222</f>
        <v>9.24</v>
      </c>
      <c r="J222">
        <f>'Calificaciones Informatica Indu'!J222</f>
        <v>1</v>
      </c>
      <c r="K222" t="str">
        <f>'Calificaciones Informatica Indu'!K222</f>
        <v>2012-2013</v>
      </c>
      <c r="L222">
        <f>'Calificaciones Informatica Indu'!L222</f>
        <v>1</v>
      </c>
    </row>
    <row r="223">
      <c r="A223">
        <f>'Calificaciones Informatica Indu'!A223</f>
        <v>222</v>
      </c>
      <c r="B223" t="str">
        <f>'Calificaciones Informatica Indu'!B223</f>
        <v>Martínez Corral</v>
      </c>
      <c r="C223">
        <f>'Calificaciones Informatica Indu'!C223</f>
        <v>0.1</v>
      </c>
      <c r="D223">
        <f>'Calificaciones Informatica Indu'!D223</f>
        <v>1.8</v>
      </c>
      <c r="E223">
        <f>'Calificaciones Informatica Indu'!E223</f>
        <v>0.81</v>
      </c>
      <c r="F223">
        <f>'Calificaciones Informatica Indu'!F223</f>
        <v>0.975</v>
      </c>
      <c r="G223">
        <f>'Calificaciones Informatica Indu'!G223</f>
        <v>2.925</v>
      </c>
      <c r="H223">
        <f>'Calificaciones Informatica Indu'!H223</f>
        <v>1.3</v>
      </c>
      <c r="I223">
        <f>'Calificaciones Informatica Indu'!I223</f>
        <v>7.91</v>
      </c>
      <c r="J223">
        <f>'Calificaciones Informatica Indu'!J223</f>
        <v>1</v>
      </c>
      <c r="K223" t="str">
        <f>'Calificaciones Informatica Indu'!K223</f>
        <v>2012-2013</v>
      </c>
      <c r="L223">
        <f>'Calificaciones Informatica Indu'!L223</f>
        <v>1</v>
      </c>
    </row>
    <row r="224">
      <c r="A224">
        <f>'Calificaciones Informatica Indu'!A224</f>
        <v>223</v>
      </c>
      <c r="B224" t="str">
        <f>'Calificaciones Informatica Indu'!B224</f>
        <v>Martínez Lucas</v>
      </c>
      <c r="C224">
        <f>'Calificaciones Informatica Indu'!C224</f>
        <v>0</v>
      </c>
      <c r="D224" t="str">
        <f>'Calificaciones Informatica Indu'!D224</f>
        <v>NP</v>
      </c>
      <c r="E224" t="str">
        <f>'Calificaciones Informatica Indu'!E224</f>
        <v>NP</v>
      </c>
      <c r="F224" t="str">
        <f>'Calificaciones Informatica Indu'!F224</f>
        <v>NP</v>
      </c>
      <c r="G224" t="str">
        <f>'Calificaciones Informatica Indu'!G224</f>
        <v>NP</v>
      </c>
      <c r="H224">
        <f>'Calificaciones Informatica Indu'!H224</f>
        <v>0.35</v>
      </c>
      <c r="I224">
        <f>'Calificaciones Informatica Indu'!I224</f>
        <v>0.35</v>
      </c>
      <c r="J224">
        <f>'Calificaciones Informatica Indu'!J224</f>
        <v>1</v>
      </c>
      <c r="K224" t="str">
        <f>'Calificaciones Informatica Indu'!K224</f>
        <v>2012-2013</v>
      </c>
      <c r="L224">
        <f>'Calificaciones Informatica Indu'!L224</f>
        <v>1</v>
      </c>
    </row>
    <row r="225">
      <c r="A225">
        <f>'Calificaciones Informatica Indu'!A225</f>
        <v>224</v>
      </c>
      <c r="B225" t="str">
        <f>'Calificaciones Informatica Indu'!B225</f>
        <v>Martínez Munto</v>
      </c>
      <c r="C225">
        <f>'Calificaciones Informatica Indu'!C225</f>
        <v>0.4</v>
      </c>
      <c r="D225">
        <f>'Calificaciones Informatica Indu'!D225</f>
        <v>1.47</v>
      </c>
      <c r="E225">
        <f>'Calificaciones Informatica Indu'!E225</f>
        <v>0.78</v>
      </c>
      <c r="F225">
        <f>'Calificaciones Informatica Indu'!F225</f>
        <v>0.45</v>
      </c>
      <c r="G225" t="str">
        <f>'Calificaciones Informatica Indu'!G225</f>
        <v>NP</v>
      </c>
      <c r="H225">
        <f>'Calificaciones Informatica Indu'!H225</f>
        <v>0.45</v>
      </c>
      <c r="I225">
        <f>'Calificaciones Informatica Indu'!I225</f>
        <v>3.55</v>
      </c>
      <c r="J225">
        <f>'Calificaciones Informatica Indu'!J225</f>
        <v>1</v>
      </c>
      <c r="K225" t="str">
        <f>'Calificaciones Informatica Indu'!K225</f>
        <v>2012-2013</v>
      </c>
      <c r="L225">
        <f>'Calificaciones Informatica Indu'!L225</f>
        <v>1</v>
      </c>
    </row>
    <row r="226">
      <c r="A226">
        <f>'Calificaciones Informatica Indu'!A226</f>
        <v>225</v>
      </c>
      <c r="B226" t="str">
        <f>'Calificaciones Informatica Indu'!B226</f>
        <v>Martínez Zambudio</v>
      </c>
      <c r="C226">
        <f>'Calificaciones Informatica Indu'!C226</f>
        <v>1</v>
      </c>
      <c r="D226">
        <f>'Calificaciones Informatica Indu'!D226</f>
        <v>1.82</v>
      </c>
      <c r="E226">
        <f>'Calificaciones Informatica Indu'!E226</f>
        <v>0.87</v>
      </c>
      <c r="F226">
        <f>'Calificaciones Informatica Indu'!F226</f>
        <v>1.4625</v>
      </c>
      <c r="G226">
        <f>'Calificaciones Informatica Indu'!G226</f>
        <v>1.65</v>
      </c>
      <c r="H226">
        <f>'Calificaciones Informatica Indu'!H226</f>
        <v>1.25</v>
      </c>
      <c r="I226">
        <f>'Calificaciones Informatica Indu'!I226</f>
        <v>8.0525</v>
      </c>
      <c r="J226">
        <f>'Calificaciones Informatica Indu'!J226</f>
        <v>1</v>
      </c>
      <c r="K226" t="str">
        <f>'Calificaciones Informatica Indu'!K226</f>
        <v>2012-2013</v>
      </c>
      <c r="L226">
        <f>'Calificaciones Informatica Indu'!L226</f>
        <v>1</v>
      </c>
    </row>
    <row r="227">
      <c r="A227">
        <f>'Calificaciones Informatica Indu'!A227</f>
        <v>226</v>
      </c>
      <c r="B227" t="str">
        <f>'Calificaciones Informatica Indu'!B227</f>
        <v>Mata Montes</v>
      </c>
      <c r="C227">
        <f>'Calificaciones Informatica Indu'!C227</f>
        <v>0</v>
      </c>
      <c r="D227" t="str">
        <f>'Calificaciones Informatica Indu'!D227</f>
        <v>NP</v>
      </c>
      <c r="E227" t="str">
        <f>'Calificaciones Informatica Indu'!E227</f>
        <v>NP</v>
      </c>
      <c r="F227" t="str">
        <f>'Calificaciones Informatica Indu'!F227</f>
        <v>NP</v>
      </c>
      <c r="G227" t="str">
        <f>'Calificaciones Informatica Indu'!G227</f>
        <v>NP</v>
      </c>
      <c r="H227">
        <f>'Calificaciones Informatica Indu'!H227</f>
        <v>0</v>
      </c>
      <c r="I227">
        <f>'Calificaciones Informatica Indu'!I227</f>
        <v>0</v>
      </c>
      <c r="J227">
        <f>'Calificaciones Informatica Indu'!J227</f>
        <v>1</v>
      </c>
      <c r="K227" t="str">
        <f>'Calificaciones Informatica Indu'!K227</f>
        <v>2012-2013</v>
      </c>
      <c r="L227">
        <f>'Calificaciones Informatica Indu'!L227</f>
        <v>1</v>
      </c>
    </row>
    <row r="228">
      <c r="A228">
        <f>'Calificaciones Informatica Indu'!A228</f>
        <v>227</v>
      </c>
      <c r="B228" t="str">
        <f>'Calificaciones Informatica Indu'!B228</f>
        <v>MBI NVE Mangue</v>
      </c>
      <c r="C228">
        <f>'Calificaciones Informatica Indu'!C228</f>
        <v>0</v>
      </c>
      <c r="D228">
        <f>'Calificaciones Informatica Indu'!D228</f>
        <v>1.06</v>
      </c>
      <c r="E228">
        <f>'Calificaciones Informatica Indu'!E228</f>
        <v>0.6</v>
      </c>
      <c r="F228">
        <f>'Calificaciones Informatica Indu'!F228</f>
        <v>0.5625</v>
      </c>
      <c r="G228" t="str">
        <f>'Calificaciones Informatica Indu'!G228</f>
        <v>NP</v>
      </c>
      <c r="H228">
        <f>'Calificaciones Informatica Indu'!H228</f>
        <v>0.37</v>
      </c>
      <c r="I228">
        <f>'Calificaciones Informatica Indu'!I228</f>
        <v>2.5925</v>
      </c>
      <c r="J228">
        <f>'Calificaciones Informatica Indu'!J228</f>
        <v>1</v>
      </c>
      <c r="K228" t="str">
        <f>'Calificaciones Informatica Indu'!K228</f>
        <v>2012-2013</v>
      </c>
      <c r="L228">
        <f>'Calificaciones Informatica Indu'!L228</f>
        <v>3</v>
      </c>
    </row>
    <row r="229">
      <c r="A229">
        <f>'Calificaciones Informatica Indu'!A229</f>
        <v>228</v>
      </c>
      <c r="B229" t="str">
        <f>'Calificaciones Informatica Indu'!B229</f>
        <v>Mbogo Ndong</v>
      </c>
      <c r="C229">
        <f>'Calificaciones Informatica Indu'!C229</f>
        <v>0.2</v>
      </c>
      <c r="D229" t="str">
        <f>'Calificaciones Informatica Indu'!D229</f>
        <v>NP</v>
      </c>
      <c r="E229">
        <f>'Calificaciones Informatica Indu'!E229</f>
        <v>0.77</v>
      </c>
      <c r="F229">
        <f>'Calificaciones Informatica Indu'!F229</f>
        <v>0.4125</v>
      </c>
      <c r="G229">
        <f>'Calificaciones Informatica Indu'!G229</f>
        <v>1.575</v>
      </c>
      <c r="H229">
        <f>'Calificaciones Informatica Indu'!H229</f>
        <v>0.4</v>
      </c>
      <c r="I229">
        <f>'Calificaciones Informatica Indu'!I229</f>
        <v>3.3575</v>
      </c>
      <c r="J229">
        <f>'Calificaciones Informatica Indu'!J229</f>
        <v>1</v>
      </c>
      <c r="K229" t="str">
        <f>'Calificaciones Informatica Indu'!K229</f>
        <v>2012-2013</v>
      </c>
      <c r="L229">
        <f>'Calificaciones Informatica Indu'!L229</f>
        <v>3</v>
      </c>
    </row>
    <row r="230">
      <c r="A230">
        <f>'Calificaciones Informatica Indu'!A230</f>
        <v>229</v>
      </c>
      <c r="B230" t="str">
        <f>'Calificaciones Informatica Indu'!B230</f>
        <v>Mendoza Higuera</v>
      </c>
      <c r="C230">
        <f>'Calificaciones Informatica Indu'!C230</f>
        <v>0.1</v>
      </c>
      <c r="D230" t="str">
        <f>'Calificaciones Informatica Indu'!D230</f>
        <v>NP</v>
      </c>
      <c r="E230" t="str">
        <f>'Calificaciones Informatica Indu'!E230</f>
        <v>NP</v>
      </c>
      <c r="F230" t="str">
        <f>'Calificaciones Informatica Indu'!F230</f>
        <v>NP</v>
      </c>
      <c r="G230" t="str">
        <f>'Calificaciones Informatica Indu'!G230</f>
        <v>NP</v>
      </c>
      <c r="H230">
        <f>'Calificaciones Informatica Indu'!H230</f>
        <v>0.05</v>
      </c>
      <c r="I230">
        <f>'Calificaciones Informatica Indu'!I230</f>
        <v>0.15</v>
      </c>
      <c r="J230">
        <f>'Calificaciones Informatica Indu'!J230</f>
        <v>1</v>
      </c>
      <c r="K230" t="str">
        <f>'Calificaciones Informatica Indu'!K230</f>
        <v>2012-2013</v>
      </c>
      <c r="L230">
        <f>'Calificaciones Informatica Indu'!L230</f>
        <v>1</v>
      </c>
    </row>
    <row r="231">
      <c r="A231">
        <f>'Calificaciones Informatica Indu'!A231</f>
        <v>230</v>
      </c>
      <c r="B231" t="str">
        <f>'Calificaciones Informatica Indu'!B231</f>
        <v>Molina Benítez</v>
      </c>
      <c r="C231">
        <f>'Calificaciones Informatica Indu'!C231</f>
        <v>0</v>
      </c>
      <c r="D231" t="str">
        <f>'Calificaciones Informatica Indu'!D231</f>
        <v>NP</v>
      </c>
      <c r="E231" t="str">
        <f>'Calificaciones Informatica Indu'!E231</f>
        <v>NP</v>
      </c>
      <c r="F231" t="str">
        <f>'Calificaciones Informatica Indu'!F231</f>
        <v>NP</v>
      </c>
      <c r="G231" t="str">
        <f>'Calificaciones Informatica Indu'!G231</f>
        <v>NP</v>
      </c>
      <c r="H231">
        <f>'Calificaciones Informatica Indu'!H231</f>
        <v>0</v>
      </c>
      <c r="I231">
        <f>'Calificaciones Informatica Indu'!I231</f>
        <v>0</v>
      </c>
      <c r="J231">
        <f>'Calificaciones Informatica Indu'!J231</f>
        <v>1</v>
      </c>
      <c r="K231" t="str">
        <f>'Calificaciones Informatica Indu'!K231</f>
        <v>2012-2013</v>
      </c>
      <c r="L231">
        <f>'Calificaciones Informatica Indu'!L231</f>
        <v>1</v>
      </c>
    </row>
    <row r="232">
      <c r="A232">
        <f>'Calificaciones Informatica Indu'!A232</f>
        <v>231</v>
      </c>
      <c r="B232" t="str">
        <f>'Calificaciones Informatica Indu'!B232</f>
        <v>Mora Gabriel</v>
      </c>
      <c r="C232">
        <f>'Calificaciones Informatica Indu'!C232</f>
        <v>0</v>
      </c>
      <c r="D232" t="str">
        <f>'Calificaciones Informatica Indu'!D232</f>
        <v>NP</v>
      </c>
      <c r="E232" t="str">
        <f>'Calificaciones Informatica Indu'!E232</f>
        <v>NP</v>
      </c>
      <c r="F232" t="str">
        <f>'Calificaciones Informatica Indu'!F232</f>
        <v>NP</v>
      </c>
      <c r="G232" t="str">
        <f>'Calificaciones Informatica Indu'!G232</f>
        <v>NP</v>
      </c>
      <c r="H232">
        <f>'Calificaciones Informatica Indu'!H232</f>
        <v>0</v>
      </c>
      <c r="I232">
        <f>'Calificaciones Informatica Indu'!I232</f>
        <v>0</v>
      </c>
      <c r="J232">
        <f>'Calificaciones Informatica Indu'!J232</f>
        <v>1</v>
      </c>
      <c r="K232" t="str">
        <f>'Calificaciones Informatica Indu'!K232</f>
        <v>2012-2013</v>
      </c>
      <c r="L232">
        <f>'Calificaciones Informatica Indu'!L232</f>
        <v>3</v>
      </c>
    </row>
    <row r="233">
      <c r="A233">
        <f>'Calificaciones Informatica Indu'!A233</f>
        <v>232</v>
      </c>
      <c r="B233" t="str">
        <f>'Calificaciones Informatica Indu'!B233</f>
        <v>Moreno Castillo</v>
      </c>
      <c r="C233">
        <f>'Calificaciones Informatica Indu'!C233</f>
        <v>0.1</v>
      </c>
      <c r="D233">
        <f>'Calificaciones Informatica Indu'!D233</f>
        <v>0.8</v>
      </c>
      <c r="E233">
        <f>'Calificaciones Informatica Indu'!E233</f>
        <v>0.7</v>
      </c>
      <c r="F233">
        <f>'Calificaciones Informatica Indu'!F233</f>
        <v>1</v>
      </c>
      <c r="G233">
        <f>'Calificaciones Informatica Indu'!G233</f>
        <v>1.65</v>
      </c>
      <c r="H233">
        <f>'Calificaciones Informatica Indu'!H233</f>
        <v>1.5</v>
      </c>
      <c r="I233">
        <f>'Calificaciones Informatica Indu'!I233</f>
        <v>5.75</v>
      </c>
      <c r="J233">
        <f>'Calificaciones Informatica Indu'!J233</f>
        <v>1</v>
      </c>
      <c r="K233" t="str">
        <f>'Calificaciones Informatica Indu'!K233</f>
        <v>2012-2013</v>
      </c>
      <c r="L233">
        <f>'Calificaciones Informatica Indu'!L233</f>
        <v>1</v>
      </c>
    </row>
    <row r="234">
      <c r="A234">
        <f>'Calificaciones Informatica Indu'!A234</f>
        <v>233</v>
      </c>
      <c r="B234" t="str">
        <f>'Calificaciones Informatica Indu'!B234</f>
        <v>Moreno Castillo</v>
      </c>
      <c r="C234">
        <f>'Calificaciones Informatica Indu'!C234</f>
        <v>0.8</v>
      </c>
      <c r="D234">
        <f>'Calificaciones Informatica Indu'!D234</f>
        <v>1.27</v>
      </c>
      <c r="E234">
        <f>'Calificaciones Informatica Indu'!E234</f>
        <v>0.81</v>
      </c>
      <c r="F234">
        <f>'Calificaciones Informatica Indu'!F234</f>
        <v>0.9</v>
      </c>
      <c r="G234">
        <f>'Calificaciones Informatica Indu'!G234</f>
        <v>2.85</v>
      </c>
      <c r="H234">
        <f>'Calificaciones Informatica Indu'!H234</f>
        <v>1.4</v>
      </c>
      <c r="I234">
        <f>'Calificaciones Informatica Indu'!I234</f>
        <v>8.03</v>
      </c>
      <c r="J234">
        <f>'Calificaciones Informatica Indu'!J234</f>
        <v>1</v>
      </c>
      <c r="K234" t="str">
        <f>'Calificaciones Informatica Indu'!K234</f>
        <v>2012-2013</v>
      </c>
      <c r="L234">
        <f>'Calificaciones Informatica Indu'!L234</f>
        <v>1</v>
      </c>
    </row>
    <row r="235">
      <c r="A235">
        <f>'Calificaciones Informatica Indu'!A235</f>
        <v>234</v>
      </c>
      <c r="B235" t="str">
        <f>'Calificaciones Informatica Indu'!B235</f>
        <v>Moreno García</v>
      </c>
      <c r="C235">
        <f>'Calificaciones Informatica Indu'!C235</f>
        <v>0.3</v>
      </c>
      <c r="D235">
        <f>'Calificaciones Informatica Indu'!D235</f>
        <v>1.57</v>
      </c>
      <c r="E235">
        <f>'Calificaciones Informatica Indu'!E235</f>
        <v>0.74</v>
      </c>
      <c r="F235">
        <f>'Calificaciones Informatica Indu'!F235</f>
        <v>0.4125</v>
      </c>
      <c r="G235">
        <f>'Calificaciones Informatica Indu'!G235</f>
        <v>2.775</v>
      </c>
      <c r="H235">
        <f>'Calificaciones Informatica Indu'!H235</f>
        <v>0.42</v>
      </c>
      <c r="I235">
        <f>'Calificaciones Informatica Indu'!I235</f>
        <v>6.2175</v>
      </c>
      <c r="J235">
        <f>'Calificaciones Informatica Indu'!J235</f>
        <v>1</v>
      </c>
      <c r="K235" t="str">
        <f>'Calificaciones Informatica Indu'!K235</f>
        <v>2012-2013</v>
      </c>
      <c r="L235">
        <f>'Calificaciones Informatica Indu'!L235</f>
        <v>1</v>
      </c>
    </row>
    <row r="236">
      <c r="A236">
        <f>'Calificaciones Informatica Indu'!A236</f>
        <v>235</v>
      </c>
      <c r="B236" t="str">
        <f>'Calificaciones Informatica Indu'!B236</f>
        <v>Moreno San Pedro</v>
      </c>
      <c r="C236">
        <f>'Calificaciones Informatica Indu'!C236</f>
        <v>1</v>
      </c>
      <c r="D236">
        <f>'Calificaciones Informatica Indu'!D236</f>
        <v>1.62</v>
      </c>
      <c r="E236">
        <f>'Calificaciones Informatica Indu'!E236</f>
        <v>0.81</v>
      </c>
      <c r="F236">
        <f>'Calificaciones Informatica Indu'!F236</f>
        <v>1.2</v>
      </c>
      <c r="G236">
        <f>'Calificaciones Informatica Indu'!G236</f>
        <v>2.925</v>
      </c>
      <c r="H236">
        <f>'Calificaciones Informatica Indu'!H236</f>
        <v>1.45</v>
      </c>
      <c r="I236">
        <f>'Calificaciones Informatica Indu'!I236</f>
        <v>9.005</v>
      </c>
      <c r="J236">
        <f>'Calificaciones Informatica Indu'!J236</f>
        <v>1</v>
      </c>
      <c r="K236" t="str">
        <f>'Calificaciones Informatica Indu'!K236</f>
        <v>2012-2013</v>
      </c>
      <c r="L236">
        <f>'Calificaciones Informatica Indu'!L236</f>
        <v>1</v>
      </c>
    </row>
    <row r="237">
      <c r="A237">
        <f>'Calificaciones Informatica Indu'!A237</f>
        <v>236</v>
      </c>
      <c r="B237" t="str">
        <f>'Calificaciones Informatica Indu'!B237</f>
        <v>Muñoz Orea</v>
      </c>
      <c r="C237">
        <f>'Calificaciones Informatica Indu'!C237</f>
        <v>1</v>
      </c>
      <c r="D237">
        <f>'Calificaciones Informatica Indu'!D237</f>
        <v>1.6</v>
      </c>
      <c r="E237">
        <f>'Calificaciones Informatica Indu'!E237</f>
        <v>1</v>
      </c>
      <c r="F237">
        <f>'Calificaciones Informatica Indu'!F237</f>
        <v>0.6</v>
      </c>
      <c r="G237">
        <f>'Calificaciones Informatica Indu'!G237</f>
        <v>0.675</v>
      </c>
      <c r="H237">
        <f>'Calificaciones Informatica Indu'!H237</f>
        <v>1.03</v>
      </c>
      <c r="I237">
        <f>'Calificaciones Informatica Indu'!I237</f>
        <v>5.905</v>
      </c>
      <c r="J237">
        <f>'Calificaciones Informatica Indu'!J237</f>
        <v>1</v>
      </c>
      <c r="K237" t="str">
        <f>'Calificaciones Informatica Indu'!K237</f>
        <v>2012-2013</v>
      </c>
      <c r="L237">
        <f>'Calificaciones Informatica Indu'!L237</f>
        <v>1</v>
      </c>
    </row>
    <row r="238">
      <c r="A238">
        <f>'Calificaciones Informatica Indu'!A238</f>
        <v>237</v>
      </c>
      <c r="B238" t="str">
        <f>'Calificaciones Informatica Indu'!B238</f>
        <v>Naharro Doñoro</v>
      </c>
      <c r="C238">
        <f>'Calificaciones Informatica Indu'!C238</f>
        <v>1</v>
      </c>
      <c r="D238">
        <f>'Calificaciones Informatica Indu'!D238</f>
        <v>1.55</v>
      </c>
      <c r="E238">
        <f>'Calificaciones Informatica Indu'!E238</f>
        <v>0.87</v>
      </c>
      <c r="F238">
        <f>'Calificaciones Informatica Indu'!F238</f>
        <v>1.125</v>
      </c>
      <c r="G238">
        <f>'Calificaciones Informatica Indu'!G238</f>
        <v>2.1</v>
      </c>
      <c r="H238">
        <f>'Calificaciones Informatica Indu'!H238</f>
        <v>1.5</v>
      </c>
      <c r="I238">
        <f>'Calificaciones Informatica Indu'!I238</f>
        <v>8.145</v>
      </c>
      <c r="J238">
        <f>'Calificaciones Informatica Indu'!J238</f>
        <v>1</v>
      </c>
      <c r="K238" t="str">
        <f>'Calificaciones Informatica Indu'!K238</f>
        <v>2012-2013</v>
      </c>
      <c r="L238">
        <f>'Calificaciones Informatica Indu'!L238</f>
        <v>3</v>
      </c>
    </row>
    <row r="239">
      <c r="A239">
        <f>'Calificaciones Informatica Indu'!A239</f>
        <v>238</v>
      </c>
      <c r="B239" t="str">
        <f>'Calificaciones Informatica Indu'!B239</f>
        <v>Nieva Velasco</v>
      </c>
      <c r="C239">
        <f>'Calificaciones Informatica Indu'!C239</f>
        <v>1</v>
      </c>
      <c r="D239">
        <f>'Calificaciones Informatica Indu'!D239</f>
        <v>1.16</v>
      </c>
      <c r="E239">
        <f>'Calificaciones Informatica Indu'!E239</f>
        <v>0.9</v>
      </c>
      <c r="F239">
        <f>'Calificaciones Informatica Indu'!F239</f>
        <v>0.9</v>
      </c>
      <c r="G239">
        <f>'Calificaciones Informatica Indu'!G239</f>
        <v>2.925</v>
      </c>
      <c r="H239">
        <f>'Calificaciones Informatica Indu'!H239</f>
        <v>1.5</v>
      </c>
      <c r="I239">
        <f>'Calificaciones Informatica Indu'!I239</f>
        <v>8.385</v>
      </c>
      <c r="J239">
        <f>'Calificaciones Informatica Indu'!J239</f>
        <v>1</v>
      </c>
      <c r="K239" t="str">
        <f>'Calificaciones Informatica Indu'!K239</f>
        <v>2012-2013</v>
      </c>
      <c r="L239">
        <f>'Calificaciones Informatica Indu'!L239</f>
        <v>1</v>
      </c>
    </row>
    <row r="240">
      <c r="A240">
        <f>'Calificaciones Informatica Indu'!A240</f>
        <v>239</v>
      </c>
      <c r="B240" t="str">
        <f>'Calificaciones Informatica Indu'!B240</f>
        <v>Nkoni Ondo Ayecaba</v>
      </c>
      <c r="C240">
        <f>'Calificaciones Informatica Indu'!C240</f>
        <v>0.3</v>
      </c>
      <c r="D240">
        <f>'Calificaciones Informatica Indu'!D240</f>
        <v>0.88</v>
      </c>
      <c r="E240">
        <f>'Calificaciones Informatica Indu'!E240</f>
        <v>0.6</v>
      </c>
      <c r="F240">
        <f>'Calificaciones Informatica Indu'!F240</f>
        <v>0.8625</v>
      </c>
      <c r="G240">
        <f>'Calificaciones Informatica Indu'!G240</f>
        <v>2.55</v>
      </c>
      <c r="H240">
        <f>'Calificaciones Informatica Indu'!H240</f>
        <v>0.78</v>
      </c>
      <c r="I240">
        <f>'Calificaciones Informatica Indu'!I240</f>
        <v>5.9725</v>
      </c>
      <c r="J240">
        <f>'Calificaciones Informatica Indu'!J240</f>
        <v>1</v>
      </c>
      <c r="K240" t="str">
        <f>'Calificaciones Informatica Indu'!K240</f>
        <v>2012-2013</v>
      </c>
      <c r="L240">
        <f>'Calificaciones Informatica Indu'!L240</f>
        <v>1</v>
      </c>
    </row>
    <row r="241">
      <c r="A241">
        <f>'Calificaciones Informatica Indu'!A241</f>
        <v>240</v>
      </c>
      <c r="B241" t="str">
        <f>'Calificaciones Informatica Indu'!B241</f>
        <v>Nova Pardo</v>
      </c>
      <c r="C241">
        <f>'Calificaciones Informatica Indu'!C241</f>
        <v>1</v>
      </c>
      <c r="D241">
        <f>'Calificaciones Informatica Indu'!D241</f>
        <v>1.43</v>
      </c>
      <c r="E241">
        <f>'Calificaciones Informatica Indu'!E241</f>
        <v>0.9</v>
      </c>
      <c r="F241">
        <f>'Calificaciones Informatica Indu'!F241</f>
        <v>1.05</v>
      </c>
      <c r="G241">
        <f>'Calificaciones Informatica Indu'!G241</f>
        <v>2.175</v>
      </c>
      <c r="H241">
        <f>'Calificaciones Informatica Indu'!H241</f>
        <v>1.5</v>
      </c>
      <c r="I241">
        <f>'Calificaciones Informatica Indu'!I241</f>
        <v>8.055</v>
      </c>
      <c r="J241">
        <f>'Calificaciones Informatica Indu'!J241</f>
        <v>1</v>
      </c>
      <c r="K241" t="str">
        <f>'Calificaciones Informatica Indu'!K241</f>
        <v>2012-2013</v>
      </c>
      <c r="L241">
        <f>'Calificaciones Informatica Indu'!L241</f>
        <v>1</v>
      </c>
    </row>
    <row r="242">
      <c r="A242">
        <f>'Calificaciones Informatica Indu'!A242</f>
        <v>241</v>
      </c>
      <c r="B242" t="str">
        <f>'Calificaciones Informatica Indu'!B242</f>
        <v>Nsi Ntongono</v>
      </c>
      <c r="C242">
        <f>'Calificaciones Informatica Indu'!C242</f>
        <v>0.1</v>
      </c>
      <c r="D242">
        <f>'Calificaciones Informatica Indu'!D242</f>
        <v>0.6</v>
      </c>
      <c r="E242">
        <f>'Calificaciones Informatica Indu'!E242</f>
        <v>0.6</v>
      </c>
      <c r="F242">
        <f>'Calificaciones Informatica Indu'!F242</f>
        <v>0.06</v>
      </c>
      <c r="G242" t="str">
        <f>'Calificaciones Informatica Indu'!G242</f>
        <v>NP</v>
      </c>
      <c r="H242">
        <f>'Calificaciones Informatica Indu'!H242</f>
        <v>0.3</v>
      </c>
      <c r="I242">
        <f>'Calificaciones Informatica Indu'!I242</f>
        <v>1.66</v>
      </c>
      <c r="J242">
        <f>'Calificaciones Informatica Indu'!J242</f>
        <v>1</v>
      </c>
      <c r="K242" t="str">
        <f>'Calificaciones Informatica Indu'!K242</f>
        <v>2012-2013</v>
      </c>
      <c r="L242">
        <f>'Calificaciones Informatica Indu'!L242</f>
        <v>1</v>
      </c>
    </row>
    <row r="243">
      <c r="A243">
        <f>'Calificaciones Informatica Indu'!A243</f>
        <v>242</v>
      </c>
      <c r="B243" t="str">
        <f>'Calificaciones Informatica Indu'!B243</f>
        <v>Nsue Onguene</v>
      </c>
      <c r="C243">
        <f>'Calificaciones Informatica Indu'!C243</f>
        <v>0.6</v>
      </c>
      <c r="D243">
        <f>'Calificaciones Informatica Indu'!D243</f>
        <v>1.88</v>
      </c>
      <c r="E243">
        <f>'Calificaciones Informatica Indu'!E243</f>
        <v>0.77</v>
      </c>
      <c r="F243">
        <f>'Calificaciones Informatica Indu'!F243</f>
        <v>0.525</v>
      </c>
      <c r="G243" t="str">
        <f>'Calificaciones Informatica Indu'!G243</f>
        <v>NP</v>
      </c>
      <c r="H243">
        <f>'Calificaciones Informatica Indu'!H243</f>
        <v>0.85</v>
      </c>
      <c r="I243">
        <f>'Calificaciones Informatica Indu'!I243</f>
        <v>4.625</v>
      </c>
      <c r="J243">
        <f>'Calificaciones Informatica Indu'!J243</f>
        <v>1</v>
      </c>
      <c r="K243" t="str">
        <f>'Calificaciones Informatica Indu'!K243</f>
        <v>2012-2013</v>
      </c>
      <c r="L243">
        <f>'Calificaciones Informatica Indu'!L243</f>
        <v>3</v>
      </c>
    </row>
    <row r="244">
      <c r="A244">
        <f>'Calificaciones Informatica Indu'!A244</f>
        <v>243</v>
      </c>
      <c r="B244" t="str">
        <f>'Calificaciones Informatica Indu'!B244</f>
        <v>Nsue Ayang</v>
      </c>
      <c r="C244">
        <f>'Calificaciones Informatica Indu'!C244</f>
        <v>0.2</v>
      </c>
      <c r="D244">
        <f>'Calificaciones Informatica Indu'!D244</f>
        <v>1.27</v>
      </c>
      <c r="E244">
        <f>'Calificaciones Informatica Indu'!E244</f>
        <v>0.6</v>
      </c>
      <c r="F244">
        <f>'Calificaciones Informatica Indu'!F244</f>
        <v>0.675</v>
      </c>
      <c r="G244">
        <f>'Calificaciones Informatica Indu'!G244</f>
        <v>0.3</v>
      </c>
      <c r="H244">
        <f>'Calificaciones Informatica Indu'!H244</f>
        <v>0.38</v>
      </c>
      <c r="I244">
        <f>'Calificaciones Informatica Indu'!I244</f>
        <v>3.425</v>
      </c>
      <c r="J244">
        <f>'Calificaciones Informatica Indu'!J244</f>
        <v>1</v>
      </c>
      <c r="K244" t="str">
        <f>'Calificaciones Informatica Indu'!K244</f>
        <v>2012-2013</v>
      </c>
      <c r="L244">
        <f>'Calificaciones Informatica Indu'!L244</f>
        <v>1</v>
      </c>
    </row>
    <row r="245">
      <c r="A245">
        <f>'Calificaciones Informatica Indu'!A245</f>
        <v>244</v>
      </c>
      <c r="B245" t="str">
        <f>'Calificaciones Informatica Indu'!B245</f>
        <v>Nve</v>
      </c>
      <c r="C245">
        <f>'Calificaciones Informatica Indu'!C245</f>
        <v>0.5</v>
      </c>
      <c r="D245">
        <f>'Calificaciones Informatica Indu'!D245</f>
        <v>1.35</v>
      </c>
      <c r="E245">
        <f>'Calificaciones Informatica Indu'!E245</f>
        <v>1</v>
      </c>
      <c r="F245">
        <f>'Calificaciones Informatica Indu'!F245</f>
        <v>0.9375</v>
      </c>
      <c r="G245">
        <f>'Calificaciones Informatica Indu'!G245</f>
        <v>1.2</v>
      </c>
      <c r="H245">
        <f>'Calificaciones Informatica Indu'!H245</f>
        <v>0.43</v>
      </c>
      <c r="I245">
        <f>'Calificaciones Informatica Indu'!I245</f>
        <v>5.4175</v>
      </c>
      <c r="J245">
        <f>'Calificaciones Informatica Indu'!J245</f>
        <v>1</v>
      </c>
      <c r="K245" t="str">
        <f>'Calificaciones Informatica Indu'!K245</f>
        <v>2012-2013</v>
      </c>
      <c r="L245">
        <f>'Calificaciones Informatica Indu'!L245</f>
        <v>1</v>
      </c>
    </row>
    <row r="246">
      <c r="A246">
        <f>'Calificaciones Informatica Indu'!A246</f>
        <v>245</v>
      </c>
      <c r="B246" t="str">
        <f>'Calificaciones Informatica Indu'!B246</f>
        <v>Orellana Arroba</v>
      </c>
      <c r="C246">
        <f>'Calificaciones Informatica Indu'!C246</f>
        <v>1</v>
      </c>
      <c r="D246">
        <f>'Calificaciones Informatica Indu'!D246</f>
        <v>1.97</v>
      </c>
      <c r="E246">
        <f>'Calificaciones Informatica Indu'!E246</f>
        <v>0.87</v>
      </c>
      <c r="F246">
        <f>'Calificaciones Informatica Indu'!F246</f>
        <v>1.5</v>
      </c>
      <c r="G246">
        <f>'Calificaciones Informatica Indu'!G246</f>
        <v>3</v>
      </c>
      <c r="H246">
        <f>'Calificaciones Informatica Indu'!H246</f>
        <v>1.5</v>
      </c>
      <c r="I246">
        <f>'Calificaciones Informatica Indu'!I246</f>
        <v>9.84</v>
      </c>
      <c r="J246">
        <f>'Calificaciones Informatica Indu'!J246</f>
        <v>1</v>
      </c>
      <c r="K246" t="str">
        <f>'Calificaciones Informatica Indu'!K246</f>
        <v>2012-2013</v>
      </c>
      <c r="L246">
        <f>'Calificaciones Informatica Indu'!L246</f>
        <v>1</v>
      </c>
    </row>
    <row r="247">
      <c r="A247">
        <f>'Calificaciones Informatica Indu'!A247</f>
        <v>246</v>
      </c>
      <c r="B247" t="str">
        <f>'Calificaciones Informatica Indu'!B247</f>
        <v>Ormeño Serrano</v>
      </c>
      <c r="C247">
        <f>'Calificaciones Informatica Indu'!C247</f>
        <v>0</v>
      </c>
      <c r="D247" t="str">
        <f>'Calificaciones Informatica Indu'!D247</f>
        <v>NP</v>
      </c>
      <c r="E247">
        <f>'Calificaciones Informatica Indu'!E247</f>
        <v>0.64</v>
      </c>
      <c r="F247" t="str">
        <f>'Calificaciones Informatica Indu'!F247</f>
        <v>NP</v>
      </c>
      <c r="G247" t="str">
        <f>'Calificaciones Informatica Indu'!G247</f>
        <v>NP</v>
      </c>
      <c r="H247">
        <f>'Calificaciones Informatica Indu'!H247</f>
        <v>0</v>
      </c>
      <c r="I247">
        <f>'Calificaciones Informatica Indu'!I247</f>
        <v>0.64</v>
      </c>
      <c r="J247">
        <f>'Calificaciones Informatica Indu'!J247</f>
        <v>1</v>
      </c>
      <c r="K247" t="str">
        <f>'Calificaciones Informatica Indu'!K247</f>
        <v>2012-2013</v>
      </c>
      <c r="L247">
        <f>'Calificaciones Informatica Indu'!L247</f>
        <v>3</v>
      </c>
    </row>
    <row r="248">
      <c r="A248">
        <f>'Calificaciones Informatica Indu'!A248</f>
        <v>247</v>
      </c>
      <c r="B248" t="str">
        <f>'Calificaciones Informatica Indu'!B248</f>
        <v>Palomino Montero</v>
      </c>
      <c r="C248">
        <f>'Calificaciones Informatica Indu'!C248</f>
        <v>0</v>
      </c>
      <c r="D248" t="str">
        <f>'Calificaciones Informatica Indu'!D248</f>
        <v>NP</v>
      </c>
      <c r="E248" t="str">
        <f>'Calificaciones Informatica Indu'!E248</f>
        <v>NP</v>
      </c>
      <c r="F248" t="str">
        <f>'Calificaciones Informatica Indu'!F248</f>
        <v>NP</v>
      </c>
      <c r="G248" t="str">
        <f>'Calificaciones Informatica Indu'!G248</f>
        <v>NP</v>
      </c>
      <c r="H248">
        <f>'Calificaciones Informatica Indu'!H248</f>
        <v>0</v>
      </c>
      <c r="I248">
        <f>'Calificaciones Informatica Indu'!I248</f>
        <v>0</v>
      </c>
      <c r="J248">
        <f>'Calificaciones Informatica Indu'!J248</f>
        <v>1</v>
      </c>
      <c r="K248" t="str">
        <f>'Calificaciones Informatica Indu'!K248</f>
        <v>2012-2013</v>
      </c>
      <c r="L248">
        <f>'Calificaciones Informatica Indu'!L248</f>
        <v>1</v>
      </c>
    </row>
    <row r="249">
      <c r="A249">
        <f>'Calificaciones Informatica Indu'!A249</f>
        <v>248</v>
      </c>
      <c r="B249" t="str">
        <f>'Calificaciones Informatica Indu'!B249</f>
        <v>Paniagua Jiménez</v>
      </c>
      <c r="C249">
        <f>'Calificaciones Informatica Indu'!C249</f>
        <v>0</v>
      </c>
      <c r="D249" t="str">
        <f>'Calificaciones Informatica Indu'!D249</f>
        <v>NP</v>
      </c>
      <c r="E249" t="str">
        <f>'Calificaciones Informatica Indu'!E249</f>
        <v>NP</v>
      </c>
      <c r="F249" t="str">
        <f>'Calificaciones Informatica Indu'!F249</f>
        <v>NP</v>
      </c>
      <c r="G249" t="str">
        <f>'Calificaciones Informatica Indu'!G249</f>
        <v>NP</v>
      </c>
      <c r="H249">
        <f>'Calificaciones Informatica Indu'!H249</f>
        <v>0</v>
      </c>
      <c r="I249">
        <f>'Calificaciones Informatica Indu'!I249</f>
        <v>0</v>
      </c>
      <c r="J249">
        <f>'Calificaciones Informatica Indu'!J249</f>
        <v>1</v>
      </c>
      <c r="K249" t="str">
        <f>'Calificaciones Informatica Indu'!K249</f>
        <v>2012-2013</v>
      </c>
      <c r="L249">
        <f>'Calificaciones Informatica Indu'!L249</f>
        <v>1</v>
      </c>
    </row>
    <row r="250">
      <c r="A250">
        <f>'Calificaciones Informatica Indu'!A250</f>
        <v>249</v>
      </c>
      <c r="B250" t="str">
        <f>'Calificaciones Informatica Indu'!B250</f>
        <v>Parra Soria</v>
      </c>
      <c r="C250">
        <f>'Calificaciones Informatica Indu'!C250</f>
        <v>1</v>
      </c>
      <c r="D250">
        <f>'Calificaciones Informatica Indu'!D250</f>
        <v>1.87</v>
      </c>
      <c r="E250">
        <f>'Calificaciones Informatica Indu'!E250</f>
        <v>0.97</v>
      </c>
      <c r="F250">
        <f>'Calificaciones Informatica Indu'!F250</f>
        <v>1.2</v>
      </c>
      <c r="G250">
        <f>'Calificaciones Informatica Indu'!G250</f>
        <v>2.325</v>
      </c>
      <c r="H250">
        <f>'Calificaciones Informatica Indu'!H250</f>
        <v>1.5</v>
      </c>
      <c r="I250">
        <f>'Calificaciones Informatica Indu'!I250</f>
        <v>8.865</v>
      </c>
      <c r="J250">
        <f>'Calificaciones Informatica Indu'!J250</f>
        <v>1</v>
      </c>
      <c r="K250" t="str">
        <f>'Calificaciones Informatica Indu'!K250</f>
        <v>2012-2013</v>
      </c>
      <c r="L250">
        <f>'Calificaciones Informatica Indu'!L250</f>
        <v>1</v>
      </c>
    </row>
    <row r="251">
      <c r="A251">
        <f>'Calificaciones Informatica Indu'!A251</f>
        <v>250</v>
      </c>
      <c r="B251" t="str">
        <f>'Calificaciones Informatica Indu'!B251</f>
        <v>Peco Calzado</v>
      </c>
      <c r="C251">
        <f>'Calificaciones Informatica Indu'!C251</f>
        <v>0</v>
      </c>
      <c r="D251" t="str">
        <f>'Calificaciones Informatica Indu'!D251</f>
        <v>NP</v>
      </c>
      <c r="E251" t="str">
        <f>'Calificaciones Informatica Indu'!E251</f>
        <v>NP</v>
      </c>
      <c r="F251" t="str">
        <f>'Calificaciones Informatica Indu'!F251</f>
        <v>NP</v>
      </c>
      <c r="G251" t="str">
        <f>'Calificaciones Informatica Indu'!G251</f>
        <v>NP</v>
      </c>
      <c r="H251">
        <f>'Calificaciones Informatica Indu'!H251</f>
        <v>0</v>
      </c>
      <c r="I251">
        <f>'Calificaciones Informatica Indu'!I251</f>
        <v>0</v>
      </c>
      <c r="J251">
        <f>'Calificaciones Informatica Indu'!J251</f>
        <v>1</v>
      </c>
      <c r="K251" t="str">
        <f>'Calificaciones Informatica Indu'!K251</f>
        <v>2012-2013</v>
      </c>
      <c r="L251">
        <f>'Calificaciones Informatica Indu'!L251</f>
        <v>1</v>
      </c>
    </row>
    <row r="252">
      <c r="A252">
        <f>'Calificaciones Informatica Indu'!A252</f>
        <v>251</v>
      </c>
      <c r="B252" t="str">
        <f>'Calificaciones Informatica Indu'!B252</f>
        <v>Pérez Sánchez</v>
      </c>
      <c r="C252">
        <f>'Calificaciones Informatica Indu'!C252</f>
        <v>1</v>
      </c>
      <c r="D252">
        <f>'Calificaciones Informatica Indu'!D252</f>
        <v>1.65</v>
      </c>
      <c r="E252">
        <f>'Calificaciones Informatica Indu'!E252</f>
        <v>0.4</v>
      </c>
      <c r="F252">
        <f>'Calificaciones Informatica Indu'!F252</f>
        <v>1.5</v>
      </c>
      <c r="G252">
        <f>'Calificaciones Informatica Indu'!G252</f>
        <v>1.85</v>
      </c>
      <c r="H252">
        <f>'Calificaciones Informatica Indu'!H252</f>
        <v>1.5</v>
      </c>
      <c r="I252">
        <f>'Calificaciones Informatica Indu'!I252</f>
        <v>7.9</v>
      </c>
      <c r="J252">
        <f>'Calificaciones Informatica Indu'!J252</f>
        <v>1</v>
      </c>
      <c r="K252" t="str">
        <f>'Calificaciones Informatica Indu'!K252</f>
        <v>2012-2013</v>
      </c>
      <c r="L252">
        <f>'Calificaciones Informatica Indu'!L252</f>
        <v>1</v>
      </c>
    </row>
    <row r="253">
      <c r="A253">
        <f>'Calificaciones Informatica Indu'!A253</f>
        <v>252</v>
      </c>
      <c r="B253" t="str">
        <f>'Calificaciones Informatica Indu'!B253</f>
        <v>Piedras de la Hoaz</v>
      </c>
      <c r="C253">
        <f>'Calificaciones Informatica Indu'!C253</f>
        <v>0</v>
      </c>
      <c r="D253" t="str">
        <f>'Calificaciones Informatica Indu'!D253</f>
        <v>NP</v>
      </c>
      <c r="E253" t="str">
        <f>'Calificaciones Informatica Indu'!E253</f>
        <v>NP</v>
      </c>
      <c r="F253" t="str">
        <f>'Calificaciones Informatica Indu'!F253</f>
        <v>NP</v>
      </c>
      <c r="G253" t="str">
        <f>'Calificaciones Informatica Indu'!G253</f>
        <v>NP</v>
      </c>
      <c r="H253">
        <f>'Calificaciones Informatica Indu'!H253</f>
        <v>0</v>
      </c>
      <c r="I253">
        <f>'Calificaciones Informatica Indu'!I253</f>
        <v>0</v>
      </c>
      <c r="J253">
        <f>'Calificaciones Informatica Indu'!J253</f>
        <v>1</v>
      </c>
      <c r="K253" t="str">
        <f>'Calificaciones Informatica Indu'!K253</f>
        <v>2012-2013</v>
      </c>
      <c r="L253">
        <f>'Calificaciones Informatica Indu'!L253</f>
        <v>1</v>
      </c>
    </row>
    <row r="254">
      <c r="A254">
        <f>'Calificaciones Informatica Indu'!A254</f>
        <v>253</v>
      </c>
      <c r="B254" t="str">
        <f>'Calificaciones Informatica Indu'!B254</f>
        <v>Pizarro Sánchez</v>
      </c>
      <c r="C254">
        <f>'Calificaciones Informatica Indu'!C254</f>
        <v>0.1</v>
      </c>
      <c r="D254">
        <f>'Calificaciones Informatica Indu'!D254</f>
        <v>0.8</v>
      </c>
      <c r="E254">
        <f>'Calificaciones Informatica Indu'!E254</f>
        <v>0.8</v>
      </c>
      <c r="F254">
        <f>'Calificaciones Informatica Indu'!F254</f>
        <v>0</v>
      </c>
      <c r="G254">
        <f>'Calificaciones Informatica Indu'!G254</f>
        <v>0.075</v>
      </c>
      <c r="H254">
        <f>'Calificaciones Informatica Indu'!H254</f>
        <v>0.45</v>
      </c>
      <c r="I254">
        <f>'Calificaciones Informatica Indu'!I254</f>
        <v>2.225</v>
      </c>
      <c r="J254">
        <f>'Calificaciones Informatica Indu'!J254</f>
        <v>1</v>
      </c>
      <c r="K254" t="str">
        <f>'Calificaciones Informatica Indu'!K254</f>
        <v>2012-2013</v>
      </c>
      <c r="L254">
        <f>'Calificaciones Informatica Indu'!L254</f>
        <v>1</v>
      </c>
    </row>
    <row r="255">
      <c r="A255">
        <f>'Calificaciones Informatica Indu'!A255</f>
        <v>254</v>
      </c>
      <c r="B255" t="str">
        <f>'Calificaciones Informatica Indu'!B255</f>
        <v>Porras Hidalgo</v>
      </c>
      <c r="C255">
        <f>'Calificaciones Informatica Indu'!C255</f>
        <v>0</v>
      </c>
      <c r="D255" t="str">
        <f>'Calificaciones Informatica Indu'!D255</f>
        <v>NP</v>
      </c>
      <c r="E255" t="str">
        <f>'Calificaciones Informatica Indu'!E255</f>
        <v>NP</v>
      </c>
      <c r="F255" t="str">
        <f>'Calificaciones Informatica Indu'!F255</f>
        <v>NP</v>
      </c>
      <c r="G255" t="str">
        <f>'Calificaciones Informatica Indu'!G255</f>
        <v>NP</v>
      </c>
      <c r="H255">
        <f>'Calificaciones Informatica Indu'!H255</f>
        <v>0</v>
      </c>
      <c r="I255">
        <f>'Calificaciones Informatica Indu'!I255</f>
        <v>0</v>
      </c>
      <c r="J255">
        <f>'Calificaciones Informatica Indu'!J255</f>
        <v>1</v>
      </c>
      <c r="K255" t="str">
        <f>'Calificaciones Informatica Indu'!K255</f>
        <v>2012-2013</v>
      </c>
      <c r="L255">
        <f>'Calificaciones Informatica Indu'!L255</f>
        <v>1</v>
      </c>
    </row>
    <row r="256">
      <c r="A256">
        <f>'Calificaciones Informatica Indu'!A256</f>
        <v>255</v>
      </c>
      <c r="B256" t="str">
        <f>'Calificaciones Informatica Indu'!B256</f>
        <v>Puerta Bustos</v>
      </c>
      <c r="C256">
        <f>'Calificaciones Informatica Indu'!C256</f>
        <v>0.5</v>
      </c>
      <c r="D256">
        <f>'Calificaciones Informatica Indu'!D256</f>
        <v>1.37</v>
      </c>
      <c r="E256">
        <f>'Calificaciones Informatica Indu'!E256</f>
        <v>0.74</v>
      </c>
      <c r="F256">
        <f>'Calificaciones Informatica Indu'!F256</f>
        <v>0.825</v>
      </c>
      <c r="G256">
        <f>'Calificaciones Informatica Indu'!G256</f>
        <v>0.825</v>
      </c>
      <c r="H256">
        <f>'Calificaciones Informatica Indu'!H256</f>
        <v>0.5</v>
      </c>
      <c r="I256">
        <f>'Calificaciones Informatica Indu'!I256</f>
        <v>4.76</v>
      </c>
      <c r="J256">
        <f>'Calificaciones Informatica Indu'!J256</f>
        <v>1</v>
      </c>
      <c r="K256" t="str">
        <f>'Calificaciones Informatica Indu'!K256</f>
        <v>2012-2013</v>
      </c>
      <c r="L256">
        <f>'Calificaciones Informatica Indu'!L256</f>
        <v>1</v>
      </c>
    </row>
    <row r="257">
      <c r="A257">
        <f>'Calificaciones Informatica Indu'!A257</f>
        <v>256</v>
      </c>
      <c r="B257" t="str">
        <f>'Calificaciones Informatica Indu'!B257</f>
        <v>Pulido Valle</v>
      </c>
      <c r="C257">
        <f>'Calificaciones Informatica Indu'!C257</f>
        <v>1</v>
      </c>
      <c r="D257">
        <f>'Calificaciones Informatica Indu'!D257</f>
        <v>1.25</v>
      </c>
      <c r="E257">
        <f>'Calificaciones Informatica Indu'!E257</f>
        <v>0.4</v>
      </c>
      <c r="F257">
        <f>'Calificaciones Informatica Indu'!F257</f>
        <v>1.1</v>
      </c>
      <c r="G257">
        <f>'Calificaciones Informatica Indu'!G257</f>
        <v>3</v>
      </c>
      <c r="H257">
        <f>'Calificaciones Informatica Indu'!H257</f>
        <v>1.35</v>
      </c>
      <c r="I257">
        <f>'Calificaciones Informatica Indu'!I257</f>
        <v>8.1</v>
      </c>
      <c r="J257">
        <f>'Calificaciones Informatica Indu'!J257</f>
        <v>1</v>
      </c>
      <c r="K257" t="str">
        <f>'Calificaciones Informatica Indu'!K257</f>
        <v>2012-2013</v>
      </c>
      <c r="L257">
        <f>'Calificaciones Informatica Indu'!L257</f>
        <v>1</v>
      </c>
    </row>
    <row r="258">
      <c r="A258">
        <f>'Calificaciones Informatica Indu'!A258</f>
        <v>257</v>
      </c>
      <c r="B258" t="str">
        <f>'Calificaciones Informatica Indu'!B258</f>
        <v>Quero Carrasco</v>
      </c>
      <c r="C258">
        <f>'Calificaciones Informatica Indu'!C258</f>
        <v>1</v>
      </c>
      <c r="D258">
        <f>'Calificaciones Informatica Indu'!D258</f>
        <v>0.94</v>
      </c>
      <c r="E258">
        <f>'Calificaciones Informatica Indu'!E258</f>
        <v>0.8</v>
      </c>
      <c r="F258">
        <f>'Calificaciones Informatica Indu'!F258</f>
        <v>1.0125</v>
      </c>
      <c r="G258">
        <f>'Calificaciones Informatica Indu'!G258</f>
        <v>1.275</v>
      </c>
      <c r="H258">
        <f>'Calificaciones Informatica Indu'!H258</f>
        <v>0.7</v>
      </c>
      <c r="I258">
        <f>'Calificaciones Informatica Indu'!I258</f>
        <v>5.7275</v>
      </c>
      <c r="J258">
        <f>'Calificaciones Informatica Indu'!J258</f>
        <v>1</v>
      </c>
      <c r="K258" t="str">
        <f>'Calificaciones Informatica Indu'!K258</f>
        <v>2012-2013</v>
      </c>
      <c r="L258">
        <f>'Calificaciones Informatica Indu'!L258</f>
        <v>1</v>
      </c>
    </row>
    <row r="259">
      <c r="A259">
        <f>'Calificaciones Informatica Indu'!A259</f>
        <v>258</v>
      </c>
      <c r="B259" t="str">
        <f>'Calificaciones Informatica Indu'!B259</f>
        <v>Rabat Gorbeña</v>
      </c>
      <c r="C259">
        <f>'Calificaciones Informatica Indu'!C259</f>
        <v>1</v>
      </c>
      <c r="D259">
        <f>'Calificaciones Informatica Indu'!D259</f>
        <v>1.49</v>
      </c>
      <c r="E259">
        <f>'Calificaciones Informatica Indu'!E259</f>
        <v>0.77</v>
      </c>
      <c r="F259">
        <f>'Calificaciones Informatica Indu'!F259</f>
        <v>0.8625</v>
      </c>
      <c r="G259">
        <f>'Calificaciones Informatica Indu'!G259</f>
        <v>2.175</v>
      </c>
      <c r="H259">
        <f>'Calificaciones Informatica Indu'!H259</f>
        <v>1.15</v>
      </c>
      <c r="I259">
        <f>'Calificaciones Informatica Indu'!I259</f>
        <v>7.4475</v>
      </c>
      <c r="J259">
        <f>'Calificaciones Informatica Indu'!J259</f>
        <v>1</v>
      </c>
      <c r="K259" t="str">
        <f>'Calificaciones Informatica Indu'!K259</f>
        <v>2012-2013</v>
      </c>
      <c r="L259">
        <f>'Calificaciones Informatica Indu'!L259</f>
        <v>3</v>
      </c>
    </row>
    <row r="260">
      <c r="A260">
        <f>'Calificaciones Informatica Indu'!A260</f>
        <v>259</v>
      </c>
      <c r="B260" t="str">
        <f>'Calificaciones Informatica Indu'!B260</f>
        <v>Ramilo Plata</v>
      </c>
      <c r="C260">
        <f>'Calificaciones Informatica Indu'!C260</f>
        <v>0.3</v>
      </c>
      <c r="D260">
        <f>'Calificaciones Informatica Indu'!D260</f>
        <v>1.25</v>
      </c>
      <c r="E260">
        <f>'Calificaciones Informatica Indu'!E260</f>
        <v>1</v>
      </c>
      <c r="F260">
        <f>'Calificaciones Informatica Indu'!F260</f>
        <v>0.6</v>
      </c>
      <c r="G260">
        <f>'Calificaciones Informatica Indu'!G260</f>
        <v>0.6</v>
      </c>
      <c r="H260">
        <f>'Calificaciones Informatica Indu'!H260</f>
        <v>1</v>
      </c>
      <c r="I260">
        <f>'Calificaciones Informatica Indu'!I260</f>
        <v>4.75</v>
      </c>
      <c r="J260">
        <f>'Calificaciones Informatica Indu'!J260</f>
        <v>1</v>
      </c>
      <c r="K260" t="str">
        <f>'Calificaciones Informatica Indu'!K260</f>
        <v>2012-2013</v>
      </c>
      <c r="L260">
        <f>'Calificaciones Informatica Indu'!L260</f>
        <v>1</v>
      </c>
    </row>
    <row r="261">
      <c r="A261">
        <f>'Calificaciones Informatica Indu'!A261</f>
        <v>260</v>
      </c>
      <c r="B261" t="str">
        <f>'Calificaciones Informatica Indu'!B261</f>
        <v>Reguillo Ferris</v>
      </c>
      <c r="C261">
        <f>'Calificaciones Informatica Indu'!C261</f>
        <v>0.5</v>
      </c>
      <c r="D261">
        <f>'Calificaciones Informatica Indu'!D261</f>
        <v>1</v>
      </c>
      <c r="E261">
        <f>'Calificaciones Informatica Indu'!E261</f>
        <v>1</v>
      </c>
      <c r="F261">
        <f>'Calificaciones Informatica Indu'!F261</f>
        <v>0</v>
      </c>
      <c r="G261">
        <f>'Calificaciones Informatica Indu'!G261</f>
        <v>0</v>
      </c>
      <c r="H261">
        <f>'Calificaciones Informatica Indu'!H261</f>
        <v>0.88</v>
      </c>
      <c r="I261">
        <f>'Calificaciones Informatica Indu'!I261</f>
        <v>3.38</v>
      </c>
      <c r="J261">
        <f>'Calificaciones Informatica Indu'!J261</f>
        <v>1</v>
      </c>
      <c r="K261" t="str">
        <f>'Calificaciones Informatica Indu'!K261</f>
        <v>2012-2013</v>
      </c>
      <c r="L261">
        <f>'Calificaciones Informatica Indu'!L261</f>
        <v>3</v>
      </c>
    </row>
    <row r="262">
      <c r="A262">
        <f>'Calificaciones Informatica Indu'!A262</f>
        <v>261</v>
      </c>
      <c r="B262" t="str">
        <f>'Calificaciones Informatica Indu'!B262</f>
        <v>Risco Cruz</v>
      </c>
      <c r="C262">
        <f>'Calificaciones Informatica Indu'!C262</f>
        <v>0</v>
      </c>
      <c r="D262" t="str">
        <f>'Calificaciones Informatica Indu'!D262</f>
        <v>NP</v>
      </c>
      <c r="E262" t="str">
        <f>'Calificaciones Informatica Indu'!E262</f>
        <v>NP</v>
      </c>
      <c r="F262" t="str">
        <f>'Calificaciones Informatica Indu'!F262</f>
        <v>NP</v>
      </c>
      <c r="G262" t="str">
        <f>'Calificaciones Informatica Indu'!G262</f>
        <v>NP</v>
      </c>
      <c r="H262">
        <f>'Calificaciones Informatica Indu'!H262</f>
        <v>0</v>
      </c>
      <c r="I262">
        <f>'Calificaciones Informatica Indu'!I262</f>
        <v>0</v>
      </c>
      <c r="J262">
        <f>'Calificaciones Informatica Indu'!J262</f>
        <v>1</v>
      </c>
      <c r="K262" t="str">
        <f>'Calificaciones Informatica Indu'!K262</f>
        <v>2012-2013</v>
      </c>
      <c r="L262">
        <f>'Calificaciones Informatica Indu'!L262</f>
        <v>1</v>
      </c>
    </row>
    <row r="263">
      <c r="A263">
        <f>'Calificaciones Informatica Indu'!A263</f>
        <v>262</v>
      </c>
      <c r="B263" t="str">
        <f>'Calificaciones Informatica Indu'!B263</f>
        <v>Rodriguez Lancha</v>
      </c>
      <c r="C263">
        <f>'Calificaciones Informatica Indu'!C263</f>
        <v>0</v>
      </c>
      <c r="D263">
        <f>'Calificaciones Informatica Indu'!D263</f>
        <v>1.07</v>
      </c>
      <c r="E263">
        <f>'Calificaciones Informatica Indu'!E263</f>
        <v>0.9</v>
      </c>
      <c r="F263">
        <f>'Calificaciones Informatica Indu'!F263</f>
        <v>0.4875</v>
      </c>
      <c r="G263" t="str">
        <f>'Calificaciones Informatica Indu'!G263</f>
        <v>NP</v>
      </c>
      <c r="H263">
        <f>'Calificaciones Informatica Indu'!H263</f>
        <v>0.47</v>
      </c>
      <c r="I263">
        <f>'Calificaciones Informatica Indu'!I263</f>
        <v>2.9275</v>
      </c>
      <c r="J263">
        <f>'Calificaciones Informatica Indu'!J263</f>
        <v>1</v>
      </c>
      <c r="K263" t="str">
        <f>'Calificaciones Informatica Indu'!K263</f>
        <v>2012-2013</v>
      </c>
      <c r="L263">
        <f>'Calificaciones Informatica Indu'!L263</f>
        <v>1</v>
      </c>
    </row>
    <row r="264">
      <c r="A264">
        <f>'Calificaciones Informatica Indu'!A264</f>
        <v>263</v>
      </c>
      <c r="B264" t="str">
        <f>'Calificaciones Informatica Indu'!B264</f>
        <v>Rodriguez Valero</v>
      </c>
      <c r="C264">
        <f>'Calificaciones Informatica Indu'!C264</f>
        <v>1</v>
      </c>
      <c r="D264">
        <f>'Calificaciones Informatica Indu'!D264</f>
        <v>1.82</v>
      </c>
      <c r="E264">
        <f>'Calificaciones Informatica Indu'!E264</f>
        <v>0.56</v>
      </c>
      <c r="F264">
        <f>'Calificaciones Informatica Indu'!F264</f>
        <v>1.35</v>
      </c>
      <c r="G264">
        <f>'Calificaciones Informatica Indu'!G264</f>
        <v>2.175</v>
      </c>
      <c r="H264">
        <f>'Calificaciones Informatica Indu'!H264</f>
        <v>1.1</v>
      </c>
      <c r="I264">
        <f>'Calificaciones Informatica Indu'!I264</f>
        <v>8.005</v>
      </c>
      <c r="J264">
        <f>'Calificaciones Informatica Indu'!J264</f>
        <v>1</v>
      </c>
      <c r="K264" t="str">
        <f>'Calificaciones Informatica Indu'!K264</f>
        <v>2012-2013</v>
      </c>
      <c r="L264">
        <f>'Calificaciones Informatica Indu'!L264</f>
        <v>3</v>
      </c>
    </row>
    <row r="265">
      <c r="A265">
        <f>'Calificaciones Informatica Indu'!A265</f>
        <v>264</v>
      </c>
      <c r="B265" t="str">
        <f>'Calificaciones Informatica Indu'!B265</f>
        <v>Romero Picazo</v>
      </c>
      <c r="C265">
        <f>'Calificaciones Informatica Indu'!C265</f>
        <v>0</v>
      </c>
      <c r="D265" t="str">
        <f>'Calificaciones Informatica Indu'!D265</f>
        <v>NP</v>
      </c>
      <c r="E265" t="str">
        <f>'Calificaciones Informatica Indu'!E265</f>
        <v>NP</v>
      </c>
      <c r="F265" t="str">
        <f>'Calificaciones Informatica Indu'!F265</f>
        <v>NP</v>
      </c>
      <c r="G265" t="str">
        <f>'Calificaciones Informatica Indu'!G265</f>
        <v>NP</v>
      </c>
      <c r="H265">
        <f>'Calificaciones Informatica Indu'!H265</f>
        <v>0</v>
      </c>
      <c r="I265">
        <f>'Calificaciones Informatica Indu'!I265</f>
        <v>0</v>
      </c>
      <c r="J265">
        <f>'Calificaciones Informatica Indu'!J265</f>
        <v>1</v>
      </c>
      <c r="K265" t="str">
        <f>'Calificaciones Informatica Indu'!K265</f>
        <v>2012-2013</v>
      </c>
      <c r="L265">
        <f>'Calificaciones Informatica Indu'!L265</f>
        <v>1</v>
      </c>
    </row>
    <row r="266">
      <c r="A266">
        <f>'Calificaciones Informatica Indu'!A266</f>
        <v>265</v>
      </c>
      <c r="B266" t="str">
        <f>'Calificaciones Informatica Indu'!B266</f>
        <v>Ruiz Diaz</v>
      </c>
      <c r="C266">
        <f>'Calificaciones Informatica Indu'!C266</f>
        <v>0.2</v>
      </c>
      <c r="D266">
        <f>'Calificaciones Informatica Indu'!D266</f>
        <v>1.95</v>
      </c>
      <c r="E266">
        <f>'Calificaciones Informatica Indu'!E266</f>
        <v>0.9</v>
      </c>
      <c r="F266">
        <f>'Calificaciones Informatica Indu'!F266</f>
        <v>0.525</v>
      </c>
      <c r="G266" t="str">
        <f>'Calificaciones Informatica Indu'!G266</f>
        <v>NP</v>
      </c>
      <c r="H266">
        <f>'Calificaciones Informatica Indu'!H266</f>
        <v>0.35</v>
      </c>
      <c r="I266">
        <f>'Calificaciones Informatica Indu'!I266</f>
        <v>3.925</v>
      </c>
      <c r="J266">
        <f>'Calificaciones Informatica Indu'!J266</f>
        <v>1</v>
      </c>
      <c r="K266" t="str">
        <f>'Calificaciones Informatica Indu'!K266</f>
        <v>2012-2013</v>
      </c>
      <c r="L266">
        <f>'Calificaciones Informatica Indu'!L266</f>
        <v>1</v>
      </c>
    </row>
    <row r="267">
      <c r="A267">
        <f>'Calificaciones Informatica Indu'!A267</f>
        <v>266</v>
      </c>
      <c r="B267" t="str">
        <f>'Calificaciones Informatica Indu'!B267</f>
        <v>Ruiz Escobar</v>
      </c>
      <c r="C267">
        <f>'Calificaciones Informatica Indu'!C267</f>
        <v>0.1</v>
      </c>
      <c r="D267">
        <f>'Calificaciones Informatica Indu'!D267</f>
        <v>0.54</v>
      </c>
      <c r="E267">
        <f>'Calificaciones Informatica Indu'!E267</f>
        <v>0.92</v>
      </c>
      <c r="F267">
        <f>'Calificaciones Informatica Indu'!F267</f>
        <v>0.375</v>
      </c>
      <c r="G267" t="str">
        <f>'Calificaciones Informatica Indu'!G267</f>
        <v>NP</v>
      </c>
      <c r="H267">
        <f>'Calificaciones Informatica Indu'!H267</f>
        <v>0.35</v>
      </c>
      <c r="I267">
        <f>'Calificaciones Informatica Indu'!I267</f>
        <v>2.285</v>
      </c>
      <c r="J267">
        <f>'Calificaciones Informatica Indu'!J267</f>
        <v>1</v>
      </c>
      <c r="K267" t="str">
        <f>'Calificaciones Informatica Indu'!K267</f>
        <v>2012-2013</v>
      </c>
      <c r="L267">
        <f>'Calificaciones Informatica Indu'!L267</f>
        <v>1</v>
      </c>
    </row>
    <row r="268">
      <c r="A268">
        <f>'Calificaciones Informatica Indu'!A268</f>
        <v>267</v>
      </c>
      <c r="B268" t="str">
        <f>'Calificaciones Informatica Indu'!B268</f>
        <v>Ruiz Fernández</v>
      </c>
      <c r="C268">
        <f>'Calificaciones Informatica Indu'!C268</f>
        <v>0</v>
      </c>
      <c r="D268" t="str">
        <f>'Calificaciones Informatica Indu'!D268</f>
        <v>NP</v>
      </c>
      <c r="E268" t="str">
        <f>'Calificaciones Informatica Indu'!E268</f>
        <v>NP</v>
      </c>
      <c r="F268" t="str">
        <f>'Calificaciones Informatica Indu'!F268</f>
        <v>NP</v>
      </c>
      <c r="G268" t="str">
        <f>'Calificaciones Informatica Indu'!G268</f>
        <v>NP</v>
      </c>
      <c r="H268">
        <f>'Calificaciones Informatica Indu'!H268</f>
        <v>0</v>
      </c>
      <c r="I268">
        <f>'Calificaciones Informatica Indu'!I268</f>
        <v>0</v>
      </c>
      <c r="J268">
        <f>'Calificaciones Informatica Indu'!J268</f>
        <v>1</v>
      </c>
      <c r="K268" t="str">
        <f>'Calificaciones Informatica Indu'!K268</f>
        <v>2012-2013</v>
      </c>
      <c r="L268">
        <f>'Calificaciones Informatica Indu'!L268</f>
        <v>1</v>
      </c>
    </row>
    <row r="269">
      <c r="A269">
        <f>'Calificaciones Informatica Indu'!A269</f>
        <v>268</v>
      </c>
      <c r="B269" t="str">
        <f>'Calificaciones Informatica Indu'!B269</f>
        <v>Ruiz Fernández</v>
      </c>
      <c r="C269">
        <f>'Calificaciones Informatica Indu'!C269</f>
        <v>0</v>
      </c>
      <c r="D269">
        <f>'Calificaciones Informatica Indu'!D269</f>
        <v>0.4</v>
      </c>
      <c r="E269">
        <f>'Calificaciones Informatica Indu'!E269</f>
        <v>0.5</v>
      </c>
      <c r="F269">
        <f>'Calificaciones Informatica Indu'!F269</f>
        <v>0</v>
      </c>
      <c r="G269" t="str">
        <f>'Calificaciones Informatica Indu'!G269</f>
        <v>NP</v>
      </c>
      <c r="H269">
        <f>'Calificaciones Informatica Indu'!H269</f>
        <v>0</v>
      </c>
      <c r="I269">
        <f>'Calificaciones Informatica Indu'!I269</f>
        <v>0.9</v>
      </c>
      <c r="J269">
        <f>'Calificaciones Informatica Indu'!J269</f>
        <v>1</v>
      </c>
      <c r="K269" t="str">
        <f>'Calificaciones Informatica Indu'!K269</f>
        <v>2012-2013</v>
      </c>
      <c r="L269">
        <f>'Calificaciones Informatica Indu'!L269</f>
        <v>1</v>
      </c>
    </row>
    <row r="270">
      <c r="A270">
        <f>'Calificaciones Informatica Indu'!A270</f>
        <v>269</v>
      </c>
      <c r="B270" t="str">
        <f>'Calificaciones Informatica Indu'!B270</f>
        <v>Ruiz Valero</v>
      </c>
      <c r="C270">
        <f>'Calificaciones Informatica Indu'!C270</f>
        <v>0</v>
      </c>
      <c r="D270" t="str">
        <f>'Calificaciones Informatica Indu'!D270</f>
        <v>NP</v>
      </c>
      <c r="E270" t="str">
        <f>'Calificaciones Informatica Indu'!E270</f>
        <v>NP</v>
      </c>
      <c r="F270" t="str">
        <f>'Calificaciones Informatica Indu'!F270</f>
        <v>NP</v>
      </c>
      <c r="G270" t="str">
        <f>'Calificaciones Informatica Indu'!G270</f>
        <v>NP</v>
      </c>
      <c r="H270">
        <f>'Calificaciones Informatica Indu'!H270</f>
        <v>0</v>
      </c>
      <c r="I270">
        <f>'Calificaciones Informatica Indu'!I270</f>
        <v>0</v>
      </c>
      <c r="J270">
        <f>'Calificaciones Informatica Indu'!J270</f>
        <v>1</v>
      </c>
      <c r="K270" t="str">
        <f>'Calificaciones Informatica Indu'!K270</f>
        <v>2012-2013</v>
      </c>
      <c r="L270">
        <f>'Calificaciones Informatica Indu'!L270</f>
        <v>1</v>
      </c>
    </row>
    <row r="271">
      <c r="A271">
        <f>'Calificaciones Informatica Indu'!A271</f>
        <v>270</v>
      </c>
      <c r="B271" t="str">
        <f>'Calificaciones Informatica Indu'!B271</f>
        <v>Sánchez Caballero</v>
      </c>
      <c r="C271">
        <f>'Calificaciones Informatica Indu'!C271</f>
        <v>1</v>
      </c>
      <c r="D271">
        <f>'Calificaciones Informatica Indu'!D271</f>
        <v>1.96</v>
      </c>
      <c r="E271">
        <f>'Calificaciones Informatica Indu'!E271</f>
        <v>0.93</v>
      </c>
      <c r="F271">
        <f>'Calificaciones Informatica Indu'!F271</f>
        <v>1.35</v>
      </c>
      <c r="G271">
        <f>'Calificaciones Informatica Indu'!G271</f>
        <v>2.925</v>
      </c>
      <c r="H271">
        <f>'Calificaciones Informatica Indu'!H271</f>
        <v>1.5</v>
      </c>
      <c r="I271">
        <f>'Calificaciones Informatica Indu'!I271</f>
        <v>9.665</v>
      </c>
      <c r="J271">
        <f>'Calificaciones Informatica Indu'!J271</f>
        <v>1</v>
      </c>
      <c r="K271" t="str">
        <f>'Calificaciones Informatica Indu'!K271</f>
        <v>2012-2013</v>
      </c>
      <c r="L271">
        <f>'Calificaciones Informatica Indu'!L271</f>
        <v>1</v>
      </c>
    </row>
    <row r="272">
      <c r="A272">
        <f>'Calificaciones Informatica Indu'!A272</f>
        <v>271</v>
      </c>
      <c r="B272" t="str">
        <f>'Calificaciones Informatica Indu'!B272</f>
        <v>Sánchez Coronado</v>
      </c>
      <c r="C272">
        <f>'Calificaciones Informatica Indu'!C272</f>
        <v>0</v>
      </c>
      <c r="D272" t="str">
        <f>'Calificaciones Informatica Indu'!D272</f>
        <v>NP</v>
      </c>
      <c r="E272" t="str">
        <f>'Calificaciones Informatica Indu'!E272</f>
        <v>NP</v>
      </c>
      <c r="F272" t="str">
        <f>'Calificaciones Informatica Indu'!F272</f>
        <v>NP</v>
      </c>
      <c r="G272" t="str">
        <f>'Calificaciones Informatica Indu'!G272</f>
        <v>NP</v>
      </c>
      <c r="H272">
        <f>'Calificaciones Informatica Indu'!H272</f>
        <v>0</v>
      </c>
      <c r="I272">
        <f>'Calificaciones Informatica Indu'!I272</f>
        <v>0</v>
      </c>
      <c r="J272">
        <f>'Calificaciones Informatica Indu'!J272</f>
        <v>1</v>
      </c>
      <c r="K272" t="str">
        <f>'Calificaciones Informatica Indu'!K272</f>
        <v>2012-2013</v>
      </c>
      <c r="L272">
        <f>'Calificaciones Informatica Indu'!L272</f>
        <v>1</v>
      </c>
    </row>
    <row r="273">
      <c r="A273">
        <f>'Calificaciones Informatica Indu'!A273</f>
        <v>272</v>
      </c>
      <c r="B273" t="str">
        <f>'Calificaciones Informatica Indu'!B273</f>
        <v>Sánchez Fuentes Segovia</v>
      </c>
      <c r="C273">
        <f>'Calificaciones Informatica Indu'!C273</f>
        <v>0.5</v>
      </c>
      <c r="D273">
        <f>'Calificaciones Informatica Indu'!D273</f>
        <v>1.66</v>
      </c>
      <c r="E273">
        <f>'Calificaciones Informatica Indu'!E273</f>
        <v>0.81</v>
      </c>
      <c r="F273">
        <f>'Calificaciones Informatica Indu'!F273</f>
        <v>0.4875</v>
      </c>
      <c r="G273" t="str">
        <f>'Calificaciones Informatica Indu'!G273</f>
        <v>NP</v>
      </c>
      <c r="H273">
        <f>'Calificaciones Informatica Indu'!H273</f>
        <v>0.6</v>
      </c>
      <c r="I273">
        <f>'Calificaciones Informatica Indu'!I273</f>
        <v>4.0575</v>
      </c>
      <c r="J273">
        <f>'Calificaciones Informatica Indu'!J273</f>
        <v>1</v>
      </c>
      <c r="K273" t="str">
        <f>'Calificaciones Informatica Indu'!K273</f>
        <v>2012-2013</v>
      </c>
      <c r="L273">
        <f>'Calificaciones Informatica Indu'!L273</f>
        <v>1</v>
      </c>
    </row>
    <row r="274">
      <c r="A274">
        <f>'Calificaciones Informatica Indu'!A274</f>
        <v>273</v>
      </c>
      <c r="B274" t="str">
        <f>'Calificaciones Informatica Indu'!B274</f>
        <v>Sánchez Gallego</v>
      </c>
      <c r="C274">
        <f>'Calificaciones Informatica Indu'!C274</f>
        <v>1</v>
      </c>
      <c r="D274">
        <f>'Calificaciones Informatica Indu'!D274</f>
        <v>2</v>
      </c>
      <c r="E274">
        <f>'Calificaciones Informatica Indu'!E274</f>
        <v>0.4</v>
      </c>
      <c r="F274">
        <f>'Calificaciones Informatica Indu'!F274</f>
        <v>1</v>
      </c>
      <c r="G274">
        <f>'Calificaciones Informatica Indu'!G274</f>
        <v>1.25</v>
      </c>
      <c r="H274">
        <f>'Calificaciones Informatica Indu'!H274</f>
        <v>1</v>
      </c>
      <c r="I274">
        <f>'Calificaciones Informatica Indu'!I274</f>
        <v>6.65</v>
      </c>
      <c r="J274">
        <f>'Calificaciones Informatica Indu'!J274</f>
        <v>1</v>
      </c>
      <c r="K274" t="str">
        <f>'Calificaciones Informatica Indu'!K274</f>
        <v>2012-2013</v>
      </c>
      <c r="L274">
        <f>'Calificaciones Informatica Indu'!L274</f>
        <v>1</v>
      </c>
    </row>
    <row r="275">
      <c r="A275">
        <f>'Calificaciones Informatica Indu'!A275</f>
        <v>274</v>
      </c>
      <c r="B275" t="str">
        <f>'Calificaciones Informatica Indu'!B275</f>
        <v>Sánchez Negrete</v>
      </c>
      <c r="C275">
        <f>'Calificaciones Informatica Indu'!C275</f>
        <v>0</v>
      </c>
      <c r="D275">
        <f>'Calificaciones Informatica Indu'!D275</f>
        <v>0.67</v>
      </c>
      <c r="E275">
        <f>'Calificaciones Informatica Indu'!E275</f>
        <v>0.75</v>
      </c>
      <c r="F275">
        <f>'Calificaciones Informatica Indu'!F275</f>
        <v>0.8625</v>
      </c>
      <c r="G275">
        <f>'Calificaciones Informatica Indu'!G275</f>
        <v>1.575</v>
      </c>
      <c r="H275">
        <f>'Calificaciones Informatica Indu'!H275</f>
        <v>0.4</v>
      </c>
      <c r="I275">
        <f>'Calificaciones Informatica Indu'!I275</f>
        <v>4.2575</v>
      </c>
      <c r="J275">
        <f>'Calificaciones Informatica Indu'!J275</f>
        <v>1</v>
      </c>
      <c r="K275" t="str">
        <f>'Calificaciones Informatica Indu'!K275</f>
        <v>2012-2013</v>
      </c>
      <c r="L275">
        <f>'Calificaciones Informatica Indu'!L275</f>
        <v>1</v>
      </c>
    </row>
    <row r="276">
      <c r="A276">
        <f>'Calificaciones Informatica Indu'!A276</f>
        <v>275</v>
      </c>
      <c r="B276" t="str">
        <f>'Calificaciones Informatica Indu'!B276</f>
        <v>Sánchez Rodriguez</v>
      </c>
      <c r="C276">
        <f>'Calificaciones Informatica Indu'!C276</f>
        <v>0</v>
      </c>
      <c r="D276" t="str">
        <f>'Calificaciones Informatica Indu'!D276</f>
        <v>NP</v>
      </c>
      <c r="E276" t="str">
        <f>'Calificaciones Informatica Indu'!E276</f>
        <v>NP</v>
      </c>
      <c r="F276" t="str">
        <f>'Calificaciones Informatica Indu'!F276</f>
        <v>NP</v>
      </c>
      <c r="G276" t="str">
        <f>'Calificaciones Informatica Indu'!G276</f>
        <v>NP</v>
      </c>
      <c r="H276">
        <f>'Calificaciones Informatica Indu'!H276</f>
        <v>0</v>
      </c>
      <c r="I276">
        <f>'Calificaciones Informatica Indu'!I276</f>
        <v>0</v>
      </c>
      <c r="J276">
        <f>'Calificaciones Informatica Indu'!J276</f>
        <v>1</v>
      </c>
      <c r="K276" t="str">
        <f>'Calificaciones Informatica Indu'!K276</f>
        <v>2012-2013</v>
      </c>
      <c r="L276">
        <f>'Calificaciones Informatica Indu'!L276</f>
        <v>1</v>
      </c>
    </row>
    <row r="277">
      <c r="A277">
        <f>'Calificaciones Informatica Indu'!A277</f>
        <v>276</v>
      </c>
      <c r="B277" t="str">
        <f>'Calificaciones Informatica Indu'!B277</f>
        <v>Sánchez Santiago</v>
      </c>
      <c r="C277">
        <f>'Calificaciones Informatica Indu'!C277</f>
        <v>1</v>
      </c>
      <c r="D277">
        <f>'Calificaciones Informatica Indu'!D277</f>
        <v>1.82</v>
      </c>
      <c r="E277">
        <f>'Calificaciones Informatica Indu'!E277</f>
        <v>0.92</v>
      </c>
      <c r="F277">
        <f>'Calificaciones Informatica Indu'!F277</f>
        <v>0.6</v>
      </c>
      <c r="G277">
        <f>'Calificaciones Informatica Indu'!G277</f>
        <v>2.925</v>
      </c>
      <c r="H277">
        <f>'Calificaciones Informatica Indu'!H277</f>
        <v>1.5</v>
      </c>
      <c r="I277">
        <f>'Calificaciones Informatica Indu'!I277</f>
        <v>8.765</v>
      </c>
      <c r="J277">
        <f>'Calificaciones Informatica Indu'!J277</f>
        <v>1</v>
      </c>
      <c r="K277" t="str">
        <f>'Calificaciones Informatica Indu'!K277</f>
        <v>2012-2013</v>
      </c>
      <c r="L277">
        <f>'Calificaciones Informatica Indu'!L277</f>
        <v>1</v>
      </c>
    </row>
    <row r="278">
      <c r="A278">
        <f>'Calificaciones Informatica Indu'!A278</f>
        <v>277</v>
      </c>
      <c r="B278" t="str">
        <f>'Calificaciones Informatica Indu'!B278</f>
        <v>Sánchez Viñambres</v>
      </c>
      <c r="C278">
        <f>'Calificaciones Informatica Indu'!C278</f>
        <v>1</v>
      </c>
      <c r="D278">
        <f>'Calificaciones Informatica Indu'!D278</f>
        <v>2</v>
      </c>
      <c r="E278">
        <f>'Calificaciones Informatica Indu'!E278</f>
        <v>0.45</v>
      </c>
      <c r="F278">
        <f>'Calificaciones Informatica Indu'!F278</f>
        <v>1</v>
      </c>
      <c r="G278">
        <f>'Calificaciones Informatica Indu'!G278</f>
        <v>1.55</v>
      </c>
      <c r="H278">
        <f>'Calificaciones Informatica Indu'!H278</f>
        <v>1.35</v>
      </c>
      <c r="I278">
        <f>'Calificaciones Informatica Indu'!I278</f>
        <v>7.35</v>
      </c>
      <c r="J278">
        <f>'Calificaciones Informatica Indu'!J278</f>
        <v>1</v>
      </c>
      <c r="K278" t="str">
        <f>'Calificaciones Informatica Indu'!K278</f>
        <v>2012-2013</v>
      </c>
      <c r="L278">
        <f>'Calificaciones Informatica Indu'!L278</f>
        <v>1</v>
      </c>
    </row>
    <row r="279">
      <c r="A279">
        <f>'Calificaciones Informatica Indu'!A279</f>
        <v>278</v>
      </c>
      <c r="B279" t="str">
        <f>'Calificaciones Informatica Indu'!B279</f>
        <v>Santos Martín</v>
      </c>
      <c r="C279">
        <f>'Calificaciones Informatica Indu'!C279</f>
        <v>0</v>
      </c>
      <c r="D279" t="str">
        <f>'Calificaciones Informatica Indu'!D279</f>
        <v>NP</v>
      </c>
      <c r="E279" t="str">
        <f>'Calificaciones Informatica Indu'!E279</f>
        <v>NP</v>
      </c>
      <c r="F279" t="str">
        <f>'Calificaciones Informatica Indu'!F279</f>
        <v>NP</v>
      </c>
      <c r="G279" t="str">
        <f>'Calificaciones Informatica Indu'!G279</f>
        <v>NP</v>
      </c>
      <c r="H279">
        <f>'Calificaciones Informatica Indu'!H279</f>
        <v>0</v>
      </c>
      <c r="I279">
        <f>'Calificaciones Informatica Indu'!I279</f>
        <v>0</v>
      </c>
      <c r="J279">
        <f>'Calificaciones Informatica Indu'!J279</f>
        <v>1</v>
      </c>
      <c r="K279" t="str">
        <f>'Calificaciones Informatica Indu'!K279</f>
        <v>2012-2013</v>
      </c>
      <c r="L279">
        <f>'Calificaciones Informatica Indu'!L279</f>
        <v>1</v>
      </c>
    </row>
    <row r="280">
      <c r="A280">
        <f>'Calificaciones Informatica Indu'!A280</f>
        <v>279</v>
      </c>
      <c r="B280" t="str">
        <f>'Calificaciones Informatica Indu'!B280</f>
        <v>Serrano Diaz</v>
      </c>
      <c r="C280">
        <f>'Calificaciones Informatica Indu'!C280</f>
        <v>0</v>
      </c>
      <c r="D280" t="str">
        <f>'Calificaciones Informatica Indu'!D280</f>
        <v>NP</v>
      </c>
      <c r="E280" t="str">
        <f>'Calificaciones Informatica Indu'!E280</f>
        <v>NP</v>
      </c>
      <c r="F280" t="str">
        <f>'Calificaciones Informatica Indu'!F280</f>
        <v>NP</v>
      </c>
      <c r="G280" t="str">
        <f>'Calificaciones Informatica Indu'!G280</f>
        <v>NP</v>
      </c>
      <c r="H280">
        <f>'Calificaciones Informatica Indu'!H280</f>
        <v>0</v>
      </c>
      <c r="I280">
        <f>'Calificaciones Informatica Indu'!I280</f>
        <v>0</v>
      </c>
      <c r="J280">
        <f>'Calificaciones Informatica Indu'!J280</f>
        <v>1</v>
      </c>
      <c r="K280" t="str">
        <f>'Calificaciones Informatica Indu'!K280</f>
        <v>2012-2013</v>
      </c>
      <c r="L280">
        <f>'Calificaciones Informatica Indu'!L280</f>
        <v>1</v>
      </c>
    </row>
    <row r="281">
      <c r="A281">
        <f>'Calificaciones Informatica Indu'!A281</f>
        <v>280</v>
      </c>
      <c r="B281" t="str">
        <f>'Calificaciones Informatica Indu'!B281</f>
        <v>Sila Roka</v>
      </c>
      <c r="C281">
        <f>'Calificaciones Informatica Indu'!C281</f>
        <v>0.2</v>
      </c>
      <c r="D281">
        <f>'Calificaciones Informatica Indu'!D281</f>
        <v>1.8</v>
      </c>
      <c r="E281">
        <f>'Calificaciones Informatica Indu'!E281</f>
        <v>0.77</v>
      </c>
      <c r="F281">
        <f>'Calificaciones Informatica Indu'!F281</f>
        <v>0</v>
      </c>
      <c r="G281" t="str">
        <f>'Calificaciones Informatica Indu'!G281</f>
        <v>NP</v>
      </c>
      <c r="H281">
        <f>'Calificaciones Informatica Indu'!H281</f>
        <v>0.24</v>
      </c>
      <c r="I281">
        <f>'Calificaciones Informatica Indu'!I281</f>
        <v>3.01</v>
      </c>
      <c r="J281">
        <f>'Calificaciones Informatica Indu'!J281</f>
        <v>1</v>
      </c>
      <c r="K281" t="str">
        <f>'Calificaciones Informatica Indu'!K281</f>
        <v>2012-2013</v>
      </c>
      <c r="L281">
        <f>'Calificaciones Informatica Indu'!L281</f>
        <v>1</v>
      </c>
    </row>
    <row r="282">
      <c r="A282">
        <f>'Calificaciones Informatica Indu'!A282</f>
        <v>281</v>
      </c>
      <c r="B282" t="str">
        <f>'Calificaciones Informatica Indu'!B282</f>
        <v>Sobrino Gutierrez</v>
      </c>
      <c r="C282">
        <f>'Calificaciones Informatica Indu'!C282</f>
        <v>0.1</v>
      </c>
      <c r="D282">
        <f>'Calificaciones Informatica Indu'!D282</f>
        <v>0.74</v>
      </c>
      <c r="E282">
        <f>'Calificaciones Informatica Indu'!E282</f>
        <v>0.8</v>
      </c>
      <c r="F282">
        <f>'Calificaciones Informatica Indu'!F282</f>
        <v>0</v>
      </c>
      <c r="G282" t="str">
        <f>'Calificaciones Informatica Indu'!G282</f>
        <v>NP</v>
      </c>
      <c r="H282">
        <f>'Calificaciones Informatica Indu'!H282</f>
        <v>0.3</v>
      </c>
      <c r="I282">
        <f>'Calificaciones Informatica Indu'!I282</f>
        <v>1.94</v>
      </c>
      <c r="J282">
        <f>'Calificaciones Informatica Indu'!J282</f>
        <v>1</v>
      </c>
      <c r="K282" t="str">
        <f>'Calificaciones Informatica Indu'!K282</f>
        <v>2012-2013</v>
      </c>
      <c r="L282">
        <f>'Calificaciones Informatica Indu'!L282</f>
        <v>3</v>
      </c>
    </row>
    <row r="283">
      <c r="A283">
        <f>'Calificaciones Informatica Indu'!A283</f>
        <v>282</v>
      </c>
      <c r="B283" t="str">
        <f>'Calificaciones Informatica Indu'!B283</f>
        <v>Tejeda Fernández</v>
      </c>
      <c r="C283">
        <f>'Calificaciones Informatica Indu'!C283</f>
        <v>0</v>
      </c>
      <c r="D283" t="str">
        <f>'Calificaciones Informatica Indu'!D283</f>
        <v>NP</v>
      </c>
      <c r="E283" t="str">
        <f>'Calificaciones Informatica Indu'!E283</f>
        <v>NP</v>
      </c>
      <c r="F283" t="str">
        <f>'Calificaciones Informatica Indu'!F283</f>
        <v>NP</v>
      </c>
      <c r="G283" t="str">
        <f>'Calificaciones Informatica Indu'!G283</f>
        <v>NP</v>
      </c>
      <c r="H283">
        <f>'Calificaciones Informatica Indu'!H283</f>
        <v>0</v>
      </c>
      <c r="I283">
        <f>'Calificaciones Informatica Indu'!I283</f>
        <v>0</v>
      </c>
      <c r="J283">
        <f>'Calificaciones Informatica Indu'!J283</f>
        <v>1</v>
      </c>
      <c r="K283" t="str">
        <f>'Calificaciones Informatica Indu'!K283</f>
        <v>2012-2013</v>
      </c>
      <c r="L283">
        <f>'Calificaciones Informatica Indu'!L283</f>
        <v>1</v>
      </c>
    </row>
    <row r="284">
      <c r="A284">
        <f>'Calificaciones Informatica Indu'!A284</f>
        <v>283</v>
      </c>
      <c r="B284" t="str">
        <f>'Calificaciones Informatica Indu'!B284</f>
        <v>Tellez Matey</v>
      </c>
      <c r="C284">
        <f>'Calificaciones Informatica Indu'!C284</f>
        <v>0</v>
      </c>
      <c r="D284">
        <f>'Calificaciones Informatica Indu'!D284</f>
        <v>1</v>
      </c>
      <c r="E284">
        <f>'Calificaciones Informatica Indu'!E284</f>
        <v>0.25</v>
      </c>
      <c r="F284">
        <f>'Calificaciones Informatica Indu'!F284</f>
        <v>0</v>
      </c>
      <c r="G284">
        <f>'Calificaciones Informatica Indu'!G284</f>
        <v>0.25</v>
      </c>
      <c r="H284">
        <f>'Calificaciones Informatica Indu'!H284</f>
        <v>0</v>
      </c>
      <c r="I284">
        <f>'Calificaciones Informatica Indu'!I284</f>
        <v>1.5</v>
      </c>
      <c r="J284">
        <f>'Calificaciones Informatica Indu'!J284</f>
        <v>1</v>
      </c>
      <c r="K284" t="str">
        <f>'Calificaciones Informatica Indu'!K284</f>
        <v>2012-2013</v>
      </c>
      <c r="L284">
        <f>'Calificaciones Informatica Indu'!L284</f>
        <v>1</v>
      </c>
    </row>
    <row r="285">
      <c r="A285">
        <f>'Calificaciones Informatica Indu'!A285</f>
        <v>284</v>
      </c>
      <c r="B285" t="str">
        <f>'Calificaciones Informatica Indu'!B285</f>
        <v>Templado Rodriguez</v>
      </c>
      <c r="C285">
        <f>'Calificaciones Informatica Indu'!C285</f>
        <v>0</v>
      </c>
      <c r="D285" t="str">
        <f>'Calificaciones Informatica Indu'!D285</f>
        <v>NP</v>
      </c>
      <c r="E285">
        <f>'Calificaciones Informatica Indu'!E285</f>
        <v>0.86</v>
      </c>
      <c r="F285" t="str">
        <f>'Calificaciones Informatica Indu'!F285</f>
        <v>NP</v>
      </c>
      <c r="G285" t="str">
        <f>'Calificaciones Informatica Indu'!G285</f>
        <v>NP</v>
      </c>
      <c r="H285">
        <f>'Calificaciones Informatica Indu'!H285</f>
        <v>0.2</v>
      </c>
      <c r="I285">
        <f>'Calificaciones Informatica Indu'!I285</f>
        <v>1.06</v>
      </c>
      <c r="J285">
        <f>'Calificaciones Informatica Indu'!J285</f>
        <v>1</v>
      </c>
      <c r="K285" t="str">
        <f>'Calificaciones Informatica Indu'!K285</f>
        <v>2012-2013</v>
      </c>
      <c r="L285">
        <f>'Calificaciones Informatica Indu'!L285</f>
        <v>3</v>
      </c>
    </row>
    <row r="286">
      <c r="A286">
        <f>'Calificaciones Informatica Indu'!A286</f>
        <v>285</v>
      </c>
      <c r="B286" t="str">
        <f>'Calificaciones Informatica Indu'!B286</f>
        <v>Toledano Arenas</v>
      </c>
      <c r="C286">
        <f>'Calificaciones Informatica Indu'!C286</f>
        <v>0</v>
      </c>
      <c r="D286" t="str">
        <f>'Calificaciones Informatica Indu'!D286</f>
        <v>NP</v>
      </c>
      <c r="E286" t="str">
        <f>'Calificaciones Informatica Indu'!E286</f>
        <v>NP</v>
      </c>
      <c r="F286" t="str">
        <f>'Calificaciones Informatica Indu'!F286</f>
        <v>NP</v>
      </c>
      <c r="G286" t="str">
        <f>'Calificaciones Informatica Indu'!G286</f>
        <v>NP</v>
      </c>
      <c r="H286">
        <f>'Calificaciones Informatica Indu'!H286</f>
        <v>0</v>
      </c>
      <c r="I286">
        <f>'Calificaciones Informatica Indu'!I286</f>
        <v>0</v>
      </c>
      <c r="J286">
        <f>'Calificaciones Informatica Indu'!J286</f>
        <v>1</v>
      </c>
      <c r="K286" t="str">
        <f>'Calificaciones Informatica Indu'!K286</f>
        <v>2012-2013</v>
      </c>
      <c r="L286">
        <f>'Calificaciones Informatica Indu'!L286</f>
        <v>1</v>
      </c>
    </row>
    <row r="287">
      <c r="A287">
        <f>'Calificaciones Informatica Indu'!A287</f>
        <v>286</v>
      </c>
      <c r="B287" t="str">
        <f>'Calificaciones Informatica Indu'!B287</f>
        <v>Trujillo García</v>
      </c>
      <c r="C287">
        <f>'Calificaciones Informatica Indu'!C287</f>
        <v>1</v>
      </c>
      <c r="D287">
        <f>'Calificaciones Informatica Indu'!D287</f>
        <v>1.62</v>
      </c>
      <c r="E287">
        <f>'Calificaciones Informatica Indu'!E287</f>
        <v>0.81</v>
      </c>
      <c r="F287">
        <f>'Calificaciones Informatica Indu'!F287</f>
        <v>0.825</v>
      </c>
      <c r="G287">
        <f>'Calificaciones Informatica Indu'!G287</f>
        <v>1.725</v>
      </c>
      <c r="H287">
        <f>'Calificaciones Informatica Indu'!H287</f>
        <v>1.15</v>
      </c>
      <c r="I287">
        <f>'Calificaciones Informatica Indu'!I287</f>
        <v>7.13</v>
      </c>
      <c r="J287">
        <f>'Calificaciones Informatica Indu'!J287</f>
        <v>1</v>
      </c>
      <c r="K287" t="str">
        <f>'Calificaciones Informatica Indu'!K287</f>
        <v>2012-2013</v>
      </c>
      <c r="L287">
        <f>'Calificaciones Informatica Indu'!L287</f>
        <v>1</v>
      </c>
    </row>
    <row r="288">
      <c r="A288">
        <f>'Calificaciones Informatica Indu'!A288</f>
        <v>287</v>
      </c>
      <c r="B288" t="str">
        <f>'Calificaciones Informatica Indu'!B288</f>
        <v>Valdes Andrada</v>
      </c>
      <c r="C288">
        <f>'Calificaciones Informatica Indu'!C288</f>
        <v>0.4</v>
      </c>
      <c r="D288">
        <f>'Calificaciones Informatica Indu'!D288</f>
        <v>1.07</v>
      </c>
      <c r="E288">
        <f>'Calificaciones Informatica Indu'!E288</f>
        <v>1</v>
      </c>
      <c r="F288">
        <f>'Calificaciones Informatica Indu'!F288</f>
        <v>0.45</v>
      </c>
      <c r="G288" t="str">
        <f>'Calificaciones Informatica Indu'!G288</f>
        <v>NP</v>
      </c>
      <c r="H288">
        <f>'Calificaciones Informatica Indu'!H288</f>
        <v>0.55</v>
      </c>
      <c r="I288">
        <f>'Calificaciones Informatica Indu'!I288</f>
        <v>3.47</v>
      </c>
      <c r="J288">
        <f>'Calificaciones Informatica Indu'!J288</f>
        <v>1</v>
      </c>
      <c r="K288" t="str">
        <f>'Calificaciones Informatica Indu'!K288</f>
        <v>2012-2013</v>
      </c>
      <c r="L288">
        <f>'Calificaciones Informatica Indu'!L288</f>
        <v>1</v>
      </c>
    </row>
    <row r="289">
      <c r="A289">
        <f>'Calificaciones Informatica Indu'!A289</f>
        <v>288</v>
      </c>
      <c r="B289" t="str">
        <f>'Calificaciones Informatica Indu'!B289</f>
        <v>Vazquez Rodriguez</v>
      </c>
      <c r="C289">
        <f>'Calificaciones Informatica Indu'!C289</f>
        <v>0</v>
      </c>
      <c r="D289" t="str">
        <f>'Calificaciones Informatica Indu'!D289</f>
        <v>NP</v>
      </c>
      <c r="E289" t="str">
        <f>'Calificaciones Informatica Indu'!E289</f>
        <v>NP</v>
      </c>
      <c r="F289" t="str">
        <f>'Calificaciones Informatica Indu'!F289</f>
        <v>NP</v>
      </c>
      <c r="G289" t="str">
        <f>'Calificaciones Informatica Indu'!G289</f>
        <v>NP</v>
      </c>
      <c r="H289">
        <f>'Calificaciones Informatica Indu'!H289</f>
        <v>0</v>
      </c>
      <c r="I289">
        <f>'Calificaciones Informatica Indu'!I289</f>
        <v>0</v>
      </c>
      <c r="J289">
        <f>'Calificaciones Informatica Indu'!J289</f>
        <v>1</v>
      </c>
      <c r="K289" t="str">
        <f>'Calificaciones Informatica Indu'!K289</f>
        <v>2012-2013</v>
      </c>
      <c r="L289">
        <f>'Calificaciones Informatica Indu'!L289</f>
        <v>1</v>
      </c>
    </row>
    <row r="290">
      <c r="A290">
        <f>'Calificaciones Informatica Indu'!A290</f>
        <v>289</v>
      </c>
      <c r="B290" t="str">
        <f>'Calificaciones Informatica Indu'!B290</f>
        <v>Villanueva Gutierrez</v>
      </c>
      <c r="C290">
        <f>'Calificaciones Informatica Indu'!C290</f>
        <v>1</v>
      </c>
      <c r="D290">
        <f>'Calificaciones Informatica Indu'!D290</f>
        <v>1.83</v>
      </c>
      <c r="E290">
        <f>'Calificaciones Informatica Indu'!E290</f>
        <v>1</v>
      </c>
      <c r="F290">
        <f>'Calificaciones Informatica Indu'!F290</f>
        <v>0.8625</v>
      </c>
      <c r="G290">
        <f>'Calificaciones Informatica Indu'!G290</f>
        <v>1.5</v>
      </c>
      <c r="H290">
        <f>'Calificaciones Informatica Indu'!H290</f>
        <v>1.5</v>
      </c>
      <c r="I290">
        <f>'Calificaciones Informatica Indu'!I290</f>
        <v>7.6925</v>
      </c>
      <c r="J290">
        <f>'Calificaciones Informatica Indu'!J290</f>
        <v>1</v>
      </c>
      <c r="K290" t="str">
        <f>'Calificaciones Informatica Indu'!K290</f>
        <v>2012-2013</v>
      </c>
      <c r="L290">
        <f>'Calificaciones Informatica Indu'!L290</f>
        <v>1</v>
      </c>
    </row>
    <row r="291">
      <c r="A291">
        <f>'Calificaciones Informatica Indu'!A291</f>
        <v>290</v>
      </c>
      <c r="B291" t="str">
        <f>'Calificaciones Informatica Indu'!B291</f>
        <v>Velayos Perez</v>
      </c>
      <c r="C291">
        <f>'Calificaciones Informatica Indu'!C291</f>
        <v>0.3</v>
      </c>
      <c r="D291">
        <f>'Calificaciones Informatica Indu'!D291</f>
        <v>0.83</v>
      </c>
      <c r="E291">
        <f>'Calificaciones Informatica Indu'!E291</f>
        <v>0.74</v>
      </c>
      <c r="F291">
        <f>'Calificaciones Informatica Indu'!F291</f>
        <v>0</v>
      </c>
      <c r="G291">
        <f>'Calificaciones Informatica Indu'!G291</f>
        <v>0.15</v>
      </c>
      <c r="H291">
        <f>'Calificaciones Informatica Indu'!H291</f>
        <v>0.27</v>
      </c>
      <c r="I291">
        <f>'Calificaciones Informatica Indu'!I291</f>
        <v>2.29</v>
      </c>
      <c r="J291">
        <f>'Calificaciones Informatica Indu'!J291</f>
        <v>1</v>
      </c>
      <c r="K291" t="str">
        <f>'Calificaciones Informatica Indu'!K291</f>
        <v>2012-2013</v>
      </c>
      <c r="L291">
        <f>'Calificaciones Informatica Indu'!L291</f>
        <v>1</v>
      </c>
    </row>
    <row r="292">
      <c r="A292">
        <f>'Calificaciones Informatica Indu'!A292</f>
        <v>291</v>
      </c>
      <c r="B292" t="str">
        <f>'Calificaciones Informatica Indu'!B292</f>
        <v>Zamora Negrillo</v>
      </c>
      <c r="C292">
        <f>'Calificaciones Informatica Indu'!C292</f>
        <v>0</v>
      </c>
      <c r="D292">
        <f>'Calificaciones Informatica Indu'!D292</f>
        <v>1.26</v>
      </c>
      <c r="E292">
        <f>'Calificaciones Informatica Indu'!E292</f>
        <v>1</v>
      </c>
      <c r="F292">
        <f>'Calificaciones Informatica Indu'!F292</f>
        <v>0.225</v>
      </c>
      <c r="G292" t="str">
        <f>'Calificaciones Informatica Indu'!G292</f>
        <v>NP</v>
      </c>
      <c r="H292">
        <f>'Calificaciones Informatica Indu'!H292</f>
        <v>0.2</v>
      </c>
      <c r="I292">
        <f>'Calificaciones Informatica Indu'!I292</f>
        <v>2.685</v>
      </c>
      <c r="J292">
        <f>'Calificaciones Informatica Indu'!J292</f>
        <v>1</v>
      </c>
      <c r="K292" t="str">
        <f>'Calificaciones Informatica Indu'!K292</f>
        <v>2012-2013</v>
      </c>
      <c r="L292">
        <f>'Calificaciones Informatica Indu'!L292</f>
        <v>3</v>
      </c>
    </row>
    <row r="293">
      <c r="A293">
        <f>'Calificaciones Informatica Indu'!A293</f>
        <v>292</v>
      </c>
      <c r="B293" t="str">
        <f>'Calificaciones Informatica Indu'!B293</f>
        <v>Zamora Valenzuela</v>
      </c>
      <c r="C293">
        <f>'Calificaciones Informatica Indu'!C293</f>
        <v>0.2</v>
      </c>
      <c r="D293">
        <f>'Calificaciones Informatica Indu'!D293</f>
        <v>0.58</v>
      </c>
      <c r="E293">
        <f>'Calificaciones Informatica Indu'!E293</f>
        <v>0.58</v>
      </c>
      <c r="F293">
        <f>'Calificaciones Informatica Indu'!F293</f>
        <v>0.075</v>
      </c>
      <c r="G293">
        <f>'Calificaciones Informatica Indu'!G293</f>
        <v>0</v>
      </c>
      <c r="H293">
        <f>'Calificaciones Informatica Indu'!H293</f>
        <v>0.22</v>
      </c>
      <c r="I293">
        <f>'Calificaciones Informatica Indu'!I293</f>
        <v>1.655</v>
      </c>
      <c r="J293">
        <f>'Calificaciones Informatica Indu'!J293</f>
        <v>1</v>
      </c>
      <c r="K293" t="str">
        <f>'Calificaciones Informatica Indu'!K293</f>
        <v>2012-2013</v>
      </c>
      <c r="L293">
        <f>'Calificaciones Informatica Indu'!L293</f>
        <v>1</v>
      </c>
    </row>
    <row r="294">
      <c r="A294">
        <f>'Calificaciones Informatica Indu'!A294</f>
        <v>293</v>
      </c>
      <c r="B294" t="str">
        <f>'Calificaciones Informatica Indu'!B294</f>
        <v>Zamorano Toledano</v>
      </c>
      <c r="C294">
        <f>'Calificaciones Informatica Indu'!C294</f>
        <v>0.1</v>
      </c>
      <c r="D294">
        <f>'Calificaciones Informatica Indu'!D294</f>
        <v>0.97</v>
      </c>
      <c r="E294">
        <f>'Calificaciones Informatica Indu'!E294</f>
        <v>0.8</v>
      </c>
      <c r="F294">
        <f>'Calificaciones Informatica Indu'!F294</f>
        <v>0.45</v>
      </c>
      <c r="G294">
        <f>'Calificaciones Informatica Indu'!G294</f>
        <v>0.525</v>
      </c>
      <c r="H294">
        <f>'Calificaciones Informatica Indu'!H294</f>
        <v>0.8</v>
      </c>
      <c r="I294">
        <f>'Calificaciones Informatica Indu'!I294</f>
        <v>3.645</v>
      </c>
      <c r="J294">
        <f>'Calificaciones Informatica Indu'!J294</f>
        <v>1</v>
      </c>
      <c r="K294" t="str">
        <f>'Calificaciones Informatica Indu'!K294</f>
        <v>2012-2013</v>
      </c>
      <c r="L294">
        <f>'Calificaciones Informatica Indu'!L294</f>
        <v>1</v>
      </c>
    </row>
    <row r="295">
      <c r="A295">
        <f>'Calificaciones Informatica Indu'!A295</f>
        <v>294</v>
      </c>
      <c r="B295" t="str">
        <f>'Calificaciones Informatica Indu'!B295</f>
        <v>Aceituno Marcos</v>
      </c>
      <c r="C295">
        <f>'Calificaciones Informatica Indu'!C295</f>
        <v>0.4</v>
      </c>
      <c r="D295">
        <f>'Calificaciones Informatica Indu'!D295</f>
        <v>1.42</v>
      </c>
      <c r="E295">
        <f>'Calificaciones Informatica Indu'!E295</f>
        <v>0.6</v>
      </c>
      <c r="F295">
        <f>'Calificaciones Informatica Indu'!F295</f>
        <v>1.5</v>
      </c>
      <c r="G295">
        <f>'Calificaciones Informatica Indu'!G295</f>
        <v>1.5</v>
      </c>
      <c r="H295">
        <f>'Calificaciones Informatica Indu'!H295</f>
        <v>1.25</v>
      </c>
      <c r="I295">
        <f>'Calificaciones Informatica Indu'!I295</f>
        <v>6.67</v>
      </c>
      <c r="J295">
        <f>'Calificaciones Informatica Indu'!J295</f>
        <v>2</v>
      </c>
      <c r="K295" t="str">
        <f>'Calificaciones Informatica Indu'!K295</f>
        <v>2012-2013</v>
      </c>
      <c r="L295">
        <f>'Calificaciones Informatica Indu'!L295</f>
        <v>2</v>
      </c>
    </row>
    <row r="296">
      <c r="A296">
        <f>'Calificaciones Informatica Indu'!A296</f>
        <v>295</v>
      </c>
      <c r="B296" t="str">
        <f>'Calificaciones Informatica Indu'!B296</f>
        <v>Arévalo Cáceres</v>
      </c>
      <c r="C296">
        <f>'Calificaciones Informatica Indu'!C296</f>
        <v>1</v>
      </c>
      <c r="D296">
        <f>'Calificaciones Informatica Indu'!D296</f>
        <v>1.08</v>
      </c>
      <c r="E296">
        <f>'Calificaciones Informatica Indu'!E296</f>
        <v>0.92</v>
      </c>
      <c r="F296">
        <f>'Calificaciones Informatica Indu'!F296</f>
        <v>0</v>
      </c>
      <c r="G296">
        <f>'Calificaciones Informatica Indu'!G296</f>
        <v>1</v>
      </c>
      <c r="H296">
        <f>'Calificaciones Informatica Indu'!H296</f>
        <v>0.9</v>
      </c>
      <c r="I296">
        <f>'Calificaciones Informatica Indu'!I296</f>
        <v>4.9</v>
      </c>
      <c r="J296">
        <f>'Calificaciones Informatica Indu'!J296</f>
        <v>2</v>
      </c>
      <c r="K296" t="str">
        <f>'Calificaciones Informatica Indu'!K296</f>
        <v>2012-2013</v>
      </c>
      <c r="L296">
        <f>'Calificaciones Informatica Indu'!L296</f>
        <v>2</v>
      </c>
    </row>
    <row r="297">
      <c r="A297">
        <f>'Calificaciones Informatica Indu'!A297</f>
        <v>296</v>
      </c>
      <c r="B297" t="str">
        <f>'Calificaciones Informatica Indu'!B297</f>
        <v>Bravo Ruiz</v>
      </c>
      <c r="C297">
        <f>'Calificaciones Informatica Indu'!C297</f>
        <v>1</v>
      </c>
      <c r="D297">
        <f>'Calificaciones Informatica Indu'!D297</f>
        <v>1.56</v>
      </c>
      <c r="E297">
        <f>'Calificaciones Informatica Indu'!E297</f>
        <v>0.81</v>
      </c>
      <c r="F297">
        <f>'Calificaciones Informatica Indu'!F297</f>
        <v>1.4</v>
      </c>
      <c r="G297">
        <f>'Calificaciones Informatica Indu'!G297</f>
        <v>2.4</v>
      </c>
      <c r="H297">
        <f>'Calificaciones Informatica Indu'!H297</f>
        <v>0.25</v>
      </c>
      <c r="I297">
        <f>'Calificaciones Informatica Indu'!I297</f>
        <v>7.42</v>
      </c>
      <c r="J297">
        <f>'Calificaciones Informatica Indu'!J297</f>
        <v>2</v>
      </c>
      <c r="K297" t="str">
        <f>'Calificaciones Informatica Indu'!K297</f>
        <v>2012-2013</v>
      </c>
      <c r="L297">
        <f>'Calificaciones Informatica Indu'!L297</f>
        <v>2</v>
      </c>
    </row>
    <row r="298">
      <c r="A298">
        <f>'Calificaciones Informatica Indu'!A298</f>
        <v>297</v>
      </c>
      <c r="B298" t="str">
        <f>'Calificaciones Informatica Indu'!B298</f>
        <v>Campos López</v>
      </c>
      <c r="C298">
        <f>'Calificaciones Informatica Indu'!C298</f>
        <v>0.3</v>
      </c>
      <c r="D298">
        <f>'Calificaciones Informatica Indu'!D298</f>
        <v>1.3</v>
      </c>
      <c r="E298">
        <f>'Calificaciones Informatica Indu'!E298</f>
        <v>0.15</v>
      </c>
      <c r="F298">
        <f>'Calificaciones Informatica Indu'!F298</f>
        <v>0</v>
      </c>
      <c r="G298">
        <f>'Calificaciones Informatica Indu'!G298</f>
        <v>0</v>
      </c>
      <c r="H298">
        <f>'Calificaciones Informatica Indu'!H298</f>
        <v>0.47</v>
      </c>
      <c r="I298">
        <f>'Calificaciones Informatica Indu'!I298</f>
        <v>2.22</v>
      </c>
      <c r="J298">
        <f>'Calificaciones Informatica Indu'!J298</f>
        <v>2</v>
      </c>
      <c r="K298" t="str">
        <f>'Calificaciones Informatica Indu'!K298</f>
        <v>2012-2013</v>
      </c>
      <c r="L298">
        <f>'Calificaciones Informatica Indu'!L298</f>
        <v>2</v>
      </c>
    </row>
    <row r="299">
      <c r="A299">
        <f>'Calificaciones Informatica Indu'!A299</f>
        <v>298</v>
      </c>
      <c r="B299" t="str">
        <f>'Calificaciones Informatica Indu'!B299</f>
        <v>Castillo Cabrera</v>
      </c>
      <c r="C299">
        <f>'Calificaciones Informatica Indu'!C299</f>
        <v>0.1</v>
      </c>
      <c r="D299">
        <f>'Calificaciones Informatica Indu'!D299</f>
        <v>1.02</v>
      </c>
      <c r="E299">
        <f>'Calificaciones Informatica Indu'!E299</f>
        <v>1</v>
      </c>
      <c r="F299">
        <f>'Calificaciones Informatica Indu'!F299</f>
        <v>0.75</v>
      </c>
      <c r="G299">
        <f>'Calificaciones Informatica Indu'!G299</f>
        <v>1.2</v>
      </c>
      <c r="H299">
        <f>'Calificaciones Informatica Indu'!H299</f>
        <v>0.9</v>
      </c>
      <c r="I299">
        <f>'Calificaciones Informatica Indu'!I299</f>
        <v>4.97</v>
      </c>
      <c r="J299">
        <f>'Calificaciones Informatica Indu'!J299</f>
        <v>2</v>
      </c>
      <c r="K299" t="str">
        <f>'Calificaciones Informatica Indu'!K299</f>
        <v>2012-2013</v>
      </c>
      <c r="L299">
        <f>'Calificaciones Informatica Indu'!L299</f>
        <v>2</v>
      </c>
    </row>
    <row r="300">
      <c r="A300">
        <f>'Calificaciones Informatica Indu'!A300</f>
        <v>299</v>
      </c>
      <c r="B300" t="str">
        <f>'Calificaciones Informatica Indu'!B300</f>
        <v>Chamorro Ortega</v>
      </c>
      <c r="C300">
        <f>'Calificaciones Informatica Indu'!C300</f>
        <v>0.2</v>
      </c>
      <c r="D300">
        <f>'Calificaciones Informatica Indu'!D300</f>
        <v>1.8</v>
      </c>
      <c r="E300">
        <f>'Calificaciones Informatica Indu'!E300</f>
        <v>0.8</v>
      </c>
      <c r="F300">
        <f>'Calificaciones Informatica Indu'!F300</f>
        <v>0.6</v>
      </c>
      <c r="G300">
        <f>'Calificaciones Informatica Indu'!G300</f>
        <v>1.9</v>
      </c>
      <c r="H300">
        <f>'Calificaciones Informatica Indu'!H300</f>
        <v>0.35</v>
      </c>
      <c r="I300">
        <f>'Calificaciones Informatica Indu'!I300</f>
        <v>5.65</v>
      </c>
      <c r="J300">
        <f>'Calificaciones Informatica Indu'!J300</f>
        <v>2</v>
      </c>
      <c r="K300" t="str">
        <f>'Calificaciones Informatica Indu'!K300</f>
        <v>2012-2013</v>
      </c>
      <c r="L300">
        <f>'Calificaciones Informatica Indu'!L300</f>
        <v>4</v>
      </c>
    </row>
    <row r="301">
      <c r="A301">
        <f>'Calificaciones Informatica Indu'!A301</f>
        <v>300</v>
      </c>
      <c r="B301" t="str">
        <f>'Calificaciones Informatica Indu'!B301</f>
        <v>García del Castillo Serrano</v>
      </c>
      <c r="C301">
        <f>'Calificaciones Informatica Indu'!C301</f>
        <v>0.1</v>
      </c>
      <c r="D301">
        <f>'Calificaciones Informatica Indu'!D301</f>
        <v>0.84</v>
      </c>
      <c r="E301">
        <f>'Calificaciones Informatica Indu'!E301</f>
        <v>0.5</v>
      </c>
      <c r="F301">
        <f>'Calificaciones Informatica Indu'!F301</f>
        <v>1.1</v>
      </c>
      <c r="G301">
        <f>'Calificaciones Informatica Indu'!G301</f>
        <v>2.75</v>
      </c>
      <c r="H301">
        <f>'Calificaciones Informatica Indu'!H301</f>
        <v>1.02</v>
      </c>
      <c r="I301">
        <f>'Calificaciones Informatica Indu'!I301</f>
        <v>6.31</v>
      </c>
      <c r="J301">
        <f>'Calificaciones Informatica Indu'!J301</f>
        <v>2</v>
      </c>
      <c r="K301" t="str">
        <f>'Calificaciones Informatica Indu'!K301</f>
        <v>2012-2013</v>
      </c>
      <c r="L301">
        <f>'Calificaciones Informatica Indu'!L301</f>
        <v>2</v>
      </c>
    </row>
    <row r="302">
      <c r="A302">
        <f>'Calificaciones Informatica Indu'!A302</f>
        <v>301</v>
      </c>
      <c r="B302" t="str">
        <f>'Calificaciones Informatica Indu'!B302</f>
        <v>Giraldo Saez</v>
      </c>
      <c r="C302">
        <f>'Calificaciones Informatica Indu'!C302</f>
        <v>1</v>
      </c>
      <c r="D302">
        <f>'Calificaciones Informatica Indu'!D302</f>
        <v>1.26</v>
      </c>
      <c r="E302">
        <f>'Calificaciones Informatica Indu'!E302</f>
        <v>0.6</v>
      </c>
      <c r="F302">
        <f>'Calificaciones Informatica Indu'!F302</f>
        <v>1</v>
      </c>
      <c r="G302">
        <f>'Calificaciones Informatica Indu'!G302</f>
        <v>2</v>
      </c>
      <c r="H302">
        <f>'Calificaciones Informatica Indu'!H302</f>
        <v>0.8</v>
      </c>
      <c r="I302">
        <f>'Calificaciones Informatica Indu'!I302</f>
        <v>6.66</v>
      </c>
      <c r="J302">
        <f>'Calificaciones Informatica Indu'!J302</f>
        <v>2</v>
      </c>
      <c r="K302" t="str">
        <f>'Calificaciones Informatica Indu'!K302</f>
        <v>2012-2013</v>
      </c>
      <c r="L302">
        <f>'Calificaciones Informatica Indu'!L302</f>
        <v>2</v>
      </c>
    </row>
    <row r="303">
      <c r="A303">
        <f>'Calificaciones Informatica Indu'!A303</f>
        <v>302</v>
      </c>
      <c r="B303" t="str">
        <f>'Calificaciones Informatica Indu'!B303</f>
        <v>González Peña</v>
      </c>
      <c r="C303">
        <f>'Calificaciones Informatica Indu'!C303</f>
        <v>0</v>
      </c>
      <c r="D303">
        <f>'Calificaciones Informatica Indu'!D303</f>
        <v>1.55</v>
      </c>
      <c r="E303">
        <f>'Calificaciones Informatica Indu'!E303</f>
        <v>0.6</v>
      </c>
      <c r="F303">
        <f>'Calificaciones Informatica Indu'!F303</f>
        <v>1</v>
      </c>
      <c r="G303">
        <f>'Calificaciones Informatica Indu'!G303</f>
        <v>0.5</v>
      </c>
      <c r="H303">
        <f>'Calificaciones Informatica Indu'!H303</f>
        <v>0.75</v>
      </c>
      <c r="I303">
        <f>'Calificaciones Informatica Indu'!I303</f>
        <v>4.4</v>
      </c>
      <c r="J303">
        <f>'Calificaciones Informatica Indu'!J303</f>
        <v>2</v>
      </c>
      <c r="K303" t="str">
        <f>'Calificaciones Informatica Indu'!K303</f>
        <v>2012-2013</v>
      </c>
      <c r="L303">
        <f>'Calificaciones Informatica Indu'!L303</f>
        <v>2</v>
      </c>
    </row>
    <row r="304">
      <c r="A304">
        <f>'Calificaciones Informatica Indu'!A304</f>
        <v>303</v>
      </c>
      <c r="B304" t="str">
        <f>'Calificaciones Informatica Indu'!B304</f>
        <v>Guijarro Arribas</v>
      </c>
      <c r="C304">
        <f>'Calificaciones Informatica Indu'!C304</f>
        <v>0.65</v>
      </c>
      <c r="D304">
        <f>'Calificaciones Informatica Indu'!D304</f>
        <v>1.6</v>
      </c>
      <c r="E304">
        <f>'Calificaciones Informatica Indu'!E304</f>
        <v>0.78</v>
      </c>
      <c r="F304">
        <f>'Calificaciones Informatica Indu'!F304</f>
        <v>0.4</v>
      </c>
      <c r="G304">
        <f>'Calificaciones Informatica Indu'!G304</f>
        <v>0.5</v>
      </c>
      <c r="H304">
        <f>'Calificaciones Informatica Indu'!H304</f>
        <v>0.77</v>
      </c>
      <c r="I304">
        <f>'Calificaciones Informatica Indu'!I304</f>
        <v>4.7</v>
      </c>
      <c r="J304">
        <f>'Calificaciones Informatica Indu'!J304</f>
        <v>2</v>
      </c>
      <c r="K304" t="str">
        <f>'Calificaciones Informatica Indu'!K304</f>
        <v>2012-2013</v>
      </c>
      <c r="L304">
        <f>'Calificaciones Informatica Indu'!L304</f>
        <v>4</v>
      </c>
    </row>
    <row r="305">
      <c r="A305">
        <f>'Calificaciones Informatica Indu'!A305</f>
        <v>304</v>
      </c>
      <c r="B305" t="str">
        <f>'Calificaciones Informatica Indu'!B305</f>
        <v>Guijarro Arribas</v>
      </c>
      <c r="C305">
        <f>'Calificaciones Informatica Indu'!C305</f>
        <v>0.2</v>
      </c>
      <c r="D305">
        <f>'Calificaciones Informatica Indu'!D305</f>
        <v>1.27</v>
      </c>
      <c r="E305">
        <f>'Calificaciones Informatica Indu'!E305</f>
        <v>0.78</v>
      </c>
      <c r="F305">
        <f>'Calificaciones Informatica Indu'!F305</f>
        <v>0.25</v>
      </c>
      <c r="G305">
        <f>'Calificaciones Informatica Indu'!G305</f>
        <v>0</v>
      </c>
      <c r="H305">
        <f>'Calificaciones Informatica Indu'!H305</f>
        <v>0.27</v>
      </c>
      <c r="I305">
        <f>'Calificaciones Informatica Indu'!I305</f>
        <v>2.77</v>
      </c>
      <c r="J305">
        <f>'Calificaciones Informatica Indu'!J305</f>
        <v>2</v>
      </c>
      <c r="K305" t="str">
        <f>'Calificaciones Informatica Indu'!K305</f>
        <v>2012-2013</v>
      </c>
      <c r="L305">
        <f>'Calificaciones Informatica Indu'!L305</f>
        <v>4</v>
      </c>
    </row>
    <row r="306">
      <c r="A306">
        <f>'Calificaciones Informatica Indu'!A306</f>
        <v>305</v>
      </c>
      <c r="B306" t="str">
        <f>'Calificaciones Informatica Indu'!B306</f>
        <v>Juste Sala</v>
      </c>
      <c r="C306">
        <f>'Calificaciones Informatica Indu'!C306</f>
        <v>0.05</v>
      </c>
      <c r="D306">
        <f>'Calificaciones Informatica Indu'!D306</f>
        <v>1.07</v>
      </c>
      <c r="E306">
        <f>'Calificaciones Informatica Indu'!E306</f>
        <v>0.6</v>
      </c>
      <c r="F306">
        <f>'Calificaciones Informatica Indu'!F306</f>
        <v>0</v>
      </c>
      <c r="G306">
        <f>'Calificaciones Informatica Indu'!G306</f>
        <v>0</v>
      </c>
      <c r="H306">
        <f>'Calificaciones Informatica Indu'!H306</f>
        <v>0.45</v>
      </c>
      <c r="I306">
        <f>'Calificaciones Informatica Indu'!I306</f>
        <v>2.17</v>
      </c>
      <c r="J306">
        <f>'Calificaciones Informatica Indu'!J306</f>
        <v>2</v>
      </c>
      <c r="K306" t="str">
        <f>'Calificaciones Informatica Indu'!K306</f>
        <v>2012-2013</v>
      </c>
      <c r="L306">
        <f>'Calificaciones Informatica Indu'!L306</f>
        <v>4</v>
      </c>
    </row>
    <row r="307">
      <c r="A307">
        <f>'Calificaciones Informatica Indu'!A307</f>
        <v>306</v>
      </c>
      <c r="B307" t="str">
        <f>'Calificaciones Informatica Indu'!B307</f>
        <v>Martínez Lucas</v>
      </c>
      <c r="C307">
        <f>'Calificaciones Informatica Indu'!C307</f>
        <v>0</v>
      </c>
      <c r="D307">
        <f>'Calificaciones Informatica Indu'!D307</f>
        <v>0.5</v>
      </c>
      <c r="E307">
        <f>'Calificaciones Informatica Indu'!E307</f>
        <v>0</v>
      </c>
      <c r="F307">
        <f>'Calificaciones Informatica Indu'!F307</f>
        <v>0.25</v>
      </c>
      <c r="G307">
        <f>'Calificaciones Informatica Indu'!G307</f>
        <v>0</v>
      </c>
      <c r="H307">
        <f>'Calificaciones Informatica Indu'!H307</f>
        <v>0.35</v>
      </c>
      <c r="I307">
        <f>'Calificaciones Informatica Indu'!I307</f>
        <v>1.1</v>
      </c>
      <c r="J307">
        <f>'Calificaciones Informatica Indu'!J307</f>
        <v>2</v>
      </c>
      <c r="K307" t="str">
        <f>'Calificaciones Informatica Indu'!K307</f>
        <v>2012-2013</v>
      </c>
      <c r="L307">
        <f>'Calificaciones Informatica Indu'!L307</f>
        <v>2</v>
      </c>
    </row>
    <row r="308">
      <c r="A308">
        <f>'Calificaciones Informatica Indu'!A308</f>
        <v>307</v>
      </c>
      <c r="B308" t="str">
        <f>'Calificaciones Informatica Indu'!B308</f>
        <v>Martínez Munto</v>
      </c>
      <c r="C308">
        <f>'Calificaciones Informatica Indu'!C308</f>
        <v>0.4</v>
      </c>
      <c r="D308">
        <f>'Calificaciones Informatica Indu'!D308</f>
        <v>1.47</v>
      </c>
      <c r="E308">
        <f>'Calificaciones Informatica Indu'!E308</f>
        <v>0.78</v>
      </c>
      <c r="F308">
        <f>'Calificaciones Informatica Indu'!F308</f>
        <v>0.25</v>
      </c>
      <c r="G308">
        <f>'Calificaciones Informatica Indu'!G308</f>
        <v>0.5</v>
      </c>
      <c r="H308">
        <f>'Calificaciones Informatica Indu'!H308</f>
        <v>0.45</v>
      </c>
      <c r="I308">
        <f>'Calificaciones Informatica Indu'!I308</f>
        <v>3.85</v>
      </c>
      <c r="J308">
        <f>'Calificaciones Informatica Indu'!J308</f>
        <v>2</v>
      </c>
      <c r="K308" t="str">
        <f>'Calificaciones Informatica Indu'!K308</f>
        <v>2012-2013</v>
      </c>
      <c r="L308">
        <f>'Calificaciones Informatica Indu'!L308</f>
        <v>2</v>
      </c>
    </row>
    <row r="309">
      <c r="A309">
        <f>'Calificaciones Informatica Indu'!A309</f>
        <v>308</v>
      </c>
      <c r="B309" t="str">
        <f>'Calificaciones Informatica Indu'!B309</f>
        <v>MBI NVE Mangue</v>
      </c>
      <c r="C309">
        <f>'Calificaciones Informatica Indu'!C309</f>
        <v>0</v>
      </c>
      <c r="D309">
        <f>'Calificaciones Informatica Indu'!D309</f>
        <v>1.06</v>
      </c>
      <c r="E309">
        <f>'Calificaciones Informatica Indu'!E309</f>
        <v>0.6</v>
      </c>
      <c r="F309">
        <f>'Calificaciones Informatica Indu'!F309</f>
        <v>1</v>
      </c>
      <c r="G309">
        <f>'Calificaciones Informatica Indu'!G309</f>
        <v>1.25</v>
      </c>
      <c r="H309">
        <f>'Calificaciones Informatica Indu'!H309</f>
        <v>0.37</v>
      </c>
      <c r="I309">
        <f>'Calificaciones Informatica Indu'!I309</f>
        <v>4.28</v>
      </c>
      <c r="J309">
        <f>'Calificaciones Informatica Indu'!J309</f>
        <v>2</v>
      </c>
      <c r="K309" t="str">
        <f>'Calificaciones Informatica Indu'!K309</f>
        <v>2012-2013</v>
      </c>
      <c r="L309">
        <f>'Calificaciones Informatica Indu'!L309</f>
        <v>4</v>
      </c>
    </row>
    <row r="310">
      <c r="A310">
        <f>'Calificaciones Informatica Indu'!A310</f>
        <v>309</v>
      </c>
      <c r="B310" t="str">
        <f>'Calificaciones Informatica Indu'!B310</f>
        <v>Mbogo Ndong</v>
      </c>
      <c r="C310">
        <f>'Calificaciones Informatica Indu'!C310</f>
        <v>0.2</v>
      </c>
      <c r="D310">
        <f>'Calificaciones Informatica Indu'!D310</f>
        <v>1.45</v>
      </c>
      <c r="E310">
        <f>'Calificaciones Informatica Indu'!E310</f>
        <v>0.77</v>
      </c>
      <c r="F310">
        <f>'Calificaciones Informatica Indu'!F310</f>
        <v>1</v>
      </c>
      <c r="G310">
        <f>'Calificaciones Informatica Indu'!G310</f>
        <v>1.575</v>
      </c>
      <c r="H310">
        <f>'Calificaciones Informatica Indu'!H310</f>
        <v>0.4</v>
      </c>
      <c r="I310">
        <f>'Calificaciones Informatica Indu'!I310</f>
        <v>5.395</v>
      </c>
      <c r="J310">
        <f>'Calificaciones Informatica Indu'!J310</f>
        <v>2</v>
      </c>
      <c r="K310" t="str">
        <f>'Calificaciones Informatica Indu'!K310</f>
        <v>2012-2013</v>
      </c>
      <c r="L310">
        <f>'Calificaciones Informatica Indu'!L310</f>
        <v>4</v>
      </c>
    </row>
    <row r="311">
      <c r="A311">
        <f>'Calificaciones Informatica Indu'!A311</f>
        <v>310</v>
      </c>
      <c r="B311" t="str">
        <f>'Calificaciones Informatica Indu'!B311</f>
        <v>Moreno García</v>
      </c>
      <c r="C311">
        <f>'Calificaciones Informatica Indu'!C311</f>
        <v>0.3</v>
      </c>
      <c r="D311">
        <f>'Calificaciones Informatica Indu'!D311</f>
        <v>1.57</v>
      </c>
      <c r="E311">
        <f>'Calificaciones Informatica Indu'!E311</f>
        <v>0.74</v>
      </c>
      <c r="F311">
        <f>'Calificaciones Informatica Indu'!F311</f>
        <v>0.6</v>
      </c>
      <c r="G311">
        <f>'Calificaciones Informatica Indu'!G311</f>
        <v>2.775</v>
      </c>
      <c r="H311">
        <f>'Calificaciones Informatica Indu'!H311</f>
        <v>0.42</v>
      </c>
      <c r="I311">
        <f>'Calificaciones Informatica Indu'!I311</f>
        <v>6.405</v>
      </c>
      <c r="J311">
        <f>'Calificaciones Informatica Indu'!J311</f>
        <v>2</v>
      </c>
      <c r="K311" t="str">
        <f>'Calificaciones Informatica Indu'!K311</f>
        <v>2012-2013</v>
      </c>
      <c r="L311">
        <f>'Calificaciones Informatica Indu'!L311</f>
        <v>1</v>
      </c>
    </row>
    <row r="312">
      <c r="A312">
        <f>'Calificaciones Informatica Indu'!A312</f>
        <v>311</v>
      </c>
      <c r="B312" t="str">
        <f>'Calificaciones Informatica Indu'!B312</f>
        <v>Muñoz Orea</v>
      </c>
      <c r="C312">
        <f>'Calificaciones Informatica Indu'!C312</f>
        <v>1</v>
      </c>
      <c r="D312">
        <f>'Calificaciones Informatica Indu'!D312</f>
        <v>1.6</v>
      </c>
      <c r="E312">
        <f>'Calificaciones Informatica Indu'!E312</f>
        <v>1</v>
      </c>
      <c r="F312">
        <f>'Calificaciones Informatica Indu'!F312</f>
        <v>0.6</v>
      </c>
      <c r="G312">
        <f>'Calificaciones Informatica Indu'!G312</f>
        <v>2.25</v>
      </c>
      <c r="H312">
        <f>'Calificaciones Informatica Indu'!H312</f>
        <v>1.03</v>
      </c>
      <c r="I312">
        <f>'Calificaciones Informatica Indu'!I312</f>
        <v>7.48</v>
      </c>
      <c r="J312">
        <f>'Calificaciones Informatica Indu'!J312</f>
        <v>2</v>
      </c>
      <c r="K312" t="str">
        <f>'Calificaciones Informatica Indu'!K312</f>
        <v>2012-2013</v>
      </c>
      <c r="L312">
        <f>'Calificaciones Informatica Indu'!L312</f>
        <v>1</v>
      </c>
    </row>
    <row r="313">
      <c r="A313">
        <f>'Calificaciones Informatica Indu'!A313</f>
        <v>312</v>
      </c>
      <c r="B313" t="str">
        <f>'Calificaciones Informatica Indu'!B313</f>
        <v>Nsi Ntongono</v>
      </c>
      <c r="C313">
        <f>'Calificaciones Informatica Indu'!C313</f>
        <v>0.1</v>
      </c>
      <c r="D313">
        <f>'Calificaciones Informatica Indu'!D313</f>
        <v>0.3</v>
      </c>
      <c r="E313">
        <f>'Calificaciones Informatica Indu'!E313</f>
        <v>0.6</v>
      </c>
      <c r="F313">
        <f>'Calificaciones Informatica Indu'!F313</f>
        <v>0.25</v>
      </c>
      <c r="G313">
        <f>'Calificaciones Informatica Indu'!G313</f>
        <v>0</v>
      </c>
      <c r="H313">
        <f>'Calificaciones Informatica Indu'!H313</f>
        <v>0.55</v>
      </c>
      <c r="I313">
        <f>'Calificaciones Informatica Indu'!I313</f>
        <v>1.8</v>
      </c>
      <c r="J313">
        <f>'Calificaciones Informatica Indu'!J313</f>
        <v>2</v>
      </c>
      <c r="K313" t="str">
        <f>'Calificaciones Informatica Indu'!K313</f>
        <v>2012-2013</v>
      </c>
      <c r="L313">
        <f>'Calificaciones Informatica Indu'!L313</f>
        <v>2</v>
      </c>
    </row>
    <row r="314">
      <c r="A314">
        <f>'Calificaciones Informatica Indu'!A314</f>
        <v>313</v>
      </c>
      <c r="B314" t="str">
        <f>'Calificaciones Informatica Indu'!B314</f>
        <v>Nsue Onguene</v>
      </c>
      <c r="C314">
        <f>'Calificaciones Informatica Indu'!C314</f>
        <v>0.6</v>
      </c>
      <c r="D314">
        <f>'Calificaciones Informatica Indu'!D314</f>
        <v>1.88</v>
      </c>
      <c r="E314">
        <f>'Calificaciones Informatica Indu'!E314</f>
        <v>0.77</v>
      </c>
      <c r="F314">
        <f>'Calificaciones Informatica Indu'!F314</f>
        <v>1</v>
      </c>
      <c r="G314">
        <f>'Calificaciones Informatica Indu'!G314</f>
        <v>2</v>
      </c>
      <c r="H314">
        <f>'Calificaciones Informatica Indu'!H314</f>
        <v>0.85</v>
      </c>
      <c r="I314">
        <f>'Calificaciones Informatica Indu'!I314</f>
        <v>7.1</v>
      </c>
      <c r="J314">
        <f>'Calificaciones Informatica Indu'!J314</f>
        <v>2</v>
      </c>
      <c r="K314" t="str">
        <f>'Calificaciones Informatica Indu'!K314</f>
        <v>2012-2013</v>
      </c>
      <c r="L314">
        <f>'Calificaciones Informatica Indu'!L314</f>
        <v>4</v>
      </c>
    </row>
    <row r="315">
      <c r="A315">
        <f>'Calificaciones Informatica Indu'!A315</f>
        <v>314</v>
      </c>
      <c r="B315" t="str">
        <f>'Calificaciones Informatica Indu'!B315</f>
        <v>Nsue Ayang</v>
      </c>
      <c r="C315">
        <f>'Calificaciones Informatica Indu'!C315</f>
        <v>0.2</v>
      </c>
      <c r="D315">
        <f>'Calificaciones Informatica Indu'!D315</f>
        <v>1.27</v>
      </c>
      <c r="E315">
        <f>'Calificaciones Informatica Indu'!E315</f>
        <v>0.6</v>
      </c>
      <c r="F315">
        <f>'Calificaciones Informatica Indu'!F315</f>
        <v>0.675</v>
      </c>
      <c r="G315">
        <f>'Calificaciones Informatica Indu'!G315</f>
        <v>0.25</v>
      </c>
      <c r="H315">
        <f>'Calificaciones Informatica Indu'!H315</f>
        <v>0.38</v>
      </c>
      <c r="I315">
        <f>'Calificaciones Informatica Indu'!I315</f>
        <v>3.375</v>
      </c>
      <c r="J315">
        <f>'Calificaciones Informatica Indu'!J315</f>
        <v>2</v>
      </c>
      <c r="K315" t="str">
        <f>'Calificaciones Informatica Indu'!K315</f>
        <v>2012-2013</v>
      </c>
      <c r="L315">
        <f>'Calificaciones Informatica Indu'!L315</f>
        <v>2</v>
      </c>
    </row>
    <row r="316">
      <c r="A316">
        <f>'Calificaciones Informatica Indu'!A316</f>
        <v>315</v>
      </c>
      <c r="B316" t="str">
        <f>'Calificaciones Informatica Indu'!B316</f>
        <v>Palomares Sobrino</v>
      </c>
      <c r="C316">
        <f>'Calificaciones Informatica Indu'!C316</f>
        <v>0.3</v>
      </c>
      <c r="D316">
        <f>'Calificaciones Informatica Indu'!D316</f>
        <v>1.4</v>
      </c>
      <c r="E316">
        <f>'Calificaciones Informatica Indu'!E316</f>
        <v>0.96</v>
      </c>
      <c r="F316">
        <f>'Calificaciones Informatica Indu'!F316</f>
        <v>1.5</v>
      </c>
      <c r="G316">
        <f>'Calificaciones Informatica Indu'!G316</f>
        <v>1.25</v>
      </c>
      <c r="H316">
        <f>'Calificaciones Informatica Indu'!H316</f>
        <v>0.6</v>
      </c>
      <c r="I316">
        <f>'Calificaciones Informatica Indu'!I316</f>
        <v>6.01</v>
      </c>
      <c r="J316">
        <f>'Calificaciones Informatica Indu'!J316</f>
        <v>2</v>
      </c>
      <c r="K316" t="str">
        <f>'Calificaciones Informatica Indu'!K316</f>
        <v>2012-2013</v>
      </c>
      <c r="L316">
        <f>'Calificaciones Informatica Indu'!L316</f>
        <v>1</v>
      </c>
    </row>
    <row r="317">
      <c r="A317">
        <f>'Calificaciones Informatica Indu'!A317</f>
        <v>316</v>
      </c>
      <c r="B317" t="str">
        <f>'Calificaciones Informatica Indu'!B317</f>
        <v>Olivares Lucas-Torres</v>
      </c>
      <c r="C317">
        <f>'Calificaciones Informatica Indu'!C317</f>
        <v>0</v>
      </c>
      <c r="D317">
        <f>'Calificaciones Informatica Indu'!D317</f>
        <v>1.3</v>
      </c>
      <c r="E317">
        <f>'Calificaciones Informatica Indu'!E317</f>
        <v>0.96</v>
      </c>
      <c r="F317">
        <f>'Calificaciones Informatica Indu'!F317</f>
        <v>0</v>
      </c>
      <c r="G317">
        <f>'Calificaciones Informatica Indu'!G317</f>
        <v>0.5</v>
      </c>
      <c r="H317">
        <f>'Calificaciones Informatica Indu'!H317</f>
        <v>0.45</v>
      </c>
      <c r="I317">
        <f>'Calificaciones Informatica Indu'!I317</f>
        <v>3.21</v>
      </c>
      <c r="J317">
        <f>'Calificaciones Informatica Indu'!J317</f>
        <v>2</v>
      </c>
      <c r="K317" t="str">
        <f>'Calificaciones Informatica Indu'!K317</f>
        <v>2012-2013</v>
      </c>
      <c r="L317">
        <f>'Calificaciones Informatica Indu'!L317</f>
        <v>1</v>
      </c>
    </row>
    <row r="318">
      <c r="A318">
        <f>'Calificaciones Informatica Indu'!A318</f>
        <v>317</v>
      </c>
      <c r="B318" t="str">
        <f>'Calificaciones Informatica Indu'!B318</f>
        <v>Puerta Bustos</v>
      </c>
      <c r="C318">
        <f>'Calificaciones Informatica Indu'!C318</f>
        <v>0.5</v>
      </c>
      <c r="D318">
        <f>'Calificaciones Informatica Indu'!D318</f>
        <v>1.37</v>
      </c>
      <c r="E318">
        <f>'Calificaciones Informatica Indu'!E318</f>
        <v>0.74</v>
      </c>
      <c r="F318">
        <f>'Calificaciones Informatica Indu'!F318</f>
        <v>0.825</v>
      </c>
      <c r="G318">
        <f>'Calificaciones Informatica Indu'!G318</f>
        <v>1.2</v>
      </c>
      <c r="H318">
        <f>'Calificaciones Informatica Indu'!H318</f>
        <v>0.5</v>
      </c>
      <c r="I318">
        <f>'Calificaciones Informatica Indu'!I318</f>
        <v>5.135</v>
      </c>
      <c r="J318">
        <f>'Calificaciones Informatica Indu'!J318</f>
        <v>2</v>
      </c>
      <c r="K318" t="str">
        <f>'Calificaciones Informatica Indu'!K318</f>
        <v>2012-2013</v>
      </c>
      <c r="L318">
        <f>'Calificaciones Informatica Indu'!L318</f>
        <v>2</v>
      </c>
    </row>
    <row r="319">
      <c r="A319">
        <f>'Calificaciones Informatica Indu'!A319</f>
        <v>318</v>
      </c>
      <c r="B319" t="str">
        <f>'Calificaciones Informatica Indu'!B319</f>
        <v>Ramilo Plata</v>
      </c>
      <c r="C319">
        <f>'Calificaciones Informatica Indu'!C319</f>
        <v>0.3</v>
      </c>
      <c r="D319">
        <f>'Calificaciones Informatica Indu'!D319</f>
        <v>1.25</v>
      </c>
      <c r="E319">
        <f>'Calificaciones Informatica Indu'!E319</f>
        <v>1</v>
      </c>
      <c r="F319">
        <f>'Calificaciones Informatica Indu'!F319</f>
        <v>0.6</v>
      </c>
      <c r="G319">
        <f>'Calificaciones Informatica Indu'!G319</f>
        <v>1.2</v>
      </c>
      <c r="H319">
        <f>'Calificaciones Informatica Indu'!H319</f>
        <v>1</v>
      </c>
      <c r="I319">
        <f>'Calificaciones Informatica Indu'!I319</f>
        <v>5.35</v>
      </c>
      <c r="J319">
        <f>'Calificaciones Informatica Indu'!J319</f>
        <v>2</v>
      </c>
      <c r="K319" t="str">
        <f>'Calificaciones Informatica Indu'!K319</f>
        <v>2012-2013</v>
      </c>
      <c r="L319">
        <f>'Calificaciones Informatica Indu'!L319</f>
        <v>2</v>
      </c>
    </row>
    <row r="320">
      <c r="A320">
        <f>'Calificaciones Informatica Indu'!A320</f>
        <v>319</v>
      </c>
      <c r="B320" t="str">
        <f>'Calificaciones Informatica Indu'!B320</f>
        <v>Reguillo Ferris</v>
      </c>
      <c r="C320">
        <f>'Calificaciones Informatica Indu'!C320</f>
        <v>0.5</v>
      </c>
      <c r="D320">
        <f>'Calificaciones Informatica Indu'!D320</f>
        <v>1</v>
      </c>
      <c r="E320">
        <f>'Calificaciones Informatica Indu'!E320</f>
        <v>1</v>
      </c>
      <c r="F320">
        <f>'Calificaciones Informatica Indu'!F320</f>
        <v>0.25</v>
      </c>
      <c r="G320">
        <f>'Calificaciones Informatica Indu'!G320</f>
        <v>0</v>
      </c>
      <c r="H320">
        <f>'Calificaciones Informatica Indu'!H320</f>
        <v>0.88</v>
      </c>
      <c r="I320">
        <f>'Calificaciones Informatica Indu'!I320</f>
        <v>3.63</v>
      </c>
      <c r="J320">
        <f>'Calificaciones Informatica Indu'!J320</f>
        <v>2</v>
      </c>
      <c r="K320" t="str">
        <f>'Calificaciones Informatica Indu'!K320</f>
        <v>2012-2013</v>
      </c>
      <c r="L320">
        <f>'Calificaciones Informatica Indu'!L320</f>
        <v>4</v>
      </c>
    </row>
    <row r="321">
      <c r="A321">
        <f>'Calificaciones Informatica Indu'!A321</f>
        <v>320</v>
      </c>
      <c r="B321" t="str">
        <f>'Calificaciones Informatica Indu'!B321</f>
        <v>Sánchez Negrete</v>
      </c>
      <c r="C321">
        <f>'Calificaciones Informatica Indu'!C321</f>
        <v>0</v>
      </c>
      <c r="D321">
        <f>'Calificaciones Informatica Indu'!D321</f>
        <v>1.1</v>
      </c>
      <c r="E321">
        <f>'Calificaciones Informatica Indu'!E321</f>
        <v>0.75</v>
      </c>
      <c r="F321">
        <f>'Calificaciones Informatica Indu'!F321</f>
        <v>0.8625</v>
      </c>
      <c r="G321">
        <f>'Calificaciones Informatica Indu'!G321</f>
        <v>1.575</v>
      </c>
      <c r="H321">
        <f>'Calificaciones Informatica Indu'!H321</f>
        <v>0.4</v>
      </c>
      <c r="I321">
        <f>'Calificaciones Informatica Indu'!I321</f>
        <v>4.6875</v>
      </c>
      <c r="J321">
        <f>'Calificaciones Informatica Indu'!J321</f>
        <v>2</v>
      </c>
      <c r="K321" t="str">
        <f>'Calificaciones Informatica Indu'!K321</f>
        <v>2012-2013</v>
      </c>
      <c r="L321">
        <f>'Calificaciones Informatica Indu'!L321</f>
        <v>2</v>
      </c>
    </row>
    <row r="322">
      <c r="A322">
        <f>'Calificaciones Informatica Indu'!A322</f>
        <v>321</v>
      </c>
      <c r="B322" t="str">
        <f>'Calificaciones Informatica Indu'!B322</f>
        <v>Sierra Ciudad</v>
      </c>
      <c r="C322">
        <f>'Calificaciones Informatica Indu'!C322</f>
        <v>1</v>
      </c>
      <c r="D322">
        <f>'Calificaciones Informatica Indu'!D322</f>
        <v>1.15</v>
      </c>
      <c r="E322">
        <f>'Calificaciones Informatica Indu'!E322</f>
        <v>0.86</v>
      </c>
      <c r="F322">
        <f>'Calificaciones Informatica Indu'!F322</f>
        <v>1.01</v>
      </c>
      <c r="G322">
        <f>'Calificaciones Informatica Indu'!G322</f>
        <v>1.8</v>
      </c>
      <c r="H322">
        <f>'Calificaciones Informatica Indu'!H322</f>
        <v>1.15</v>
      </c>
      <c r="I322">
        <f>'Calificaciones Informatica Indu'!I322</f>
        <v>6.97</v>
      </c>
      <c r="J322">
        <f>'Calificaciones Informatica Indu'!J322</f>
        <v>2</v>
      </c>
      <c r="K322" t="str">
        <f>'Calificaciones Informatica Indu'!K322</f>
        <v>2012-2013</v>
      </c>
      <c r="L322">
        <f>'Calificaciones Informatica Indu'!L322</f>
        <v>1</v>
      </c>
    </row>
    <row r="323">
      <c r="A323">
        <f>'Calificaciones Informatica Indu'!A323</f>
        <v>322</v>
      </c>
      <c r="B323" t="str">
        <f>'Calificaciones Informatica Indu'!B323</f>
        <v>Tejeda Fernández</v>
      </c>
      <c r="C323">
        <f>'Calificaciones Informatica Indu'!C323</f>
        <v>0.5</v>
      </c>
      <c r="D323">
        <f>'Calificaciones Informatica Indu'!D323</f>
        <v>1.82</v>
      </c>
      <c r="E323">
        <f>'Calificaciones Informatica Indu'!E323</f>
        <v>0.86</v>
      </c>
      <c r="F323">
        <f>'Calificaciones Informatica Indu'!F323</f>
        <v>1.35</v>
      </c>
      <c r="G323">
        <f>'Calificaciones Informatica Indu'!G323</f>
        <v>2.625</v>
      </c>
      <c r="H323">
        <f>'Calificaciones Informatica Indu'!H323</f>
        <v>1.5</v>
      </c>
      <c r="I323">
        <f>'Calificaciones Informatica Indu'!I323</f>
        <v>8.655</v>
      </c>
      <c r="J323">
        <f>'Calificaciones Informatica Indu'!J323</f>
        <v>2</v>
      </c>
      <c r="K323" t="str">
        <f>'Calificaciones Informatica Indu'!K323</f>
        <v>2012-2013</v>
      </c>
      <c r="L323">
        <f>'Calificaciones Informatica Indu'!L323</f>
        <v>2</v>
      </c>
    </row>
    <row r="324">
      <c r="A324">
        <f>'Calificaciones Informatica Indu'!A324</f>
        <v>323</v>
      </c>
      <c r="B324" t="str">
        <f>'Calificaciones Informatica Indu'!B324</f>
        <v>Velayos Perez</v>
      </c>
      <c r="C324">
        <f>'Calificaciones Informatica Indu'!C324</f>
        <v>0.3</v>
      </c>
      <c r="D324">
        <f>'Calificaciones Informatica Indu'!D324</f>
        <v>0.83</v>
      </c>
      <c r="E324">
        <f>'Calificaciones Informatica Indu'!E324</f>
        <v>0.74</v>
      </c>
      <c r="F324">
        <f>'Calificaciones Informatica Indu'!F324</f>
        <v>0</v>
      </c>
      <c r="G324">
        <f>'Calificaciones Informatica Indu'!G324</f>
        <v>0</v>
      </c>
      <c r="H324">
        <f>'Calificaciones Informatica Indu'!H324</f>
        <v>0.27</v>
      </c>
      <c r="I324">
        <f>'Calificaciones Informatica Indu'!I324</f>
        <v>2.14</v>
      </c>
      <c r="J324">
        <f>'Calificaciones Informatica Indu'!J324</f>
        <v>2</v>
      </c>
      <c r="K324" t="str">
        <f>'Calificaciones Informatica Indu'!K324</f>
        <v>2012-2013</v>
      </c>
      <c r="L324">
        <f>'Calificaciones Informatica Indu'!L324</f>
        <v>2</v>
      </c>
    </row>
    <row r="325">
      <c r="A325">
        <f>'Calificaciones Informatica Indu'!A325</f>
        <v>324</v>
      </c>
      <c r="B325" t="str">
        <f>'Calificaciones Informatica Indu'!B325</f>
        <v>ABENOJAR RAMIRO</v>
      </c>
      <c r="C325">
        <f>'Calificaciones Informatica Indu'!C325</f>
        <v>0.5</v>
      </c>
      <c r="D325">
        <f>'Calificaciones Informatica Indu'!D325</f>
        <v>0.88</v>
      </c>
      <c r="E325">
        <f>'Calificaciones Informatica Indu'!E325</f>
        <v>0</v>
      </c>
      <c r="F325">
        <f>'Calificaciones Informatica Indu'!F325</f>
        <v>0.5</v>
      </c>
      <c r="G325">
        <f>'Calificaciones Informatica Indu'!G325</f>
        <v>0</v>
      </c>
      <c r="H325">
        <f>'Calificaciones Informatica Indu'!H325</f>
        <v>0.45</v>
      </c>
      <c r="I325">
        <f>'Calificaciones Informatica Indu'!I325</f>
        <v>2.33</v>
      </c>
      <c r="J325">
        <f>'Calificaciones Informatica Indu'!J325</f>
        <v>1</v>
      </c>
      <c r="K325" t="str">
        <f>'Calificaciones Informatica Indu'!K325</f>
        <v>2013-2014</v>
      </c>
      <c r="L325">
        <f>'Calificaciones Informatica Indu'!L325</f>
        <v>1</v>
      </c>
    </row>
    <row r="326">
      <c r="A326">
        <f>'Calificaciones Informatica Indu'!A326</f>
        <v>325</v>
      </c>
      <c r="B326" t="str">
        <f>'Calificaciones Informatica Indu'!B326</f>
        <v>ALONSO MUÑOZ</v>
      </c>
      <c r="C326">
        <f>'Calificaciones Informatica Indu'!C326</f>
        <v>0.5</v>
      </c>
      <c r="D326">
        <f>'Calificaciones Informatica Indu'!D326</f>
        <v>1.65</v>
      </c>
      <c r="E326">
        <f>'Calificaciones Informatica Indu'!E326</f>
        <v>0.7875</v>
      </c>
      <c r="F326">
        <f>'Calificaciones Informatica Indu'!F326</f>
        <v>0.6</v>
      </c>
      <c r="G326">
        <f>'Calificaciones Informatica Indu'!G326</f>
        <v>1.5</v>
      </c>
      <c r="H326">
        <f>'Calificaciones Informatica Indu'!H326</f>
        <v>0.25</v>
      </c>
      <c r="I326">
        <f>'Calificaciones Informatica Indu'!I326</f>
        <v>5.2875</v>
      </c>
      <c r="J326">
        <f>'Calificaciones Informatica Indu'!J326</f>
        <v>1</v>
      </c>
      <c r="K326" t="str">
        <f>'Calificaciones Informatica Indu'!K326</f>
        <v>2013-2014</v>
      </c>
      <c r="L326">
        <f>'Calificaciones Informatica Indu'!L326</f>
        <v>1</v>
      </c>
    </row>
    <row r="327">
      <c r="A327">
        <f>'Calificaciones Informatica Indu'!A327</f>
        <v>326</v>
      </c>
      <c r="B327" t="str">
        <f>'Calificaciones Informatica Indu'!B327</f>
        <v>ALVAREZ CID</v>
      </c>
      <c r="C327">
        <f>'Calificaciones Informatica Indu'!C327</f>
        <v>0.7</v>
      </c>
      <c r="D327">
        <f>'Calificaciones Informatica Indu'!D327</f>
        <v>1.45</v>
      </c>
      <c r="E327">
        <f>'Calificaciones Informatica Indu'!E327</f>
        <v>0.85</v>
      </c>
      <c r="F327">
        <f>'Calificaciones Informatica Indu'!F327</f>
        <v>0.58</v>
      </c>
      <c r="G327">
        <f>'Calificaciones Informatica Indu'!G327</f>
        <v>0</v>
      </c>
      <c r="H327">
        <f>'Calificaciones Informatica Indu'!H327</f>
        <v>0.9</v>
      </c>
      <c r="I327">
        <f>'Calificaciones Informatica Indu'!I327</f>
        <v>4.48</v>
      </c>
      <c r="J327">
        <f>'Calificaciones Informatica Indu'!J327</f>
        <v>1</v>
      </c>
      <c r="K327" t="str">
        <f>'Calificaciones Informatica Indu'!K327</f>
        <v>2013-2014</v>
      </c>
      <c r="L327">
        <f>'Calificaciones Informatica Indu'!L327</f>
        <v>4</v>
      </c>
    </row>
    <row r="328">
      <c r="A328">
        <f>'Calificaciones Informatica Indu'!A328</f>
        <v>327</v>
      </c>
      <c r="B328" t="str">
        <f>'Calificaciones Informatica Indu'!B328</f>
        <v>ALVARO TORDESILLAS</v>
      </c>
      <c r="C328">
        <f>'Calificaciones Informatica Indu'!C328</f>
        <v>0.1</v>
      </c>
      <c r="D328">
        <f>'Calificaciones Informatica Indu'!D328</f>
        <v>1.4</v>
      </c>
      <c r="E328">
        <f>'Calificaciones Informatica Indu'!E328</f>
        <v>1.25</v>
      </c>
      <c r="F328">
        <f>'Calificaciones Informatica Indu'!F328</f>
        <v>0.9</v>
      </c>
      <c r="G328">
        <f>'Calificaciones Informatica Indu'!G328</f>
        <v>1.75</v>
      </c>
      <c r="H328">
        <f>'Calificaciones Informatica Indu'!H328</f>
        <v>1.05</v>
      </c>
      <c r="I328">
        <f>'Calificaciones Informatica Indu'!I328</f>
        <v>6.45</v>
      </c>
      <c r="J328">
        <f>'Calificaciones Informatica Indu'!J328</f>
        <v>1</v>
      </c>
      <c r="K328" t="str">
        <f>'Calificaciones Informatica Indu'!K328</f>
        <v>2013-2014</v>
      </c>
      <c r="L328">
        <f>'Calificaciones Informatica Indu'!L328</f>
        <v>1</v>
      </c>
    </row>
    <row r="329">
      <c r="A329">
        <f>'Calificaciones Informatica Indu'!A329</f>
        <v>328</v>
      </c>
      <c r="B329" t="str">
        <f>'Calificaciones Informatica Indu'!B329</f>
        <v>ANDRADA BARROSO</v>
      </c>
      <c r="C329">
        <f>'Calificaciones Informatica Indu'!C329</f>
        <v>0.1</v>
      </c>
      <c r="D329">
        <f>'Calificaciones Informatica Indu'!D329</f>
        <v>1.56</v>
      </c>
      <c r="E329">
        <f>'Calificaciones Informatica Indu'!E329</f>
        <v>1.2375</v>
      </c>
      <c r="F329">
        <f>'Calificaciones Informatica Indu'!F329</f>
        <v>0.6</v>
      </c>
      <c r="G329">
        <f>'Calificaciones Informatica Indu'!G329</f>
        <v>2.25</v>
      </c>
      <c r="H329">
        <f>'Calificaciones Informatica Indu'!H329</f>
        <v>1.05</v>
      </c>
      <c r="I329">
        <f>'Calificaciones Informatica Indu'!I329</f>
        <v>6.7975</v>
      </c>
      <c r="J329">
        <f>'Calificaciones Informatica Indu'!J329</f>
        <v>1</v>
      </c>
      <c r="K329" t="str">
        <f>'Calificaciones Informatica Indu'!K329</f>
        <v>2013-2014</v>
      </c>
      <c r="L329">
        <f>'Calificaciones Informatica Indu'!L329</f>
        <v>1</v>
      </c>
    </row>
    <row r="330">
      <c r="A330">
        <f>'Calificaciones Informatica Indu'!A330</f>
        <v>329</v>
      </c>
      <c r="B330" t="str">
        <f>'Calificaciones Informatica Indu'!B330</f>
        <v>ANGEL MANZANO</v>
      </c>
      <c r="C330">
        <f>'Calificaciones Informatica Indu'!C330</f>
        <v>0.4</v>
      </c>
      <c r="D330">
        <f>'Calificaciones Informatica Indu'!D330</f>
        <v>1.32</v>
      </c>
      <c r="E330">
        <f>'Calificaciones Informatica Indu'!E330</f>
        <v>0.25</v>
      </c>
      <c r="F330">
        <f>'Calificaciones Informatica Indu'!F330</f>
        <v>0.75</v>
      </c>
      <c r="G330">
        <f>'Calificaciones Informatica Indu'!G330</f>
        <v>0</v>
      </c>
      <c r="H330">
        <f>'Calificaciones Informatica Indu'!H330</f>
        <v>1.15</v>
      </c>
      <c r="I330">
        <f>'Calificaciones Informatica Indu'!I330</f>
        <v>3.87</v>
      </c>
      <c r="J330">
        <f>'Calificaciones Informatica Indu'!J330</f>
        <v>1</v>
      </c>
      <c r="K330" t="str">
        <f>'Calificaciones Informatica Indu'!K330</f>
        <v>2013-2014</v>
      </c>
      <c r="L330">
        <f>'Calificaciones Informatica Indu'!L330</f>
        <v>1</v>
      </c>
    </row>
    <row r="331">
      <c r="A331">
        <f>'Calificaciones Informatica Indu'!A331</f>
        <v>330</v>
      </c>
      <c r="B331" t="str">
        <f>'Calificaciones Informatica Indu'!B331</f>
        <v>AREVALO CACERES</v>
      </c>
      <c r="C331">
        <f>'Calificaciones Informatica Indu'!C331</f>
        <v>1</v>
      </c>
      <c r="D331">
        <f>'Calificaciones Informatica Indu'!D331</f>
        <v>1.07</v>
      </c>
      <c r="E331">
        <f>'Calificaciones Informatica Indu'!E331</f>
        <v>1.05</v>
      </c>
      <c r="F331">
        <f>'Calificaciones Informatica Indu'!F331</f>
        <v>0.92</v>
      </c>
      <c r="G331">
        <f>'Calificaciones Informatica Indu'!G331</f>
        <v>2.5</v>
      </c>
      <c r="H331">
        <f>'Calificaciones Informatica Indu'!H331</f>
        <v>0.9</v>
      </c>
      <c r="I331">
        <f>'Calificaciones Informatica Indu'!I331</f>
        <v>7.44</v>
      </c>
      <c r="J331">
        <f>'Calificaciones Informatica Indu'!J331</f>
        <v>1</v>
      </c>
      <c r="K331" t="str">
        <f>'Calificaciones Informatica Indu'!K331</f>
        <v>2013-2014</v>
      </c>
      <c r="L331">
        <f>'Calificaciones Informatica Indu'!L331</f>
        <v>3</v>
      </c>
    </row>
    <row r="332">
      <c r="A332">
        <f>'Calificaciones Informatica Indu'!A332</f>
        <v>331</v>
      </c>
      <c r="B332" t="str">
        <f>'Calificaciones Informatica Indu'!B332</f>
        <v>BANDA PUERTO</v>
      </c>
      <c r="C332">
        <f>'Calificaciones Informatica Indu'!C332</f>
        <v>0.3</v>
      </c>
      <c r="D332">
        <f>'Calificaciones Informatica Indu'!D332</f>
        <v>0.44</v>
      </c>
      <c r="E332">
        <f>'Calificaciones Informatica Indu'!E332</f>
        <v>0.0375</v>
      </c>
      <c r="F332">
        <f>'Calificaciones Informatica Indu'!F332</f>
        <v>0.8</v>
      </c>
      <c r="G332" t="str">
        <f>'Calificaciones Informatica Indu'!G332</f>
        <v>NP</v>
      </c>
      <c r="H332">
        <f>'Calificaciones Informatica Indu'!H332</f>
        <v>0.3</v>
      </c>
      <c r="I332">
        <f>'Calificaciones Informatica Indu'!I332</f>
        <v>1.8775</v>
      </c>
      <c r="J332">
        <f>'Calificaciones Informatica Indu'!J332</f>
        <v>1</v>
      </c>
      <c r="K332" t="str">
        <f>'Calificaciones Informatica Indu'!K332</f>
        <v>2013-2014</v>
      </c>
      <c r="L332">
        <f>'Calificaciones Informatica Indu'!L332</f>
        <v>1</v>
      </c>
    </row>
    <row r="333">
      <c r="A333">
        <f>'Calificaciones Informatica Indu'!A333</f>
        <v>332</v>
      </c>
      <c r="B333" t="str">
        <f>'Calificaciones Informatica Indu'!B333</f>
        <v>BERNAL CANO</v>
      </c>
      <c r="C333">
        <f>'Calificaciones Informatica Indu'!C333</f>
        <v>1</v>
      </c>
      <c r="D333">
        <f>'Calificaciones Informatica Indu'!D333</f>
        <v>1.7</v>
      </c>
      <c r="E333">
        <f>'Calificaciones Informatica Indu'!E333</f>
        <v>1.2375</v>
      </c>
      <c r="F333">
        <f>'Calificaciones Informatica Indu'!F333</f>
        <v>0.95</v>
      </c>
      <c r="G333">
        <f>'Calificaciones Informatica Indu'!G333</f>
        <v>1.75</v>
      </c>
      <c r="H333">
        <f>'Calificaciones Informatica Indu'!H333</f>
        <v>1.15</v>
      </c>
      <c r="I333">
        <f>'Calificaciones Informatica Indu'!I333</f>
        <v>7.7875</v>
      </c>
      <c r="J333">
        <f>'Calificaciones Informatica Indu'!J333</f>
        <v>1</v>
      </c>
      <c r="K333" t="str">
        <f>'Calificaciones Informatica Indu'!K333</f>
        <v>2013-2014</v>
      </c>
      <c r="L333">
        <f>'Calificaciones Informatica Indu'!L333</f>
        <v>1</v>
      </c>
    </row>
    <row r="334">
      <c r="A334">
        <f>'Calificaciones Informatica Indu'!A334</f>
        <v>333</v>
      </c>
      <c r="B334" t="str">
        <f>'Calificaciones Informatica Indu'!B334</f>
        <v>BETETA VICENTE</v>
      </c>
      <c r="C334">
        <f>'Calificaciones Informatica Indu'!C334</f>
        <v>0.6</v>
      </c>
      <c r="D334">
        <f>'Calificaciones Informatica Indu'!D334</f>
        <v>0.85</v>
      </c>
      <c r="E334">
        <f>'Calificaciones Informatica Indu'!E334</f>
        <v>0.225</v>
      </c>
      <c r="F334">
        <f>'Calificaciones Informatica Indu'!F334</f>
        <v>0.75</v>
      </c>
      <c r="G334" t="str">
        <f>'Calificaciones Informatica Indu'!G334</f>
        <v>NP</v>
      </c>
      <c r="H334">
        <f>'Calificaciones Informatica Indu'!H334</f>
        <v>0.55</v>
      </c>
      <c r="I334">
        <f>'Calificaciones Informatica Indu'!I334</f>
        <v>2.975</v>
      </c>
      <c r="J334">
        <f>'Calificaciones Informatica Indu'!J334</f>
        <v>1</v>
      </c>
      <c r="K334" t="str">
        <f>'Calificaciones Informatica Indu'!K334</f>
        <v>2013-2014</v>
      </c>
      <c r="L334">
        <f>'Calificaciones Informatica Indu'!L334</f>
        <v>2</v>
      </c>
    </row>
    <row r="335">
      <c r="A335">
        <f>'Calificaciones Informatica Indu'!A335</f>
        <v>334</v>
      </c>
      <c r="B335" t="str">
        <f>'Calificaciones Informatica Indu'!B335</f>
        <v>BREÑA SANTOFIMIA</v>
      </c>
      <c r="C335">
        <f>'Calificaciones Informatica Indu'!C335</f>
        <v>0</v>
      </c>
      <c r="D335" t="str">
        <f>'Calificaciones Informatica Indu'!D335</f>
        <v>NP</v>
      </c>
      <c r="E335" t="str">
        <f>'Calificaciones Informatica Indu'!E335</f>
        <v>NP</v>
      </c>
      <c r="F335">
        <f>'Calificaciones Informatica Indu'!F335</f>
        <v>0.6</v>
      </c>
      <c r="G335" t="str">
        <f>'Calificaciones Informatica Indu'!G335</f>
        <v>NP</v>
      </c>
      <c r="H335">
        <f>'Calificaciones Informatica Indu'!H335</f>
        <v>0</v>
      </c>
      <c r="I335">
        <f>'Calificaciones Informatica Indu'!I335</f>
        <v>0.6</v>
      </c>
      <c r="J335">
        <f>'Calificaciones Informatica Indu'!J335</f>
        <v>1</v>
      </c>
      <c r="K335" t="str">
        <f>'Calificaciones Informatica Indu'!K335</f>
        <v>2013-2014</v>
      </c>
      <c r="L335">
        <f>'Calificaciones Informatica Indu'!L335</f>
        <v>1</v>
      </c>
    </row>
    <row r="336">
      <c r="A336">
        <f>'Calificaciones Informatica Indu'!A336</f>
        <v>335</v>
      </c>
      <c r="B336" t="str">
        <f>'Calificaciones Informatica Indu'!B336</f>
        <v>CERVANTES ROCHA</v>
      </c>
      <c r="C336">
        <f>'Calificaciones Informatica Indu'!C336</f>
        <v>1</v>
      </c>
      <c r="D336" t="str">
        <f>'Calificaciones Informatica Indu'!D336</f>
        <v>NP</v>
      </c>
      <c r="E336" t="str">
        <f>'Calificaciones Informatica Indu'!E336</f>
        <v>NP</v>
      </c>
      <c r="F336" t="str">
        <f>'Calificaciones Informatica Indu'!F336</f>
        <v>NP</v>
      </c>
      <c r="G336" t="str">
        <f>'Calificaciones Informatica Indu'!G336</f>
        <v>NP</v>
      </c>
      <c r="H336">
        <f>'Calificaciones Informatica Indu'!H336</f>
        <v>0.65</v>
      </c>
      <c r="I336">
        <f>'Calificaciones Informatica Indu'!I336</f>
        <v>1.65</v>
      </c>
      <c r="J336">
        <f>'Calificaciones Informatica Indu'!J336</f>
        <v>1</v>
      </c>
      <c r="K336" t="str">
        <f>'Calificaciones Informatica Indu'!K336</f>
        <v>2013-2014</v>
      </c>
      <c r="L336">
        <f>'Calificaciones Informatica Indu'!L336</f>
        <v>1</v>
      </c>
    </row>
    <row r="337">
      <c r="A337">
        <f>'Calificaciones Informatica Indu'!A337</f>
        <v>336</v>
      </c>
      <c r="B337" t="str">
        <f>'Calificaciones Informatica Indu'!B337</f>
        <v>DOMINGUEZ PADILLA</v>
      </c>
      <c r="C337">
        <f>'Calificaciones Informatica Indu'!C337</f>
        <v>1</v>
      </c>
      <c r="D337">
        <f>'Calificaciones Informatica Indu'!D337</f>
        <v>1.42</v>
      </c>
      <c r="E337">
        <f>'Calificaciones Informatica Indu'!E337</f>
        <v>0.975</v>
      </c>
      <c r="F337">
        <f>'Calificaciones Informatica Indu'!F337</f>
        <v>0.95</v>
      </c>
      <c r="G337">
        <f>'Calificaciones Informatica Indu'!G337</f>
        <v>1.75</v>
      </c>
      <c r="H337">
        <f>'Calificaciones Informatica Indu'!H337</f>
        <v>1.5</v>
      </c>
      <c r="I337">
        <f>'Calificaciones Informatica Indu'!I337</f>
        <v>7.595</v>
      </c>
      <c r="J337">
        <f>'Calificaciones Informatica Indu'!J337</f>
        <v>1</v>
      </c>
      <c r="K337" t="str">
        <f>'Calificaciones Informatica Indu'!K337</f>
        <v>2013-2014</v>
      </c>
      <c r="L337">
        <f>'Calificaciones Informatica Indu'!L337</f>
        <v>2</v>
      </c>
    </row>
    <row r="338">
      <c r="A338">
        <f>'Calificaciones Informatica Indu'!A338</f>
        <v>337</v>
      </c>
      <c r="B338" t="str">
        <f>'Calificaciones Informatica Indu'!B338</f>
        <v>DONDARZA MERO</v>
      </c>
      <c r="C338">
        <f>'Calificaciones Informatica Indu'!C338</f>
        <v>1</v>
      </c>
      <c r="D338">
        <f>'Calificaciones Informatica Indu'!D338</f>
        <v>0.9</v>
      </c>
      <c r="E338">
        <f>'Calificaciones Informatica Indu'!E338</f>
        <v>0.9</v>
      </c>
      <c r="F338">
        <f>'Calificaciones Informatica Indu'!F338</f>
        <v>0.75</v>
      </c>
      <c r="G338">
        <f>'Calificaciones Informatica Indu'!G338</f>
        <v>1.75</v>
      </c>
      <c r="H338">
        <f>'Calificaciones Informatica Indu'!H338</f>
        <v>1.5</v>
      </c>
      <c r="I338">
        <f>'Calificaciones Informatica Indu'!I338</f>
        <v>6.8</v>
      </c>
      <c r="J338">
        <f>'Calificaciones Informatica Indu'!J338</f>
        <v>1</v>
      </c>
      <c r="K338" t="str">
        <f>'Calificaciones Informatica Indu'!K338</f>
        <v>2013-2014</v>
      </c>
      <c r="L338">
        <f>'Calificaciones Informatica Indu'!L338</f>
        <v>2</v>
      </c>
    </row>
    <row r="339">
      <c r="A339">
        <f>'Calificaciones Informatica Indu'!A339</f>
        <v>338</v>
      </c>
      <c r="B339" t="str">
        <f>'Calificaciones Informatica Indu'!B339</f>
        <v>DORADO BAUTISTA</v>
      </c>
      <c r="C339">
        <f>'Calificaciones Informatica Indu'!C339</f>
        <v>0.7</v>
      </c>
      <c r="D339">
        <f>'Calificaciones Informatica Indu'!D339</f>
        <v>1.73</v>
      </c>
      <c r="E339">
        <f>'Calificaciones Informatica Indu'!E339</f>
        <v>0.1125</v>
      </c>
      <c r="F339">
        <f>'Calificaciones Informatica Indu'!F339</f>
        <v>0.7</v>
      </c>
      <c r="G339" t="str">
        <f>'Calificaciones Informatica Indu'!G339</f>
        <v>NP</v>
      </c>
      <c r="H339">
        <f>'Calificaciones Informatica Indu'!H339</f>
        <v>0.75</v>
      </c>
      <c r="I339">
        <f>'Calificaciones Informatica Indu'!I339</f>
        <v>3.9925</v>
      </c>
      <c r="J339">
        <f>'Calificaciones Informatica Indu'!J339</f>
        <v>1</v>
      </c>
      <c r="K339" t="str">
        <f>'Calificaciones Informatica Indu'!K339</f>
        <v>2013-2014</v>
      </c>
      <c r="L339">
        <f>'Calificaciones Informatica Indu'!L339</f>
        <v>2</v>
      </c>
    </row>
    <row r="340">
      <c r="A340">
        <f>'Calificaciones Informatica Indu'!A340</f>
        <v>339</v>
      </c>
      <c r="B340" t="str">
        <f>'Calificaciones Informatica Indu'!B340</f>
        <v>DORADO MINGUILLAN</v>
      </c>
      <c r="C340">
        <f>'Calificaciones Informatica Indu'!C340</f>
        <v>1</v>
      </c>
      <c r="D340" t="str">
        <f>'Calificaciones Informatica Indu'!D340</f>
        <v>NP</v>
      </c>
      <c r="E340">
        <f>'Calificaciones Informatica Indu'!E340</f>
        <v>0.9</v>
      </c>
      <c r="F340" t="str">
        <f>'Calificaciones Informatica Indu'!F340</f>
        <v>NP</v>
      </c>
      <c r="G340" t="str">
        <f>'Calificaciones Informatica Indu'!G340</f>
        <v>NP</v>
      </c>
      <c r="H340">
        <f>'Calificaciones Informatica Indu'!H340</f>
        <v>0.55</v>
      </c>
      <c r="I340">
        <f>'Calificaciones Informatica Indu'!I340</f>
        <v>2.45</v>
      </c>
      <c r="J340">
        <f>'Calificaciones Informatica Indu'!J340</f>
        <v>1</v>
      </c>
      <c r="K340" t="str">
        <f>'Calificaciones Informatica Indu'!K340</f>
        <v>2013-2014</v>
      </c>
      <c r="L340">
        <f>'Calificaciones Informatica Indu'!L340</f>
        <v>1</v>
      </c>
    </row>
    <row r="341">
      <c r="A341">
        <f>'Calificaciones Informatica Indu'!A341</f>
        <v>340</v>
      </c>
      <c r="B341" t="str">
        <f>'Calificaciones Informatica Indu'!B341</f>
        <v>FERNÁNDEZ BERNARDINO</v>
      </c>
      <c r="C341">
        <f>'Calificaciones Informatica Indu'!C341</f>
        <v>0.3</v>
      </c>
      <c r="D341">
        <f>'Calificaciones Informatica Indu'!D341</f>
        <v>0.89</v>
      </c>
      <c r="E341">
        <f>'Calificaciones Informatica Indu'!E341</f>
        <v>0.5</v>
      </c>
      <c r="F341">
        <f>'Calificaciones Informatica Indu'!F341</f>
        <v>0.65</v>
      </c>
      <c r="G341">
        <f>'Calificaciones Informatica Indu'!G341</f>
        <v>0.25</v>
      </c>
      <c r="H341">
        <f>'Calificaciones Informatica Indu'!H341</f>
        <v>0.25</v>
      </c>
      <c r="I341">
        <f>'Calificaciones Informatica Indu'!I341</f>
        <v>2.84</v>
      </c>
      <c r="J341">
        <f>'Calificaciones Informatica Indu'!J341</f>
        <v>1</v>
      </c>
      <c r="K341" t="str">
        <f>'Calificaciones Informatica Indu'!K341</f>
        <v>2013-2014</v>
      </c>
      <c r="L341">
        <f>'Calificaciones Informatica Indu'!L341</f>
        <v>1</v>
      </c>
    </row>
    <row r="342">
      <c r="A342">
        <f>'Calificaciones Informatica Indu'!A342</f>
        <v>341</v>
      </c>
      <c r="B342" t="str">
        <f>'Calificaciones Informatica Indu'!B342</f>
        <v>FERRÁNDEZ GARCÍA</v>
      </c>
      <c r="C342">
        <f>'Calificaciones Informatica Indu'!C342</f>
        <v>1</v>
      </c>
      <c r="D342">
        <f>'Calificaciones Informatica Indu'!D342</f>
        <v>1.9</v>
      </c>
      <c r="E342">
        <f>'Calificaciones Informatica Indu'!E342</f>
        <v>1.425</v>
      </c>
      <c r="F342">
        <f>'Calificaciones Informatica Indu'!F342</f>
        <v>0.4</v>
      </c>
      <c r="G342">
        <f>'Calificaciones Informatica Indu'!G342</f>
        <v>3</v>
      </c>
      <c r="H342">
        <f>'Calificaciones Informatica Indu'!H342</f>
        <v>1.5</v>
      </c>
      <c r="I342">
        <f>'Calificaciones Informatica Indu'!I342</f>
        <v>9.225</v>
      </c>
      <c r="J342">
        <f>'Calificaciones Informatica Indu'!J342</f>
        <v>1</v>
      </c>
      <c r="K342" t="str">
        <f>'Calificaciones Informatica Indu'!K342</f>
        <v>2013-2014</v>
      </c>
      <c r="L342">
        <f>'Calificaciones Informatica Indu'!L342</f>
        <v>1</v>
      </c>
    </row>
    <row r="343">
      <c r="A343">
        <f>'Calificaciones Informatica Indu'!A343</f>
        <v>342</v>
      </c>
      <c r="B343" t="str">
        <f>'Calificaciones Informatica Indu'!B343</f>
        <v>GALLARDO SEVILLANO</v>
      </c>
      <c r="C343">
        <f>'Calificaciones Informatica Indu'!C343</f>
        <v>0.1</v>
      </c>
      <c r="D343" t="str">
        <f>'Calificaciones Informatica Indu'!D343</f>
        <v>NP</v>
      </c>
      <c r="E343" t="str">
        <f>'Calificaciones Informatica Indu'!E343</f>
        <v>NP</v>
      </c>
      <c r="F343" t="str">
        <f>'Calificaciones Informatica Indu'!F343</f>
        <v>NP</v>
      </c>
      <c r="G343" t="str">
        <f>'Calificaciones Informatica Indu'!G343</f>
        <v>NP</v>
      </c>
      <c r="H343">
        <f>'Calificaciones Informatica Indu'!H343</f>
        <v>0</v>
      </c>
      <c r="I343">
        <f>'Calificaciones Informatica Indu'!I343</f>
        <v>0.1</v>
      </c>
      <c r="J343">
        <f>'Calificaciones Informatica Indu'!J343</f>
        <v>1</v>
      </c>
      <c r="K343" t="str">
        <f>'Calificaciones Informatica Indu'!K343</f>
        <v>2013-2014</v>
      </c>
      <c r="L343">
        <f>'Calificaciones Informatica Indu'!L343</f>
        <v>1</v>
      </c>
    </row>
    <row r="344">
      <c r="A344">
        <f>'Calificaciones Informatica Indu'!A344</f>
        <v>343</v>
      </c>
      <c r="B344" t="str">
        <f>'Calificaciones Informatica Indu'!B344</f>
        <v>GARCÍA SÁNCHEZ</v>
      </c>
      <c r="C344">
        <f>'Calificaciones Informatica Indu'!C344</f>
        <v>0</v>
      </c>
      <c r="D344">
        <f>'Calificaciones Informatica Indu'!D344</f>
        <v>1.64</v>
      </c>
      <c r="E344">
        <f>'Calificaciones Informatica Indu'!E344</f>
        <v>0.1875</v>
      </c>
      <c r="F344">
        <f>'Calificaciones Informatica Indu'!F344</f>
        <v>0.95</v>
      </c>
      <c r="G344" t="str">
        <f>'Calificaciones Informatica Indu'!G344</f>
        <v>NP</v>
      </c>
      <c r="H344">
        <f>'Calificaciones Informatica Indu'!H344</f>
        <v>0.75</v>
      </c>
      <c r="I344">
        <f>'Calificaciones Informatica Indu'!I344</f>
        <v>3.5275</v>
      </c>
      <c r="J344">
        <f>'Calificaciones Informatica Indu'!J344</f>
        <v>1</v>
      </c>
      <c r="K344" t="str">
        <f>'Calificaciones Informatica Indu'!K344</f>
        <v>2013-2014</v>
      </c>
      <c r="L344">
        <f>'Calificaciones Informatica Indu'!L344</f>
        <v>2</v>
      </c>
    </row>
    <row r="345">
      <c r="A345">
        <f>'Calificaciones Informatica Indu'!A345</f>
        <v>344</v>
      </c>
      <c r="B345" t="str">
        <f>'Calificaciones Informatica Indu'!B345</f>
        <v>GÓMEZ TORRIJOS</v>
      </c>
      <c r="C345">
        <f>'Calificaciones Informatica Indu'!C345</f>
        <v>1</v>
      </c>
      <c r="D345">
        <f>'Calificaciones Informatica Indu'!D345</f>
        <v>1.24</v>
      </c>
      <c r="E345">
        <f>'Calificaciones Informatica Indu'!E345</f>
        <v>0.7875</v>
      </c>
      <c r="F345">
        <f>'Calificaciones Informatica Indu'!F345</f>
        <v>0.95</v>
      </c>
      <c r="G345">
        <f>'Calificaciones Informatica Indu'!G345</f>
        <v>1.5</v>
      </c>
      <c r="H345">
        <f>'Calificaciones Informatica Indu'!H345</f>
        <v>1.15</v>
      </c>
      <c r="I345">
        <f>'Calificaciones Informatica Indu'!I345</f>
        <v>6.6275</v>
      </c>
      <c r="J345">
        <f>'Calificaciones Informatica Indu'!J345</f>
        <v>1</v>
      </c>
      <c r="K345" t="str">
        <f>'Calificaciones Informatica Indu'!K345</f>
        <v>2013-2014</v>
      </c>
      <c r="L345">
        <f>'Calificaciones Informatica Indu'!L345</f>
        <v>1</v>
      </c>
    </row>
    <row r="346">
      <c r="A346">
        <f>'Calificaciones Informatica Indu'!A346</f>
        <v>345</v>
      </c>
      <c r="B346" t="str">
        <f>'Calificaciones Informatica Indu'!B346</f>
        <v>GONZALEZ DE LA HIGUERA</v>
      </c>
      <c r="C346">
        <f>'Calificaciones Informatica Indu'!C346</f>
        <v>0.9</v>
      </c>
      <c r="D346">
        <f>'Calificaciones Informatica Indu'!D346</f>
        <v>0.85</v>
      </c>
      <c r="E346">
        <f>'Calificaciones Informatica Indu'!E346</f>
        <v>0.6</v>
      </c>
      <c r="F346">
        <f>'Calificaciones Informatica Indu'!F346</f>
        <v>0.65</v>
      </c>
      <c r="G346">
        <f>'Calificaciones Informatica Indu'!G346</f>
        <v>1.25</v>
      </c>
      <c r="H346">
        <f>'Calificaciones Informatica Indu'!H346</f>
        <v>0.95</v>
      </c>
      <c r="I346">
        <f>'Calificaciones Informatica Indu'!I346</f>
        <v>5.2</v>
      </c>
      <c r="J346">
        <f>'Calificaciones Informatica Indu'!J346</f>
        <v>1</v>
      </c>
      <c r="K346" t="str">
        <f>'Calificaciones Informatica Indu'!K346</f>
        <v>2013-2014</v>
      </c>
      <c r="L346">
        <f>'Calificaciones Informatica Indu'!L346</f>
        <v>1</v>
      </c>
    </row>
    <row r="347">
      <c r="A347">
        <f>'Calificaciones Informatica Indu'!A347</f>
        <v>346</v>
      </c>
      <c r="B347" t="str">
        <f>'Calificaciones Informatica Indu'!B347</f>
        <v>GUIJARRO ARRIBAS</v>
      </c>
      <c r="C347">
        <f>'Calificaciones Informatica Indu'!C347</f>
        <v>1</v>
      </c>
      <c r="D347">
        <f>'Calificaciones Informatica Indu'!D347</f>
        <v>1.6</v>
      </c>
      <c r="E347">
        <f>'Calificaciones Informatica Indu'!E347</f>
        <v>0.7125</v>
      </c>
      <c r="F347">
        <f>'Calificaciones Informatica Indu'!F347</f>
        <v>0.78</v>
      </c>
      <c r="G347">
        <f>'Calificaciones Informatica Indu'!G347</f>
        <v>2</v>
      </c>
      <c r="H347">
        <f>'Calificaciones Informatica Indu'!H347</f>
        <v>1.5</v>
      </c>
      <c r="I347">
        <f>'Calificaciones Informatica Indu'!I347</f>
        <v>7.5925</v>
      </c>
      <c r="J347">
        <f>'Calificaciones Informatica Indu'!J347</f>
        <v>1</v>
      </c>
      <c r="K347" t="str">
        <f>'Calificaciones Informatica Indu'!K347</f>
        <v>2013-2014</v>
      </c>
      <c r="L347">
        <f>'Calificaciones Informatica Indu'!L347</f>
        <v>5</v>
      </c>
    </row>
    <row r="348">
      <c r="A348">
        <f>'Calificaciones Informatica Indu'!A348</f>
        <v>347</v>
      </c>
      <c r="B348" t="str">
        <f>'Calificaciones Informatica Indu'!B348</f>
        <v>GUIJARRO ARRIBAS</v>
      </c>
      <c r="C348">
        <f>'Calificaciones Informatica Indu'!C348</f>
        <v>0.9</v>
      </c>
      <c r="D348">
        <f>'Calificaciones Informatica Indu'!D348</f>
        <v>1.6</v>
      </c>
      <c r="E348">
        <f>'Calificaciones Informatica Indu'!E348</f>
        <v>0.7125</v>
      </c>
      <c r="F348">
        <f>'Calificaciones Informatica Indu'!F348</f>
        <v>0.78</v>
      </c>
      <c r="G348">
        <f>'Calificaciones Informatica Indu'!G348</f>
        <v>2.75</v>
      </c>
      <c r="H348">
        <f>'Calificaciones Informatica Indu'!H348</f>
        <v>1.5</v>
      </c>
      <c r="I348">
        <f>'Calificaciones Informatica Indu'!I348</f>
        <v>8.2425</v>
      </c>
      <c r="J348">
        <f>'Calificaciones Informatica Indu'!J348</f>
        <v>1</v>
      </c>
      <c r="K348" t="str">
        <f>'Calificaciones Informatica Indu'!K348</f>
        <v>2013-2014</v>
      </c>
      <c r="L348">
        <f>'Calificaciones Informatica Indu'!L348</f>
        <v>5</v>
      </c>
    </row>
    <row r="349">
      <c r="A349">
        <f>'Calificaciones Informatica Indu'!A349</f>
        <v>348</v>
      </c>
      <c r="B349" t="str">
        <f>'Calificaciones Informatica Indu'!B349</f>
        <v>GUIJAS HERRAEZ</v>
      </c>
      <c r="C349">
        <f>'Calificaciones Informatica Indu'!C349</f>
        <v>0.4</v>
      </c>
      <c r="D349">
        <f>'Calificaciones Informatica Indu'!D349</f>
        <v>1.51</v>
      </c>
      <c r="E349">
        <f>'Calificaciones Informatica Indu'!E349</f>
        <v>0.675</v>
      </c>
      <c r="F349">
        <f>'Calificaciones Informatica Indu'!F349</f>
        <v>0.6</v>
      </c>
      <c r="G349">
        <f>'Calificaciones Informatica Indu'!G349</f>
        <v>0.5</v>
      </c>
      <c r="H349">
        <f>'Calificaciones Informatica Indu'!H349</f>
        <v>0.9</v>
      </c>
      <c r="I349">
        <f>'Calificaciones Informatica Indu'!I349</f>
        <v>4.585</v>
      </c>
      <c r="J349">
        <f>'Calificaciones Informatica Indu'!J349</f>
        <v>1</v>
      </c>
      <c r="K349" t="str">
        <f>'Calificaciones Informatica Indu'!K349</f>
        <v>2013-2014</v>
      </c>
      <c r="L349">
        <f>'Calificaciones Informatica Indu'!L349</f>
        <v>1</v>
      </c>
    </row>
    <row r="350">
      <c r="A350">
        <f>'Calificaciones Informatica Indu'!A350</f>
        <v>349</v>
      </c>
      <c r="B350" t="str">
        <f>'Calificaciones Informatica Indu'!B350</f>
        <v>JUSTE SALA</v>
      </c>
      <c r="C350">
        <f>'Calificaciones Informatica Indu'!C350</f>
        <v>0.8</v>
      </c>
      <c r="D350">
        <f>'Calificaciones Informatica Indu'!D350</f>
        <v>1.56</v>
      </c>
      <c r="E350">
        <f>'Calificaciones Informatica Indu'!E350</f>
        <v>0.675</v>
      </c>
      <c r="F350">
        <f>'Calificaciones Informatica Indu'!F350</f>
        <v>0.6</v>
      </c>
      <c r="G350">
        <f>'Calificaciones Informatica Indu'!G350</f>
        <v>1.25</v>
      </c>
      <c r="H350">
        <f>'Calificaciones Informatica Indu'!H350</f>
        <v>1.5</v>
      </c>
      <c r="I350">
        <f>'Calificaciones Informatica Indu'!I350</f>
        <v>6.385</v>
      </c>
      <c r="J350">
        <f>'Calificaciones Informatica Indu'!J350</f>
        <v>1</v>
      </c>
      <c r="K350" t="str">
        <f>'Calificaciones Informatica Indu'!K350</f>
        <v>2013-2014</v>
      </c>
      <c r="L350">
        <f>'Calificaciones Informatica Indu'!L350</f>
        <v>5</v>
      </c>
    </row>
    <row r="351">
      <c r="A351">
        <f>'Calificaciones Informatica Indu'!A351</f>
        <v>350</v>
      </c>
      <c r="B351" t="str">
        <f>'Calificaciones Informatica Indu'!B351</f>
        <v>LUENGO PONCE</v>
      </c>
      <c r="C351">
        <f>'Calificaciones Informatica Indu'!C351</f>
        <v>1</v>
      </c>
      <c r="D351">
        <f>'Calificaciones Informatica Indu'!D351</f>
        <v>1.84</v>
      </c>
      <c r="E351">
        <f>'Calificaciones Informatica Indu'!E351</f>
        <v>1.2375</v>
      </c>
      <c r="F351">
        <f>'Calificaciones Informatica Indu'!F351</f>
        <v>0.95</v>
      </c>
      <c r="G351">
        <f>'Calificaciones Informatica Indu'!G351</f>
        <v>3</v>
      </c>
      <c r="H351">
        <f>'Calificaciones Informatica Indu'!H351</f>
        <v>1.25</v>
      </c>
      <c r="I351">
        <f>'Calificaciones Informatica Indu'!I351</f>
        <v>9.2775</v>
      </c>
      <c r="J351">
        <f>'Calificaciones Informatica Indu'!J351</f>
        <v>1</v>
      </c>
      <c r="K351" t="str">
        <f>'Calificaciones Informatica Indu'!K351</f>
        <v>2013-2014</v>
      </c>
      <c r="L351">
        <f>'Calificaciones Informatica Indu'!L351</f>
        <v>2</v>
      </c>
    </row>
    <row r="352">
      <c r="A352">
        <f>'Calificaciones Informatica Indu'!A352</f>
        <v>351</v>
      </c>
      <c r="B352" t="str">
        <f>'Calificaciones Informatica Indu'!B352</f>
        <v>MACIAS ARROYO</v>
      </c>
      <c r="C352">
        <f>'Calificaciones Informatica Indu'!C352</f>
        <v>0.3</v>
      </c>
      <c r="D352">
        <f>'Calificaciones Informatica Indu'!D352</f>
        <v>0.8</v>
      </c>
      <c r="E352">
        <f>'Calificaciones Informatica Indu'!E352</f>
        <v>0.3</v>
      </c>
      <c r="F352">
        <f>'Calificaciones Informatica Indu'!F352</f>
        <v>0.6</v>
      </c>
      <c r="G352">
        <f>'Calificaciones Informatica Indu'!G352</f>
        <v>0</v>
      </c>
      <c r="H352">
        <f>'Calificaciones Informatica Indu'!H352</f>
        <v>0.45</v>
      </c>
      <c r="I352">
        <f>'Calificaciones Informatica Indu'!I352</f>
        <v>2.45</v>
      </c>
      <c r="J352">
        <f>'Calificaciones Informatica Indu'!J352</f>
        <v>1</v>
      </c>
      <c r="K352" t="str">
        <f>'Calificaciones Informatica Indu'!K352</f>
        <v>2013-2014</v>
      </c>
      <c r="L352">
        <f>'Calificaciones Informatica Indu'!L352</f>
        <v>1</v>
      </c>
    </row>
    <row r="353">
      <c r="A353">
        <f>'Calificaciones Informatica Indu'!A353</f>
        <v>352</v>
      </c>
      <c r="B353" t="str">
        <f>'Calificaciones Informatica Indu'!B353</f>
        <v>MARTIN-CONSUEGRA CAMP.</v>
      </c>
      <c r="C353">
        <f>'Calificaciones Informatica Indu'!C353</f>
        <v>1</v>
      </c>
      <c r="D353">
        <f>'Calificaciones Informatica Indu'!D353</f>
        <v>1.33</v>
      </c>
      <c r="E353">
        <f>'Calificaciones Informatica Indu'!E353</f>
        <v>1.3125</v>
      </c>
      <c r="F353">
        <f>'Calificaciones Informatica Indu'!F353</f>
        <v>0.86</v>
      </c>
      <c r="G353">
        <f>'Calificaciones Informatica Indu'!G353</f>
        <v>3</v>
      </c>
      <c r="H353">
        <f>'Calificaciones Informatica Indu'!H353</f>
        <v>1.5</v>
      </c>
      <c r="I353">
        <f>'Calificaciones Informatica Indu'!I353</f>
        <v>9.0025</v>
      </c>
      <c r="J353">
        <f>'Calificaciones Informatica Indu'!J353</f>
        <v>1</v>
      </c>
      <c r="K353" t="str">
        <f>'Calificaciones Informatica Indu'!K353</f>
        <v>2013-2014</v>
      </c>
      <c r="L353">
        <f>'Calificaciones Informatica Indu'!L353</f>
        <v>2</v>
      </c>
    </row>
    <row r="354">
      <c r="A354">
        <f>'Calificaciones Informatica Indu'!A354</f>
        <v>353</v>
      </c>
      <c r="B354" t="str">
        <f>'Calificaciones Informatica Indu'!B354</f>
        <v>MARTINEZ LUCAS</v>
      </c>
      <c r="C354">
        <f>'Calificaciones Informatica Indu'!C354</f>
        <v>0.7</v>
      </c>
      <c r="D354">
        <f>'Calificaciones Informatica Indu'!D354</f>
        <v>1.11</v>
      </c>
      <c r="E354">
        <f>'Calificaciones Informatica Indu'!E354</f>
        <v>0.975</v>
      </c>
      <c r="F354">
        <f>'Calificaciones Informatica Indu'!F354</f>
        <v>0.75</v>
      </c>
      <c r="G354">
        <f>'Calificaciones Informatica Indu'!G354</f>
        <v>1.6</v>
      </c>
      <c r="H354">
        <f>'Calificaciones Informatica Indu'!H354</f>
        <v>1.4</v>
      </c>
      <c r="I354">
        <f>'Calificaciones Informatica Indu'!I354</f>
        <v>6.535</v>
      </c>
      <c r="J354">
        <f>'Calificaciones Informatica Indu'!J354</f>
        <v>1</v>
      </c>
      <c r="K354" t="str">
        <f>'Calificaciones Informatica Indu'!K354</f>
        <v>2013-2014</v>
      </c>
      <c r="L354">
        <f>'Calificaciones Informatica Indu'!L354</f>
        <v>3</v>
      </c>
    </row>
    <row r="355">
      <c r="A355">
        <f>'Calificaciones Informatica Indu'!A355</f>
        <v>354</v>
      </c>
      <c r="B355" t="str">
        <f>'Calificaciones Informatica Indu'!B355</f>
        <v>MARTINEZ MUNTO</v>
      </c>
      <c r="C355">
        <f>'Calificaciones Informatica Indu'!C355</f>
        <v>0.7</v>
      </c>
      <c r="D355">
        <f>'Calificaciones Informatica Indu'!D355</f>
        <v>0.69</v>
      </c>
      <c r="E355">
        <f>'Calificaciones Informatica Indu'!E355</f>
        <v>0.75</v>
      </c>
      <c r="F355">
        <f>'Calificaciones Informatica Indu'!F355</f>
        <v>0.78</v>
      </c>
      <c r="G355">
        <f>'Calificaciones Informatica Indu'!G355</f>
        <v>2.5</v>
      </c>
      <c r="H355">
        <f>'Calificaciones Informatica Indu'!H355</f>
        <v>0.45</v>
      </c>
      <c r="I355">
        <f>'Calificaciones Informatica Indu'!I355</f>
        <v>5.87</v>
      </c>
      <c r="J355">
        <f>'Calificaciones Informatica Indu'!J355</f>
        <v>1</v>
      </c>
      <c r="K355" t="str">
        <f>'Calificaciones Informatica Indu'!K355</f>
        <v>2013-2014</v>
      </c>
      <c r="L355">
        <f>'Calificaciones Informatica Indu'!L355</f>
        <v>3</v>
      </c>
    </row>
    <row r="356">
      <c r="A356">
        <f>'Calificaciones Informatica Indu'!A356</f>
        <v>355</v>
      </c>
      <c r="B356" t="str">
        <f>'Calificaciones Informatica Indu'!B356</f>
        <v>MATARREDONA BARBA</v>
      </c>
      <c r="C356">
        <f>'Calificaciones Informatica Indu'!C356</f>
        <v>0.1</v>
      </c>
      <c r="D356">
        <f>'Calificaciones Informatica Indu'!D356</f>
        <v>0.45</v>
      </c>
      <c r="E356" t="str">
        <f>'Calificaciones Informatica Indu'!E356</f>
        <v>NP</v>
      </c>
      <c r="F356">
        <f>'Calificaciones Informatica Indu'!F356</f>
        <v>0.5</v>
      </c>
      <c r="G356" t="str">
        <f>'Calificaciones Informatica Indu'!G356</f>
        <v>NP</v>
      </c>
      <c r="H356">
        <f>'Calificaciones Informatica Indu'!H356</f>
        <v>0.2</v>
      </c>
      <c r="I356">
        <f>'Calificaciones Informatica Indu'!I356</f>
        <v>1.25</v>
      </c>
      <c r="J356">
        <f>'Calificaciones Informatica Indu'!J356</f>
        <v>1</v>
      </c>
      <c r="K356" t="str">
        <f>'Calificaciones Informatica Indu'!K356</f>
        <v>2013-2014</v>
      </c>
      <c r="L356">
        <f>'Calificaciones Informatica Indu'!L356</f>
        <v>1</v>
      </c>
    </row>
    <row r="357">
      <c r="A357">
        <f>'Calificaciones Informatica Indu'!A357</f>
        <v>356</v>
      </c>
      <c r="B357" t="str">
        <f>'Calificaciones Informatica Indu'!B357</f>
        <v>MATARREDONA RUIZ</v>
      </c>
      <c r="C357">
        <f>'Calificaciones Informatica Indu'!C357</f>
        <v>0</v>
      </c>
      <c r="D357">
        <f>'Calificaciones Informatica Indu'!D357</f>
        <v>0.52</v>
      </c>
      <c r="E357" t="str">
        <f>'Calificaciones Informatica Indu'!E357</f>
        <v>NP</v>
      </c>
      <c r="F357">
        <f>'Calificaciones Informatica Indu'!F357</f>
        <v>0.54</v>
      </c>
      <c r="G357" t="str">
        <f>'Calificaciones Informatica Indu'!G357</f>
        <v>NP</v>
      </c>
      <c r="H357">
        <f>'Calificaciones Informatica Indu'!H357</f>
        <v>0</v>
      </c>
      <c r="I357">
        <f>'Calificaciones Informatica Indu'!I357</f>
        <v>1.06</v>
      </c>
      <c r="J357">
        <f>'Calificaciones Informatica Indu'!J357</f>
        <v>1</v>
      </c>
      <c r="K357" t="str">
        <f>'Calificaciones Informatica Indu'!K357</f>
        <v>2013-2014</v>
      </c>
      <c r="L357">
        <f>'Calificaciones Informatica Indu'!L357</f>
        <v>1</v>
      </c>
    </row>
    <row r="358">
      <c r="A358">
        <f>'Calificaciones Informatica Indu'!A358</f>
        <v>357</v>
      </c>
      <c r="B358" t="str">
        <f>'Calificaciones Informatica Indu'!B358</f>
        <v>MBA NCHAMA</v>
      </c>
      <c r="C358">
        <f>'Calificaciones Informatica Indu'!C358</f>
        <v>0</v>
      </c>
      <c r="D358">
        <f>'Calificaciones Informatica Indu'!D358</f>
        <v>0</v>
      </c>
      <c r="E358">
        <f>'Calificaciones Informatica Indu'!E358</f>
        <v>0</v>
      </c>
      <c r="F358">
        <f>'Calificaciones Informatica Indu'!F358</f>
        <v>0.1</v>
      </c>
      <c r="G358">
        <f>'Calificaciones Informatica Indu'!G358</f>
        <v>0</v>
      </c>
      <c r="H358">
        <f>'Calificaciones Informatica Indu'!H358</f>
        <v>0.3</v>
      </c>
      <c r="I358">
        <f>'Calificaciones Informatica Indu'!I358</f>
        <v>0.4</v>
      </c>
      <c r="J358">
        <f>'Calificaciones Informatica Indu'!J358</f>
        <v>1</v>
      </c>
      <c r="K358" t="str">
        <f>'Calificaciones Informatica Indu'!K358</f>
        <v>2013-2014</v>
      </c>
      <c r="L358">
        <f>'Calificaciones Informatica Indu'!L358</f>
        <v>1</v>
      </c>
    </row>
    <row r="359">
      <c r="A359">
        <f>'Calificaciones Informatica Indu'!A359</f>
        <v>358</v>
      </c>
      <c r="B359" t="str">
        <f>'Calificaciones Informatica Indu'!B359</f>
        <v>MELGAR RUIZ</v>
      </c>
      <c r="C359">
        <f>'Calificaciones Informatica Indu'!C359</f>
        <v>0.8</v>
      </c>
      <c r="D359">
        <f>'Calificaciones Informatica Indu'!D359</f>
        <v>1.2</v>
      </c>
      <c r="E359">
        <f>'Calificaciones Informatica Indu'!E359</f>
        <v>0.6375</v>
      </c>
      <c r="F359">
        <f>'Calificaciones Informatica Indu'!F359</f>
        <v>0.95</v>
      </c>
      <c r="G359">
        <f>'Calificaciones Informatica Indu'!G359</f>
        <v>3</v>
      </c>
      <c r="H359">
        <f>'Calificaciones Informatica Indu'!H359</f>
        <v>1.15</v>
      </c>
      <c r="I359">
        <f>'Calificaciones Informatica Indu'!I359</f>
        <v>7.7375</v>
      </c>
      <c r="J359">
        <f>'Calificaciones Informatica Indu'!J359</f>
        <v>1</v>
      </c>
      <c r="K359" t="str">
        <f>'Calificaciones Informatica Indu'!K359</f>
        <v>2013-2014</v>
      </c>
      <c r="L359">
        <f>'Calificaciones Informatica Indu'!L359</f>
        <v>1</v>
      </c>
    </row>
    <row r="360">
      <c r="A360">
        <f>'Calificaciones Informatica Indu'!A360</f>
        <v>359</v>
      </c>
      <c r="B360" t="str">
        <f>'Calificaciones Informatica Indu'!B360</f>
        <v>MERA GONZÁLEZ</v>
      </c>
      <c r="C360">
        <f>'Calificaciones Informatica Indu'!C360</f>
        <v>0.4</v>
      </c>
      <c r="D360">
        <f>'Calificaciones Informatica Indu'!D360</f>
        <v>1.08</v>
      </c>
      <c r="E360">
        <f>'Calificaciones Informatica Indu'!E360</f>
        <v>0.225</v>
      </c>
      <c r="F360">
        <f>'Calificaciones Informatica Indu'!F360</f>
        <v>0.8</v>
      </c>
      <c r="G360" t="str">
        <f>'Calificaciones Informatica Indu'!G360</f>
        <v>NP</v>
      </c>
      <c r="H360">
        <f>'Calificaciones Informatica Indu'!H360</f>
        <v>0.4</v>
      </c>
      <c r="I360">
        <f>'Calificaciones Informatica Indu'!I360</f>
        <v>2.905</v>
      </c>
      <c r="J360">
        <f>'Calificaciones Informatica Indu'!J360</f>
        <v>1</v>
      </c>
      <c r="K360" t="str">
        <f>'Calificaciones Informatica Indu'!K360</f>
        <v>2013-2014</v>
      </c>
      <c r="L360">
        <f>'Calificaciones Informatica Indu'!L360</f>
        <v>1</v>
      </c>
    </row>
    <row r="361">
      <c r="A361">
        <f>'Calificaciones Informatica Indu'!A361</f>
        <v>360</v>
      </c>
      <c r="B361" t="str">
        <f>'Calificaciones Informatica Indu'!B361</f>
        <v>MORALES GÓMEZ</v>
      </c>
      <c r="C361">
        <f>'Calificaciones Informatica Indu'!C361</f>
        <v>0.4</v>
      </c>
      <c r="D361">
        <f>'Calificaciones Informatica Indu'!D361</f>
        <v>0.73</v>
      </c>
      <c r="E361" t="str">
        <f>'Calificaciones Informatica Indu'!E361</f>
        <v>NP</v>
      </c>
      <c r="F361">
        <f>'Calificaciones Informatica Indu'!F361</f>
        <v>0.6</v>
      </c>
      <c r="G361" t="str">
        <f>'Calificaciones Informatica Indu'!G361</f>
        <v>NP</v>
      </c>
      <c r="H361">
        <f>'Calificaciones Informatica Indu'!H361</f>
        <v>0.2</v>
      </c>
      <c r="I361">
        <f>'Calificaciones Informatica Indu'!I361</f>
        <v>1.93</v>
      </c>
      <c r="J361">
        <f>'Calificaciones Informatica Indu'!J361</f>
        <v>1</v>
      </c>
      <c r="K361" t="str">
        <f>'Calificaciones Informatica Indu'!K361</f>
        <v>2013-2014</v>
      </c>
      <c r="L361">
        <f>'Calificaciones Informatica Indu'!L361</f>
        <v>1</v>
      </c>
    </row>
    <row r="362">
      <c r="A362">
        <f>'Calificaciones Informatica Indu'!A362</f>
        <v>361</v>
      </c>
      <c r="B362" t="str">
        <f>'Calificaciones Informatica Indu'!B362</f>
        <v>MOZA BARQUILLA</v>
      </c>
      <c r="C362">
        <f>'Calificaciones Informatica Indu'!C362</f>
        <v>1</v>
      </c>
      <c r="D362">
        <f>'Calificaciones Informatica Indu'!D362</f>
        <v>1.47</v>
      </c>
      <c r="E362">
        <f>'Calificaciones Informatica Indu'!E362</f>
        <v>1.1625</v>
      </c>
      <c r="F362">
        <f>'Calificaciones Informatica Indu'!F362</f>
        <v>0.95</v>
      </c>
      <c r="G362">
        <f>'Calificaciones Informatica Indu'!G362</f>
        <v>1.75</v>
      </c>
      <c r="H362">
        <f>'Calificaciones Informatica Indu'!H362</f>
        <v>1.5</v>
      </c>
      <c r="I362">
        <f>'Calificaciones Informatica Indu'!I362</f>
        <v>7.8325</v>
      </c>
      <c r="J362">
        <f>'Calificaciones Informatica Indu'!J362</f>
        <v>1</v>
      </c>
      <c r="K362" t="str">
        <f>'Calificaciones Informatica Indu'!K362</f>
        <v>2013-2014</v>
      </c>
      <c r="L362">
        <f>'Calificaciones Informatica Indu'!L362</f>
        <v>1</v>
      </c>
    </row>
    <row r="363">
      <c r="A363">
        <f>'Calificaciones Informatica Indu'!A363</f>
        <v>362</v>
      </c>
      <c r="B363" t="str">
        <f>'Calificaciones Informatica Indu'!B363</f>
        <v>MUÑOZ DELGADO</v>
      </c>
      <c r="C363">
        <f>'Calificaciones Informatica Indu'!C363</f>
        <v>0.1</v>
      </c>
      <c r="D363">
        <f>'Calificaciones Informatica Indu'!D363</f>
        <v>1.47</v>
      </c>
      <c r="E363" t="str">
        <f>'Calificaciones Informatica Indu'!E363</f>
        <v>NP</v>
      </c>
      <c r="F363">
        <f>'Calificaciones Informatica Indu'!F363</f>
        <v>0.5</v>
      </c>
      <c r="G363" t="str">
        <f>'Calificaciones Informatica Indu'!G363</f>
        <v>NP</v>
      </c>
      <c r="H363">
        <f>'Calificaciones Informatica Indu'!H363</f>
        <v>0</v>
      </c>
      <c r="I363">
        <f>'Calificaciones Informatica Indu'!I363</f>
        <v>2.07</v>
      </c>
      <c r="J363">
        <f>'Calificaciones Informatica Indu'!J363</f>
        <v>1</v>
      </c>
      <c r="K363" t="str">
        <f>'Calificaciones Informatica Indu'!K363</f>
        <v>2013-2014</v>
      </c>
      <c r="L363">
        <f>'Calificaciones Informatica Indu'!L363</f>
        <v>1</v>
      </c>
    </row>
    <row r="364">
      <c r="A364">
        <f>'Calificaciones Informatica Indu'!A364</f>
        <v>363</v>
      </c>
      <c r="B364" t="str">
        <f>'Calificaciones Informatica Indu'!B364</f>
        <v>MUÑOZ DELGADO</v>
      </c>
      <c r="C364">
        <f>'Calificaciones Informatica Indu'!C364</f>
        <v>0.2</v>
      </c>
      <c r="D364">
        <f>'Calificaciones Informatica Indu'!D364</f>
        <v>1.74</v>
      </c>
      <c r="E364" t="str">
        <f>'Calificaciones Informatica Indu'!E364</f>
        <v>NP</v>
      </c>
      <c r="F364">
        <f>'Calificaciones Informatica Indu'!F364</f>
        <v>0.5</v>
      </c>
      <c r="G364" t="str">
        <f>'Calificaciones Informatica Indu'!G364</f>
        <v>NP</v>
      </c>
      <c r="H364">
        <f>'Calificaciones Informatica Indu'!H364</f>
        <v>0</v>
      </c>
      <c r="I364">
        <f>'Calificaciones Informatica Indu'!I364</f>
        <v>2.44</v>
      </c>
      <c r="J364">
        <f>'Calificaciones Informatica Indu'!J364</f>
        <v>1</v>
      </c>
      <c r="K364" t="str">
        <f>'Calificaciones Informatica Indu'!K364</f>
        <v>2013-2014</v>
      </c>
      <c r="L364">
        <f>'Calificaciones Informatica Indu'!L364</f>
        <v>1</v>
      </c>
    </row>
    <row r="365">
      <c r="A365">
        <f>'Calificaciones Informatica Indu'!A365</f>
        <v>364</v>
      </c>
      <c r="B365" t="str">
        <f>'Calificaciones Informatica Indu'!B365</f>
        <v>MUÑOZ MORCILLO</v>
      </c>
      <c r="C365">
        <f>'Calificaciones Informatica Indu'!C365</f>
        <v>1</v>
      </c>
      <c r="D365">
        <f>'Calificaciones Informatica Indu'!D365</f>
        <v>1.71</v>
      </c>
      <c r="E365">
        <f>'Calificaciones Informatica Indu'!E365</f>
        <v>0.9</v>
      </c>
      <c r="F365">
        <f>'Calificaciones Informatica Indu'!F365</f>
        <v>0.95</v>
      </c>
      <c r="G365">
        <f>'Calificaciones Informatica Indu'!G365</f>
        <v>2.25</v>
      </c>
      <c r="H365">
        <f>'Calificaciones Informatica Indu'!H365</f>
        <v>1.35</v>
      </c>
      <c r="I365">
        <f>'Calificaciones Informatica Indu'!I365</f>
        <v>8.16</v>
      </c>
      <c r="J365">
        <f>'Calificaciones Informatica Indu'!J365</f>
        <v>1</v>
      </c>
      <c r="K365" t="str">
        <f>'Calificaciones Informatica Indu'!K365</f>
        <v>2013-2014</v>
      </c>
      <c r="L365">
        <f>'Calificaciones Informatica Indu'!L365</f>
        <v>1</v>
      </c>
    </row>
    <row r="366">
      <c r="A366">
        <f>'Calificaciones Informatica Indu'!A366</f>
        <v>365</v>
      </c>
      <c r="B366" t="str">
        <f>'Calificaciones Informatica Indu'!B366</f>
        <v>NSI NTONGONO</v>
      </c>
      <c r="C366">
        <f>'Calificaciones Informatica Indu'!C366</f>
        <v>0.4</v>
      </c>
      <c r="D366">
        <f>'Calificaciones Informatica Indu'!D366</f>
        <v>1.55</v>
      </c>
      <c r="E366">
        <f>'Calificaciones Informatica Indu'!E366</f>
        <v>0.85</v>
      </c>
      <c r="F366">
        <f>'Calificaciones Informatica Indu'!F366</f>
        <v>0.6</v>
      </c>
      <c r="G366">
        <f>'Calificaciones Informatica Indu'!G366</f>
        <v>0</v>
      </c>
      <c r="H366">
        <f>'Calificaciones Informatica Indu'!H366</f>
        <v>0.5</v>
      </c>
      <c r="I366">
        <f>'Calificaciones Informatica Indu'!I366</f>
        <v>3.9</v>
      </c>
      <c r="J366">
        <f>'Calificaciones Informatica Indu'!J366</f>
        <v>1</v>
      </c>
      <c r="K366" t="str">
        <f>'Calificaciones Informatica Indu'!K366</f>
        <v>2013-2014</v>
      </c>
      <c r="L366">
        <f>'Calificaciones Informatica Indu'!L366</f>
        <v>3</v>
      </c>
    </row>
    <row r="367">
      <c r="A367">
        <f>'Calificaciones Informatica Indu'!A367</f>
        <v>366</v>
      </c>
      <c r="B367" t="str">
        <f>'Calificaciones Informatica Indu'!B367</f>
        <v>OLIVARES LUCAS-TORRES</v>
      </c>
      <c r="C367">
        <f>'Calificaciones Informatica Indu'!C367</f>
        <v>0.2</v>
      </c>
      <c r="D367">
        <f>'Calificaciones Informatica Indu'!D367</f>
        <v>1.62</v>
      </c>
      <c r="E367" t="str">
        <f>'Calificaciones Informatica Indu'!E367</f>
        <v>NP</v>
      </c>
      <c r="F367" t="str">
        <f>'Calificaciones Informatica Indu'!F367</f>
        <v>NP</v>
      </c>
      <c r="G367" t="str">
        <f>'Calificaciones Informatica Indu'!G367</f>
        <v>NP</v>
      </c>
      <c r="H367">
        <f>'Calificaciones Informatica Indu'!H367</f>
        <v>0.1</v>
      </c>
      <c r="I367">
        <f>'Calificaciones Informatica Indu'!I367</f>
        <v>1.92</v>
      </c>
      <c r="J367">
        <f>'Calificaciones Informatica Indu'!J367</f>
        <v>1</v>
      </c>
      <c r="K367" t="str">
        <f>'Calificaciones Informatica Indu'!K367</f>
        <v>2013-2014</v>
      </c>
      <c r="L367">
        <f>'Calificaciones Informatica Indu'!L367</f>
        <v>2</v>
      </c>
    </row>
    <row r="368">
      <c r="A368">
        <f>'Calificaciones Informatica Indu'!A368</f>
        <v>367</v>
      </c>
      <c r="B368" t="str">
        <f>'Calificaciones Informatica Indu'!B368</f>
        <v>ORTEGA JIMÉNEZ</v>
      </c>
      <c r="C368">
        <f>'Calificaciones Informatica Indu'!C368</f>
        <v>0.6</v>
      </c>
      <c r="D368" t="str">
        <f>'Calificaciones Informatica Indu'!D368</f>
        <v>NP</v>
      </c>
      <c r="E368" t="str">
        <f>'Calificaciones Informatica Indu'!E368</f>
        <v>NP</v>
      </c>
      <c r="F368" t="str">
        <f>'Calificaciones Informatica Indu'!F368</f>
        <v>NP</v>
      </c>
      <c r="G368" t="str">
        <f>'Calificaciones Informatica Indu'!G368</f>
        <v>NP</v>
      </c>
      <c r="H368">
        <f>'Calificaciones Informatica Indu'!H368</f>
        <v>0.4</v>
      </c>
      <c r="I368">
        <f>'Calificaciones Informatica Indu'!I368</f>
        <v>1</v>
      </c>
      <c r="J368">
        <f>'Calificaciones Informatica Indu'!J368</f>
        <v>1</v>
      </c>
      <c r="K368" t="str">
        <f>'Calificaciones Informatica Indu'!K368</f>
        <v>2013-2014</v>
      </c>
      <c r="L368">
        <f>'Calificaciones Informatica Indu'!L368</f>
        <v>1</v>
      </c>
    </row>
    <row r="369">
      <c r="A369">
        <f>'Calificaciones Informatica Indu'!A369</f>
        <v>368</v>
      </c>
      <c r="B369" t="str">
        <f>'Calificaciones Informatica Indu'!B369</f>
        <v>RAMOS CAMARERO</v>
      </c>
      <c r="C369">
        <f>'Calificaciones Informatica Indu'!C369</f>
        <v>0.2</v>
      </c>
      <c r="D369">
        <f>'Calificaciones Informatica Indu'!D369</f>
        <v>1.14</v>
      </c>
      <c r="E369">
        <f>'Calificaciones Informatica Indu'!E369</f>
        <v>1.25</v>
      </c>
      <c r="F369">
        <f>'Calificaciones Informatica Indu'!F369</f>
        <v>0.95</v>
      </c>
      <c r="G369">
        <f>'Calificaciones Informatica Indu'!G369</f>
        <v>1.5</v>
      </c>
      <c r="H369">
        <f>'Calificaciones Informatica Indu'!H369</f>
        <v>0</v>
      </c>
      <c r="I369">
        <f>'Calificaciones Informatica Indu'!I369</f>
        <v>5.04</v>
      </c>
      <c r="J369">
        <f>'Calificaciones Informatica Indu'!J369</f>
        <v>1</v>
      </c>
      <c r="K369" t="str">
        <f>'Calificaciones Informatica Indu'!K369</f>
        <v>2013-2014</v>
      </c>
      <c r="L369">
        <f>'Calificaciones Informatica Indu'!L369</f>
        <v>1</v>
      </c>
    </row>
    <row r="370">
      <c r="A370">
        <f>'Calificaciones Informatica Indu'!A370</f>
        <v>369</v>
      </c>
      <c r="B370" t="str">
        <f>'Calificaciones Informatica Indu'!B370</f>
        <v>RAYO FERREIRO</v>
      </c>
      <c r="C370">
        <f>'Calificaciones Informatica Indu'!C370</f>
        <v>0.5</v>
      </c>
      <c r="D370">
        <f>'Calificaciones Informatica Indu'!D370</f>
        <v>0.95</v>
      </c>
      <c r="E370">
        <f>'Calificaciones Informatica Indu'!E370</f>
        <v>0.1875</v>
      </c>
      <c r="F370">
        <f>'Calificaciones Informatica Indu'!F370</f>
        <v>0.65</v>
      </c>
      <c r="G370">
        <f>'Calificaciones Informatica Indu'!G370</f>
        <v>0</v>
      </c>
      <c r="H370">
        <f>'Calificaciones Informatica Indu'!H370</f>
        <v>0.45</v>
      </c>
      <c r="I370">
        <f>'Calificaciones Informatica Indu'!I370</f>
        <v>2.7375</v>
      </c>
      <c r="J370">
        <f>'Calificaciones Informatica Indu'!J370</f>
        <v>1</v>
      </c>
      <c r="K370" t="str">
        <f>'Calificaciones Informatica Indu'!K370</f>
        <v>2013-2014</v>
      </c>
      <c r="L370">
        <f>'Calificaciones Informatica Indu'!L370</f>
        <v>1</v>
      </c>
    </row>
    <row r="371">
      <c r="A371">
        <f>'Calificaciones Informatica Indu'!A371</f>
        <v>370</v>
      </c>
      <c r="B371" t="str">
        <f>'Calificaciones Informatica Indu'!B371</f>
        <v>REGUILLO FERRIS</v>
      </c>
      <c r="C371">
        <f>'Calificaciones Informatica Indu'!C371</f>
        <v>1</v>
      </c>
      <c r="D371">
        <f>'Calificaciones Informatica Indu'!D371</f>
        <v>1</v>
      </c>
      <c r="E371">
        <f>'Calificaciones Informatica Indu'!E371</f>
        <v>0.8</v>
      </c>
      <c r="F371">
        <f>'Calificaciones Informatica Indu'!F371</f>
        <v>1</v>
      </c>
      <c r="G371">
        <f>'Calificaciones Informatica Indu'!G371</f>
        <v>1.5</v>
      </c>
      <c r="H371">
        <f>'Calificaciones Informatica Indu'!H371</f>
        <v>1.2</v>
      </c>
      <c r="I371">
        <f>'Calificaciones Informatica Indu'!I371</f>
        <v>6.5</v>
      </c>
      <c r="J371">
        <f>'Calificaciones Informatica Indu'!J371</f>
        <v>1</v>
      </c>
      <c r="K371" t="str">
        <f>'Calificaciones Informatica Indu'!K371</f>
        <v>2013-2014</v>
      </c>
      <c r="L371">
        <f>'Calificaciones Informatica Indu'!L371</f>
        <v>5</v>
      </c>
    </row>
    <row r="372">
      <c r="A372">
        <f>'Calificaciones Informatica Indu'!A372</f>
        <v>371</v>
      </c>
      <c r="B372" t="str">
        <f>'Calificaciones Informatica Indu'!B372</f>
        <v>REQUENA ROSADO</v>
      </c>
      <c r="C372">
        <f>'Calificaciones Informatica Indu'!C372</f>
        <v>0</v>
      </c>
      <c r="D372" t="str">
        <f>'Calificaciones Informatica Indu'!D372</f>
        <v>NP</v>
      </c>
      <c r="E372" t="str">
        <f>'Calificaciones Informatica Indu'!E372</f>
        <v>NP</v>
      </c>
      <c r="F372" t="str">
        <f>'Calificaciones Informatica Indu'!F372</f>
        <v>NP</v>
      </c>
      <c r="G372" t="str">
        <f>'Calificaciones Informatica Indu'!G372</f>
        <v>NP</v>
      </c>
      <c r="H372">
        <f>'Calificaciones Informatica Indu'!H372</f>
        <v>0</v>
      </c>
      <c r="I372">
        <f>'Calificaciones Informatica Indu'!I372</f>
        <v>0</v>
      </c>
      <c r="J372">
        <f>'Calificaciones Informatica Indu'!J372</f>
        <v>1</v>
      </c>
      <c r="K372" t="str">
        <f>'Calificaciones Informatica Indu'!K372</f>
        <v>2013-2014</v>
      </c>
      <c r="L372">
        <f>'Calificaciones Informatica Indu'!L372</f>
        <v>1</v>
      </c>
    </row>
    <row r="373">
      <c r="A373">
        <f>'Calificaciones Informatica Indu'!A373</f>
        <v>372</v>
      </c>
      <c r="B373" t="str">
        <f>'Calificaciones Informatica Indu'!B373</f>
        <v>RESINO RUBIO</v>
      </c>
      <c r="C373">
        <f>'Calificaciones Informatica Indu'!C373</f>
        <v>1</v>
      </c>
      <c r="D373">
        <f>'Calificaciones Informatica Indu'!D373</f>
        <v>1.54</v>
      </c>
      <c r="E373">
        <f>'Calificaciones Informatica Indu'!E373</f>
        <v>0.6</v>
      </c>
      <c r="F373">
        <f>'Calificaciones Informatica Indu'!F373</f>
        <v>0.9</v>
      </c>
      <c r="G373">
        <f>'Calificaciones Informatica Indu'!G373</f>
        <v>1.5</v>
      </c>
      <c r="H373">
        <f>'Calificaciones Informatica Indu'!H373</f>
        <v>0.95</v>
      </c>
      <c r="I373">
        <f>'Calificaciones Informatica Indu'!I373</f>
        <v>6.49</v>
      </c>
      <c r="J373">
        <f>'Calificaciones Informatica Indu'!J373</f>
        <v>1</v>
      </c>
      <c r="K373" t="str">
        <f>'Calificaciones Informatica Indu'!K373</f>
        <v>2013-2014</v>
      </c>
      <c r="L373">
        <f>'Calificaciones Informatica Indu'!L373</f>
        <v>1</v>
      </c>
    </row>
    <row r="374">
      <c r="A374">
        <f>'Calificaciones Informatica Indu'!A374</f>
        <v>373</v>
      </c>
      <c r="B374" t="str">
        <f>'Calificaciones Informatica Indu'!B374</f>
        <v>RODRIGUEZ ROMERO</v>
      </c>
      <c r="C374">
        <f>'Calificaciones Informatica Indu'!C374</f>
        <v>1</v>
      </c>
      <c r="D374">
        <f>'Calificaciones Informatica Indu'!D374</f>
        <v>1.55</v>
      </c>
      <c r="E374">
        <f>'Calificaciones Informatica Indu'!E374</f>
        <v>0.8625</v>
      </c>
      <c r="F374">
        <f>'Calificaciones Informatica Indu'!F374</f>
        <v>0.9</v>
      </c>
      <c r="G374">
        <f>'Calificaciones Informatica Indu'!G374</f>
        <v>2.75</v>
      </c>
      <c r="H374">
        <f>'Calificaciones Informatica Indu'!H374</f>
        <v>1.4</v>
      </c>
      <c r="I374">
        <f>'Calificaciones Informatica Indu'!I374</f>
        <v>8.4625</v>
      </c>
      <c r="J374">
        <f>'Calificaciones Informatica Indu'!J374</f>
        <v>1</v>
      </c>
      <c r="K374" t="str">
        <f>'Calificaciones Informatica Indu'!K374</f>
        <v>2013-2014</v>
      </c>
      <c r="L374">
        <f>'Calificaciones Informatica Indu'!L374</f>
        <v>1</v>
      </c>
    </row>
    <row r="375">
      <c r="A375">
        <f>'Calificaciones Informatica Indu'!A375</f>
        <v>374</v>
      </c>
      <c r="B375" t="str">
        <f>'Calificaciones Informatica Indu'!B375</f>
        <v>RUIZ BONILLO</v>
      </c>
      <c r="C375">
        <f>'Calificaciones Informatica Indu'!C375</f>
        <v>0.4</v>
      </c>
      <c r="D375">
        <f>'Calificaciones Informatica Indu'!D375</f>
        <v>1</v>
      </c>
      <c r="E375">
        <f>'Calificaciones Informatica Indu'!E375</f>
        <v>0.6</v>
      </c>
      <c r="F375">
        <f>'Calificaciones Informatica Indu'!F375</f>
        <v>0.5</v>
      </c>
      <c r="G375">
        <f>'Calificaciones Informatica Indu'!G375</f>
        <v>0.25</v>
      </c>
      <c r="H375">
        <f>'Calificaciones Informatica Indu'!H375</f>
        <v>0.6</v>
      </c>
      <c r="I375">
        <f>'Calificaciones Informatica Indu'!I375</f>
        <v>3.35</v>
      </c>
      <c r="J375">
        <f>'Calificaciones Informatica Indu'!J375</f>
        <v>1</v>
      </c>
      <c r="K375" t="str">
        <f>'Calificaciones Informatica Indu'!K375</f>
        <v>2013-2014</v>
      </c>
      <c r="L375">
        <f>'Calificaciones Informatica Indu'!L375</f>
        <v>1</v>
      </c>
    </row>
    <row r="376">
      <c r="A376">
        <f>'Calificaciones Informatica Indu'!A376</f>
        <v>375</v>
      </c>
      <c r="B376" t="str">
        <f>'Calificaciones Informatica Indu'!B376</f>
        <v>RUIZ-CALERO CABANILLAS</v>
      </c>
      <c r="C376">
        <f>'Calificaciones Informatica Indu'!C376</f>
        <v>0.3</v>
      </c>
      <c r="D376">
        <f>'Calificaciones Informatica Indu'!D376</f>
        <v>0.88</v>
      </c>
      <c r="E376">
        <f>'Calificaciones Informatica Indu'!E376</f>
        <v>0</v>
      </c>
      <c r="F376">
        <f>'Calificaciones Informatica Indu'!F376</f>
        <v>0.65</v>
      </c>
      <c r="G376" t="str">
        <f>'Calificaciones Informatica Indu'!G376</f>
        <v>NP</v>
      </c>
      <c r="H376">
        <f>'Calificaciones Informatica Indu'!H376</f>
        <v>0.1</v>
      </c>
      <c r="I376">
        <f>'Calificaciones Informatica Indu'!I376</f>
        <v>1.93</v>
      </c>
      <c r="J376">
        <f>'Calificaciones Informatica Indu'!J376</f>
        <v>1</v>
      </c>
      <c r="K376" t="str">
        <f>'Calificaciones Informatica Indu'!K376</f>
        <v>2013-2014</v>
      </c>
      <c r="L376">
        <f>'Calificaciones Informatica Indu'!L376</f>
        <v>1</v>
      </c>
    </row>
    <row r="377">
      <c r="A377">
        <f>'Calificaciones Informatica Indu'!A377</f>
        <v>376</v>
      </c>
      <c r="B377" t="str">
        <f>'Calificaciones Informatica Indu'!B377</f>
        <v>RUIZ ESCOBAR</v>
      </c>
      <c r="C377">
        <f>'Calificaciones Informatica Indu'!C377</f>
        <v>0</v>
      </c>
      <c r="D377">
        <f>'Calificaciones Informatica Indu'!D377</f>
        <v>0.4</v>
      </c>
      <c r="E377">
        <f>'Calificaciones Informatica Indu'!E377</f>
        <v>0</v>
      </c>
      <c r="F377">
        <f>'Calificaciones Informatica Indu'!F377</f>
        <v>0.92</v>
      </c>
      <c r="G377" t="str">
        <f>'Calificaciones Informatica Indu'!G377</f>
        <v>NP</v>
      </c>
      <c r="H377">
        <f>'Calificaciones Informatica Indu'!H377</f>
        <v>0.4</v>
      </c>
      <c r="I377">
        <f>'Calificaciones Informatica Indu'!I377</f>
        <v>1.72</v>
      </c>
      <c r="J377">
        <f>'Calificaciones Informatica Indu'!J377</f>
        <v>1</v>
      </c>
      <c r="K377" t="str">
        <f>'Calificaciones Informatica Indu'!K377</f>
        <v>2013-2014</v>
      </c>
      <c r="L377">
        <f>'Calificaciones Informatica Indu'!L377</f>
        <v>2</v>
      </c>
    </row>
    <row r="378">
      <c r="A378">
        <f>'Calificaciones Informatica Indu'!A378</f>
        <v>377</v>
      </c>
      <c r="B378" t="str">
        <f>'Calificaciones Informatica Indu'!B378</f>
        <v>RUIZ FERNANDEZ</v>
      </c>
      <c r="C378">
        <f>'Calificaciones Informatica Indu'!C378</f>
        <v>0.2</v>
      </c>
      <c r="D378">
        <f>'Calificaciones Informatica Indu'!D378</f>
        <v>0.8</v>
      </c>
      <c r="E378">
        <f>'Calificaciones Informatica Indu'!E378</f>
        <v>0.825</v>
      </c>
      <c r="F378">
        <f>'Calificaciones Informatica Indu'!F378</f>
        <v>0.5</v>
      </c>
      <c r="G378">
        <f>'Calificaciones Informatica Indu'!G378</f>
        <v>1.35</v>
      </c>
      <c r="H378">
        <f>'Calificaciones Informatica Indu'!H378</f>
        <v>1.5</v>
      </c>
      <c r="I378">
        <f>'Calificaciones Informatica Indu'!I378</f>
        <v>5.175</v>
      </c>
      <c r="J378">
        <f>'Calificaciones Informatica Indu'!J378</f>
        <v>1</v>
      </c>
      <c r="K378" t="str">
        <f>'Calificaciones Informatica Indu'!K378</f>
        <v>2013-2014</v>
      </c>
      <c r="L378">
        <f>'Calificaciones Informatica Indu'!L378</f>
        <v>2</v>
      </c>
    </row>
    <row r="379">
      <c r="A379">
        <f>'Calificaciones Informatica Indu'!A379</f>
        <v>378</v>
      </c>
      <c r="B379" t="str">
        <f>'Calificaciones Informatica Indu'!B379</f>
        <v>RUIZ PÉREZ</v>
      </c>
      <c r="C379">
        <f>'Calificaciones Informatica Indu'!C379</f>
        <v>0.2</v>
      </c>
      <c r="D379">
        <f>'Calificaciones Informatica Indu'!D379</f>
        <v>1.16</v>
      </c>
      <c r="E379">
        <f>'Calificaciones Informatica Indu'!E379</f>
        <v>0.7875</v>
      </c>
      <c r="F379">
        <f>'Calificaciones Informatica Indu'!F379</f>
        <v>0.6</v>
      </c>
      <c r="G379">
        <f>'Calificaciones Informatica Indu'!G379</f>
        <v>1.5</v>
      </c>
      <c r="H379">
        <f>'Calificaciones Informatica Indu'!H379</f>
        <v>1.05</v>
      </c>
      <c r="I379">
        <f>'Calificaciones Informatica Indu'!I379</f>
        <v>5.2975</v>
      </c>
      <c r="J379">
        <f>'Calificaciones Informatica Indu'!J379</f>
        <v>1</v>
      </c>
      <c r="K379" t="str">
        <f>'Calificaciones Informatica Indu'!K379</f>
        <v>2013-2014</v>
      </c>
      <c r="L379">
        <f>'Calificaciones Informatica Indu'!L379</f>
        <v>1</v>
      </c>
    </row>
    <row r="380">
      <c r="A380">
        <f>'Calificaciones Informatica Indu'!A380</f>
        <v>379</v>
      </c>
      <c r="B380" t="str">
        <f>'Calificaciones Informatica Indu'!B380</f>
        <v>RUIZ VALLE</v>
      </c>
      <c r="C380">
        <f>'Calificaciones Informatica Indu'!C380</f>
        <v>0.6</v>
      </c>
      <c r="D380">
        <f>'Calificaciones Informatica Indu'!D380</f>
        <v>1.14</v>
      </c>
      <c r="E380">
        <f>'Calificaciones Informatica Indu'!E380</f>
        <v>0.85</v>
      </c>
      <c r="F380">
        <f>'Calificaciones Informatica Indu'!F380</f>
        <v>0.5</v>
      </c>
      <c r="G380">
        <f>'Calificaciones Informatica Indu'!G380</f>
        <v>2.5</v>
      </c>
      <c r="H380">
        <f>'Calificaciones Informatica Indu'!H380</f>
        <v>1.05</v>
      </c>
      <c r="I380">
        <f>'Calificaciones Informatica Indu'!I380</f>
        <v>6.64</v>
      </c>
      <c r="J380">
        <f>'Calificaciones Informatica Indu'!J380</f>
        <v>1</v>
      </c>
      <c r="K380" t="str">
        <f>'Calificaciones Informatica Indu'!K380</f>
        <v>2013-2014</v>
      </c>
      <c r="L380">
        <f>'Calificaciones Informatica Indu'!L380</f>
        <v>1</v>
      </c>
    </row>
    <row r="381">
      <c r="A381">
        <f>'Calificaciones Informatica Indu'!A381</f>
        <v>380</v>
      </c>
      <c r="B381" t="str">
        <f>'Calificaciones Informatica Indu'!B381</f>
        <v>SALGADO LÓPEZ</v>
      </c>
      <c r="C381">
        <f>'Calificaciones Informatica Indu'!C381</f>
        <v>1</v>
      </c>
      <c r="D381">
        <f>'Calificaciones Informatica Indu'!D381</f>
        <v>1.75</v>
      </c>
      <c r="E381">
        <f>'Calificaciones Informatica Indu'!E381</f>
        <v>1</v>
      </c>
      <c r="F381">
        <f>'Calificaciones Informatica Indu'!F381</f>
        <v>1.25</v>
      </c>
      <c r="G381">
        <f>'Calificaciones Informatica Indu'!G381</f>
        <v>1.5</v>
      </c>
      <c r="H381">
        <f>'Calificaciones Informatica Indu'!H381</f>
        <v>1</v>
      </c>
      <c r="I381">
        <f>'Calificaciones Informatica Indu'!I381</f>
        <v>7.5</v>
      </c>
      <c r="J381">
        <f>'Calificaciones Informatica Indu'!J381</f>
        <v>1</v>
      </c>
      <c r="K381" t="str">
        <f>'Calificaciones Informatica Indu'!K381</f>
        <v>2013-2014</v>
      </c>
      <c r="L381">
        <f>'Calificaciones Informatica Indu'!L381</f>
        <v>1</v>
      </c>
    </row>
    <row r="382">
      <c r="A382">
        <f>'Calificaciones Informatica Indu'!A382</f>
        <v>381</v>
      </c>
      <c r="B382" t="str">
        <f>'Calificaciones Informatica Indu'!B382</f>
        <v>SEGADOR ARJONA</v>
      </c>
      <c r="C382">
        <f>'Calificaciones Informatica Indu'!C382</f>
        <v>0.3</v>
      </c>
      <c r="D382">
        <f>'Calificaciones Informatica Indu'!D382</f>
        <v>1.04</v>
      </c>
      <c r="E382" t="str">
        <f>'Calificaciones Informatica Indu'!E382</f>
        <v>NP</v>
      </c>
      <c r="F382">
        <f>'Calificaciones Informatica Indu'!F382</f>
        <v>0.8</v>
      </c>
      <c r="G382" t="str">
        <f>'Calificaciones Informatica Indu'!G382</f>
        <v>NP</v>
      </c>
      <c r="H382">
        <f>'Calificaciones Informatica Indu'!H382</f>
        <v>0</v>
      </c>
      <c r="I382">
        <f>'Calificaciones Informatica Indu'!I382</f>
        <v>2.14</v>
      </c>
      <c r="J382">
        <f>'Calificaciones Informatica Indu'!J382</f>
        <v>1</v>
      </c>
      <c r="K382" t="str">
        <f>'Calificaciones Informatica Indu'!K382</f>
        <v>2013-2014</v>
      </c>
      <c r="L382">
        <f>'Calificaciones Informatica Indu'!L382</f>
        <v>1</v>
      </c>
    </row>
    <row r="383">
      <c r="A383">
        <f>'Calificaciones Informatica Indu'!A383</f>
        <v>382</v>
      </c>
      <c r="B383" t="str">
        <f>'Calificaciones Informatica Indu'!B383</f>
        <v>SEGADOR RISCO</v>
      </c>
      <c r="C383">
        <f>'Calificaciones Informatica Indu'!C383</f>
        <v>0.4</v>
      </c>
      <c r="D383">
        <f>'Calificaciones Informatica Indu'!D383</f>
        <v>1.77</v>
      </c>
      <c r="E383">
        <f>'Calificaciones Informatica Indu'!E383</f>
        <v>1.25</v>
      </c>
      <c r="F383">
        <f>'Calificaciones Informatica Indu'!F383</f>
        <v>0.75</v>
      </c>
      <c r="G383">
        <f>'Calificaciones Informatica Indu'!G383</f>
        <v>0</v>
      </c>
      <c r="H383">
        <f>'Calificaciones Informatica Indu'!H383</f>
        <v>1</v>
      </c>
      <c r="I383">
        <f>'Calificaciones Informatica Indu'!I383</f>
        <v>5.17</v>
      </c>
      <c r="J383">
        <f>'Calificaciones Informatica Indu'!J383</f>
        <v>1</v>
      </c>
      <c r="K383" t="str">
        <f>'Calificaciones Informatica Indu'!K383</f>
        <v>2013-2014</v>
      </c>
      <c r="L383">
        <f>'Calificaciones Informatica Indu'!L383</f>
        <v>1</v>
      </c>
    </row>
    <row r="384">
      <c r="A384">
        <f>'Calificaciones Informatica Indu'!A384</f>
        <v>383</v>
      </c>
      <c r="B384" t="str">
        <f>'Calificaciones Informatica Indu'!B384</f>
        <v>SIERRA ALONSO</v>
      </c>
      <c r="C384">
        <f>'Calificaciones Informatica Indu'!C384</f>
        <v>1</v>
      </c>
      <c r="D384">
        <f>'Calificaciones Informatica Indu'!D384</f>
        <v>1.37</v>
      </c>
      <c r="E384">
        <f>'Calificaciones Informatica Indu'!E384</f>
        <v>0.9</v>
      </c>
      <c r="F384">
        <f>'Calificaciones Informatica Indu'!F384</f>
        <v>0.8</v>
      </c>
      <c r="G384">
        <f>'Calificaciones Informatica Indu'!G384</f>
        <v>2</v>
      </c>
      <c r="H384">
        <f>'Calificaciones Informatica Indu'!H384</f>
        <v>1.25</v>
      </c>
      <c r="I384">
        <f>'Calificaciones Informatica Indu'!I384</f>
        <v>7.32</v>
      </c>
      <c r="J384">
        <f>'Calificaciones Informatica Indu'!J384</f>
        <v>1</v>
      </c>
      <c r="K384" t="str">
        <f>'Calificaciones Informatica Indu'!K384</f>
        <v>2013-2014</v>
      </c>
      <c r="L384">
        <f>'Calificaciones Informatica Indu'!L384</f>
        <v>1</v>
      </c>
    </row>
    <row r="385">
      <c r="A385">
        <f>'Calificaciones Informatica Indu'!A385</f>
        <v>384</v>
      </c>
      <c r="B385" t="str">
        <f>'Calificaciones Informatica Indu'!B385</f>
        <v>SOBRINO GUTIERREZ</v>
      </c>
      <c r="C385">
        <f>'Calificaciones Informatica Indu'!C385</f>
        <v>0.35</v>
      </c>
      <c r="D385">
        <f>'Calificaciones Informatica Indu'!D385</f>
        <v>1.42</v>
      </c>
      <c r="E385">
        <f>'Calificaciones Informatica Indu'!E385</f>
        <v>0.5</v>
      </c>
      <c r="F385">
        <f>'Calificaciones Informatica Indu'!F385</f>
        <v>0.8</v>
      </c>
      <c r="G385">
        <f>'Calificaciones Informatica Indu'!G385</f>
        <v>0.25</v>
      </c>
      <c r="H385">
        <f>'Calificaciones Informatica Indu'!H385</f>
        <v>0.2</v>
      </c>
      <c r="I385">
        <f>'Calificaciones Informatica Indu'!I385</f>
        <v>3.52</v>
      </c>
      <c r="J385">
        <f>'Calificaciones Informatica Indu'!J385</f>
        <v>1</v>
      </c>
      <c r="K385" t="str">
        <f>'Calificaciones Informatica Indu'!K385</f>
        <v>2013-2014</v>
      </c>
      <c r="L385">
        <f>'Calificaciones Informatica Indu'!L385</f>
        <v>4</v>
      </c>
    </row>
    <row r="386">
      <c r="A386">
        <f>'Calificaciones Informatica Indu'!A386</f>
        <v>385</v>
      </c>
      <c r="B386" t="str">
        <f>'Calificaciones Informatica Indu'!B386</f>
        <v>TIREZ MEJIA</v>
      </c>
      <c r="C386">
        <f>'Calificaciones Informatica Indu'!C386</f>
        <v>1</v>
      </c>
      <c r="D386">
        <f>'Calificaciones Informatica Indu'!D386</f>
        <v>1.29</v>
      </c>
      <c r="E386">
        <f>'Calificaciones Informatica Indu'!E386</f>
        <v>1.0125</v>
      </c>
      <c r="F386">
        <f>'Calificaciones Informatica Indu'!F386</f>
        <v>0.9</v>
      </c>
      <c r="G386">
        <f>'Calificaciones Informatica Indu'!G386</f>
        <v>1.75</v>
      </c>
      <c r="H386">
        <f>'Calificaciones Informatica Indu'!H386</f>
        <v>1.25</v>
      </c>
      <c r="I386">
        <f>'Calificaciones Informatica Indu'!I386</f>
        <v>7.2025</v>
      </c>
      <c r="J386">
        <f>'Calificaciones Informatica Indu'!J386</f>
        <v>1</v>
      </c>
      <c r="K386" t="str">
        <f>'Calificaciones Informatica Indu'!K386</f>
        <v>2013-2014</v>
      </c>
      <c r="L386">
        <f>'Calificaciones Informatica Indu'!L386</f>
        <v>1</v>
      </c>
    </row>
    <row r="387">
      <c r="A387">
        <f>'Calificaciones Informatica Indu'!A387</f>
        <v>386</v>
      </c>
      <c r="B387" t="str">
        <f>'Calificaciones Informatica Indu'!B387</f>
        <v>VALDES ANDRADA</v>
      </c>
      <c r="C387">
        <f>'Calificaciones Informatica Indu'!C387</f>
        <v>1</v>
      </c>
      <c r="D387">
        <f>'Calificaciones Informatica Indu'!D387</f>
        <v>1.75</v>
      </c>
      <c r="E387">
        <f>'Calificaciones Informatica Indu'!E387</f>
        <v>1.0125</v>
      </c>
      <c r="F387">
        <f>'Calificaciones Informatica Indu'!F387</f>
        <v>1</v>
      </c>
      <c r="G387">
        <f>'Calificaciones Informatica Indu'!G387</f>
        <v>1.75</v>
      </c>
      <c r="H387">
        <f>'Calificaciones Informatica Indu'!H387</f>
        <v>1.5</v>
      </c>
      <c r="I387">
        <f>'Calificaciones Informatica Indu'!I387</f>
        <v>8.0125</v>
      </c>
      <c r="J387">
        <f>'Calificaciones Informatica Indu'!J387</f>
        <v>1</v>
      </c>
      <c r="K387" t="str">
        <f>'Calificaciones Informatica Indu'!K387</f>
        <v>2013-2014</v>
      </c>
      <c r="L387">
        <f>'Calificaciones Informatica Indu'!L387</f>
        <v>2</v>
      </c>
    </row>
    <row r="388">
      <c r="A388">
        <f>'Calificaciones Informatica Indu'!A388</f>
        <v>387</v>
      </c>
      <c r="B388" t="str">
        <f>'Calificaciones Informatica Indu'!B388</f>
        <v>VALIENTE GOMEZ</v>
      </c>
      <c r="C388">
        <f>'Calificaciones Informatica Indu'!C388</f>
        <v>0.9</v>
      </c>
      <c r="D388">
        <f>'Calificaciones Informatica Indu'!D388</f>
        <v>2</v>
      </c>
      <c r="E388">
        <f>'Calificaciones Informatica Indu'!E388</f>
        <v>1.0875</v>
      </c>
      <c r="F388">
        <f>'Calificaciones Informatica Indu'!F388</f>
        <v>0.6</v>
      </c>
      <c r="G388">
        <f>'Calificaciones Informatica Indu'!G388</f>
        <v>1.75</v>
      </c>
      <c r="H388">
        <f>'Calificaciones Informatica Indu'!H388</f>
        <v>1.5</v>
      </c>
      <c r="I388">
        <f>'Calificaciones Informatica Indu'!I388</f>
        <v>7.8375</v>
      </c>
      <c r="J388">
        <f>'Calificaciones Informatica Indu'!J388</f>
        <v>1</v>
      </c>
      <c r="K388" t="str">
        <f>'Calificaciones Informatica Indu'!K388</f>
        <v>2013-2014</v>
      </c>
      <c r="L388">
        <f>'Calificaciones Informatica Indu'!L388</f>
        <v>1</v>
      </c>
    </row>
    <row r="389">
      <c r="A389">
        <f>'Calificaciones Informatica Indu'!A389</f>
        <v>388</v>
      </c>
      <c r="B389" t="str">
        <f>'Calificaciones Informatica Indu'!B389</f>
        <v>VELAYOS PEREZ</v>
      </c>
      <c r="C389">
        <f>'Calificaciones Informatica Indu'!C389</f>
        <v>0</v>
      </c>
      <c r="D389">
        <f>'Calificaciones Informatica Indu'!D389</f>
        <v>0.37</v>
      </c>
      <c r="E389">
        <f>'Calificaciones Informatica Indu'!E389</f>
        <v>0.225</v>
      </c>
      <c r="F389">
        <f>'Calificaciones Informatica Indu'!F389</f>
        <v>0.74</v>
      </c>
      <c r="G389" t="str">
        <f>'Calificaciones Informatica Indu'!G389</f>
        <v>NP</v>
      </c>
      <c r="H389">
        <f>'Calificaciones Informatica Indu'!H389</f>
        <v>0.4</v>
      </c>
      <c r="I389">
        <f>'Calificaciones Informatica Indu'!I389</f>
        <v>1.735</v>
      </c>
      <c r="J389">
        <f>'Calificaciones Informatica Indu'!J389</f>
        <v>1</v>
      </c>
      <c r="K389" t="str">
        <f>'Calificaciones Informatica Indu'!K389</f>
        <v>2013-2014</v>
      </c>
      <c r="L389">
        <f>'Calificaciones Informatica Indu'!L389</f>
        <v>3</v>
      </c>
    </row>
    <row r="390">
      <c r="A390">
        <f>'Calificaciones Informatica Indu'!A390</f>
        <v>389</v>
      </c>
      <c r="B390" t="str">
        <f>'Calificaciones Informatica Indu'!B390</f>
        <v>ZAMORA NEGRILLO</v>
      </c>
      <c r="C390">
        <f>'Calificaciones Informatica Indu'!C390</f>
        <v>0.25</v>
      </c>
      <c r="D390">
        <f>'Calificaciones Informatica Indu'!D390</f>
        <v>1.37</v>
      </c>
      <c r="E390">
        <f>'Calificaciones Informatica Indu'!E390</f>
        <v>1.2375</v>
      </c>
      <c r="F390">
        <f>'Calificaciones Informatica Indu'!F390</f>
        <v>1</v>
      </c>
      <c r="G390">
        <f>'Calificaciones Informatica Indu'!G390</f>
        <v>1.5</v>
      </c>
      <c r="H390">
        <f>'Calificaciones Informatica Indu'!H390</f>
        <v>1</v>
      </c>
      <c r="I390">
        <f>'Calificaciones Informatica Indu'!I390</f>
        <v>6.3575</v>
      </c>
      <c r="J390">
        <f>'Calificaciones Informatica Indu'!J390</f>
        <v>1</v>
      </c>
      <c r="K390" t="str">
        <f>'Calificaciones Informatica Indu'!K390</f>
        <v>2013-2014</v>
      </c>
      <c r="L390">
        <f>'Calificaciones Informatica Indu'!L390</f>
        <v>4</v>
      </c>
    </row>
    <row r="391">
      <c r="A391">
        <f>'Calificaciones Informatica Indu'!A391</f>
        <v>390</v>
      </c>
      <c r="B391" t="str">
        <f>'Calificaciones Informatica Indu'!B391</f>
        <v>ALVAREZ CID</v>
      </c>
      <c r="C391">
        <f>'Calificaciones Informatica Indu'!C391</f>
        <v>0.7</v>
      </c>
      <c r="D391">
        <f>'Calificaciones Informatica Indu'!D391</f>
        <v>1.45</v>
      </c>
      <c r="E391">
        <f>'Calificaciones Informatica Indu'!E391</f>
        <v>0.85</v>
      </c>
      <c r="F391">
        <f>'Calificaciones Informatica Indu'!F391</f>
        <v>0.58</v>
      </c>
      <c r="G391">
        <f>'Calificaciones Informatica Indu'!G391</f>
        <v>1</v>
      </c>
      <c r="H391">
        <f>'Calificaciones Informatica Indu'!H391</f>
        <v>0.9</v>
      </c>
      <c r="I391">
        <f>'Calificaciones Informatica Indu'!I391</f>
        <v>5.5</v>
      </c>
      <c r="J391">
        <f>'Calificaciones Informatica Indu'!J391</f>
        <v>2</v>
      </c>
      <c r="K391" t="str">
        <f>'Calificaciones Informatica Indu'!K391</f>
        <v>2013-2014</v>
      </c>
      <c r="L391">
        <f>'Calificaciones Informatica Indu'!L391</f>
        <v>5</v>
      </c>
    </row>
    <row r="392">
      <c r="A392">
        <f>'Calificaciones Informatica Indu'!A392</f>
        <v>391</v>
      </c>
      <c r="B392" t="str">
        <f>'Calificaciones Informatica Indu'!B392</f>
        <v>ANGEL MANZANO</v>
      </c>
      <c r="C392">
        <f>'Calificaciones Informatica Indu'!C392</f>
        <v>0.4</v>
      </c>
      <c r="D392">
        <f>'Calificaciones Informatica Indu'!D392</f>
        <v>1.32</v>
      </c>
      <c r="E392">
        <f>'Calificaciones Informatica Indu'!E392</f>
        <v>0.25</v>
      </c>
      <c r="F392">
        <f>'Calificaciones Informatica Indu'!F392</f>
        <v>0.75</v>
      </c>
      <c r="G392">
        <f>'Calificaciones Informatica Indu'!G392</f>
        <v>0.25</v>
      </c>
      <c r="H392">
        <f>'Calificaciones Informatica Indu'!H392</f>
        <v>1.15</v>
      </c>
      <c r="I392">
        <f>'Calificaciones Informatica Indu'!I392</f>
        <v>4.1</v>
      </c>
      <c r="J392">
        <f>'Calificaciones Informatica Indu'!J392</f>
        <v>2</v>
      </c>
      <c r="K392" t="str">
        <f>'Calificaciones Informatica Indu'!K392</f>
        <v>2013-2014</v>
      </c>
      <c r="L392">
        <f>'Calificaciones Informatica Indu'!L392</f>
        <v>2</v>
      </c>
    </row>
    <row r="393">
      <c r="A393">
        <f>'Calificaciones Informatica Indu'!A393</f>
        <v>392</v>
      </c>
      <c r="B393" t="str">
        <f>'Calificaciones Informatica Indu'!B393</f>
        <v>DORADO MINGUILLAN</v>
      </c>
      <c r="C393">
        <f>'Calificaciones Informatica Indu'!C393</f>
        <v>1</v>
      </c>
      <c r="D393">
        <f>'Calificaciones Informatica Indu'!D393</f>
        <v>1.5</v>
      </c>
      <c r="E393">
        <f>'Calificaciones Informatica Indu'!E393</f>
        <v>0.9</v>
      </c>
      <c r="F393">
        <f>'Calificaciones Informatica Indu'!F393</f>
        <v>0.9</v>
      </c>
      <c r="G393">
        <f>'Calificaciones Informatica Indu'!G393</f>
        <v>1.75</v>
      </c>
      <c r="H393">
        <f>'Calificaciones Informatica Indu'!H393</f>
        <v>0.55</v>
      </c>
      <c r="I393">
        <f>'Calificaciones Informatica Indu'!I393</f>
        <v>6.6</v>
      </c>
      <c r="J393">
        <f>'Calificaciones Informatica Indu'!J393</f>
        <v>2</v>
      </c>
      <c r="K393" t="str">
        <f>'Calificaciones Informatica Indu'!K393</f>
        <v>2013-2014</v>
      </c>
      <c r="L393">
        <f>'Calificaciones Informatica Indu'!L393</f>
        <v>2</v>
      </c>
    </row>
    <row r="394">
      <c r="A394">
        <f>'Calificaciones Informatica Indu'!A394</f>
        <v>393</v>
      </c>
      <c r="B394" t="str">
        <f>'Calificaciones Informatica Indu'!B394</f>
        <v>FERNÁNDEZ BERNARDINO</v>
      </c>
      <c r="C394">
        <f>'Calificaciones Informatica Indu'!C394</f>
        <v>0.3</v>
      </c>
      <c r="D394">
        <f>'Calificaciones Informatica Indu'!D394</f>
        <v>0.89</v>
      </c>
      <c r="E394">
        <f>'Calificaciones Informatica Indu'!E394</f>
        <v>0.5</v>
      </c>
      <c r="F394">
        <f>'Calificaciones Informatica Indu'!F394</f>
        <v>0.25</v>
      </c>
      <c r="G394">
        <f>'Calificaciones Informatica Indu'!G394</f>
        <v>1.25</v>
      </c>
      <c r="H394">
        <f>'Calificaciones Informatica Indu'!H394</f>
        <v>0.25</v>
      </c>
      <c r="I394">
        <f>'Calificaciones Informatica Indu'!I394</f>
        <v>3.5</v>
      </c>
      <c r="J394">
        <f>'Calificaciones Informatica Indu'!J394</f>
        <v>2</v>
      </c>
      <c r="K394" t="str">
        <f>'Calificaciones Informatica Indu'!K394</f>
        <v>2013-2014</v>
      </c>
      <c r="L394">
        <f>'Calificaciones Informatica Indu'!L394</f>
        <v>2</v>
      </c>
    </row>
    <row r="395">
      <c r="A395">
        <f>'Calificaciones Informatica Indu'!A395</f>
        <v>394</v>
      </c>
      <c r="B395" t="str">
        <f>'Calificaciones Informatica Indu'!B395</f>
        <v>GUIJAS HERRAEZ</v>
      </c>
      <c r="C395">
        <f>'Calificaciones Informatica Indu'!C395</f>
        <v>0.4</v>
      </c>
      <c r="D395">
        <f>'Calificaciones Informatica Indu'!D395</f>
        <v>1.51</v>
      </c>
      <c r="E395">
        <f>'Calificaciones Informatica Indu'!E395</f>
        <v>0.675</v>
      </c>
      <c r="F395">
        <f>'Calificaciones Informatica Indu'!F395</f>
        <v>0.6</v>
      </c>
      <c r="G395">
        <f>'Calificaciones Informatica Indu'!G395</f>
        <v>1.25</v>
      </c>
      <c r="H395">
        <f>'Calificaciones Informatica Indu'!H395</f>
        <v>0.9</v>
      </c>
      <c r="I395">
        <f>'Calificaciones Informatica Indu'!I395</f>
        <v>5.3</v>
      </c>
      <c r="J395">
        <f>'Calificaciones Informatica Indu'!J395</f>
        <v>2</v>
      </c>
      <c r="K395" t="str">
        <f>'Calificaciones Informatica Indu'!K395</f>
        <v>2013-2014</v>
      </c>
      <c r="L395">
        <f>'Calificaciones Informatica Indu'!L395</f>
        <v>2</v>
      </c>
    </row>
    <row r="396">
      <c r="A396">
        <f>'Calificaciones Informatica Indu'!A396</f>
        <v>395</v>
      </c>
      <c r="B396" t="str">
        <f>'Calificaciones Informatica Indu'!B396</f>
        <v>MBA NCHAMA</v>
      </c>
      <c r="C396">
        <f>'Calificaciones Informatica Indu'!C396</f>
        <v>0</v>
      </c>
      <c r="D396">
        <f>'Calificaciones Informatica Indu'!D396</f>
        <v>0.5</v>
      </c>
      <c r="E396">
        <f>'Calificaciones Informatica Indu'!E396</f>
        <v>0.25</v>
      </c>
      <c r="F396">
        <f>'Calificaciones Informatica Indu'!F396</f>
        <v>0.1</v>
      </c>
      <c r="G396">
        <f>'Calificaciones Informatica Indu'!G396</f>
        <v>0.75</v>
      </c>
      <c r="H396">
        <f>'Calificaciones Informatica Indu'!H396</f>
        <v>0.3</v>
      </c>
      <c r="I396">
        <f>'Calificaciones Informatica Indu'!I396</f>
        <v>1.9</v>
      </c>
      <c r="J396">
        <f>'Calificaciones Informatica Indu'!J396</f>
        <v>2</v>
      </c>
      <c r="K396" t="str">
        <f>'Calificaciones Informatica Indu'!K396</f>
        <v>2013-2014</v>
      </c>
      <c r="L396">
        <f>'Calificaciones Informatica Indu'!L396</f>
        <v>2</v>
      </c>
    </row>
    <row r="397">
      <c r="A397">
        <f>'Calificaciones Informatica Indu'!A397</f>
        <v>396</v>
      </c>
      <c r="B397" t="str">
        <f>'Calificaciones Informatica Indu'!B397</f>
        <v>NSI NTONGONO</v>
      </c>
      <c r="C397">
        <f>'Calificaciones Informatica Indu'!C397</f>
        <v>0.4</v>
      </c>
      <c r="D397">
        <f>'Calificaciones Informatica Indu'!D397</f>
        <v>1.55</v>
      </c>
      <c r="E397">
        <f>'Calificaciones Informatica Indu'!E397</f>
        <v>0.85</v>
      </c>
      <c r="F397">
        <f>'Calificaciones Informatica Indu'!F397</f>
        <v>0.6</v>
      </c>
      <c r="G397">
        <f>'Calificaciones Informatica Indu'!G397</f>
        <v>1</v>
      </c>
      <c r="H397">
        <f>'Calificaciones Informatica Indu'!H397</f>
        <v>0.5</v>
      </c>
      <c r="I397">
        <f>'Calificaciones Informatica Indu'!I397</f>
        <v>5</v>
      </c>
      <c r="J397">
        <f>'Calificaciones Informatica Indu'!J397</f>
        <v>2</v>
      </c>
      <c r="K397" t="str">
        <f>'Calificaciones Informatica Indu'!K397</f>
        <v>2013-2014</v>
      </c>
      <c r="L397">
        <f>'Calificaciones Informatica Indu'!L397</f>
        <v>4</v>
      </c>
    </row>
    <row r="398">
      <c r="A398">
        <f>'Calificaciones Informatica Indu'!A398</f>
        <v>397</v>
      </c>
      <c r="B398" t="str">
        <f>'Calificaciones Informatica Indu'!B398</f>
        <v>RUIZ BONILLO</v>
      </c>
      <c r="C398">
        <f>'Calificaciones Informatica Indu'!C398</f>
        <v>0.4</v>
      </c>
      <c r="D398">
        <f>'Calificaciones Informatica Indu'!D398</f>
        <v>1</v>
      </c>
      <c r="E398">
        <f>'Calificaciones Informatica Indu'!E398</f>
        <v>1.5</v>
      </c>
      <c r="F398">
        <f>'Calificaciones Informatica Indu'!F398</f>
        <v>0.5</v>
      </c>
      <c r="G398">
        <f>'Calificaciones Informatica Indu'!G398</f>
        <v>1.75</v>
      </c>
      <c r="H398">
        <f>'Calificaciones Informatica Indu'!H398</f>
        <v>0.6</v>
      </c>
      <c r="I398">
        <f>'Calificaciones Informatica Indu'!I398</f>
        <v>5.8</v>
      </c>
      <c r="J398">
        <f>'Calificaciones Informatica Indu'!J398</f>
        <v>2</v>
      </c>
      <c r="K398" t="str">
        <f>'Calificaciones Informatica Indu'!K398</f>
        <v>2013-2014</v>
      </c>
      <c r="L398">
        <f>'Calificaciones Informatica Indu'!L398</f>
        <v>2</v>
      </c>
    </row>
    <row r="399">
      <c r="A399">
        <f>'Calificaciones Informatica Indu'!A399</f>
        <v>398</v>
      </c>
      <c r="B399" t="str">
        <f>'Calificaciones Informatica Indu'!B399</f>
        <v>SEGADOR RISCO</v>
      </c>
      <c r="C399">
        <f>'Calificaciones Informatica Indu'!C399</f>
        <v>0.4</v>
      </c>
      <c r="D399">
        <f>'Calificaciones Informatica Indu'!D399</f>
        <v>1.77</v>
      </c>
      <c r="E399">
        <f>'Calificaciones Informatica Indu'!E399</f>
        <v>1.25</v>
      </c>
      <c r="F399">
        <f>'Calificaciones Informatica Indu'!F399</f>
        <v>0.75</v>
      </c>
      <c r="G399">
        <f>'Calificaciones Informatica Indu'!G399</f>
        <v>2</v>
      </c>
      <c r="H399">
        <f>'Calificaciones Informatica Indu'!H399</f>
        <v>1</v>
      </c>
      <c r="I399">
        <f>'Calificaciones Informatica Indu'!I399</f>
        <v>7.2</v>
      </c>
      <c r="J399">
        <f>'Calificaciones Informatica Indu'!J399</f>
        <v>2</v>
      </c>
      <c r="K399" t="str">
        <f>'Calificaciones Informatica Indu'!K399</f>
        <v>2013-2014</v>
      </c>
      <c r="L399">
        <f>'Calificaciones Informatica Indu'!L399</f>
        <v>2</v>
      </c>
    </row>
    <row r="400">
      <c r="A400">
        <f>'Calificaciones Informatica Indu'!A400</f>
        <v>399</v>
      </c>
      <c r="B400" t="str">
        <f>'Calificaciones Informatica Indu'!B400</f>
        <v>SOBRINO GUTIERREZ</v>
      </c>
      <c r="C400">
        <f>'Calificaciones Informatica Indu'!C400</f>
        <v>0.35</v>
      </c>
      <c r="D400">
        <f>'Calificaciones Informatica Indu'!D400</f>
        <v>1.42</v>
      </c>
      <c r="E400">
        <f>'Calificaciones Informatica Indu'!E400</f>
        <v>0</v>
      </c>
      <c r="F400">
        <f>'Calificaciones Informatica Indu'!F400</f>
        <v>0.8</v>
      </c>
      <c r="G400">
        <f>'Calificaciones Informatica Indu'!G400</f>
        <v>0.75</v>
      </c>
      <c r="H400">
        <f>'Calificaciones Informatica Indu'!H400</f>
        <v>0.2</v>
      </c>
      <c r="I400">
        <f>'Calificaciones Informatica Indu'!I400</f>
        <v>3.5</v>
      </c>
      <c r="J400">
        <f>'Calificaciones Informatica Indu'!J400</f>
        <v>2</v>
      </c>
      <c r="K400" t="str">
        <f>'Calificaciones Informatica Indu'!K400</f>
        <v>2013-2014</v>
      </c>
      <c r="L400">
        <f>'Calificaciones Informatica Indu'!L400</f>
        <v>5</v>
      </c>
    </row>
    <row r="401">
      <c r="A401">
        <f>'Calificaciones Informatica Indu'!A401</f>
        <v>400</v>
      </c>
      <c r="B401" t="str">
        <f>'Calificaciones Informatica Indu'!B401</f>
        <v>ABENOJAR RAMIRO</v>
      </c>
      <c r="C401">
        <f>'Calificaciones Informatica Indu'!C401</f>
        <v>0.3</v>
      </c>
      <c r="D401">
        <f>'Calificaciones Informatica Indu'!D401</f>
        <v>1.4</v>
      </c>
      <c r="E401">
        <f>'Calificaciones Informatica Indu'!E401</f>
        <v>0.5</v>
      </c>
      <c r="F401">
        <f>'Calificaciones Informatica Indu'!F401</f>
        <v>0</v>
      </c>
      <c r="G401" t="str">
        <f>'Calificaciones Informatica Indu'!G401</f>
        <v>NP</v>
      </c>
      <c r="H401">
        <f>'Calificaciones Informatica Indu'!H401</f>
        <v>0.27</v>
      </c>
      <c r="I401">
        <f>'Calificaciones Informatica Indu'!I401</f>
        <v>2.47</v>
      </c>
      <c r="J401">
        <f>'Calificaciones Informatica Indu'!J401</f>
        <v>1</v>
      </c>
      <c r="K401" t="str">
        <f>'Calificaciones Informatica Indu'!K401</f>
        <v>2014-2015</v>
      </c>
      <c r="L401">
        <f>'Calificaciones Informatica Indu'!L401</f>
        <v>2</v>
      </c>
    </row>
    <row r="402">
      <c r="A402">
        <f>'Calificaciones Informatica Indu'!A402</f>
        <v>401</v>
      </c>
      <c r="B402" t="str">
        <f>'Calificaciones Informatica Indu'!B402</f>
        <v>ANGEL MANZANO</v>
      </c>
      <c r="C402">
        <f>'Calificaciones Informatica Indu'!C402</f>
        <v>0.5</v>
      </c>
      <c r="D402">
        <f>'Calificaciones Informatica Indu'!D402</f>
        <v>1.4</v>
      </c>
      <c r="E402">
        <f>'Calificaciones Informatica Indu'!E402</f>
        <v>0.75</v>
      </c>
      <c r="F402">
        <f>'Calificaciones Informatica Indu'!F402</f>
        <v>0.25</v>
      </c>
      <c r="G402">
        <f>'Calificaciones Informatica Indu'!G402</f>
        <v>0</v>
      </c>
      <c r="H402">
        <f>'Calificaciones Informatica Indu'!H402</f>
        <v>1.1</v>
      </c>
      <c r="I402">
        <f>'Calificaciones Informatica Indu'!I402</f>
        <v>4</v>
      </c>
      <c r="J402">
        <f>'Calificaciones Informatica Indu'!J402</f>
        <v>1</v>
      </c>
      <c r="K402" t="str">
        <f>'Calificaciones Informatica Indu'!K402</f>
        <v>2014-2015</v>
      </c>
      <c r="L402">
        <f>'Calificaciones Informatica Indu'!L402</f>
        <v>3</v>
      </c>
    </row>
    <row r="403">
      <c r="A403">
        <f>'Calificaciones Informatica Indu'!A403</f>
        <v>402</v>
      </c>
      <c r="B403" t="str">
        <f>'Calificaciones Informatica Indu'!B403</f>
        <v>AYUSO HERAS</v>
      </c>
      <c r="C403">
        <f>'Calificaciones Informatica Indu'!C403</f>
        <v>0.7</v>
      </c>
      <c r="D403">
        <f>'Calificaciones Informatica Indu'!D403</f>
        <v>1.2</v>
      </c>
      <c r="E403">
        <f>'Calificaciones Informatica Indu'!E403</f>
        <v>0.6</v>
      </c>
      <c r="F403">
        <f>'Calificaciones Informatica Indu'!F403</f>
        <v>0.825</v>
      </c>
      <c r="G403">
        <f>'Calificaciones Informatica Indu'!G403</f>
        <v>2.5</v>
      </c>
      <c r="H403">
        <f>'Calificaciones Informatica Indu'!H403</f>
        <v>0.8</v>
      </c>
      <c r="I403">
        <f>'Calificaciones Informatica Indu'!I403</f>
        <v>6.625</v>
      </c>
      <c r="J403">
        <f>'Calificaciones Informatica Indu'!J403</f>
        <v>1</v>
      </c>
      <c r="K403" t="str">
        <f>'Calificaciones Informatica Indu'!K403</f>
        <v>2014-2015</v>
      </c>
      <c r="L403">
        <f>'Calificaciones Informatica Indu'!L403</f>
        <v>2</v>
      </c>
    </row>
    <row r="404">
      <c r="A404">
        <f>'Calificaciones Informatica Indu'!A404</f>
        <v>403</v>
      </c>
      <c r="B404" t="str">
        <f>'Calificaciones Informatica Indu'!B404</f>
        <v>BANDA PUERTO</v>
      </c>
      <c r="C404">
        <f>'Calificaciones Informatica Indu'!C404</f>
        <v>0.2</v>
      </c>
      <c r="D404">
        <f>'Calificaciones Informatica Indu'!D404</f>
        <v>1.15</v>
      </c>
      <c r="E404">
        <f>'Calificaciones Informatica Indu'!E404</f>
        <v>0.8</v>
      </c>
      <c r="F404">
        <f>'Calificaciones Informatica Indu'!F404</f>
        <v>0.25</v>
      </c>
      <c r="G404">
        <f>'Calificaciones Informatica Indu'!G404</f>
        <v>0</v>
      </c>
      <c r="H404">
        <f>'Calificaciones Informatica Indu'!H404</f>
        <v>0.12</v>
      </c>
      <c r="I404">
        <f>'Calificaciones Informatica Indu'!I404</f>
        <v>2.52</v>
      </c>
      <c r="J404">
        <f>'Calificaciones Informatica Indu'!J404</f>
        <v>1</v>
      </c>
      <c r="K404" t="str">
        <f>'Calificaciones Informatica Indu'!K404</f>
        <v>2014-2015</v>
      </c>
      <c r="L404">
        <f>'Calificaciones Informatica Indu'!L404</f>
        <v>2</v>
      </c>
    </row>
    <row r="405">
      <c r="A405">
        <f>'Calificaciones Informatica Indu'!A405</f>
        <v>404</v>
      </c>
      <c r="B405" t="str">
        <f>'Calificaciones Informatica Indu'!B405</f>
        <v>BENITEZ-CANO HORRILLO</v>
      </c>
      <c r="C405">
        <f>'Calificaciones Informatica Indu'!C405</f>
        <v>0.3</v>
      </c>
      <c r="D405">
        <f>'Calificaciones Informatica Indu'!D405</f>
        <v>1.5</v>
      </c>
      <c r="E405">
        <f>'Calificaciones Informatica Indu'!E405</f>
        <v>1</v>
      </c>
      <c r="F405">
        <f>'Calificaciones Informatica Indu'!F405</f>
        <v>0.75</v>
      </c>
      <c r="G405">
        <f>'Calificaciones Informatica Indu'!G405</f>
        <v>0</v>
      </c>
      <c r="H405">
        <f>'Calificaciones Informatica Indu'!H405</f>
        <v>1.1</v>
      </c>
      <c r="I405">
        <f>'Calificaciones Informatica Indu'!I405</f>
        <v>4.65</v>
      </c>
      <c r="J405">
        <f>'Calificaciones Informatica Indu'!J405</f>
        <v>1</v>
      </c>
      <c r="K405" t="str">
        <f>'Calificaciones Informatica Indu'!K405</f>
        <v>2014-2015</v>
      </c>
      <c r="L405">
        <f>'Calificaciones Informatica Indu'!L405</f>
        <v>2</v>
      </c>
    </row>
    <row r="406">
      <c r="A406">
        <f>'Calificaciones Informatica Indu'!A406</f>
        <v>405</v>
      </c>
      <c r="B406" t="str">
        <f>'Calificaciones Informatica Indu'!B406</f>
        <v>BLANCO LÓPEZ</v>
      </c>
      <c r="C406">
        <f>'Calificaciones Informatica Indu'!C406</f>
        <v>0.7</v>
      </c>
      <c r="D406">
        <f>'Calificaciones Informatica Indu'!D406</f>
        <v>1.45</v>
      </c>
      <c r="E406">
        <f>'Calificaciones Informatica Indu'!E406</f>
        <v>0.65</v>
      </c>
      <c r="F406">
        <f>'Calificaciones Informatica Indu'!F406</f>
        <v>1.5</v>
      </c>
      <c r="G406">
        <f>'Calificaciones Informatica Indu'!G406</f>
        <v>1.5</v>
      </c>
      <c r="H406">
        <f>'Calificaciones Informatica Indu'!H406</f>
        <v>1.05</v>
      </c>
      <c r="I406">
        <f>'Calificaciones Informatica Indu'!I406</f>
        <v>6.85</v>
      </c>
      <c r="J406">
        <f>'Calificaciones Informatica Indu'!J406</f>
        <v>1</v>
      </c>
      <c r="K406" t="str">
        <f>'Calificaciones Informatica Indu'!K406</f>
        <v>2014-2015</v>
      </c>
      <c r="L406">
        <f>'Calificaciones Informatica Indu'!L406</f>
        <v>1</v>
      </c>
    </row>
    <row r="407">
      <c r="A407">
        <f>'Calificaciones Informatica Indu'!A407</f>
        <v>406</v>
      </c>
      <c r="B407" t="str">
        <f>'Calificaciones Informatica Indu'!B407</f>
        <v>CAMPOS MOLINA</v>
      </c>
      <c r="C407">
        <f>'Calificaciones Informatica Indu'!C407</f>
        <v>0.4</v>
      </c>
      <c r="D407">
        <f>'Calificaciones Informatica Indu'!D407</f>
        <v>1.4</v>
      </c>
      <c r="E407">
        <f>'Calificaciones Informatica Indu'!E407</f>
        <v>0.5</v>
      </c>
      <c r="F407">
        <f>'Calificaciones Informatica Indu'!F407</f>
        <v>0.6</v>
      </c>
      <c r="G407">
        <f>'Calificaciones Informatica Indu'!G407</f>
        <v>2.7</v>
      </c>
      <c r="H407">
        <f>'Calificaciones Informatica Indu'!H407</f>
        <v>1.1</v>
      </c>
      <c r="I407">
        <f>'Calificaciones Informatica Indu'!I407</f>
        <v>6.7</v>
      </c>
      <c r="J407">
        <f>'Calificaciones Informatica Indu'!J407</f>
        <v>1</v>
      </c>
      <c r="K407" t="str">
        <f>'Calificaciones Informatica Indu'!K407</f>
        <v>2014-2015</v>
      </c>
      <c r="L407">
        <f>'Calificaciones Informatica Indu'!L407</f>
        <v>1</v>
      </c>
    </row>
    <row r="408">
      <c r="A408">
        <f>'Calificaciones Informatica Indu'!A408</f>
        <v>407</v>
      </c>
      <c r="B408" t="str">
        <f>'Calificaciones Informatica Indu'!B408</f>
        <v>CAÑAMERO IZQUIERDO</v>
      </c>
      <c r="C408">
        <f>'Calificaciones Informatica Indu'!C408</f>
        <v>0.6</v>
      </c>
      <c r="D408">
        <f>'Calificaciones Informatica Indu'!D408</f>
        <v>1.5</v>
      </c>
      <c r="E408">
        <f>'Calificaciones Informatica Indu'!E408</f>
        <v>0.75</v>
      </c>
      <c r="F408">
        <f>'Calificaciones Informatica Indu'!F408</f>
        <v>0.7125</v>
      </c>
      <c r="G408">
        <f>'Calificaciones Informatica Indu'!G408</f>
        <v>1.5</v>
      </c>
      <c r="H408">
        <f>'Calificaciones Informatica Indu'!H408</f>
        <v>1.4</v>
      </c>
      <c r="I408">
        <f>'Calificaciones Informatica Indu'!I408</f>
        <v>6.4625</v>
      </c>
      <c r="J408">
        <f>'Calificaciones Informatica Indu'!J408</f>
        <v>1</v>
      </c>
      <c r="K408" t="str">
        <f>'Calificaciones Informatica Indu'!K408</f>
        <v>2014-2015</v>
      </c>
      <c r="L408">
        <f>'Calificaciones Informatica Indu'!L408</f>
        <v>1</v>
      </c>
    </row>
    <row r="409">
      <c r="A409">
        <f>'Calificaciones Informatica Indu'!A409</f>
        <v>408</v>
      </c>
      <c r="B409" t="str">
        <f>'Calificaciones Informatica Indu'!B409</f>
        <v>CHOCANO CANTON</v>
      </c>
      <c r="C409">
        <f>'Calificaciones Informatica Indu'!C409</f>
        <v>0.8</v>
      </c>
      <c r="D409">
        <f>'Calificaciones Informatica Indu'!D409</f>
        <v>1.2</v>
      </c>
      <c r="E409">
        <f>'Calificaciones Informatica Indu'!E409</f>
        <v>0.65</v>
      </c>
      <c r="F409">
        <f>'Calificaciones Informatica Indu'!F409</f>
        <v>0.5</v>
      </c>
      <c r="G409">
        <f>'Calificaciones Informatica Indu'!G409</f>
        <v>0.25</v>
      </c>
      <c r="H409">
        <f>'Calificaciones Informatica Indu'!H409</f>
        <v>0.95</v>
      </c>
      <c r="I409">
        <f>'Calificaciones Informatica Indu'!I409</f>
        <v>4.35</v>
      </c>
      <c r="J409">
        <f>'Calificaciones Informatica Indu'!J409</f>
        <v>1</v>
      </c>
      <c r="K409" t="str">
        <f>'Calificaciones Informatica Indu'!K409</f>
        <v>2014-2015</v>
      </c>
      <c r="L409">
        <f>'Calificaciones Informatica Indu'!L409</f>
        <v>1</v>
      </c>
    </row>
    <row r="410">
      <c r="A410">
        <f>'Calificaciones Informatica Indu'!A410</f>
        <v>409</v>
      </c>
      <c r="B410" t="str">
        <f>'Calificaciones Informatica Indu'!B410</f>
        <v>DORADO BAUTISTA</v>
      </c>
      <c r="C410">
        <f>'Calificaciones Informatica Indu'!C410</f>
        <v>0</v>
      </c>
      <c r="D410">
        <f>'Calificaciones Informatica Indu'!D410</f>
        <v>1.8</v>
      </c>
      <c r="E410">
        <f>'Calificaciones Informatica Indu'!E410</f>
        <v>0.7</v>
      </c>
      <c r="F410" t="str">
        <f>'Calificaciones Informatica Indu'!F410</f>
        <v>NP</v>
      </c>
      <c r="G410" t="str">
        <f>'Calificaciones Informatica Indu'!G410</f>
        <v>NP</v>
      </c>
      <c r="H410">
        <f>'Calificaciones Informatica Indu'!H410</f>
        <v>0.75</v>
      </c>
      <c r="I410">
        <f>'Calificaciones Informatica Indu'!I410</f>
        <v>3.25</v>
      </c>
      <c r="J410">
        <f>'Calificaciones Informatica Indu'!J410</f>
        <v>1</v>
      </c>
      <c r="K410" t="str">
        <f>'Calificaciones Informatica Indu'!K410</f>
        <v>2014-2015</v>
      </c>
      <c r="L410">
        <f>'Calificaciones Informatica Indu'!L410</f>
        <v>3</v>
      </c>
    </row>
    <row r="411">
      <c r="A411">
        <f>'Calificaciones Informatica Indu'!A411</f>
        <v>410</v>
      </c>
      <c r="B411" t="str">
        <f>'Calificaciones Informatica Indu'!B411</f>
        <v>ENCINAS LUNAR</v>
      </c>
      <c r="C411">
        <f>'Calificaciones Informatica Indu'!C411</f>
        <v>0.3</v>
      </c>
      <c r="D411">
        <f>'Calificaciones Informatica Indu'!D411</f>
        <v>1.2</v>
      </c>
      <c r="E411">
        <f>'Calificaciones Informatica Indu'!E411</f>
        <v>1</v>
      </c>
      <c r="F411">
        <f>'Calificaciones Informatica Indu'!F411</f>
        <v>0.7125</v>
      </c>
      <c r="G411">
        <f>'Calificaciones Informatica Indu'!G411</f>
        <v>0.75</v>
      </c>
      <c r="H411">
        <f>'Calificaciones Informatica Indu'!H411</f>
        <v>0.95</v>
      </c>
      <c r="I411">
        <f>'Calificaciones Informatica Indu'!I411</f>
        <v>4.9125</v>
      </c>
      <c r="J411">
        <f>'Calificaciones Informatica Indu'!J411</f>
        <v>1</v>
      </c>
      <c r="K411" t="str">
        <f>'Calificaciones Informatica Indu'!K411</f>
        <v>2014-2015</v>
      </c>
      <c r="L411">
        <f>'Calificaciones Informatica Indu'!L411</f>
        <v>1</v>
      </c>
    </row>
    <row r="412">
      <c r="A412">
        <f>'Calificaciones Informatica Indu'!A412</f>
        <v>411</v>
      </c>
      <c r="B412" t="str">
        <f>'Calificaciones Informatica Indu'!B412</f>
        <v>FERNANDEZ BABIANO</v>
      </c>
      <c r="C412">
        <f>'Calificaciones Informatica Indu'!C412</f>
        <v>0.3</v>
      </c>
      <c r="D412">
        <f>'Calificaciones Informatica Indu'!D412</f>
        <v>0.9</v>
      </c>
      <c r="E412">
        <f>'Calificaciones Informatica Indu'!E412</f>
        <v>0.65</v>
      </c>
      <c r="F412">
        <f>'Calificaciones Informatica Indu'!F412</f>
        <v>0.25</v>
      </c>
      <c r="G412">
        <f>'Calificaciones Informatica Indu'!G412</f>
        <v>0</v>
      </c>
      <c r="H412">
        <f>'Calificaciones Informatica Indu'!H412</f>
        <v>0.57</v>
      </c>
      <c r="I412">
        <f>'Calificaciones Informatica Indu'!I412</f>
        <v>2.67</v>
      </c>
      <c r="J412">
        <f>'Calificaciones Informatica Indu'!J412</f>
        <v>1</v>
      </c>
      <c r="K412" t="str">
        <f>'Calificaciones Informatica Indu'!K412</f>
        <v>2014-2015</v>
      </c>
      <c r="L412">
        <f>'Calificaciones Informatica Indu'!L412</f>
        <v>1</v>
      </c>
    </row>
    <row r="413">
      <c r="A413">
        <f>'Calificaciones Informatica Indu'!A413</f>
        <v>412</v>
      </c>
      <c r="B413" t="str">
        <f>'Calificaciones Informatica Indu'!B413</f>
        <v>GARCIA CARRASCO</v>
      </c>
      <c r="C413">
        <f>'Calificaciones Informatica Indu'!C413</f>
        <v>0</v>
      </c>
      <c r="D413">
        <f>'Calificaciones Informatica Indu'!D413</f>
        <v>1.75</v>
      </c>
      <c r="E413">
        <f>'Calificaciones Informatica Indu'!E413</f>
        <v>0.9</v>
      </c>
      <c r="F413">
        <f>'Calificaciones Informatica Indu'!F413</f>
        <v>0.25</v>
      </c>
      <c r="G413">
        <f>'Calificaciones Informatica Indu'!G413</f>
        <v>0.75</v>
      </c>
      <c r="H413">
        <f>'Calificaciones Informatica Indu'!H413</f>
        <v>0.9</v>
      </c>
      <c r="I413">
        <f>'Calificaciones Informatica Indu'!I413</f>
        <v>4.55</v>
      </c>
      <c r="J413">
        <f>'Calificaciones Informatica Indu'!J413</f>
        <v>1</v>
      </c>
      <c r="K413" t="str">
        <f>'Calificaciones Informatica Indu'!K413</f>
        <v>2014-2015</v>
      </c>
      <c r="L413">
        <f>'Calificaciones Informatica Indu'!L413</f>
        <v>2</v>
      </c>
    </row>
    <row r="414">
      <c r="A414">
        <f>'Calificaciones Informatica Indu'!A414</f>
        <v>413</v>
      </c>
      <c r="B414" t="str">
        <f>'Calificaciones Informatica Indu'!B414</f>
        <v>GARCIA REBOLLO</v>
      </c>
      <c r="C414">
        <f>'Calificaciones Informatica Indu'!C414</f>
        <v>0</v>
      </c>
      <c r="D414" t="str">
        <f>'Calificaciones Informatica Indu'!D414</f>
        <v>NP</v>
      </c>
      <c r="E414" t="str">
        <f>'Calificaciones Informatica Indu'!E414</f>
        <v>NP</v>
      </c>
      <c r="F414" t="str">
        <f>'Calificaciones Informatica Indu'!F414</f>
        <v>NP</v>
      </c>
      <c r="G414" t="str">
        <f>'Calificaciones Informatica Indu'!G414</f>
        <v>NP</v>
      </c>
      <c r="H414">
        <f>'Calificaciones Informatica Indu'!H414</f>
        <v>0</v>
      </c>
      <c r="I414">
        <f>'Calificaciones Informatica Indu'!I414</f>
        <v>0</v>
      </c>
      <c r="J414">
        <f>'Calificaciones Informatica Indu'!J414</f>
        <v>1</v>
      </c>
      <c r="K414" t="str">
        <f>'Calificaciones Informatica Indu'!K414</f>
        <v>2014-2015</v>
      </c>
      <c r="L414">
        <f>'Calificaciones Informatica Indu'!L414</f>
        <v>1</v>
      </c>
    </row>
    <row r="415">
      <c r="A415">
        <f>'Calificaciones Informatica Indu'!A415</f>
        <v>414</v>
      </c>
      <c r="B415" t="str">
        <f>'Calificaciones Informatica Indu'!B415</f>
        <v>GARCIA SANCHEZ</v>
      </c>
      <c r="C415">
        <f>'Calificaciones Informatica Indu'!C415</f>
        <v>0</v>
      </c>
      <c r="D415">
        <f>'Calificaciones Informatica Indu'!D415</f>
        <v>1.7</v>
      </c>
      <c r="E415">
        <f>'Calificaciones Informatica Indu'!E415</f>
        <v>0.95</v>
      </c>
      <c r="F415" t="str">
        <f>'Calificaciones Informatica Indu'!F415</f>
        <v>NP</v>
      </c>
      <c r="G415" t="str">
        <f>'Calificaciones Informatica Indu'!G415</f>
        <v>NP</v>
      </c>
      <c r="H415">
        <f>'Calificaciones Informatica Indu'!H415</f>
        <v>0.7</v>
      </c>
      <c r="I415">
        <f>'Calificaciones Informatica Indu'!I415</f>
        <v>3.35</v>
      </c>
      <c r="J415">
        <f>'Calificaciones Informatica Indu'!J415</f>
        <v>1</v>
      </c>
      <c r="K415" t="str">
        <f>'Calificaciones Informatica Indu'!K415</f>
        <v>2014-2015</v>
      </c>
      <c r="L415">
        <f>'Calificaciones Informatica Indu'!L415</f>
        <v>3</v>
      </c>
    </row>
    <row r="416">
      <c r="A416">
        <f>'Calificaciones Informatica Indu'!A416</f>
        <v>415</v>
      </c>
      <c r="B416" t="str">
        <f>'Calificaciones Informatica Indu'!B416</f>
        <v>GARCÍA DE CONSUEGRA R.</v>
      </c>
      <c r="C416">
        <f>'Calificaciones Informatica Indu'!C416</f>
        <v>0</v>
      </c>
      <c r="D416">
        <f>'Calificaciones Informatica Indu'!D416</f>
        <v>0.25</v>
      </c>
      <c r="E416">
        <f>'Calificaciones Informatica Indu'!E416</f>
        <v>0.85</v>
      </c>
      <c r="F416" t="str">
        <f>'Calificaciones Informatica Indu'!F416</f>
        <v>NP</v>
      </c>
      <c r="G416" t="str">
        <f>'Calificaciones Informatica Indu'!G416</f>
        <v>NP</v>
      </c>
      <c r="H416">
        <f>'Calificaciones Informatica Indu'!H416</f>
        <v>0</v>
      </c>
      <c r="I416">
        <f>'Calificaciones Informatica Indu'!I416</f>
        <v>1.1</v>
      </c>
      <c r="J416">
        <f>'Calificaciones Informatica Indu'!J416</f>
        <v>1</v>
      </c>
      <c r="K416" t="str">
        <f>'Calificaciones Informatica Indu'!K416</f>
        <v>2014-2015</v>
      </c>
      <c r="L416">
        <f>'Calificaciones Informatica Indu'!L416</f>
        <v>1</v>
      </c>
    </row>
    <row r="417">
      <c r="A417">
        <f>'Calificaciones Informatica Indu'!A417</f>
        <v>416</v>
      </c>
      <c r="B417" t="str">
        <f>'Calificaciones Informatica Indu'!B417</f>
        <v>GONZÁLEZ MANZANO</v>
      </c>
      <c r="C417">
        <f>'Calificaciones Informatica Indu'!C417</f>
        <v>0.6</v>
      </c>
      <c r="D417">
        <f>'Calificaciones Informatica Indu'!D417</f>
        <v>1.25</v>
      </c>
      <c r="E417">
        <f>'Calificaciones Informatica Indu'!E417</f>
        <v>0.75</v>
      </c>
      <c r="F417">
        <f>'Calificaciones Informatica Indu'!F417</f>
        <v>0.75</v>
      </c>
      <c r="G417">
        <f>'Calificaciones Informatica Indu'!G417</f>
        <v>0</v>
      </c>
      <c r="H417">
        <f>'Calificaciones Informatica Indu'!H417</f>
        <v>0.6</v>
      </c>
      <c r="I417">
        <f>'Calificaciones Informatica Indu'!I417</f>
        <v>3.95</v>
      </c>
      <c r="J417">
        <f>'Calificaciones Informatica Indu'!J417</f>
        <v>1</v>
      </c>
      <c r="K417" t="str">
        <f>'Calificaciones Informatica Indu'!K417</f>
        <v>2014-2015</v>
      </c>
      <c r="L417">
        <f>'Calificaciones Informatica Indu'!L417</f>
        <v>1</v>
      </c>
    </row>
    <row r="418">
      <c r="A418">
        <f>'Calificaciones Informatica Indu'!A418</f>
        <v>417</v>
      </c>
      <c r="B418" t="str">
        <f>'Calificaciones Informatica Indu'!B418</f>
        <v>GUIJARRO OCHOA</v>
      </c>
      <c r="C418">
        <f>'Calificaciones Informatica Indu'!C418</f>
        <v>0.1</v>
      </c>
      <c r="D418">
        <f>'Calificaciones Informatica Indu'!D418</f>
        <v>0</v>
      </c>
      <c r="E418">
        <f>'Calificaciones Informatica Indu'!E418</f>
        <v>0</v>
      </c>
      <c r="F418">
        <f>'Calificaciones Informatica Indu'!F418</f>
        <v>0</v>
      </c>
      <c r="G418">
        <f>'Calificaciones Informatica Indu'!G418</f>
        <v>0</v>
      </c>
      <c r="H418">
        <f>'Calificaciones Informatica Indu'!H418</f>
        <v>0.7</v>
      </c>
      <c r="I418">
        <f>'Calificaciones Informatica Indu'!I418</f>
        <v>0.8</v>
      </c>
      <c r="J418">
        <f>'Calificaciones Informatica Indu'!J418</f>
        <v>1</v>
      </c>
      <c r="K418" t="str">
        <f>'Calificaciones Informatica Indu'!K418</f>
        <v>2014-2015</v>
      </c>
      <c r="L418">
        <f>'Calificaciones Informatica Indu'!L418</f>
        <v>1</v>
      </c>
    </row>
    <row r="419">
      <c r="A419">
        <f>'Calificaciones Informatica Indu'!A419</f>
        <v>418</v>
      </c>
      <c r="B419" t="str">
        <f>'Calificaciones Informatica Indu'!B419</f>
        <v>HIDALGO PARRAGA</v>
      </c>
      <c r="C419">
        <f>'Calificaciones Informatica Indu'!C419</f>
        <v>0.3</v>
      </c>
      <c r="D419">
        <f>'Calificaciones Informatica Indu'!D419</f>
        <v>0.95</v>
      </c>
      <c r="E419">
        <f>'Calificaciones Informatica Indu'!E419</f>
        <v>0.65</v>
      </c>
      <c r="F419">
        <f>'Calificaciones Informatica Indu'!F419</f>
        <v>0</v>
      </c>
      <c r="G419" t="str">
        <f>'Calificaciones Informatica Indu'!G419</f>
        <v>NP</v>
      </c>
      <c r="H419">
        <f>'Calificaciones Informatica Indu'!H419</f>
        <v>0.27</v>
      </c>
      <c r="I419">
        <f>'Calificaciones Informatica Indu'!I419</f>
        <v>2.17</v>
      </c>
      <c r="J419">
        <f>'Calificaciones Informatica Indu'!J419</f>
        <v>1</v>
      </c>
      <c r="K419" t="str">
        <f>'Calificaciones Informatica Indu'!K419</f>
        <v>2014-2015</v>
      </c>
      <c r="L419">
        <f>'Calificaciones Informatica Indu'!L419</f>
        <v>2</v>
      </c>
    </row>
    <row r="420">
      <c r="A420">
        <f>'Calificaciones Informatica Indu'!A420</f>
        <v>419</v>
      </c>
      <c r="B420" t="str">
        <f>'Calificaciones Informatica Indu'!B420</f>
        <v>INBAÑEZ FERNANDEZ</v>
      </c>
      <c r="C420">
        <f>'Calificaciones Informatica Indu'!C420</f>
        <v>0.7</v>
      </c>
      <c r="D420">
        <f>'Calificaciones Informatica Indu'!D420</f>
        <v>0.8</v>
      </c>
      <c r="E420">
        <f>'Calificaciones Informatica Indu'!E420</f>
        <v>1</v>
      </c>
      <c r="F420">
        <f>'Calificaciones Informatica Indu'!F420</f>
        <v>0.75</v>
      </c>
      <c r="G420">
        <f>'Calificaciones Informatica Indu'!G420</f>
        <v>0</v>
      </c>
      <c r="H420">
        <f>'Calificaciones Informatica Indu'!H420</f>
        <v>0.85</v>
      </c>
      <c r="I420">
        <f>'Calificaciones Informatica Indu'!I420</f>
        <v>4.1</v>
      </c>
      <c r="J420">
        <f>'Calificaciones Informatica Indu'!J420</f>
        <v>1</v>
      </c>
      <c r="K420" t="str">
        <f>'Calificaciones Informatica Indu'!K420</f>
        <v>2014-2015</v>
      </c>
      <c r="L420">
        <f>'Calificaciones Informatica Indu'!L420</f>
        <v>1</v>
      </c>
    </row>
    <row r="421">
      <c r="A421">
        <f>'Calificaciones Informatica Indu'!A421</f>
        <v>420</v>
      </c>
      <c r="B421" t="str">
        <f>'Calificaciones Informatica Indu'!B421</f>
        <v>INIESTA CABALLERO</v>
      </c>
      <c r="C421">
        <f>'Calificaciones Informatica Indu'!C421</f>
        <v>0.3</v>
      </c>
      <c r="D421">
        <f>'Calificaciones Informatica Indu'!D421</f>
        <v>0.65</v>
      </c>
      <c r="E421">
        <f>'Calificaciones Informatica Indu'!E421</f>
        <v>0.65</v>
      </c>
      <c r="F421" t="str">
        <f>'Calificaciones Informatica Indu'!F421</f>
        <v>NP</v>
      </c>
      <c r="G421" t="str">
        <f>'Calificaciones Informatica Indu'!G421</f>
        <v>NP</v>
      </c>
      <c r="H421">
        <f>'Calificaciones Informatica Indu'!H421</f>
        <v>0.07</v>
      </c>
      <c r="I421">
        <f>'Calificaciones Informatica Indu'!I421</f>
        <v>1.67</v>
      </c>
      <c r="J421">
        <f>'Calificaciones Informatica Indu'!J421</f>
        <v>1</v>
      </c>
      <c r="K421" t="str">
        <f>'Calificaciones Informatica Indu'!K421</f>
        <v>2014-2015</v>
      </c>
      <c r="L421">
        <f>'Calificaciones Informatica Indu'!L421</f>
        <v>1</v>
      </c>
    </row>
    <row r="422">
      <c r="A422">
        <f>'Calificaciones Informatica Indu'!A422</f>
        <v>421</v>
      </c>
      <c r="B422" t="str">
        <f>'Calificaciones Informatica Indu'!B422</f>
        <v>JIMENEZ GONZALEZ</v>
      </c>
      <c r="C422">
        <f>'Calificaciones Informatica Indu'!C422</f>
        <v>0.7</v>
      </c>
      <c r="D422">
        <f>'Calificaciones Informatica Indu'!D422</f>
        <v>1.85</v>
      </c>
      <c r="E422">
        <f>'Calificaciones Informatica Indu'!E422</f>
        <v>0.6</v>
      </c>
      <c r="F422">
        <f>'Calificaciones Informatica Indu'!F422</f>
        <v>1.15</v>
      </c>
      <c r="G422">
        <f>'Calificaciones Informatica Indu'!G422</f>
        <v>0</v>
      </c>
      <c r="H422">
        <f>'Calificaciones Informatica Indu'!H422</f>
        <v>1.1</v>
      </c>
      <c r="I422">
        <f>'Calificaciones Informatica Indu'!I422</f>
        <v>5.4</v>
      </c>
      <c r="J422">
        <f>'Calificaciones Informatica Indu'!J422</f>
        <v>1</v>
      </c>
      <c r="K422" t="str">
        <f>'Calificaciones Informatica Indu'!K422</f>
        <v>2014-2015</v>
      </c>
      <c r="L422">
        <f>'Calificaciones Informatica Indu'!L422</f>
        <v>1</v>
      </c>
    </row>
    <row r="423">
      <c r="A423">
        <f>'Calificaciones Informatica Indu'!A423</f>
        <v>422</v>
      </c>
      <c r="B423" t="str">
        <f>'Calificaciones Informatica Indu'!B423</f>
        <v>LAGUNA DE FELIPE</v>
      </c>
      <c r="C423">
        <f>'Calificaciones Informatica Indu'!C423</f>
        <v>0.9</v>
      </c>
      <c r="D423">
        <f>'Calificaciones Informatica Indu'!D423</f>
        <v>1.35</v>
      </c>
      <c r="E423">
        <f>'Calificaciones Informatica Indu'!E423</f>
        <v>0.6</v>
      </c>
      <c r="F423">
        <f>'Calificaciones Informatica Indu'!F423</f>
        <v>1.0875</v>
      </c>
      <c r="G423">
        <f>'Calificaciones Informatica Indu'!G423</f>
        <v>2</v>
      </c>
      <c r="H423">
        <f>'Calificaciones Informatica Indu'!H423</f>
        <v>0.95</v>
      </c>
      <c r="I423">
        <f>'Calificaciones Informatica Indu'!I423</f>
        <v>6.8875</v>
      </c>
      <c r="J423">
        <f>'Calificaciones Informatica Indu'!J423</f>
        <v>1</v>
      </c>
      <c r="K423" t="str">
        <f>'Calificaciones Informatica Indu'!K423</f>
        <v>2014-2015</v>
      </c>
      <c r="L423">
        <f>'Calificaciones Informatica Indu'!L423</f>
        <v>1</v>
      </c>
    </row>
    <row r="424">
      <c r="A424">
        <f>'Calificaciones Informatica Indu'!A424</f>
        <v>423</v>
      </c>
      <c r="B424" t="str">
        <f>'Calificaciones Informatica Indu'!B424</f>
        <v>LOSILLA SERRANO</v>
      </c>
      <c r="C424">
        <f>'Calificaciones Informatica Indu'!C424</f>
        <v>1</v>
      </c>
      <c r="D424">
        <f>'Calificaciones Informatica Indu'!D424</f>
        <v>1.45</v>
      </c>
      <c r="E424">
        <f>'Calificaciones Informatica Indu'!E424</f>
        <v>0.65</v>
      </c>
      <c r="F424">
        <f>'Calificaciones Informatica Indu'!F424</f>
        <v>0.75</v>
      </c>
      <c r="G424">
        <f>'Calificaciones Informatica Indu'!G424</f>
        <v>1.5</v>
      </c>
      <c r="H424">
        <f>'Calificaciones Informatica Indu'!H424</f>
        <v>0.45</v>
      </c>
      <c r="I424">
        <f>'Calificaciones Informatica Indu'!I424</f>
        <v>5.8</v>
      </c>
      <c r="J424">
        <f>'Calificaciones Informatica Indu'!J424</f>
        <v>1</v>
      </c>
      <c r="K424" t="str">
        <f>'Calificaciones Informatica Indu'!K424</f>
        <v>2014-2015</v>
      </c>
      <c r="L424">
        <f>'Calificaciones Informatica Indu'!L424</f>
        <v>1</v>
      </c>
    </row>
    <row r="425">
      <c r="A425">
        <f>'Calificaciones Informatica Indu'!A425</f>
        <v>424</v>
      </c>
      <c r="B425" t="str">
        <f>'Calificaciones Informatica Indu'!B425</f>
        <v>MACIAS ARROYO</v>
      </c>
      <c r="C425">
        <f>'Calificaciones Informatica Indu'!C425</f>
        <v>0.7</v>
      </c>
      <c r="D425">
        <f>'Calificaciones Informatica Indu'!D425</f>
        <v>1.35</v>
      </c>
      <c r="E425">
        <f>'Calificaciones Informatica Indu'!E425</f>
        <v>0.6</v>
      </c>
      <c r="F425">
        <f>'Calificaciones Informatica Indu'!F425</f>
        <v>0.75</v>
      </c>
      <c r="G425">
        <f>'Calificaciones Informatica Indu'!G425</f>
        <v>0</v>
      </c>
      <c r="H425">
        <f>'Calificaciones Informatica Indu'!H425</f>
        <v>0.6</v>
      </c>
      <c r="I425">
        <f>'Calificaciones Informatica Indu'!I425</f>
        <v>4</v>
      </c>
      <c r="J425">
        <f>'Calificaciones Informatica Indu'!J425</f>
        <v>1</v>
      </c>
      <c r="K425" t="str">
        <f>'Calificaciones Informatica Indu'!K425</f>
        <v>2014-2015</v>
      </c>
      <c r="L425">
        <f>'Calificaciones Informatica Indu'!L425</f>
        <v>2</v>
      </c>
    </row>
    <row r="426">
      <c r="A426">
        <f>'Calificaciones Informatica Indu'!A426</f>
        <v>425</v>
      </c>
      <c r="B426" t="str">
        <f>'Calificaciones Informatica Indu'!B426</f>
        <v>MARTÍNEZ GARCÍA</v>
      </c>
      <c r="C426">
        <f>'Calificaciones Informatica Indu'!C426</f>
        <v>0.4</v>
      </c>
      <c r="D426">
        <f>'Calificaciones Informatica Indu'!D426</f>
        <v>1.5</v>
      </c>
      <c r="E426">
        <f>'Calificaciones Informatica Indu'!E426</f>
        <v>0.65</v>
      </c>
      <c r="F426">
        <f>'Calificaciones Informatica Indu'!F426</f>
        <v>1.0875</v>
      </c>
      <c r="G426">
        <f>'Calificaciones Informatica Indu'!G426</f>
        <v>2.75</v>
      </c>
      <c r="H426">
        <f>'Calificaciones Informatica Indu'!H426</f>
        <v>1.45</v>
      </c>
      <c r="I426">
        <f>'Calificaciones Informatica Indu'!I426</f>
        <v>7.8375</v>
      </c>
      <c r="J426">
        <f>'Calificaciones Informatica Indu'!J426</f>
        <v>1</v>
      </c>
      <c r="K426" t="str">
        <f>'Calificaciones Informatica Indu'!K426</f>
        <v>2014-2015</v>
      </c>
      <c r="L426">
        <f>'Calificaciones Informatica Indu'!L426</f>
        <v>1</v>
      </c>
    </row>
    <row r="427">
      <c r="A427">
        <f>'Calificaciones Informatica Indu'!A427</f>
        <v>426</v>
      </c>
      <c r="B427" t="str">
        <f>'Calificaciones Informatica Indu'!B427</f>
        <v>MATARREDONA BARBA</v>
      </c>
      <c r="C427">
        <f>'Calificaciones Informatica Indu'!C427</f>
        <v>0.2</v>
      </c>
      <c r="D427">
        <f>'Calificaciones Informatica Indu'!D427</f>
        <v>0.75</v>
      </c>
      <c r="E427">
        <f>'Calificaciones Informatica Indu'!E427</f>
        <v>0.5</v>
      </c>
      <c r="F427" t="str">
        <f>'Calificaciones Informatica Indu'!F427</f>
        <v>NP</v>
      </c>
      <c r="G427" t="str">
        <f>'Calificaciones Informatica Indu'!G427</f>
        <v>NP</v>
      </c>
      <c r="H427">
        <f>'Calificaciones Informatica Indu'!H427</f>
        <v>0.2</v>
      </c>
      <c r="I427">
        <f>'Calificaciones Informatica Indu'!I427</f>
        <v>1.65</v>
      </c>
      <c r="J427">
        <f>'Calificaciones Informatica Indu'!J427</f>
        <v>1</v>
      </c>
      <c r="K427" t="str">
        <f>'Calificaciones Informatica Indu'!K427</f>
        <v>2014-2015</v>
      </c>
      <c r="L427">
        <f>'Calificaciones Informatica Indu'!L427</f>
        <v>2</v>
      </c>
    </row>
    <row r="428">
      <c r="A428">
        <f>'Calificaciones Informatica Indu'!A428</f>
        <v>427</v>
      </c>
      <c r="B428" t="str">
        <f>'Calificaciones Informatica Indu'!B428</f>
        <v>MATARREDONA RUIZ</v>
      </c>
      <c r="C428">
        <f>'Calificaciones Informatica Indu'!C428</f>
        <v>0</v>
      </c>
      <c r="D428">
        <f>'Calificaciones Informatica Indu'!D428</f>
        <v>0.75</v>
      </c>
      <c r="E428">
        <f>'Calificaciones Informatica Indu'!E428</f>
        <v>0.54</v>
      </c>
      <c r="F428" t="str">
        <f>'Calificaciones Informatica Indu'!F428</f>
        <v>NP</v>
      </c>
      <c r="G428" t="str">
        <f>'Calificaciones Informatica Indu'!G428</f>
        <v>NP</v>
      </c>
      <c r="H428">
        <f>'Calificaciones Informatica Indu'!H428</f>
        <v>0</v>
      </c>
      <c r="I428">
        <f>'Calificaciones Informatica Indu'!I428</f>
        <v>1.29</v>
      </c>
      <c r="J428">
        <f>'Calificaciones Informatica Indu'!J428</f>
        <v>1</v>
      </c>
      <c r="K428" t="str">
        <f>'Calificaciones Informatica Indu'!K428</f>
        <v>2014-2015</v>
      </c>
      <c r="L428">
        <f>'Calificaciones Informatica Indu'!L428</f>
        <v>2</v>
      </c>
    </row>
    <row r="429">
      <c r="A429">
        <f>'Calificaciones Informatica Indu'!A429</f>
        <v>428</v>
      </c>
      <c r="B429" t="str">
        <f>'Calificaciones Informatica Indu'!B429</f>
        <v>MATEOS DIAZ</v>
      </c>
      <c r="C429">
        <f>'Calificaciones Informatica Indu'!C429</f>
        <v>0.5</v>
      </c>
      <c r="D429">
        <f>'Calificaciones Informatica Indu'!D429</f>
        <v>1.7</v>
      </c>
      <c r="E429">
        <f>'Calificaciones Informatica Indu'!E429</f>
        <v>1</v>
      </c>
      <c r="F429">
        <f>'Calificaciones Informatica Indu'!F429</f>
        <v>0.975</v>
      </c>
      <c r="G429">
        <f>'Calificaciones Informatica Indu'!G429</f>
        <v>2.75</v>
      </c>
      <c r="H429">
        <f>'Calificaciones Informatica Indu'!H429</f>
        <v>1.2</v>
      </c>
      <c r="I429">
        <f>'Calificaciones Informatica Indu'!I429</f>
        <v>8.125</v>
      </c>
      <c r="J429">
        <f>'Calificaciones Informatica Indu'!J429</f>
        <v>1</v>
      </c>
      <c r="K429" t="str">
        <f>'Calificaciones Informatica Indu'!K429</f>
        <v>2014-2015</v>
      </c>
      <c r="L429">
        <f>'Calificaciones Informatica Indu'!L429</f>
        <v>1</v>
      </c>
    </row>
    <row r="430">
      <c r="A430">
        <f>'Calificaciones Informatica Indu'!A430</f>
        <v>429</v>
      </c>
      <c r="B430" t="str">
        <f>'Calificaciones Informatica Indu'!B430</f>
        <v>MEJIAS SILVA</v>
      </c>
      <c r="C430">
        <f>'Calificaciones Informatica Indu'!C430</f>
        <v>0</v>
      </c>
      <c r="D430" t="str">
        <f>'Calificaciones Informatica Indu'!D430</f>
        <v>NP</v>
      </c>
      <c r="E430">
        <f>'Calificaciones Informatica Indu'!E430</f>
        <v>0.9</v>
      </c>
      <c r="F430" t="str">
        <f>'Calificaciones Informatica Indu'!F430</f>
        <v>NP</v>
      </c>
      <c r="G430" t="str">
        <f>'Calificaciones Informatica Indu'!G430</f>
        <v>NP</v>
      </c>
      <c r="H430">
        <f>'Calificaciones Informatica Indu'!H430</f>
        <v>0</v>
      </c>
      <c r="I430">
        <f>'Calificaciones Informatica Indu'!I430</f>
        <v>0.9</v>
      </c>
      <c r="J430">
        <f>'Calificaciones Informatica Indu'!J430</f>
        <v>1</v>
      </c>
      <c r="K430" t="str">
        <f>'Calificaciones Informatica Indu'!K430</f>
        <v>2014-2015</v>
      </c>
      <c r="L430">
        <f>'Calificaciones Informatica Indu'!L430</f>
        <v>1</v>
      </c>
    </row>
    <row r="431">
      <c r="A431">
        <f>'Calificaciones Informatica Indu'!A431</f>
        <v>430</v>
      </c>
      <c r="B431" t="str">
        <f>'Calificaciones Informatica Indu'!B431</f>
        <v>MERA GONZÁLEZ</v>
      </c>
      <c r="C431">
        <f>'Calificaciones Informatica Indu'!C431</f>
        <v>0</v>
      </c>
      <c r="D431">
        <f>'Calificaciones Informatica Indu'!D431</f>
        <v>1.35</v>
      </c>
      <c r="E431">
        <f>'Calificaciones Informatica Indu'!E431</f>
        <v>0.8</v>
      </c>
      <c r="F431">
        <f>'Calificaciones Informatica Indu'!F431</f>
        <v>0.25</v>
      </c>
      <c r="G431">
        <f>'Calificaciones Informatica Indu'!G431</f>
        <v>0</v>
      </c>
      <c r="H431">
        <f>'Calificaciones Informatica Indu'!H431</f>
        <v>0.4</v>
      </c>
      <c r="I431">
        <f>'Calificaciones Informatica Indu'!I431</f>
        <v>2.8</v>
      </c>
      <c r="J431">
        <f>'Calificaciones Informatica Indu'!J431</f>
        <v>1</v>
      </c>
      <c r="K431" t="str">
        <f>'Calificaciones Informatica Indu'!K431</f>
        <v>2014-2015</v>
      </c>
      <c r="L431">
        <f>'Calificaciones Informatica Indu'!L431</f>
        <v>2</v>
      </c>
    </row>
    <row r="432">
      <c r="A432">
        <f>'Calificaciones Informatica Indu'!A432</f>
        <v>431</v>
      </c>
      <c r="B432" t="str">
        <f>'Calificaciones Informatica Indu'!B432</f>
        <v>MOLINER BROCATE</v>
      </c>
      <c r="C432">
        <f>'Calificaciones Informatica Indu'!C432</f>
        <v>0</v>
      </c>
      <c r="D432" t="str">
        <f>'Calificaciones Informatica Indu'!D432</f>
        <v>NP</v>
      </c>
      <c r="E432" t="str">
        <f>'Calificaciones Informatica Indu'!E432</f>
        <v>NP</v>
      </c>
      <c r="F432" t="str">
        <f>'Calificaciones Informatica Indu'!F432</f>
        <v>NP</v>
      </c>
      <c r="G432" t="str">
        <f>'Calificaciones Informatica Indu'!G432</f>
        <v>NP</v>
      </c>
      <c r="H432">
        <f>'Calificaciones Informatica Indu'!H432</f>
        <v>0</v>
      </c>
      <c r="I432">
        <f>'Calificaciones Informatica Indu'!I432</f>
        <v>0</v>
      </c>
      <c r="J432">
        <f>'Calificaciones Informatica Indu'!J432</f>
        <v>1</v>
      </c>
      <c r="K432" t="str">
        <f>'Calificaciones Informatica Indu'!K432</f>
        <v>2014-2015</v>
      </c>
      <c r="L432">
        <f>'Calificaciones Informatica Indu'!L432</f>
        <v>1</v>
      </c>
    </row>
    <row r="433">
      <c r="A433">
        <f>'Calificaciones Informatica Indu'!A433</f>
        <v>432</v>
      </c>
      <c r="B433" t="str">
        <f>'Calificaciones Informatica Indu'!B433</f>
        <v>MORALES GÓMEZ</v>
      </c>
      <c r="C433">
        <f>'Calificaciones Informatica Indu'!C433</f>
        <v>0.4</v>
      </c>
      <c r="D433">
        <f>'Calificaciones Informatica Indu'!D433</f>
        <v>1.9</v>
      </c>
      <c r="E433">
        <f>'Calificaciones Informatica Indu'!E433</f>
        <v>0.6</v>
      </c>
      <c r="F433">
        <f>'Calificaciones Informatica Indu'!F433</f>
        <v>1.25</v>
      </c>
      <c r="G433">
        <f>'Calificaciones Informatica Indu'!G433</f>
        <v>0.85</v>
      </c>
      <c r="H433">
        <f>'Calificaciones Informatica Indu'!H433</f>
        <v>1.1</v>
      </c>
      <c r="I433">
        <f>'Calificaciones Informatica Indu'!I433</f>
        <v>6.1</v>
      </c>
      <c r="J433">
        <f>'Calificaciones Informatica Indu'!J433</f>
        <v>1</v>
      </c>
      <c r="K433" t="str">
        <f>'Calificaciones Informatica Indu'!K433</f>
        <v>2014-2015</v>
      </c>
      <c r="L433">
        <f>'Calificaciones Informatica Indu'!L433</f>
        <v>2</v>
      </c>
    </row>
    <row r="434">
      <c r="A434">
        <f>'Calificaciones Informatica Indu'!A434</f>
        <v>433</v>
      </c>
      <c r="B434" t="str">
        <f>'Calificaciones Informatica Indu'!B434</f>
        <v>MBA NCHAMA</v>
      </c>
      <c r="C434">
        <f>'Calificaciones Informatica Indu'!C434</f>
        <v>0</v>
      </c>
      <c r="D434">
        <f>'Calificaciones Informatica Indu'!D434</f>
        <v>0.55</v>
      </c>
      <c r="E434" t="str">
        <f>'Calificaciones Informatica Indu'!E434</f>
        <v>NP</v>
      </c>
      <c r="F434">
        <f>'Calificaciones Informatica Indu'!F434</f>
        <v>0</v>
      </c>
      <c r="G434" t="str">
        <f>'Calificaciones Informatica Indu'!G434</f>
        <v>NP</v>
      </c>
      <c r="H434">
        <f>'Calificaciones Informatica Indu'!H434</f>
        <v>0.3</v>
      </c>
      <c r="I434">
        <f>'Calificaciones Informatica Indu'!I434</f>
        <v>0.85</v>
      </c>
      <c r="J434">
        <f>'Calificaciones Informatica Indu'!J434</f>
        <v>1</v>
      </c>
      <c r="K434" t="str">
        <f>'Calificaciones Informatica Indu'!K434</f>
        <v>2014-2015</v>
      </c>
      <c r="L434">
        <f>'Calificaciones Informatica Indu'!L434</f>
        <v>3</v>
      </c>
    </row>
    <row r="435">
      <c r="A435">
        <f>'Calificaciones Informatica Indu'!A435</f>
        <v>434</v>
      </c>
      <c r="B435" t="str">
        <f>'Calificaciones Informatica Indu'!B435</f>
        <v>NIETO SEVILLANO</v>
      </c>
      <c r="C435">
        <f>'Calificaciones Informatica Indu'!C435</f>
        <v>0.1</v>
      </c>
      <c r="D435">
        <f>'Calificaciones Informatica Indu'!D435</f>
        <v>0.95</v>
      </c>
      <c r="E435">
        <f>'Calificaciones Informatica Indu'!E435</f>
        <v>1</v>
      </c>
      <c r="F435">
        <f>'Calificaciones Informatica Indu'!F435</f>
        <v>0.6375</v>
      </c>
      <c r="G435">
        <f>'Calificaciones Informatica Indu'!G435</f>
        <v>2.75</v>
      </c>
      <c r="H435">
        <f>'Calificaciones Informatica Indu'!H435</f>
        <v>1.3</v>
      </c>
      <c r="I435">
        <f>'Calificaciones Informatica Indu'!I435</f>
        <v>6.7375</v>
      </c>
      <c r="J435">
        <f>'Calificaciones Informatica Indu'!J435</f>
        <v>1</v>
      </c>
      <c r="K435" t="str">
        <f>'Calificaciones Informatica Indu'!K435</f>
        <v>2014-2015</v>
      </c>
      <c r="L435">
        <f>'Calificaciones Informatica Indu'!L435</f>
        <v>1</v>
      </c>
    </row>
    <row r="436">
      <c r="A436">
        <f>'Calificaciones Informatica Indu'!A436</f>
        <v>435</v>
      </c>
      <c r="B436" t="str">
        <f>'Calificaciones Informatica Indu'!B436</f>
        <v>RAYO FERREIRO</v>
      </c>
      <c r="C436">
        <f>'Calificaciones Informatica Indu'!C436</f>
        <v>0.4</v>
      </c>
      <c r="D436">
        <f>'Calificaciones Informatica Indu'!D436</f>
        <v>0.7</v>
      </c>
      <c r="E436">
        <f>'Calificaciones Informatica Indu'!E436</f>
        <v>0.65</v>
      </c>
      <c r="F436">
        <f>'Calificaciones Informatica Indu'!F436</f>
        <v>0.75</v>
      </c>
      <c r="G436">
        <f>'Calificaciones Informatica Indu'!G436</f>
        <v>0</v>
      </c>
      <c r="H436">
        <f>'Calificaciones Informatica Indu'!H436</f>
        <v>0.52</v>
      </c>
      <c r="I436">
        <f>'Calificaciones Informatica Indu'!I436</f>
        <v>3.02</v>
      </c>
      <c r="J436">
        <f>'Calificaciones Informatica Indu'!J436</f>
        <v>1</v>
      </c>
      <c r="K436" t="str">
        <f>'Calificaciones Informatica Indu'!K436</f>
        <v>2014-2015</v>
      </c>
      <c r="L436">
        <f>'Calificaciones Informatica Indu'!L436</f>
        <v>2</v>
      </c>
    </row>
    <row r="437">
      <c r="A437">
        <f>'Calificaciones Informatica Indu'!A437</f>
        <v>436</v>
      </c>
      <c r="B437" t="str">
        <f>'Calificaciones Informatica Indu'!B437</f>
        <v>REDONDO ROMERO</v>
      </c>
      <c r="C437">
        <f>'Calificaciones Informatica Indu'!C437</f>
        <v>1</v>
      </c>
      <c r="D437">
        <f>'Calificaciones Informatica Indu'!D437</f>
        <v>1.3</v>
      </c>
      <c r="E437">
        <f>'Calificaciones Informatica Indu'!E437</f>
        <v>0.6</v>
      </c>
      <c r="F437">
        <f>'Calificaciones Informatica Indu'!F437</f>
        <v>0.75</v>
      </c>
      <c r="G437">
        <f>'Calificaciones Informatica Indu'!G437</f>
        <v>0.5</v>
      </c>
      <c r="H437">
        <f>'Calificaciones Informatica Indu'!H437</f>
        <v>0.6</v>
      </c>
      <c r="I437">
        <f>'Calificaciones Informatica Indu'!I437</f>
        <v>4.75</v>
      </c>
      <c r="J437">
        <f>'Calificaciones Informatica Indu'!J437</f>
        <v>1</v>
      </c>
      <c r="K437" t="str">
        <f>'Calificaciones Informatica Indu'!K437</f>
        <v>2014-2015</v>
      </c>
      <c r="L437">
        <f>'Calificaciones Informatica Indu'!L437</f>
        <v>1</v>
      </c>
    </row>
    <row r="438">
      <c r="A438">
        <f>'Calificaciones Informatica Indu'!A438</f>
        <v>437</v>
      </c>
      <c r="B438" t="str">
        <f>'Calificaciones Informatica Indu'!B438</f>
        <v>RIBERA DOMINGUEZ</v>
      </c>
      <c r="C438">
        <f>'Calificaciones Informatica Indu'!C438</f>
        <v>0</v>
      </c>
      <c r="D438" t="str">
        <f>'Calificaciones Informatica Indu'!D438</f>
        <v>NP</v>
      </c>
      <c r="E438">
        <f>'Calificaciones Informatica Indu'!E438</f>
        <v>0.9</v>
      </c>
      <c r="F438" t="str">
        <f>'Calificaciones Informatica Indu'!F438</f>
        <v>NP</v>
      </c>
      <c r="G438" t="str">
        <f>'Calificaciones Informatica Indu'!G438</f>
        <v>NP</v>
      </c>
      <c r="H438">
        <f>'Calificaciones Informatica Indu'!H438</f>
        <v>0</v>
      </c>
      <c r="I438">
        <f>'Calificaciones Informatica Indu'!I438</f>
        <v>0.9</v>
      </c>
      <c r="J438">
        <f>'Calificaciones Informatica Indu'!J438</f>
        <v>1</v>
      </c>
      <c r="K438" t="str">
        <f>'Calificaciones Informatica Indu'!K438</f>
        <v>2014-2015</v>
      </c>
      <c r="L438">
        <f>'Calificaciones Informatica Indu'!L438</f>
        <v>1</v>
      </c>
    </row>
    <row r="439">
      <c r="A439">
        <f>'Calificaciones Informatica Indu'!A439</f>
        <v>438</v>
      </c>
      <c r="B439" t="str">
        <f>'Calificaciones Informatica Indu'!B439</f>
        <v>RIVES SANZ</v>
      </c>
      <c r="C439">
        <f>'Calificaciones Informatica Indu'!C439</f>
        <v>0</v>
      </c>
      <c r="D439" t="str">
        <f>'Calificaciones Informatica Indu'!D439</f>
        <v>NP</v>
      </c>
      <c r="E439" t="str">
        <f>'Calificaciones Informatica Indu'!E439</f>
        <v>NP</v>
      </c>
      <c r="F439" t="str">
        <f>'Calificaciones Informatica Indu'!F439</f>
        <v>NP</v>
      </c>
      <c r="G439" t="str">
        <f>'Calificaciones Informatica Indu'!G439</f>
        <v>NP</v>
      </c>
      <c r="H439">
        <f>'Calificaciones Informatica Indu'!H439</f>
        <v>0</v>
      </c>
      <c r="I439">
        <f>'Calificaciones Informatica Indu'!I439</f>
        <v>0</v>
      </c>
      <c r="J439">
        <f>'Calificaciones Informatica Indu'!J439</f>
        <v>1</v>
      </c>
      <c r="K439" t="str">
        <f>'Calificaciones Informatica Indu'!K439</f>
        <v>2014-2015</v>
      </c>
      <c r="L439">
        <f>'Calificaciones Informatica Indu'!L439</f>
        <v>1</v>
      </c>
    </row>
    <row r="440">
      <c r="A440">
        <f>'Calificaciones Informatica Indu'!A440</f>
        <v>439</v>
      </c>
      <c r="B440" t="str">
        <f>'Calificaciones Informatica Indu'!B440</f>
        <v>RODRIGUEZ ACEITUNO</v>
      </c>
      <c r="C440">
        <f>'Calificaciones Informatica Indu'!C440</f>
        <v>0</v>
      </c>
      <c r="D440" t="str">
        <f>'Calificaciones Informatica Indu'!D440</f>
        <v>NP</v>
      </c>
      <c r="E440" t="str">
        <f>'Calificaciones Informatica Indu'!E440</f>
        <v>NP</v>
      </c>
      <c r="F440" t="str">
        <f>'Calificaciones Informatica Indu'!F440</f>
        <v>NP</v>
      </c>
      <c r="G440" t="str">
        <f>'Calificaciones Informatica Indu'!G440</f>
        <v>NP</v>
      </c>
      <c r="H440">
        <f>'Calificaciones Informatica Indu'!H440</f>
        <v>0</v>
      </c>
      <c r="I440">
        <f>'Calificaciones Informatica Indu'!I440</f>
        <v>0</v>
      </c>
      <c r="J440">
        <f>'Calificaciones Informatica Indu'!J440</f>
        <v>1</v>
      </c>
      <c r="K440" t="str">
        <f>'Calificaciones Informatica Indu'!K440</f>
        <v>2014-2015</v>
      </c>
      <c r="L440">
        <f>'Calificaciones Informatica Indu'!L440</f>
        <v>1</v>
      </c>
    </row>
    <row r="441">
      <c r="A441">
        <f>'Calificaciones Informatica Indu'!A441</f>
        <v>440</v>
      </c>
      <c r="B441" t="str">
        <f>'Calificaciones Informatica Indu'!B441</f>
        <v>RODRIGUEZ MARTINEZ</v>
      </c>
      <c r="C441">
        <f>'Calificaciones Informatica Indu'!C441</f>
        <v>0.1</v>
      </c>
      <c r="D441">
        <f>'Calificaciones Informatica Indu'!D441</f>
        <v>0.75</v>
      </c>
      <c r="E441">
        <f>'Calificaciones Informatica Indu'!E441</f>
        <v>0.65</v>
      </c>
      <c r="F441">
        <f>'Calificaciones Informatica Indu'!F441</f>
        <v>0.25</v>
      </c>
      <c r="G441">
        <f>'Calificaciones Informatica Indu'!G441</f>
        <v>0</v>
      </c>
      <c r="H441">
        <f>'Calificaciones Informatica Indu'!H441</f>
        <v>0.6</v>
      </c>
      <c r="I441">
        <f>'Calificaciones Informatica Indu'!I441</f>
        <v>2.35</v>
      </c>
      <c r="J441">
        <f>'Calificaciones Informatica Indu'!J441</f>
        <v>1</v>
      </c>
      <c r="K441" t="str">
        <f>'Calificaciones Informatica Indu'!K441</f>
        <v>2014-2015</v>
      </c>
      <c r="L441">
        <f>'Calificaciones Informatica Indu'!L441</f>
        <v>1</v>
      </c>
    </row>
    <row r="442">
      <c r="A442">
        <f>'Calificaciones Informatica Indu'!A442</f>
        <v>441</v>
      </c>
      <c r="B442" t="str">
        <f>'Calificaciones Informatica Indu'!B442</f>
        <v>ROJO SALINAS</v>
      </c>
      <c r="C442">
        <f>'Calificaciones Informatica Indu'!C442</f>
        <v>0</v>
      </c>
      <c r="D442" t="str">
        <f>'Calificaciones Informatica Indu'!D442</f>
        <v>NP</v>
      </c>
      <c r="E442" t="str">
        <f>'Calificaciones Informatica Indu'!E442</f>
        <v>NP</v>
      </c>
      <c r="F442" t="str">
        <f>'Calificaciones Informatica Indu'!F442</f>
        <v>NP</v>
      </c>
      <c r="G442" t="str">
        <f>'Calificaciones Informatica Indu'!G442</f>
        <v>NP</v>
      </c>
      <c r="H442">
        <f>'Calificaciones Informatica Indu'!H442</f>
        <v>0</v>
      </c>
      <c r="I442">
        <f>'Calificaciones Informatica Indu'!I442</f>
        <v>0</v>
      </c>
      <c r="J442">
        <f>'Calificaciones Informatica Indu'!J442</f>
        <v>1</v>
      </c>
      <c r="K442" t="str">
        <f>'Calificaciones Informatica Indu'!K442</f>
        <v>2014-2015</v>
      </c>
      <c r="L442">
        <f>'Calificaciones Informatica Indu'!L442</f>
        <v>1</v>
      </c>
    </row>
    <row r="443">
      <c r="A443">
        <f>'Calificaciones Informatica Indu'!A443</f>
        <v>442</v>
      </c>
      <c r="B443" t="str">
        <f>'Calificaciones Informatica Indu'!B443</f>
        <v>ROMAN MURILLO</v>
      </c>
      <c r="C443">
        <f>'Calificaciones Informatica Indu'!C443</f>
        <v>0.1</v>
      </c>
      <c r="D443">
        <f>'Calificaciones Informatica Indu'!D443</f>
        <v>1.7</v>
      </c>
      <c r="E443">
        <f>'Calificaciones Informatica Indu'!E443</f>
        <v>0.9</v>
      </c>
      <c r="F443">
        <f>'Calificaciones Informatica Indu'!F443</f>
        <v>1.25</v>
      </c>
      <c r="G443">
        <f>'Calificaciones Informatica Indu'!G443</f>
        <v>2.75</v>
      </c>
      <c r="H443">
        <f>'Calificaciones Informatica Indu'!H443</f>
        <v>0.95</v>
      </c>
      <c r="I443">
        <f>'Calificaciones Informatica Indu'!I443</f>
        <v>7.65</v>
      </c>
      <c r="J443">
        <f>'Calificaciones Informatica Indu'!J443</f>
        <v>1</v>
      </c>
      <c r="K443" t="str">
        <f>'Calificaciones Informatica Indu'!K443</f>
        <v>2014-2015</v>
      </c>
      <c r="L443">
        <f>'Calificaciones Informatica Indu'!L443</f>
        <v>1</v>
      </c>
    </row>
    <row r="444">
      <c r="A444">
        <f>'Calificaciones Informatica Indu'!A444</f>
        <v>443</v>
      </c>
      <c r="B444" t="str">
        <f>'Calificaciones Informatica Indu'!B444</f>
        <v>RUIZ LOZANO</v>
      </c>
      <c r="C444">
        <f>'Calificaciones Informatica Indu'!C444</f>
        <v>0.1</v>
      </c>
      <c r="D444">
        <f>'Calificaciones Informatica Indu'!D444</f>
        <v>1.25</v>
      </c>
      <c r="E444">
        <f>'Calificaciones Informatica Indu'!E444</f>
        <v>0.5</v>
      </c>
      <c r="F444">
        <f>'Calificaciones Informatica Indu'!F444</f>
        <v>0.5</v>
      </c>
      <c r="G444">
        <f>'Calificaciones Informatica Indu'!G444</f>
        <v>0</v>
      </c>
      <c r="H444">
        <f>'Calificaciones Informatica Indu'!H444</f>
        <v>0.65</v>
      </c>
      <c r="I444">
        <f>'Calificaciones Informatica Indu'!I444</f>
        <v>3</v>
      </c>
      <c r="J444">
        <f>'Calificaciones Informatica Indu'!J444</f>
        <v>1</v>
      </c>
      <c r="K444" t="str">
        <f>'Calificaciones Informatica Indu'!K444</f>
        <v>2014-2015</v>
      </c>
      <c r="L444">
        <f>'Calificaciones Informatica Indu'!L444</f>
        <v>1</v>
      </c>
    </row>
    <row r="445">
      <c r="A445">
        <f>'Calificaciones Informatica Indu'!A445</f>
        <v>444</v>
      </c>
      <c r="B445" t="str">
        <f>'Calificaciones Informatica Indu'!B445</f>
        <v>RUIZ RUIZ</v>
      </c>
      <c r="C445">
        <f>'Calificaciones Informatica Indu'!C445</f>
        <v>0.3</v>
      </c>
      <c r="D445">
        <f>'Calificaciones Informatica Indu'!D445</f>
        <v>1.4</v>
      </c>
      <c r="E445">
        <f>'Calificaciones Informatica Indu'!E445</f>
        <v>0.2</v>
      </c>
      <c r="F445" t="str">
        <f>'Calificaciones Informatica Indu'!F445</f>
        <v>NP</v>
      </c>
      <c r="G445" t="str">
        <f>'Calificaciones Informatica Indu'!G445</f>
        <v>NP</v>
      </c>
      <c r="H445">
        <f>'Calificaciones Informatica Indu'!H445</f>
        <v>0.45</v>
      </c>
      <c r="I445">
        <f>'Calificaciones Informatica Indu'!I445</f>
        <v>2.35</v>
      </c>
      <c r="J445">
        <f>'Calificaciones Informatica Indu'!J445</f>
        <v>1</v>
      </c>
      <c r="K445" t="str">
        <f>'Calificaciones Informatica Indu'!K445</f>
        <v>2014-2015</v>
      </c>
      <c r="L445">
        <f>'Calificaciones Informatica Indu'!L445</f>
        <v>1</v>
      </c>
    </row>
    <row r="446">
      <c r="A446">
        <f>'Calificaciones Informatica Indu'!A446</f>
        <v>445</v>
      </c>
      <c r="B446" t="str">
        <f>'Calificaciones Informatica Indu'!B446</f>
        <v>SANTOS GIL</v>
      </c>
      <c r="C446">
        <f>'Calificaciones Informatica Indu'!C446</f>
        <v>0.4</v>
      </c>
      <c r="D446">
        <f>'Calificaciones Informatica Indu'!D446</f>
        <v>1.05</v>
      </c>
      <c r="E446">
        <f>'Calificaciones Informatica Indu'!E446</f>
        <v>0.5</v>
      </c>
      <c r="F446">
        <f>'Calificaciones Informatica Indu'!F446</f>
        <v>0.25</v>
      </c>
      <c r="G446">
        <f>'Calificaciones Informatica Indu'!G446</f>
        <v>1.5</v>
      </c>
      <c r="H446">
        <f>'Calificaciones Informatica Indu'!H446</f>
        <v>0.45</v>
      </c>
      <c r="I446">
        <f>'Calificaciones Informatica Indu'!I446</f>
        <v>4.15</v>
      </c>
      <c r="J446">
        <f>'Calificaciones Informatica Indu'!J446</f>
        <v>1</v>
      </c>
      <c r="K446" t="str">
        <f>'Calificaciones Informatica Indu'!K446</f>
        <v>2014-2015</v>
      </c>
      <c r="L446">
        <f>'Calificaciones Informatica Indu'!L446</f>
        <v>1</v>
      </c>
    </row>
    <row r="447">
      <c r="A447">
        <f>'Calificaciones Informatica Indu'!A447</f>
        <v>446</v>
      </c>
      <c r="B447" t="str">
        <f>'Calificaciones Informatica Indu'!B447</f>
        <v>SORDO ALBANIL</v>
      </c>
      <c r="C447">
        <f>'Calificaciones Informatica Indu'!C447</f>
        <v>0.3</v>
      </c>
      <c r="D447">
        <f>'Calificaciones Informatica Indu'!D447</f>
        <v>2</v>
      </c>
      <c r="E447">
        <f>'Calificaciones Informatica Indu'!E447</f>
        <v>0.6</v>
      </c>
      <c r="F447">
        <f>'Calificaciones Informatica Indu'!F447</f>
        <v>0.8625</v>
      </c>
      <c r="G447">
        <f>'Calificaciones Informatica Indu'!G447</f>
        <v>2.7</v>
      </c>
      <c r="H447">
        <f>'Calificaciones Informatica Indu'!H447</f>
        <v>0.95</v>
      </c>
      <c r="I447">
        <f>'Calificaciones Informatica Indu'!I447</f>
        <v>7.4125</v>
      </c>
      <c r="J447">
        <f>'Calificaciones Informatica Indu'!J447</f>
        <v>1</v>
      </c>
      <c r="K447" t="str">
        <f>'Calificaciones Informatica Indu'!K447</f>
        <v>2014-2015</v>
      </c>
      <c r="L447">
        <f>'Calificaciones Informatica Indu'!L447</f>
        <v>1</v>
      </c>
    </row>
    <row r="448">
      <c r="A448">
        <f>'Calificaciones Informatica Indu'!A448</f>
        <v>447</v>
      </c>
      <c r="B448" t="str">
        <f>'Calificaciones Informatica Indu'!B448</f>
        <v>TEJERO MARCHANTE</v>
      </c>
      <c r="C448">
        <f>'Calificaciones Informatica Indu'!C448</f>
        <v>0.6</v>
      </c>
      <c r="D448">
        <f>'Calificaciones Informatica Indu'!D448</f>
        <v>1.2</v>
      </c>
      <c r="E448">
        <f>'Calificaciones Informatica Indu'!E448</f>
        <v>0.75</v>
      </c>
      <c r="F448">
        <f>'Calificaciones Informatica Indu'!F448</f>
        <v>1.5</v>
      </c>
      <c r="G448">
        <f>'Calificaciones Informatica Indu'!G448</f>
        <v>1.75</v>
      </c>
      <c r="H448">
        <f>'Calificaciones Informatica Indu'!H448</f>
        <v>1.45</v>
      </c>
      <c r="I448">
        <f>'Calificaciones Informatica Indu'!I448</f>
        <v>7.25</v>
      </c>
      <c r="J448">
        <f>'Calificaciones Informatica Indu'!J448</f>
        <v>1</v>
      </c>
      <c r="K448" t="str">
        <f>'Calificaciones Informatica Indu'!K448</f>
        <v>2014-2015</v>
      </c>
      <c r="L448">
        <f>'Calificaciones Informatica Indu'!L448</f>
        <v>1</v>
      </c>
    </row>
    <row r="449">
      <c r="A449">
        <f>'Calificaciones Informatica Indu'!A449</f>
        <v>448</v>
      </c>
      <c r="B449" t="str">
        <f>'Calificaciones Informatica Indu'!B449</f>
        <v>VOZMEDIANO TOLEDANO</v>
      </c>
      <c r="C449">
        <f>'Calificaciones Informatica Indu'!C449</f>
        <v>0.3</v>
      </c>
      <c r="D449">
        <f>'Calificaciones Informatica Indu'!D449</f>
        <v>0.9</v>
      </c>
      <c r="E449">
        <f>'Calificaciones Informatica Indu'!E449</f>
        <v>0.6</v>
      </c>
      <c r="F449">
        <f>'Calificaciones Informatica Indu'!F449</f>
        <v>0</v>
      </c>
      <c r="G449">
        <f>'Calificaciones Informatica Indu'!G449</f>
        <v>0</v>
      </c>
      <c r="H449">
        <f>'Calificaciones Informatica Indu'!H449</f>
        <v>0.85</v>
      </c>
      <c r="I449">
        <f>'Calificaciones Informatica Indu'!I449</f>
        <v>2.65</v>
      </c>
      <c r="J449">
        <f>'Calificaciones Informatica Indu'!J449</f>
        <v>1</v>
      </c>
      <c r="K449" t="str">
        <f>'Calificaciones Informatica Indu'!K449</f>
        <v>2014-2015</v>
      </c>
      <c r="L449">
        <f>'Calificaciones Informatica Indu'!L449</f>
        <v>1</v>
      </c>
    </row>
    <row r="450">
      <c r="A450">
        <f>'Calificaciones Informatica Indu'!A450</f>
        <v>449</v>
      </c>
      <c r="B450" t="str">
        <f>'Calificaciones Informatica Indu'!B450</f>
        <v>ABENOJAR RAMIRO</v>
      </c>
      <c r="C450">
        <f>'Calificaciones Informatica Indu'!C450</f>
        <v>0.3</v>
      </c>
      <c r="D450">
        <f>'Calificaciones Informatica Indu'!D450</f>
        <v>1.4</v>
      </c>
      <c r="E450">
        <f>'Calificaciones Informatica Indu'!E450</f>
        <v>0.5</v>
      </c>
      <c r="F450">
        <f>'Calificaciones Informatica Indu'!F450</f>
        <v>0.25</v>
      </c>
      <c r="G450">
        <f>'Calificaciones Informatica Indu'!G450</f>
        <v>0</v>
      </c>
      <c r="H450">
        <f>'Calificaciones Informatica Indu'!H450</f>
        <v>0.27</v>
      </c>
      <c r="I450">
        <f>'Calificaciones Informatica Indu'!I450</f>
        <v>2.72</v>
      </c>
      <c r="J450">
        <f>'Calificaciones Informatica Indu'!J450</f>
        <v>2</v>
      </c>
      <c r="K450" t="str">
        <f>'Calificaciones Informatica Indu'!K450</f>
        <v>2014-2015</v>
      </c>
      <c r="L450">
        <f>'Calificaciones Informatica Indu'!L450</f>
        <v>3</v>
      </c>
    </row>
    <row r="451">
      <c r="A451">
        <f>'Calificaciones Informatica Indu'!A451</f>
        <v>450</v>
      </c>
      <c r="B451" t="str">
        <f>'Calificaciones Informatica Indu'!B451</f>
        <v>ANGEL MANZANO</v>
      </c>
      <c r="C451">
        <f>'Calificaciones Informatica Indu'!C451</f>
        <v>0.5</v>
      </c>
      <c r="D451">
        <f>'Calificaciones Informatica Indu'!D451</f>
        <v>1.4</v>
      </c>
      <c r="E451">
        <f>'Calificaciones Informatica Indu'!E451</f>
        <v>0.75</v>
      </c>
      <c r="F451">
        <f>'Calificaciones Informatica Indu'!F451</f>
        <v>1</v>
      </c>
      <c r="G451">
        <f>'Calificaciones Informatica Indu'!G451</f>
        <v>0.75</v>
      </c>
      <c r="H451">
        <f>'Calificaciones Informatica Indu'!H451</f>
        <v>0.6</v>
      </c>
      <c r="I451">
        <f>'Calificaciones Informatica Indu'!I451</f>
        <v>5</v>
      </c>
      <c r="J451">
        <f>'Calificaciones Informatica Indu'!J451</f>
        <v>2</v>
      </c>
      <c r="K451" t="str">
        <f>'Calificaciones Informatica Indu'!K451</f>
        <v>2014-2015</v>
      </c>
      <c r="L451">
        <f>'Calificaciones Informatica Indu'!L451</f>
        <v>4</v>
      </c>
    </row>
    <row r="452">
      <c r="A452">
        <f>'Calificaciones Informatica Indu'!A452</f>
        <v>451</v>
      </c>
      <c r="B452" t="str">
        <f>'Calificaciones Informatica Indu'!B452</f>
        <v>BENITEZ-CANO HORRILLO</v>
      </c>
      <c r="C452">
        <f>'Calificaciones Informatica Indu'!C452</f>
        <v>0.3</v>
      </c>
      <c r="D452">
        <f>'Calificaciones Informatica Indu'!D452</f>
        <v>1.5</v>
      </c>
      <c r="E452">
        <f>'Calificaciones Informatica Indu'!E452</f>
        <v>1</v>
      </c>
      <c r="F452">
        <f>'Calificaciones Informatica Indu'!F452</f>
        <v>0.75</v>
      </c>
      <c r="G452">
        <f>'Calificaciones Informatica Indu'!G452</f>
        <v>1</v>
      </c>
      <c r="H452">
        <f>'Calificaciones Informatica Indu'!H452</f>
        <v>0.6</v>
      </c>
      <c r="I452">
        <f>'Calificaciones Informatica Indu'!I452</f>
        <v>5.15</v>
      </c>
      <c r="J452">
        <f>'Calificaciones Informatica Indu'!J452</f>
        <v>2</v>
      </c>
      <c r="K452" t="str">
        <f>'Calificaciones Informatica Indu'!K452</f>
        <v>2014-2015</v>
      </c>
      <c r="L452">
        <f>'Calificaciones Informatica Indu'!L452</f>
        <v>2</v>
      </c>
    </row>
    <row r="453">
      <c r="A453">
        <f>'Calificaciones Informatica Indu'!A453</f>
        <v>452</v>
      </c>
      <c r="B453" t="str">
        <f>'Calificaciones Informatica Indu'!B453</f>
        <v>CHOCANO CANTON</v>
      </c>
      <c r="C453">
        <f>'Calificaciones Informatica Indu'!C453</f>
        <v>0.8</v>
      </c>
      <c r="D453">
        <f>'Calificaciones Informatica Indu'!D453</f>
        <v>1.2</v>
      </c>
      <c r="E453">
        <f>'Calificaciones Informatica Indu'!E453</f>
        <v>0.65</v>
      </c>
      <c r="F453">
        <f>'Calificaciones Informatica Indu'!F453</f>
        <v>1.25</v>
      </c>
      <c r="G453">
        <f>'Calificaciones Informatica Indu'!G453</f>
        <v>1.5</v>
      </c>
      <c r="H453">
        <f>'Calificaciones Informatica Indu'!H453</f>
        <v>0.45</v>
      </c>
      <c r="I453">
        <f>'Calificaciones Informatica Indu'!I453</f>
        <v>5.85</v>
      </c>
      <c r="J453">
        <f>'Calificaciones Informatica Indu'!J453</f>
        <v>2</v>
      </c>
      <c r="K453" t="str">
        <f>'Calificaciones Informatica Indu'!K453</f>
        <v>2014-2015</v>
      </c>
      <c r="L453">
        <f>'Calificaciones Informatica Indu'!L453</f>
        <v>2</v>
      </c>
    </row>
    <row r="454">
      <c r="A454">
        <f>'Calificaciones Informatica Indu'!A454</f>
        <v>453</v>
      </c>
      <c r="B454" t="str">
        <f>'Calificaciones Informatica Indu'!B454</f>
        <v>ENCINAS LUNAR</v>
      </c>
      <c r="C454">
        <f>'Calificaciones Informatica Indu'!C454</f>
        <v>0.3</v>
      </c>
      <c r="D454">
        <f>'Calificaciones Informatica Indu'!D454</f>
        <v>1.2</v>
      </c>
      <c r="E454">
        <f>'Calificaciones Informatica Indu'!E454</f>
        <v>1</v>
      </c>
      <c r="F454">
        <f>'Calificaciones Informatica Indu'!F454</f>
        <v>0.7125</v>
      </c>
      <c r="G454">
        <f>'Calificaciones Informatica Indu'!G454</f>
        <v>2.6</v>
      </c>
      <c r="H454">
        <f>'Calificaciones Informatica Indu'!H454</f>
        <v>0.7</v>
      </c>
      <c r="I454">
        <f>'Calificaciones Informatica Indu'!I454</f>
        <v>6.5125</v>
      </c>
      <c r="J454">
        <f>'Calificaciones Informatica Indu'!J454</f>
        <v>2</v>
      </c>
      <c r="K454" t="str">
        <f>'Calificaciones Informatica Indu'!K454</f>
        <v>2014-2015</v>
      </c>
      <c r="L454">
        <f>'Calificaciones Informatica Indu'!L454</f>
        <v>2</v>
      </c>
    </row>
    <row r="455">
      <c r="A455">
        <f>'Calificaciones Informatica Indu'!A455</f>
        <v>454</v>
      </c>
      <c r="B455" t="str">
        <f>'Calificaciones Informatica Indu'!B455</f>
        <v>FERNANDEZ BABIANO</v>
      </c>
      <c r="C455">
        <f>'Calificaciones Informatica Indu'!C455</f>
        <v>0.3</v>
      </c>
      <c r="D455">
        <f>'Calificaciones Informatica Indu'!D455</f>
        <v>0.9</v>
      </c>
      <c r="E455">
        <f>'Calificaciones Informatica Indu'!E455</f>
        <v>0.65</v>
      </c>
      <c r="F455">
        <f>'Calificaciones Informatica Indu'!F455</f>
        <v>0.8</v>
      </c>
      <c r="G455">
        <f>'Calificaciones Informatica Indu'!G455</f>
        <v>0</v>
      </c>
      <c r="H455">
        <f>'Calificaciones Informatica Indu'!H455</f>
        <v>0.57</v>
      </c>
      <c r="I455">
        <f>'Calificaciones Informatica Indu'!I455</f>
        <v>3.22</v>
      </c>
      <c r="J455">
        <f>'Calificaciones Informatica Indu'!J455</f>
        <v>2</v>
      </c>
      <c r="K455" t="str">
        <f>'Calificaciones Informatica Indu'!K455</f>
        <v>2014-2015</v>
      </c>
      <c r="L455">
        <f>'Calificaciones Informatica Indu'!L455</f>
        <v>2</v>
      </c>
    </row>
    <row r="456">
      <c r="A456">
        <f>'Calificaciones Informatica Indu'!A456</f>
        <v>455</v>
      </c>
      <c r="B456" t="str">
        <f>'Calificaciones Informatica Indu'!B456</f>
        <v>GARCIA CARRASCO</v>
      </c>
      <c r="C456">
        <f>'Calificaciones Informatica Indu'!C456</f>
        <v>0</v>
      </c>
      <c r="D456">
        <f>'Calificaciones Informatica Indu'!D456</f>
        <v>1.75</v>
      </c>
      <c r="E456">
        <f>'Calificaciones Informatica Indu'!E456</f>
        <v>0.9</v>
      </c>
      <c r="F456">
        <f>'Calificaciones Informatica Indu'!F456</f>
        <v>1.5</v>
      </c>
      <c r="G456">
        <f>'Calificaciones Informatica Indu'!G456</f>
        <v>3</v>
      </c>
      <c r="H456">
        <f>'Calificaciones Informatica Indu'!H456</f>
        <v>0.65</v>
      </c>
      <c r="I456">
        <f>'Calificaciones Informatica Indu'!I456</f>
        <v>7.8</v>
      </c>
      <c r="J456">
        <f>'Calificaciones Informatica Indu'!J456</f>
        <v>2</v>
      </c>
      <c r="K456" t="str">
        <f>'Calificaciones Informatica Indu'!K456</f>
        <v>2014-2015</v>
      </c>
      <c r="L456">
        <f>'Calificaciones Informatica Indu'!L456</f>
        <v>3</v>
      </c>
    </row>
    <row r="457">
      <c r="A457">
        <f>'Calificaciones Informatica Indu'!A457</f>
        <v>456</v>
      </c>
      <c r="B457" t="str">
        <f>'Calificaciones Informatica Indu'!B457</f>
        <v>GONZÁLEZ MANZANO</v>
      </c>
      <c r="C457">
        <f>'Calificaciones Informatica Indu'!C457</f>
        <v>0.6</v>
      </c>
      <c r="D457">
        <f>'Calificaciones Informatica Indu'!D457</f>
        <v>1.25</v>
      </c>
      <c r="E457">
        <f>'Calificaciones Informatica Indu'!E457</f>
        <v>0.75</v>
      </c>
      <c r="F457">
        <f>'Calificaciones Informatica Indu'!F457</f>
        <v>0.75</v>
      </c>
      <c r="G457">
        <f>'Calificaciones Informatica Indu'!G457</f>
        <v>3</v>
      </c>
      <c r="H457">
        <f>'Calificaciones Informatica Indu'!H457</f>
        <v>0.6</v>
      </c>
      <c r="I457">
        <f>'Calificaciones Informatica Indu'!I457</f>
        <v>6.95</v>
      </c>
      <c r="J457">
        <f>'Calificaciones Informatica Indu'!J457</f>
        <v>2</v>
      </c>
      <c r="K457" t="str">
        <f>'Calificaciones Informatica Indu'!K457</f>
        <v>2014-2015</v>
      </c>
      <c r="L457">
        <f>'Calificaciones Informatica Indu'!L457</f>
        <v>2</v>
      </c>
    </row>
    <row r="458">
      <c r="A458">
        <f>'Calificaciones Informatica Indu'!A458</f>
        <v>457</v>
      </c>
      <c r="B458" t="str">
        <f>'Calificaciones Informatica Indu'!B458</f>
        <v>INBAÑEZ FERNANDEZ</v>
      </c>
      <c r="C458">
        <f>'Calificaciones Informatica Indu'!C458</f>
        <v>0.7</v>
      </c>
      <c r="D458">
        <f>'Calificaciones Informatica Indu'!D458</f>
        <v>0.8</v>
      </c>
      <c r="E458">
        <f>'Calificaciones Informatica Indu'!E458</f>
        <v>1</v>
      </c>
      <c r="F458">
        <f>'Calificaciones Informatica Indu'!F458</f>
        <v>0.75</v>
      </c>
      <c r="G458">
        <f>'Calificaciones Informatica Indu'!G458</f>
        <v>2</v>
      </c>
      <c r="H458">
        <f>'Calificaciones Informatica Indu'!H458</f>
        <v>0.6</v>
      </c>
      <c r="I458">
        <f>'Calificaciones Informatica Indu'!I458</f>
        <v>5.85</v>
      </c>
      <c r="J458">
        <f>'Calificaciones Informatica Indu'!J458</f>
        <v>2</v>
      </c>
      <c r="K458" t="str">
        <f>'Calificaciones Informatica Indu'!K458</f>
        <v>2014-2015</v>
      </c>
      <c r="L458">
        <f>'Calificaciones Informatica Indu'!L458</f>
        <v>2</v>
      </c>
    </row>
    <row r="459">
      <c r="A459">
        <f>'Calificaciones Informatica Indu'!A459</f>
        <v>458</v>
      </c>
      <c r="B459" t="str">
        <f>'Calificaciones Informatica Indu'!B459</f>
        <v>INIESTA CABALLERO</v>
      </c>
      <c r="C459">
        <f>'Calificaciones Informatica Indu'!C459</f>
        <v>0.3</v>
      </c>
      <c r="D459">
        <f>'Calificaciones Informatica Indu'!D459</f>
        <v>0.65</v>
      </c>
      <c r="E459">
        <f>'Calificaciones Informatica Indu'!E459</f>
        <v>0.65</v>
      </c>
      <c r="F459">
        <f>'Calificaciones Informatica Indu'!F459</f>
        <v>0</v>
      </c>
      <c r="G459">
        <f>'Calificaciones Informatica Indu'!G459</f>
        <v>0</v>
      </c>
      <c r="H459">
        <f>'Calificaciones Informatica Indu'!H459</f>
        <v>0.07</v>
      </c>
      <c r="I459">
        <f>'Calificaciones Informatica Indu'!I459</f>
        <v>1.67</v>
      </c>
      <c r="J459">
        <f>'Calificaciones Informatica Indu'!J459</f>
        <v>2</v>
      </c>
      <c r="K459" t="str">
        <f>'Calificaciones Informatica Indu'!K459</f>
        <v>2014-2015</v>
      </c>
      <c r="L459">
        <f>'Calificaciones Informatica Indu'!L459</f>
        <v>2</v>
      </c>
    </row>
    <row r="460">
      <c r="A460">
        <f>'Calificaciones Informatica Indu'!A460</f>
        <v>459</v>
      </c>
      <c r="B460" t="str">
        <f>'Calificaciones Informatica Indu'!B460</f>
        <v>JIMENEZ GONZALEZ</v>
      </c>
      <c r="C460">
        <f>'Calificaciones Informatica Indu'!C460</f>
        <v>0.7</v>
      </c>
      <c r="D460">
        <f>'Calificaciones Informatica Indu'!D460</f>
        <v>1.85</v>
      </c>
      <c r="E460">
        <f>'Calificaciones Informatica Indu'!E460</f>
        <v>0.6</v>
      </c>
      <c r="F460">
        <f>'Calificaciones Informatica Indu'!F460</f>
        <v>1.15</v>
      </c>
      <c r="G460">
        <f>'Calificaciones Informatica Indu'!G460</f>
        <v>3</v>
      </c>
      <c r="H460">
        <f>'Calificaciones Informatica Indu'!H460</f>
        <v>0.65</v>
      </c>
      <c r="I460">
        <f>'Calificaciones Informatica Indu'!I460</f>
        <v>7.95</v>
      </c>
      <c r="J460">
        <f>'Calificaciones Informatica Indu'!J460</f>
        <v>2</v>
      </c>
      <c r="K460" t="str">
        <f>'Calificaciones Informatica Indu'!K460</f>
        <v>2014-2015</v>
      </c>
      <c r="L460">
        <f>'Calificaciones Informatica Indu'!L460</f>
        <v>2</v>
      </c>
    </row>
    <row r="461">
      <c r="A461">
        <f>'Calificaciones Informatica Indu'!A461</f>
        <v>460</v>
      </c>
      <c r="B461" t="str">
        <f>'Calificaciones Informatica Indu'!B461</f>
        <v>MACIAS ARROYO</v>
      </c>
      <c r="C461">
        <f>'Calificaciones Informatica Indu'!C461</f>
        <v>0.7</v>
      </c>
      <c r="D461">
        <f>'Calificaciones Informatica Indu'!D461</f>
        <v>1.35</v>
      </c>
      <c r="E461">
        <f>'Calificaciones Informatica Indu'!E461</f>
        <v>0.6</v>
      </c>
      <c r="F461">
        <f>'Calificaciones Informatica Indu'!F461</f>
        <v>0.75</v>
      </c>
      <c r="G461">
        <f>'Calificaciones Informatica Indu'!G461</f>
        <v>0</v>
      </c>
      <c r="H461">
        <f>'Calificaciones Informatica Indu'!H461</f>
        <v>0.6</v>
      </c>
      <c r="I461">
        <f>'Calificaciones Informatica Indu'!I461</f>
        <v>4</v>
      </c>
      <c r="J461">
        <f>'Calificaciones Informatica Indu'!J461</f>
        <v>2</v>
      </c>
      <c r="K461" t="str">
        <f>'Calificaciones Informatica Indu'!K461</f>
        <v>2014-2015</v>
      </c>
      <c r="L461">
        <f>'Calificaciones Informatica Indu'!L461</f>
        <v>3</v>
      </c>
    </row>
    <row r="462">
      <c r="A462">
        <f>'Calificaciones Informatica Indu'!A462</f>
        <v>461</v>
      </c>
      <c r="B462" t="str">
        <f>'Calificaciones Informatica Indu'!B462</f>
        <v>MORALES GÓMEZ</v>
      </c>
      <c r="C462">
        <f>'Calificaciones Informatica Indu'!C462</f>
        <v>0.4</v>
      </c>
      <c r="D462">
        <f>'Calificaciones Informatica Indu'!D462</f>
        <v>1.9</v>
      </c>
      <c r="E462">
        <f>'Calificaciones Informatica Indu'!E462</f>
        <v>0.6</v>
      </c>
      <c r="F462">
        <f>'Calificaciones Informatica Indu'!F462</f>
        <v>1.25</v>
      </c>
      <c r="G462">
        <f>'Calificaciones Informatica Indu'!G462</f>
        <v>1.25</v>
      </c>
      <c r="H462">
        <f>'Calificaciones Informatica Indu'!H462</f>
        <v>0.6</v>
      </c>
      <c r="I462">
        <f>'Calificaciones Informatica Indu'!I462</f>
        <v>6</v>
      </c>
      <c r="J462">
        <f>'Calificaciones Informatica Indu'!J462</f>
        <v>2</v>
      </c>
      <c r="K462" t="str">
        <f>'Calificaciones Informatica Indu'!K462</f>
        <v>2014-2015</v>
      </c>
      <c r="L462">
        <f>'Calificaciones Informatica Indu'!L462</f>
        <v>2</v>
      </c>
    </row>
    <row r="463">
      <c r="A463">
        <f>'Calificaciones Informatica Indu'!A463</f>
        <v>462</v>
      </c>
      <c r="B463" t="str">
        <f>'Calificaciones Informatica Indu'!B463</f>
        <v>MBA NCHAMA</v>
      </c>
      <c r="C463">
        <f>'Calificaciones Informatica Indu'!C463</f>
        <v>0</v>
      </c>
      <c r="D463">
        <f>'Calificaciones Informatica Indu'!D463</f>
        <v>0</v>
      </c>
      <c r="E463">
        <f>'Calificaciones Informatica Indu'!E463</f>
        <v>0</v>
      </c>
      <c r="F463">
        <f>'Calificaciones Informatica Indu'!F463</f>
        <v>0.3</v>
      </c>
      <c r="G463">
        <f>'Calificaciones Informatica Indu'!G463</f>
        <v>0</v>
      </c>
      <c r="H463">
        <f>'Calificaciones Informatica Indu'!H463</f>
        <v>0.3</v>
      </c>
      <c r="I463">
        <f>'Calificaciones Informatica Indu'!I463</f>
        <v>0.6</v>
      </c>
      <c r="J463">
        <f>'Calificaciones Informatica Indu'!J463</f>
        <v>2</v>
      </c>
      <c r="K463" t="str">
        <f>'Calificaciones Informatica Indu'!K463</f>
        <v>2014-2015</v>
      </c>
      <c r="L463">
        <f>'Calificaciones Informatica Indu'!L463</f>
        <v>4</v>
      </c>
    </row>
    <row r="464">
      <c r="A464">
        <f>'Calificaciones Informatica Indu'!A464</f>
        <v>463</v>
      </c>
      <c r="B464" t="str">
        <f>'Calificaciones Informatica Indu'!B464</f>
        <v>RAYO FERREIRO</v>
      </c>
      <c r="C464">
        <f>'Calificaciones Informatica Indu'!C464</f>
        <v>0.4</v>
      </c>
      <c r="D464">
        <f>'Calificaciones Informatica Indu'!D464</f>
        <v>0.6</v>
      </c>
      <c r="E464">
        <f>'Calificaciones Informatica Indu'!E464</f>
        <v>0.65</v>
      </c>
      <c r="F464">
        <f>'Calificaciones Informatica Indu'!F464</f>
        <v>0.75</v>
      </c>
      <c r="G464">
        <f>'Calificaciones Informatica Indu'!G464</f>
        <v>0</v>
      </c>
      <c r="H464">
        <f>'Calificaciones Informatica Indu'!H464</f>
        <v>0.27</v>
      </c>
      <c r="I464">
        <f>'Calificaciones Informatica Indu'!I464</f>
        <v>2.67</v>
      </c>
      <c r="J464">
        <f>'Calificaciones Informatica Indu'!J464</f>
        <v>2</v>
      </c>
      <c r="K464" t="str">
        <f>'Calificaciones Informatica Indu'!K464</f>
        <v>2014-2015</v>
      </c>
      <c r="L464">
        <f>'Calificaciones Informatica Indu'!L464</f>
        <v>3</v>
      </c>
    </row>
    <row r="465">
      <c r="A465">
        <f>'Calificaciones Informatica Indu'!A465</f>
        <v>464</v>
      </c>
      <c r="B465" t="str">
        <f>'Calificaciones Informatica Indu'!B465</f>
        <v>REDONDO ROMERO</v>
      </c>
      <c r="C465">
        <f>'Calificaciones Informatica Indu'!C465</f>
        <v>1</v>
      </c>
      <c r="D465">
        <f>'Calificaciones Informatica Indu'!D465</f>
        <v>1.3</v>
      </c>
      <c r="E465">
        <f>'Calificaciones Informatica Indu'!E465</f>
        <v>0.6</v>
      </c>
      <c r="F465">
        <f>'Calificaciones Informatica Indu'!F465</f>
        <v>0.75</v>
      </c>
      <c r="G465">
        <f>'Calificaciones Informatica Indu'!G465</f>
        <v>2</v>
      </c>
      <c r="H465">
        <f>'Calificaciones Informatica Indu'!H465</f>
        <v>0.6</v>
      </c>
      <c r="I465">
        <f>'Calificaciones Informatica Indu'!I465</f>
        <v>6.25</v>
      </c>
      <c r="J465">
        <f>'Calificaciones Informatica Indu'!J465</f>
        <v>2</v>
      </c>
      <c r="K465" t="str">
        <f>'Calificaciones Informatica Indu'!K465</f>
        <v>2014-2015</v>
      </c>
      <c r="L465">
        <f>'Calificaciones Informatica Indu'!L465</f>
        <v>2</v>
      </c>
    </row>
    <row r="466">
      <c r="A466">
        <f>'Calificaciones Informatica Indu'!A466</f>
        <v>465</v>
      </c>
      <c r="B466" t="str">
        <f>'Calificaciones Informatica Indu'!B466</f>
        <v>RUIZ LOZANO</v>
      </c>
      <c r="C466">
        <f>'Calificaciones Informatica Indu'!C466</f>
        <v>0.1</v>
      </c>
      <c r="D466">
        <f>'Calificaciones Informatica Indu'!D466</f>
        <v>1.25</v>
      </c>
      <c r="E466">
        <f>'Calificaciones Informatica Indu'!E466</f>
        <v>0.5</v>
      </c>
      <c r="F466">
        <f>'Calificaciones Informatica Indu'!F466</f>
        <v>1</v>
      </c>
      <c r="G466">
        <f>'Calificaciones Informatica Indu'!G466</f>
        <v>0</v>
      </c>
      <c r="H466">
        <f>'Calificaciones Informatica Indu'!H466</f>
        <v>0.65</v>
      </c>
      <c r="I466">
        <f>'Calificaciones Informatica Indu'!I466</f>
        <v>3.5</v>
      </c>
      <c r="J466">
        <f>'Calificaciones Informatica Indu'!J466</f>
        <v>2</v>
      </c>
      <c r="K466" t="str">
        <f>'Calificaciones Informatica Indu'!K466</f>
        <v>2014-2015</v>
      </c>
      <c r="L466">
        <f>'Calificaciones Informatica Indu'!L466</f>
        <v>2</v>
      </c>
    </row>
    <row r="467">
      <c r="A467">
        <f>'Calificaciones Informatica Indu'!A467</f>
        <v>466</v>
      </c>
      <c r="B467" t="str">
        <f>'Calificaciones Informatica Indu'!B467</f>
        <v>SANTOS GIL</v>
      </c>
      <c r="C467">
        <f>'Calificaciones Informatica Indu'!C467</f>
        <v>0.4</v>
      </c>
      <c r="D467">
        <f>'Calificaciones Informatica Indu'!D467</f>
        <v>1.05</v>
      </c>
      <c r="E467">
        <f>'Calificaciones Informatica Indu'!E467</f>
        <v>0.5</v>
      </c>
      <c r="F467">
        <f>'Calificaciones Informatica Indu'!F467</f>
        <v>1.5</v>
      </c>
      <c r="G467">
        <f>'Calificaciones Informatica Indu'!G467</f>
        <v>1.5</v>
      </c>
      <c r="H467">
        <f>'Calificaciones Informatica Indu'!H467</f>
        <v>0.45</v>
      </c>
      <c r="I467">
        <f>'Calificaciones Informatica Indu'!I467</f>
        <v>5.4</v>
      </c>
      <c r="J467">
        <f>'Calificaciones Informatica Indu'!J467</f>
        <v>2</v>
      </c>
      <c r="K467" t="str">
        <f>'Calificaciones Informatica Indu'!K467</f>
        <v>2014-2015</v>
      </c>
      <c r="L467">
        <f>'Calificaciones Informatica Indu'!L467</f>
        <v>2</v>
      </c>
    </row>
    <row r="468">
      <c r="A468">
        <f>'Calificaciones Informatica Indu'!A468</f>
        <v>467</v>
      </c>
      <c r="B468" t="str">
        <f>'Calificaciones Informatica Indu'!B468</f>
        <v>VOZMEDIANO TOLEDANO</v>
      </c>
      <c r="C468">
        <f>'Calificaciones Informatica Indu'!C468</f>
        <v>0.3</v>
      </c>
      <c r="D468">
        <f>'Calificaciones Informatica Indu'!D468</f>
        <v>0.9</v>
      </c>
      <c r="E468">
        <f>'Calificaciones Informatica Indu'!E468</f>
        <v>0.6</v>
      </c>
      <c r="F468">
        <f>'Calificaciones Informatica Indu'!F468</f>
        <v>0.4</v>
      </c>
      <c r="G468">
        <f>'Calificaciones Informatica Indu'!G468</f>
        <v>0</v>
      </c>
      <c r="H468">
        <f>'Calificaciones Informatica Indu'!H468</f>
        <v>0.6</v>
      </c>
      <c r="I468">
        <f>'Calificaciones Informatica Indu'!I468</f>
        <v>2.8</v>
      </c>
      <c r="J468">
        <f>'Calificaciones Informatica Indu'!J468</f>
        <v>2</v>
      </c>
      <c r="K468" t="str">
        <f>'Calificaciones Informatica Indu'!K468</f>
        <v>2014-2015</v>
      </c>
      <c r="L468">
        <f>'Calificaciones Informatica Indu'!L468</f>
        <v>2</v>
      </c>
    </row>
    <row r="469">
      <c r="A469">
        <f>'Calificaciones Informatica Indu'!A469</f>
        <v>468</v>
      </c>
      <c r="B469" t="str">
        <f>'Calificaciones Informatica Indu'!B469</f>
        <v>Abenojar Ramiro</v>
      </c>
      <c r="C469">
        <f>'Calificaciones Informatica Indu'!C469</f>
        <v>0</v>
      </c>
      <c r="D469">
        <f>'Calificaciones Informatica Indu'!D469</f>
        <v>1.12</v>
      </c>
      <c r="E469">
        <f>'Calificaciones Informatica Indu'!E469</f>
        <v>0.5</v>
      </c>
      <c r="F469">
        <f>'Calificaciones Informatica Indu'!F469</f>
        <v>0.225</v>
      </c>
      <c r="G469" t="str">
        <f>'Calificaciones Informatica Indu'!G469</f>
        <v>NP</v>
      </c>
      <c r="H469">
        <f>'Calificaciones Informatica Indu'!H469</f>
        <v>0.15</v>
      </c>
      <c r="I469" t="str">
        <f>'Calificaciones Informatica Indu'!I469</f>
        <v>NP</v>
      </c>
      <c r="J469">
        <f>'Calificaciones Informatica Indu'!J469</f>
        <v>1</v>
      </c>
      <c r="K469" t="str">
        <f>'Calificaciones Informatica Indu'!K469</f>
        <v>2015-2016</v>
      </c>
      <c r="L469">
        <f>'Calificaciones Informatica Indu'!L469</f>
        <v>4</v>
      </c>
    </row>
    <row r="470">
      <c r="A470">
        <f>'Calificaciones Informatica Indu'!A470</f>
        <v>469</v>
      </c>
      <c r="B470" t="str">
        <f>'Calificaciones Informatica Indu'!B470</f>
        <v>Arenas García</v>
      </c>
      <c r="C470">
        <f>'Calificaciones Informatica Indu'!C470</f>
        <v>0.5</v>
      </c>
      <c r="D470">
        <f>'Calificaciones Informatica Indu'!D470</f>
        <v>0.57</v>
      </c>
      <c r="E470">
        <f>'Calificaciones Informatica Indu'!E470</f>
        <v>0.65</v>
      </c>
      <c r="F470">
        <f>'Calificaciones Informatica Indu'!F470</f>
        <v>0</v>
      </c>
      <c r="G470" t="str">
        <f>'Calificaciones Informatica Indu'!G470</f>
        <v>NP</v>
      </c>
      <c r="H470">
        <f>'Calificaciones Informatica Indu'!H470</f>
        <v>0.425</v>
      </c>
      <c r="I470" t="str">
        <f>'Calificaciones Informatica Indu'!I470</f>
        <v>NP</v>
      </c>
      <c r="J470">
        <f>'Calificaciones Informatica Indu'!J470</f>
        <v>1</v>
      </c>
      <c r="K470" t="str">
        <f>'Calificaciones Informatica Indu'!K470</f>
        <v>2015-2016</v>
      </c>
      <c r="L470">
        <f>'Calificaciones Informatica Indu'!L470</f>
        <v>1</v>
      </c>
    </row>
    <row r="471">
      <c r="A471">
        <f>'Calificaciones Informatica Indu'!A471</f>
        <v>470</v>
      </c>
      <c r="B471" t="str">
        <f>'Calificaciones Informatica Indu'!B471</f>
        <v>Bustos Moya</v>
      </c>
      <c r="C471">
        <f>'Calificaciones Informatica Indu'!C471</f>
        <v>0</v>
      </c>
      <c r="D471" t="str">
        <f>'Calificaciones Informatica Indu'!D471</f>
        <v>NP</v>
      </c>
      <c r="E471" t="str">
        <f>'Calificaciones Informatica Indu'!E471</f>
        <v>NP</v>
      </c>
      <c r="F471" t="str">
        <f>'Calificaciones Informatica Indu'!F471</f>
        <v>NP</v>
      </c>
      <c r="G471" t="str">
        <f>'Calificaciones Informatica Indu'!G471</f>
        <v>NP</v>
      </c>
      <c r="H471">
        <f>'Calificaciones Informatica Indu'!H471</f>
        <v>0</v>
      </c>
      <c r="I471" t="str">
        <f>'Calificaciones Informatica Indu'!I471</f>
        <v>NP</v>
      </c>
      <c r="J471">
        <f>'Calificaciones Informatica Indu'!J471</f>
        <v>1</v>
      </c>
      <c r="K471" t="str">
        <f>'Calificaciones Informatica Indu'!K471</f>
        <v>2015-2016</v>
      </c>
      <c r="L471">
        <f>'Calificaciones Informatica Indu'!L471</f>
        <v>1</v>
      </c>
    </row>
    <row r="472">
      <c r="A472">
        <f>'Calificaciones Informatica Indu'!A472</f>
        <v>471</v>
      </c>
      <c r="B472" t="str">
        <f>'Calificaciones Informatica Indu'!B472</f>
        <v>Calderon Muñoz</v>
      </c>
      <c r="C472">
        <f>'Calificaciones Informatica Indu'!C472</f>
        <v>0</v>
      </c>
      <c r="D472" t="str">
        <f>'Calificaciones Informatica Indu'!D472</f>
        <v>NP</v>
      </c>
      <c r="E472" t="str">
        <f>'Calificaciones Informatica Indu'!E472</f>
        <v>NP</v>
      </c>
      <c r="F472" t="str">
        <f>'Calificaciones Informatica Indu'!F472</f>
        <v>NP</v>
      </c>
      <c r="G472" t="str">
        <f>'Calificaciones Informatica Indu'!G472</f>
        <v>NP</v>
      </c>
      <c r="H472">
        <f>'Calificaciones Informatica Indu'!H472</f>
        <v>0</v>
      </c>
      <c r="I472" t="str">
        <f>'Calificaciones Informatica Indu'!I472</f>
        <v>NP</v>
      </c>
      <c r="J472">
        <f>'Calificaciones Informatica Indu'!J472</f>
        <v>1</v>
      </c>
      <c r="K472" t="str">
        <f>'Calificaciones Informatica Indu'!K472</f>
        <v>2015-2016</v>
      </c>
      <c r="L472">
        <f>'Calificaciones Informatica Indu'!L472</f>
        <v>1</v>
      </c>
    </row>
    <row r="473">
      <c r="A473">
        <f>'Calificaciones Informatica Indu'!A473</f>
        <v>472</v>
      </c>
      <c r="B473" t="str">
        <f>'Calificaciones Informatica Indu'!B473</f>
        <v>Cano Saucedo</v>
      </c>
      <c r="C473">
        <f>'Calificaciones Informatica Indu'!C473</f>
        <v>0.8</v>
      </c>
      <c r="D473">
        <f>'Calificaciones Informatica Indu'!D473</f>
        <v>1.4</v>
      </c>
      <c r="E473">
        <f>'Calificaciones Informatica Indu'!E473</f>
        <v>0.7</v>
      </c>
      <c r="F473">
        <f>'Calificaciones Informatica Indu'!F473</f>
        <v>1.5</v>
      </c>
      <c r="G473">
        <f>'Calificaciones Informatica Indu'!G473</f>
        <v>2</v>
      </c>
      <c r="H473">
        <f>'Calificaciones Informatica Indu'!H473</f>
        <v>1.25</v>
      </c>
      <c r="I473">
        <f>'Calificaciones Informatica Indu'!I473</f>
        <v>7.65</v>
      </c>
      <c r="J473">
        <f>'Calificaciones Informatica Indu'!J473</f>
        <v>1</v>
      </c>
      <c r="K473" t="str">
        <f>'Calificaciones Informatica Indu'!K473</f>
        <v>2015-2016</v>
      </c>
      <c r="L473">
        <f>'Calificaciones Informatica Indu'!L473</f>
        <v>1</v>
      </c>
    </row>
    <row r="474">
      <c r="A474">
        <f>'Calificaciones Informatica Indu'!A474</f>
        <v>473</v>
      </c>
      <c r="B474" t="str">
        <f>'Calificaciones Informatica Indu'!B474</f>
        <v>Contador Carmona</v>
      </c>
      <c r="C474">
        <f>'Calificaciones Informatica Indu'!C474</f>
        <v>0</v>
      </c>
      <c r="D474">
        <f>'Calificaciones Informatica Indu'!D474</f>
        <v>0.76</v>
      </c>
      <c r="E474">
        <f>'Calificaciones Informatica Indu'!E474</f>
        <v>0.53</v>
      </c>
      <c r="F474" t="str">
        <f>'Calificaciones Informatica Indu'!F474</f>
        <v>NP</v>
      </c>
      <c r="G474" t="str">
        <f>'Calificaciones Informatica Indu'!G474</f>
        <v>NP</v>
      </c>
      <c r="H474">
        <f>'Calificaciones Informatica Indu'!H474</f>
        <v>0</v>
      </c>
      <c r="I474" t="str">
        <f>'Calificaciones Informatica Indu'!I474</f>
        <v>NP</v>
      </c>
      <c r="J474">
        <f>'Calificaciones Informatica Indu'!J474</f>
        <v>1</v>
      </c>
      <c r="K474" t="str">
        <f>'Calificaciones Informatica Indu'!K474</f>
        <v>2015-2016</v>
      </c>
      <c r="L474">
        <f>'Calificaciones Informatica Indu'!L474</f>
        <v>1</v>
      </c>
    </row>
    <row r="475">
      <c r="A475">
        <f>'Calificaciones Informatica Indu'!A475</f>
        <v>474</v>
      </c>
      <c r="B475" t="str">
        <f>'Calificaciones Informatica Indu'!B475</f>
        <v>Diaz Moreno</v>
      </c>
      <c r="C475">
        <f>'Calificaciones Informatica Indu'!C475</f>
        <v>0</v>
      </c>
      <c r="D475">
        <f>'Calificaciones Informatica Indu'!D475</f>
        <v>0.18</v>
      </c>
      <c r="E475">
        <f>'Calificaciones Informatica Indu'!E475</f>
        <v>0.53</v>
      </c>
      <c r="F475" t="str">
        <f>'Calificaciones Informatica Indu'!F475</f>
        <v>NP</v>
      </c>
      <c r="G475" t="str">
        <f>'Calificaciones Informatica Indu'!G475</f>
        <v>NP</v>
      </c>
      <c r="H475">
        <f>'Calificaciones Informatica Indu'!H475</f>
        <v>0.1</v>
      </c>
      <c r="I475" t="str">
        <f>'Calificaciones Informatica Indu'!I475</f>
        <v>NP</v>
      </c>
      <c r="J475">
        <f>'Calificaciones Informatica Indu'!J475</f>
        <v>1</v>
      </c>
      <c r="K475" t="str">
        <f>'Calificaciones Informatica Indu'!K475</f>
        <v>2015-2016</v>
      </c>
      <c r="L475">
        <f>'Calificaciones Informatica Indu'!L475</f>
        <v>1</v>
      </c>
    </row>
    <row r="476">
      <c r="A476">
        <f>'Calificaciones Informatica Indu'!A476</f>
        <v>475</v>
      </c>
      <c r="B476" t="str">
        <f>'Calificaciones Informatica Indu'!B476</f>
        <v>Dorado Bautista</v>
      </c>
      <c r="C476">
        <f>'Calificaciones Informatica Indu'!C476</f>
        <v>0</v>
      </c>
      <c r="D476">
        <f>'Calificaciones Informatica Indu'!D476</f>
        <v>1.55</v>
      </c>
      <c r="E476">
        <f>'Calificaciones Informatica Indu'!E476</f>
        <v>0.7</v>
      </c>
      <c r="F476" t="str">
        <f>'Calificaciones Informatica Indu'!F476</f>
        <v>NP</v>
      </c>
      <c r="G476" t="str">
        <f>'Calificaciones Informatica Indu'!G476</f>
        <v>NP</v>
      </c>
      <c r="H476">
        <f>'Calificaciones Informatica Indu'!H476</f>
        <v>0.75</v>
      </c>
      <c r="I476" t="str">
        <f>'Calificaciones Informatica Indu'!I476</f>
        <v>NP</v>
      </c>
      <c r="J476">
        <f>'Calificaciones Informatica Indu'!J476</f>
        <v>1</v>
      </c>
      <c r="K476" t="str">
        <f>'Calificaciones Informatica Indu'!K476</f>
        <v>2015-2016</v>
      </c>
      <c r="L476">
        <f>'Calificaciones Informatica Indu'!L476</f>
        <v>4</v>
      </c>
    </row>
    <row r="477">
      <c r="A477">
        <f>'Calificaciones Informatica Indu'!A477</f>
        <v>476</v>
      </c>
      <c r="B477" t="str">
        <f>'Calificaciones Informatica Indu'!B477</f>
        <v>Fernández Babiano</v>
      </c>
      <c r="C477">
        <f>'Calificaciones Informatica Indu'!C477</f>
        <v>0.3</v>
      </c>
      <c r="D477">
        <f>'Calificaciones Informatica Indu'!D477</f>
        <v>1.16</v>
      </c>
      <c r="E477">
        <f>'Calificaciones Informatica Indu'!E477</f>
        <v>0.65</v>
      </c>
      <c r="F477">
        <f>'Calificaciones Informatica Indu'!F477</f>
        <v>1.1625</v>
      </c>
      <c r="G477">
        <f>'Calificaciones Informatica Indu'!G477</f>
        <v>2.5</v>
      </c>
      <c r="H477">
        <f>'Calificaciones Informatica Indu'!H477</f>
        <v>0.57</v>
      </c>
      <c r="I477">
        <f>'Calificaciones Informatica Indu'!I477</f>
        <v>6.3425</v>
      </c>
      <c r="J477">
        <f>'Calificaciones Informatica Indu'!J477</f>
        <v>1</v>
      </c>
      <c r="K477" t="str">
        <f>'Calificaciones Informatica Indu'!K477</f>
        <v>2015-2016</v>
      </c>
      <c r="L477">
        <f>'Calificaciones Informatica Indu'!L477</f>
        <v>3</v>
      </c>
    </row>
    <row r="478">
      <c r="A478">
        <f>'Calificaciones Informatica Indu'!A478</f>
        <v>477</v>
      </c>
      <c r="B478" t="str">
        <f>'Calificaciones Informatica Indu'!B478</f>
        <v>Fernández González</v>
      </c>
      <c r="C478">
        <f>'Calificaciones Informatica Indu'!C478</f>
        <v>0.6</v>
      </c>
      <c r="D478">
        <f>'Calificaciones Informatica Indu'!D478</f>
        <v>0.93</v>
      </c>
      <c r="E478">
        <f>'Calificaciones Informatica Indu'!E478</f>
        <v>0.6</v>
      </c>
      <c r="F478">
        <f>'Calificaciones Informatica Indu'!F478</f>
        <v>0.225</v>
      </c>
      <c r="G478" t="str">
        <f>'Calificaciones Informatica Indu'!G478</f>
        <v>NP</v>
      </c>
      <c r="H478">
        <f>'Calificaciones Informatica Indu'!H478</f>
        <v>0.55</v>
      </c>
      <c r="I478" t="str">
        <f>'Calificaciones Informatica Indu'!I478</f>
        <v>NP</v>
      </c>
      <c r="J478">
        <f>'Calificaciones Informatica Indu'!J478</f>
        <v>1</v>
      </c>
      <c r="K478" t="str">
        <f>'Calificaciones Informatica Indu'!K478</f>
        <v>2015-2016</v>
      </c>
      <c r="L478">
        <f>'Calificaciones Informatica Indu'!L478</f>
        <v>1</v>
      </c>
    </row>
    <row r="479">
      <c r="A479">
        <f>'Calificaciones Informatica Indu'!A479</f>
        <v>478</v>
      </c>
      <c r="B479" t="str">
        <f>'Calificaciones Informatica Indu'!B479</f>
        <v>García -Heras Rguez</v>
      </c>
      <c r="C479">
        <f>'Calificaciones Informatica Indu'!C479</f>
        <v>1</v>
      </c>
      <c r="D479">
        <f>'Calificaciones Informatica Indu'!D479</f>
        <v>0.89</v>
      </c>
      <c r="E479">
        <f>'Calificaciones Informatica Indu'!E479</f>
        <v>1</v>
      </c>
      <c r="F479">
        <f>'Calificaciones Informatica Indu'!F479</f>
        <v>1.425</v>
      </c>
      <c r="G479">
        <f>'Calificaciones Informatica Indu'!G479</f>
        <v>2.5</v>
      </c>
      <c r="H479">
        <f>'Calificaciones Informatica Indu'!H479</f>
        <v>1.25</v>
      </c>
      <c r="I479">
        <f>'Calificaciones Informatica Indu'!I479</f>
        <v>8.065</v>
      </c>
      <c r="J479">
        <f>'Calificaciones Informatica Indu'!J479</f>
        <v>1</v>
      </c>
      <c r="K479" t="str">
        <f>'Calificaciones Informatica Indu'!K479</f>
        <v>2015-2016</v>
      </c>
      <c r="L479">
        <f>'Calificaciones Informatica Indu'!L479</f>
        <v>1</v>
      </c>
    </row>
    <row r="480">
      <c r="A480">
        <f>'Calificaciones Informatica Indu'!A480</f>
        <v>479</v>
      </c>
      <c r="B480" t="str">
        <f>'Calificaciones Informatica Indu'!B480</f>
        <v>García Sánchez</v>
      </c>
      <c r="C480">
        <f>'Calificaciones Informatica Indu'!C480</f>
        <v>0</v>
      </c>
      <c r="D480">
        <f>'Calificaciones Informatica Indu'!D480</f>
        <v>1.11</v>
      </c>
      <c r="E480">
        <f>'Calificaciones Informatica Indu'!E480</f>
        <v>0.95</v>
      </c>
      <c r="F480" t="str">
        <f>'Calificaciones Informatica Indu'!F480</f>
        <v>NP</v>
      </c>
      <c r="G480" t="str">
        <f>'Calificaciones Informatica Indu'!G480</f>
        <v>NP</v>
      </c>
      <c r="H480">
        <f>'Calificaciones Informatica Indu'!H480</f>
        <v>0</v>
      </c>
      <c r="I480" t="str">
        <f>'Calificaciones Informatica Indu'!I480</f>
        <v>NP</v>
      </c>
      <c r="J480">
        <f>'Calificaciones Informatica Indu'!J480</f>
        <v>1</v>
      </c>
      <c r="K480" t="str">
        <f>'Calificaciones Informatica Indu'!K480</f>
        <v>2015-2016</v>
      </c>
      <c r="L480">
        <f>'Calificaciones Informatica Indu'!L480</f>
        <v>4</v>
      </c>
    </row>
    <row r="481">
      <c r="A481">
        <f>'Calificaciones Informatica Indu'!A481</f>
        <v>480</v>
      </c>
      <c r="B481" t="str">
        <f>'Calificaciones Informatica Indu'!B481</f>
        <v>Gómez Rejón</v>
      </c>
      <c r="C481">
        <f>'Calificaciones Informatica Indu'!C481</f>
        <v>0</v>
      </c>
      <c r="D481">
        <f>'Calificaciones Informatica Indu'!D481</f>
        <v>1.12</v>
      </c>
      <c r="E481">
        <f>'Calificaciones Informatica Indu'!E481</f>
        <v>0.53</v>
      </c>
      <c r="F481">
        <f>'Calificaciones Informatica Indu'!F481</f>
        <v>1.2</v>
      </c>
      <c r="G481">
        <f>'Calificaciones Informatica Indu'!G481</f>
        <v>0.5</v>
      </c>
      <c r="H481">
        <f>'Calificaciones Informatica Indu'!H481</f>
        <v>0.6</v>
      </c>
      <c r="I481">
        <f>'Calificaciones Informatica Indu'!I481</f>
        <v>3.95</v>
      </c>
      <c r="J481">
        <f>'Calificaciones Informatica Indu'!J481</f>
        <v>1</v>
      </c>
      <c r="K481" t="str">
        <f>'Calificaciones Informatica Indu'!K481</f>
        <v>2015-2016</v>
      </c>
      <c r="L481">
        <f>'Calificaciones Informatica Indu'!L481</f>
        <v>1</v>
      </c>
    </row>
    <row r="482">
      <c r="A482">
        <f>'Calificaciones Informatica Indu'!A482</f>
        <v>481</v>
      </c>
      <c r="B482" t="str">
        <f>'Calificaciones Informatica Indu'!B482</f>
        <v>Guerrero Sánchez</v>
      </c>
      <c r="C482">
        <f>'Calificaciones Informatica Indu'!C482</f>
        <v>1</v>
      </c>
      <c r="D482">
        <f>'Calificaciones Informatica Indu'!D482</f>
        <v>0.96</v>
      </c>
      <c r="E482">
        <f>'Calificaciones Informatica Indu'!E482</f>
        <v>1</v>
      </c>
      <c r="F482">
        <f>'Calificaciones Informatica Indu'!F482</f>
        <v>1.3125</v>
      </c>
      <c r="G482">
        <f>'Calificaciones Informatica Indu'!G482</f>
        <v>1.5</v>
      </c>
      <c r="H482">
        <f>'Calificaciones Informatica Indu'!H482</f>
        <v>1.15</v>
      </c>
      <c r="I482">
        <f>'Calificaciones Informatica Indu'!I482</f>
        <v>6.9225</v>
      </c>
      <c r="J482">
        <f>'Calificaciones Informatica Indu'!J482</f>
        <v>1</v>
      </c>
      <c r="K482" t="str">
        <f>'Calificaciones Informatica Indu'!K482</f>
        <v>2015-2016</v>
      </c>
      <c r="L482">
        <f>'Calificaciones Informatica Indu'!L482</f>
        <v>1</v>
      </c>
    </row>
    <row r="483">
      <c r="A483">
        <f>'Calificaciones Informatica Indu'!A483</f>
        <v>482</v>
      </c>
      <c r="B483" t="str">
        <f>'Calificaciones Informatica Indu'!B483</f>
        <v>Guijarro Ochoa</v>
      </c>
      <c r="C483">
        <f>'Calificaciones Informatica Indu'!C483</f>
        <v>0</v>
      </c>
      <c r="D483" t="str">
        <f>'Calificaciones Informatica Indu'!D483</f>
        <v>NP</v>
      </c>
      <c r="E483" t="str">
        <f>'Calificaciones Informatica Indu'!E483</f>
        <v>NP</v>
      </c>
      <c r="F483" t="str">
        <f>'Calificaciones Informatica Indu'!F483</f>
        <v>NP</v>
      </c>
      <c r="G483" t="str">
        <f>'Calificaciones Informatica Indu'!G483</f>
        <v>NP</v>
      </c>
      <c r="H483">
        <f>'Calificaciones Informatica Indu'!H483</f>
        <v>0.7</v>
      </c>
      <c r="I483" t="str">
        <f>'Calificaciones Informatica Indu'!I483</f>
        <v>NP</v>
      </c>
      <c r="J483">
        <f>'Calificaciones Informatica Indu'!J483</f>
        <v>1</v>
      </c>
      <c r="K483" t="str">
        <f>'Calificaciones Informatica Indu'!K483</f>
        <v>2015-2016</v>
      </c>
      <c r="L483">
        <f>'Calificaciones Informatica Indu'!L483</f>
        <v>2</v>
      </c>
    </row>
    <row r="484">
      <c r="A484">
        <f>'Calificaciones Informatica Indu'!A484</f>
        <v>483</v>
      </c>
      <c r="B484" t="str">
        <f>'Calificaciones Informatica Indu'!B484</f>
        <v>Hernández Fernández</v>
      </c>
      <c r="C484">
        <f>'Calificaciones Informatica Indu'!C484</f>
        <v>1</v>
      </c>
      <c r="D484">
        <f>'Calificaciones Informatica Indu'!D484</f>
        <v>0.87</v>
      </c>
      <c r="E484">
        <f>'Calificaciones Informatica Indu'!E484</f>
        <v>0.9</v>
      </c>
      <c r="F484">
        <f>'Calificaciones Informatica Indu'!F484</f>
        <v>1.05</v>
      </c>
      <c r="G484">
        <f>'Calificaciones Informatica Indu'!G484</f>
        <v>2.5</v>
      </c>
      <c r="H484">
        <f>'Calificaciones Informatica Indu'!H484</f>
        <v>1.25</v>
      </c>
      <c r="I484">
        <f>'Calificaciones Informatica Indu'!I484</f>
        <v>7.57</v>
      </c>
      <c r="J484">
        <f>'Calificaciones Informatica Indu'!J484</f>
        <v>1</v>
      </c>
      <c r="K484" t="str">
        <f>'Calificaciones Informatica Indu'!K484</f>
        <v>2015-2016</v>
      </c>
      <c r="L484">
        <f>'Calificaciones Informatica Indu'!L484</f>
        <v>1</v>
      </c>
    </row>
    <row r="485">
      <c r="A485">
        <f>'Calificaciones Informatica Indu'!A485</f>
        <v>484</v>
      </c>
      <c r="B485" t="str">
        <f>'Calificaciones Informatica Indu'!B485</f>
        <v>Hidalgo Párraga</v>
      </c>
      <c r="C485">
        <f>'Calificaciones Informatica Indu'!C485</f>
        <v>0.5</v>
      </c>
      <c r="D485">
        <f>'Calificaciones Informatica Indu'!D485</f>
        <v>1.87</v>
      </c>
      <c r="E485">
        <f>'Calificaciones Informatica Indu'!E485</f>
        <v>0.65</v>
      </c>
      <c r="F485">
        <f>'Calificaciones Informatica Indu'!F485</f>
        <v>1.2375</v>
      </c>
      <c r="G485">
        <f>'Calificaciones Informatica Indu'!G485</f>
        <v>1.75</v>
      </c>
      <c r="H485">
        <f>'Calificaciones Informatica Indu'!H485</f>
        <v>1.5</v>
      </c>
      <c r="I485">
        <f>'Calificaciones Informatica Indu'!I485</f>
        <v>7.5075</v>
      </c>
      <c r="J485">
        <f>'Calificaciones Informatica Indu'!J485</f>
        <v>1</v>
      </c>
      <c r="K485" t="str">
        <f>'Calificaciones Informatica Indu'!K485</f>
        <v>2015-2016</v>
      </c>
      <c r="L485">
        <f>'Calificaciones Informatica Indu'!L485</f>
        <v>3</v>
      </c>
    </row>
    <row r="486">
      <c r="A486">
        <f>'Calificaciones Informatica Indu'!A486</f>
        <v>485</v>
      </c>
      <c r="B486" t="str">
        <f>'Calificaciones Informatica Indu'!B486</f>
        <v>Iniesta Caballero</v>
      </c>
      <c r="C486">
        <f>'Calificaciones Informatica Indu'!C486</f>
        <v>0</v>
      </c>
      <c r="D486">
        <f>'Calificaciones Informatica Indu'!D486</f>
        <v>1.41</v>
      </c>
      <c r="E486">
        <f>'Calificaciones Informatica Indu'!E486</f>
        <v>0.65</v>
      </c>
      <c r="F486">
        <f>'Calificaciones Informatica Indu'!F486</f>
        <v>0.6</v>
      </c>
      <c r="G486">
        <f>'Calificaciones Informatica Indu'!G486</f>
        <v>2.5</v>
      </c>
      <c r="H486">
        <f>'Calificaciones Informatica Indu'!H486</f>
        <v>0.75</v>
      </c>
      <c r="I486">
        <f>'Calificaciones Informatica Indu'!I486</f>
        <v>5.91</v>
      </c>
      <c r="J486">
        <f>'Calificaciones Informatica Indu'!J486</f>
        <v>1</v>
      </c>
      <c r="K486" t="str">
        <f>'Calificaciones Informatica Indu'!K486</f>
        <v>2015-2016</v>
      </c>
      <c r="L486">
        <f>'Calificaciones Informatica Indu'!L486</f>
        <v>3</v>
      </c>
    </row>
    <row r="487">
      <c r="A487">
        <f>'Calificaciones Informatica Indu'!A487</f>
        <v>486</v>
      </c>
      <c r="B487" t="str">
        <f>'Calificaciones Informatica Indu'!B487</f>
        <v>López Canal</v>
      </c>
      <c r="C487">
        <f>'Calificaciones Informatica Indu'!C487</f>
        <v>0.6</v>
      </c>
      <c r="D487">
        <f>'Calificaciones Informatica Indu'!D487</f>
        <v>1.05</v>
      </c>
      <c r="E487">
        <f>'Calificaciones Informatica Indu'!E487</f>
        <v>1</v>
      </c>
      <c r="F487">
        <f>'Calificaciones Informatica Indu'!F487</f>
        <v>0.8625</v>
      </c>
      <c r="G487">
        <f>'Calificaciones Informatica Indu'!G487</f>
        <v>1.25</v>
      </c>
      <c r="H487">
        <f>'Calificaciones Informatica Indu'!H487</f>
        <v>0.5</v>
      </c>
      <c r="I487">
        <f>'Calificaciones Informatica Indu'!I487</f>
        <v>5.2625</v>
      </c>
      <c r="J487">
        <f>'Calificaciones Informatica Indu'!J487</f>
        <v>1</v>
      </c>
      <c r="K487" t="str">
        <f>'Calificaciones Informatica Indu'!K487</f>
        <v>2015-2016</v>
      </c>
      <c r="L487">
        <f>'Calificaciones Informatica Indu'!L487</f>
        <v>1</v>
      </c>
    </row>
    <row r="488">
      <c r="A488">
        <f>'Calificaciones Informatica Indu'!A488</f>
        <v>487</v>
      </c>
      <c r="B488" t="str">
        <f>'Calificaciones Informatica Indu'!B488</f>
        <v>Martín-Serrano Ortiz</v>
      </c>
      <c r="C488">
        <f>'Calificaciones Informatica Indu'!C488</f>
        <v>0.3</v>
      </c>
      <c r="D488">
        <f>'Calificaciones Informatica Indu'!D488</f>
        <v>1.65</v>
      </c>
      <c r="E488">
        <f>'Calificaciones Informatica Indu'!E488</f>
        <v>0.9</v>
      </c>
      <c r="F488">
        <f>'Calificaciones Informatica Indu'!F488</f>
        <v>0.9375</v>
      </c>
      <c r="G488">
        <f>'Calificaciones Informatica Indu'!G488</f>
        <v>3</v>
      </c>
      <c r="H488">
        <f>'Calificaciones Informatica Indu'!H488</f>
        <v>0.85</v>
      </c>
      <c r="I488">
        <f>'Calificaciones Informatica Indu'!I488</f>
        <v>7.6375</v>
      </c>
      <c r="J488">
        <f>'Calificaciones Informatica Indu'!J488</f>
        <v>1</v>
      </c>
      <c r="K488" t="str">
        <f>'Calificaciones Informatica Indu'!K488</f>
        <v>2015-2016</v>
      </c>
      <c r="L488">
        <f>'Calificaciones Informatica Indu'!L488</f>
        <v>1</v>
      </c>
    </row>
    <row r="489">
      <c r="A489">
        <f>'Calificaciones Informatica Indu'!A489</f>
        <v>488</v>
      </c>
      <c r="B489" t="str">
        <f>'Calificaciones Informatica Indu'!B489</f>
        <v>Mellado Moreno</v>
      </c>
      <c r="C489">
        <f>'Calificaciones Informatica Indu'!C489</f>
        <v>0</v>
      </c>
      <c r="D489" t="str">
        <f>'Calificaciones Informatica Indu'!D489</f>
        <v>NP</v>
      </c>
      <c r="E489" t="str">
        <f>'Calificaciones Informatica Indu'!E489</f>
        <v>NP</v>
      </c>
      <c r="F489" t="str">
        <f>'Calificaciones Informatica Indu'!F489</f>
        <v>NP</v>
      </c>
      <c r="G489" t="str">
        <f>'Calificaciones Informatica Indu'!G489</f>
        <v>NP</v>
      </c>
      <c r="H489">
        <f>'Calificaciones Informatica Indu'!H489</f>
        <v>0</v>
      </c>
      <c r="I489" t="str">
        <f>'Calificaciones Informatica Indu'!I489</f>
        <v>NP</v>
      </c>
      <c r="J489">
        <f>'Calificaciones Informatica Indu'!J489</f>
        <v>1</v>
      </c>
      <c r="K489" t="str">
        <f>'Calificaciones Informatica Indu'!K489</f>
        <v>2015-2016</v>
      </c>
      <c r="L489">
        <f>'Calificaciones Informatica Indu'!L489</f>
        <v>1</v>
      </c>
    </row>
    <row r="490">
      <c r="A490">
        <f>'Calificaciones Informatica Indu'!A490</f>
        <v>489</v>
      </c>
      <c r="B490" t="str">
        <f>'Calificaciones Informatica Indu'!B490</f>
        <v>Mialdea Alcocer</v>
      </c>
      <c r="C490">
        <f>'Calificaciones Informatica Indu'!C490</f>
        <v>0.8</v>
      </c>
      <c r="D490">
        <f>'Calificaciones Informatica Indu'!D490</f>
        <v>0.9</v>
      </c>
      <c r="E490">
        <f>'Calificaciones Informatica Indu'!E490</f>
        <v>0.7</v>
      </c>
      <c r="F490">
        <f>'Calificaciones Informatica Indu'!F490</f>
        <v>1.05</v>
      </c>
      <c r="G490">
        <f>'Calificaciones Informatica Indu'!G490</f>
        <v>2.5</v>
      </c>
      <c r="H490">
        <f>'Calificaciones Informatica Indu'!H490</f>
        <v>0.9</v>
      </c>
      <c r="I490">
        <f>'Calificaciones Informatica Indu'!I490</f>
        <v>6.85</v>
      </c>
      <c r="J490">
        <f>'Calificaciones Informatica Indu'!J490</f>
        <v>1</v>
      </c>
      <c r="K490" t="str">
        <f>'Calificaciones Informatica Indu'!K490</f>
        <v>2015-2016</v>
      </c>
      <c r="L490">
        <f>'Calificaciones Informatica Indu'!L490</f>
        <v>1</v>
      </c>
    </row>
    <row r="491">
      <c r="A491">
        <f>'Calificaciones Informatica Indu'!A491</f>
        <v>490</v>
      </c>
      <c r="B491" t="str">
        <f>'Calificaciones Informatica Indu'!B491</f>
        <v>Moreno Benita</v>
      </c>
      <c r="C491">
        <f>'Calificaciones Informatica Indu'!C491</f>
        <v>0.8</v>
      </c>
      <c r="D491">
        <f>'Calificaciones Informatica Indu'!D491</f>
        <v>1</v>
      </c>
      <c r="E491">
        <f>'Calificaciones Informatica Indu'!E491</f>
        <v>1</v>
      </c>
      <c r="F491">
        <f>'Calificaciones Informatica Indu'!F491</f>
        <v>0</v>
      </c>
      <c r="G491">
        <f>'Calificaciones Informatica Indu'!G491</f>
        <v>0</v>
      </c>
      <c r="H491">
        <f>'Calificaciones Informatica Indu'!H491</f>
        <v>1.1</v>
      </c>
      <c r="I491">
        <f>'Calificaciones Informatica Indu'!I491</f>
        <v>3.9</v>
      </c>
      <c r="J491">
        <f>'Calificaciones Informatica Indu'!J491</f>
        <v>1</v>
      </c>
      <c r="K491" t="str">
        <f>'Calificaciones Informatica Indu'!K491</f>
        <v>2015-2016</v>
      </c>
      <c r="L491">
        <f>'Calificaciones Informatica Indu'!L491</f>
        <v>1</v>
      </c>
    </row>
    <row r="492">
      <c r="A492">
        <f>'Calificaciones Informatica Indu'!A492</f>
        <v>491</v>
      </c>
      <c r="B492" t="str">
        <f>'Calificaciones Informatica Indu'!B492</f>
        <v>Moreno Salgado</v>
      </c>
      <c r="C492">
        <f>'Calificaciones Informatica Indu'!C492</f>
        <v>0.1</v>
      </c>
      <c r="D492">
        <f>'Calificaciones Informatica Indu'!D492</f>
        <v>0.29</v>
      </c>
      <c r="E492">
        <f>'Calificaciones Informatica Indu'!E492</f>
        <v>0.65</v>
      </c>
      <c r="F492" t="str">
        <f>'Calificaciones Informatica Indu'!F492</f>
        <v>NP</v>
      </c>
      <c r="G492" t="str">
        <f>'Calificaciones Informatica Indu'!G492</f>
        <v>NP</v>
      </c>
      <c r="H492">
        <f>'Calificaciones Informatica Indu'!H492</f>
        <v>0.15</v>
      </c>
      <c r="I492" t="str">
        <f>'Calificaciones Informatica Indu'!I492</f>
        <v>NP</v>
      </c>
      <c r="J492">
        <f>'Calificaciones Informatica Indu'!J492</f>
        <v>1</v>
      </c>
      <c r="K492" t="str">
        <f>'Calificaciones Informatica Indu'!K492</f>
        <v>2015-2016</v>
      </c>
      <c r="L492">
        <f>'Calificaciones Informatica Indu'!L492</f>
        <v>1</v>
      </c>
    </row>
    <row r="493">
      <c r="A493">
        <f>'Calificaciones Informatica Indu'!A493</f>
        <v>492</v>
      </c>
      <c r="B493" t="str">
        <f>'Calificaciones Informatica Indu'!B493</f>
        <v>Nguema MBA Nchama</v>
      </c>
      <c r="C493">
        <f>'Calificaciones Informatica Indu'!C493</f>
        <v>0.1</v>
      </c>
      <c r="D493">
        <f>'Calificaciones Informatica Indu'!D493</f>
        <v>0.72</v>
      </c>
      <c r="E493">
        <f>'Calificaciones Informatica Indu'!E493</f>
        <v>0.4</v>
      </c>
      <c r="F493">
        <f>'Calificaciones Informatica Indu'!F493</f>
        <v>0</v>
      </c>
      <c r="G493" t="str">
        <f>'Calificaciones Informatica Indu'!G493</f>
        <v>NP</v>
      </c>
      <c r="H493">
        <f>'Calificaciones Informatica Indu'!H493</f>
        <v>0.12</v>
      </c>
      <c r="I493" t="str">
        <f>'Calificaciones Informatica Indu'!I493</f>
        <v>NP</v>
      </c>
      <c r="J493">
        <f>'Calificaciones Informatica Indu'!J493</f>
        <v>1</v>
      </c>
      <c r="K493" t="str">
        <f>'Calificaciones Informatica Indu'!K493</f>
        <v>2015-2016</v>
      </c>
      <c r="L493">
        <f>'Calificaciones Informatica Indu'!L493</f>
        <v>5</v>
      </c>
    </row>
    <row r="494">
      <c r="A494">
        <f>'Calificaciones Informatica Indu'!A494</f>
        <v>493</v>
      </c>
      <c r="B494" t="str">
        <f>'Calificaciones Informatica Indu'!B494</f>
        <v>Orellana Cerrillo</v>
      </c>
      <c r="C494">
        <f>'Calificaciones Informatica Indu'!C494</f>
        <v>0.4</v>
      </c>
      <c r="D494">
        <f>'Calificaciones Informatica Indu'!D494</f>
        <v>0.82</v>
      </c>
      <c r="E494">
        <f>'Calificaciones Informatica Indu'!E494</f>
        <v>0.6</v>
      </c>
      <c r="F494">
        <f>'Calificaciones Informatica Indu'!F494</f>
        <v>0</v>
      </c>
      <c r="G494" t="str">
        <f>'Calificaciones Informatica Indu'!G494</f>
        <v>NP</v>
      </c>
      <c r="H494">
        <f>'Calificaciones Informatica Indu'!H494</f>
        <v>0.25</v>
      </c>
      <c r="I494" t="str">
        <f>'Calificaciones Informatica Indu'!I494</f>
        <v>NP</v>
      </c>
      <c r="J494">
        <f>'Calificaciones Informatica Indu'!J494</f>
        <v>1</v>
      </c>
      <c r="K494" t="str">
        <f>'Calificaciones Informatica Indu'!K494</f>
        <v>2015-2016</v>
      </c>
      <c r="L494">
        <f>'Calificaciones Informatica Indu'!L494</f>
        <v>1</v>
      </c>
    </row>
    <row r="495">
      <c r="A495">
        <f>'Calificaciones Informatica Indu'!A495</f>
        <v>494</v>
      </c>
      <c r="B495" t="str">
        <f>'Calificaciones Informatica Indu'!B495</f>
        <v>Rayo Ferreiro</v>
      </c>
      <c r="C495">
        <f>'Calificaciones Informatica Indu'!C495</f>
        <v>0.2</v>
      </c>
      <c r="D495">
        <f>'Calificaciones Informatica Indu'!D495</f>
        <v>1.41</v>
      </c>
      <c r="E495">
        <f>'Calificaciones Informatica Indu'!E495</f>
        <v>0.65</v>
      </c>
      <c r="F495">
        <f>'Calificaciones Informatica Indu'!F495</f>
        <v>1.05</v>
      </c>
      <c r="G495">
        <f>'Calificaciones Informatica Indu'!G495</f>
        <v>2</v>
      </c>
      <c r="H495">
        <f>'Calificaciones Informatica Indu'!H495</f>
        <v>0.35</v>
      </c>
      <c r="I495">
        <f>'Calificaciones Informatica Indu'!I495</f>
        <v>5.66</v>
      </c>
      <c r="J495">
        <f>'Calificaciones Informatica Indu'!J495</f>
        <v>1</v>
      </c>
      <c r="K495" t="str">
        <f>'Calificaciones Informatica Indu'!K495</f>
        <v>2015-2016</v>
      </c>
      <c r="L495">
        <f>'Calificaciones Informatica Indu'!L495</f>
        <v>4</v>
      </c>
    </row>
    <row r="496">
      <c r="A496">
        <f>'Calificaciones Informatica Indu'!A496</f>
        <v>495</v>
      </c>
      <c r="B496" t="str">
        <f>'Calificaciones Informatica Indu'!B496</f>
        <v>Ribera Dominguez</v>
      </c>
      <c r="C496">
        <f>'Calificaciones Informatica Indu'!C496</f>
        <v>0</v>
      </c>
      <c r="D496" t="str">
        <f>'Calificaciones Informatica Indu'!D496</f>
        <v>NP</v>
      </c>
      <c r="E496">
        <f>'Calificaciones Informatica Indu'!E496</f>
        <v>0.9</v>
      </c>
      <c r="F496" t="str">
        <f>'Calificaciones Informatica Indu'!F496</f>
        <v>NP</v>
      </c>
      <c r="G496" t="str">
        <f>'Calificaciones Informatica Indu'!G496</f>
        <v>NP</v>
      </c>
      <c r="H496">
        <f>'Calificaciones Informatica Indu'!H496</f>
        <v>0.05</v>
      </c>
      <c r="I496" t="str">
        <f>'Calificaciones Informatica Indu'!I496</f>
        <v>NP</v>
      </c>
      <c r="J496">
        <f>'Calificaciones Informatica Indu'!J496</f>
        <v>1</v>
      </c>
      <c r="K496" t="str">
        <f>'Calificaciones Informatica Indu'!K496</f>
        <v>2015-2016</v>
      </c>
      <c r="L496">
        <f>'Calificaciones Informatica Indu'!L496</f>
        <v>2</v>
      </c>
    </row>
    <row r="497">
      <c r="A497">
        <f>'Calificaciones Informatica Indu'!A497</f>
        <v>496</v>
      </c>
      <c r="B497" t="str">
        <f>'Calificaciones Informatica Indu'!B497</f>
        <v>Rodriguez Cabrera</v>
      </c>
      <c r="C497">
        <f>'Calificaciones Informatica Indu'!C497</f>
        <v>0.6</v>
      </c>
      <c r="D497">
        <f>'Calificaciones Informatica Indu'!D497</f>
        <v>1.9</v>
      </c>
      <c r="E497">
        <f>'Calificaciones Informatica Indu'!E497</f>
        <v>0.85</v>
      </c>
      <c r="F497">
        <f>'Calificaciones Informatica Indu'!F497</f>
        <v>0.7125</v>
      </c>
      <c r="G497">
        <f>'Calificaciones Informatica Indu'!G497</f>
        <v>2.5</v>
      </c>
      <c r="H497">
        <f>'Calificaciones Informatica Indu'!H497</f>
        <v>0.85</v>
      </c>
      <c r="I497">
        <f>'Calificaciones Informatica Indu'!I497</f>
        <v>7.4125</v>
      </c>
      <c r="J497">
        <f>'Calificaciones Informatica Indu'!J497</f>
        <v>1</v>
      </c>
      <c r="K497" t="str">
        <f>'Calificaciones Informatica Indu'!K497</f>
        <v>2015-2016</v>
      </c>
      <c r="L497">
        <f>'Calificaciones Informatica Indu'!L497</f>
        <v>1</v>
      </c>
    </row>
    <row r="498">
      <c r="A498">
        <f>'Calificaciones Informatica Indu'!A498</f>
        <v>497</v>
      </c>
      <c r="B498" t="str">
        <f>'Calificaciones Informatica Indu'!B498</f>
        <v>Rodriguez Flores</v>
      </c>
      <c r="C498">
        <f>'Calificaciones Informatica Indu'!C498</f>
        <v>0.5</v>
      </c>
      <c r="D498">
        <f>'Calificaciones Informatica Indu'!D498</f>
        <v>1</v>
      </c>
      <c r="E498">
        <f>'Calificaciones Informatica Indu'!E498</f>
        <v>0.7</v>
      </c>
      <c r="F498">
        <f>'Calificaciones Informatica Indu'!F498</f>
        <v>0</v>
      </c>
      <c r="G498">
        <f>'Calificaciones Informatica Indu'!G498</f>
        <v>0</v>
      </c>
      <c r="H498">
        <f>'Calificaciones Informatica Indu'!H498</f>
        <v>0.7</v>
      </c>
      <c r="I498">
        <f>'Calificaciones Informatica Indu'!I498</f>
        <v>2.9</v>
      </c>
      <c r="J498">
        <f>'Calificaciones Informatica Indu'!J498</f>
        <v>1</v>
      </c>
      <c r="K498" t="str">
        <f>'Calificaciones Informatica Indu'!K498</f>
        <v>2015-2016</v>
      </c>
      <c r="L498">
        <f>'Calificaciones Informatica Indu'!L498</f>
        <v>1</v>
      </c>
    </row>
    <row r="499">
      <c r="A499">
        <f>'Calificaciones Informatica Indu'!A499</f>
        <v>498</v>
      </c>
      <c r="B499" t="str">
        <f>'Calificaciones Informatica Indu'!B499</f>
        <v>Rodriguez Tarrat</v>
      </c>
      <c r="C499">
        <f>'Calificaciones Informatica Indu'!C499</f>
        <v>0.7</v>
      </c>
      <c r="D499">
        <f>'Calificaciones Informatica Indu'!D499</f>
        <v>1.3</v>
      </c>
      <c r="E499">
        <f>'Calificaciones Informatica Indu'!E499</f>
        <v>0.7</v>
      </c>
      <c r="F499">
        <f>'Calificaciones Informatica Indu'!F499</f>
        <v>0</v>
      </c>
      <c r="G499">
        <f>'Calificaciones Informatica Indu'!G499</f>
        <v>0</v>
      </c>
      <c r="H499">
        <f>'Calificaciones Informatica Indu'!H499</f>
        <v>0.4</v>
      </c>
      <c r="I499">
        <f>'Calificaciones Informatica Indu'!I499</f>
        <v>3.1</v>
      </c>
      <c r="J499">
        <f>'Calificaciones Informatica Indu'!J499</f>
        <v>1</v>
      </c>
      <c r="K499" t="str">
        <f>'Calificaciones Informatica Indu'!K499</f>
        <v>2015-2016</v>
      </c>
      <c r="L499">
        <f>'Calificaciones Informatica Indu'!L499</f>
        <v>1</v>
      </c>
    </row>
    <row r="500">
      <c r="A500">
        <f>'Calificaciones Informatica Indu'!A500</f>
        <v>499</v>
      </c>
      <c r="B500" t="str">
        <f>'Calificaciones Informatica Indu'!B500</f>
        <v>Ruiz Ciudad</v>
      </c>
      <c r="C500">
        <f>'Calificaciones Informatica Indu'!C500</f>
        <v>0.3</v>
      </c>
      <c r="D500">
        <f>'Calificaciones Informatica Indu'!D500</f>
        <v>0.93</v>
      </c>
      <c r="E500">
        <f>'Calificaciones Informatica Indu'!E500</f>
        <v>0.9</v>
      </c>
      <c r="F500">
        <f>'Calificaciones Informatica Indu'!F500</f>
        <v>1.05</v>
      </c>
      <c r="G500">
        <f>'Calificaciones Informatica Indu'!G500</f>
        <v>1.5</v>
      </c>
      <c r="H500">
        <f>'Calificaciones Informatica Indu'!H500</f>
        <v>0.5</v>
      </c>
      <c r="I500">
        <f>'Calificaciones Informatica Indu'!I500</f>
        <v>5.18</v>
      </c>
      <c r="J500">
        <f>'Calificaciones Informatica Indu'!J500</f>
        <v>1</v>
      </c>
      <c r="K500" t="str">
        <f>'Calificaciones Informatica Indu'!K500</f>
        <v>2015-2016</v>
      </c>
      <c r="L500">
        <f>'Calificaciones Informatica Indu'!L500</f>
        <v>1</v>
      </c>
    </row>
    <row r="501">
      <c r="A501">
        <f>'Calificaciones Informatica Indu'!A501</f>
        <v>500</v>
      </c>
      <c r="B501" t="str">
        <f>'Calificaciones Informatica Indu'!B501</f>
        <v>Ruiz Lozano</v>
      </c>
      <c r="C501">
        <f>'Calificaciones Informatica Indu'!C501</f>
        <v>0.2</v>
      </c>
      <c r="D501">
        <f>'Calificaciones Informatica Indu'!D501</f>
        <v>1.68</v>
      </c>
      <c r="E501">
        <f>'Calificaciones Informatica Indu'!E501</f>
        <v>0.5</v>
      </c>
      <c r="F501">
        <f>'Calificaciones Informatica Indu'!F501</f>
        <v>1.275</v>
      </c>
      <c r="G501">
        <f>'Calificaciones Informatica Indu'!G501</f>
        <v>3</v>
      </c>
      <c r="H501">
        <f>'Calificaciones Informatica Indu'!H501</f>
        <v>0.8</v>
      </c>
      <c r="I501">
        <f>'Calificaciones Informatica Indu'!I501</f>
        <v>7.455</v>
      </c>
      <c r="J501">
        <f>'Calificaciones Informatica Indu'!J501</f>
        <v>1</v>
      </c>
      <c r="K501" t="str">
        <f>'Calificaciones Informatica Indu'!K501</f>
        <v>2015-2016</v>
      </c>
      <c r="L501">
        <f>'Calificaciones Informatica Indu'!L501</f>
        <v>3</v>
      </c>
    </row>
    <row r="502">
      <c r="A502">
        <f>'Calificaciones Informatica Indu'!A502</f>
        <v>501</v>
      </c>
      <c r="B502" t="str">
        <f>'Calificaciones Informatica Indu'!B502</f>
        <v>Sanchez Cendrero</v>
      </c>
      <c r="C502">
        <f>'Calificaciones Informatica Indu'!C502</f>
        <v>0.3</v>
      </c>
      <c r="D502">
        <f>'Calificaciones Informatica Indu'!D502</f>
        <v>1.21</v>
      </c>
      <c r="E502">
        <f>'Calificaciones Informatica Indu'!E502</f>
        <v>0.6</v>
      </c>
      <c r="F502">
        <f>'Calificaciones Informatica Indu'!F502</f>
        <v>0</v>
      </c>
      <c r="G502" t="str">
        <f>'Calificaciones Informatica Indu'!G502</f>
        <v>NP</v>
      </c>
      <c r="H502">
        <f>'Calificaciones Informatica Indu'!H502</f>
        <v>0.25</v>
      </c>
      <c r="I502" t="str">
        <f>'Calificaciones Informatica Indu'!I502</f>
        <v>NP</v>
      </c>
      <c r="J502">
        <f>'Calificaciones Informatica Indu'!J502</f>
        <v>1</v>
      </c>
      <c r="K502" t="str">
        <f>'Calificaciones Informatica Indu'!K502</f>
        <v>2015-2016</v>
      </c>
      <c r="L502">
        <f>'Calificaciones Informatica Indu'!L502</f>
        <v>1</v>
      </c>
    </row>
    <row r="503">
      <c r="A503">
        <f>'Calificaciones Informatica Indu'!A503</f>
        <v>502</v>
      </c>
      <c r="B503" t="str">
        <f>'Calificaciones Informatica Indu'!B503</f>
        <v>Sanchez Tinoco</v>
      </c>
      <c r="C503">
        <f>'Calificaciones Informatica Indu'!C503</f>
        <v>1</v>
      </c>
      <c r="D503">
        <f>'Calificaciones Informatica Indu'!D503</f>
        <v>1.36</v>
      </c>
      <c r="E503">
        <f>'Calificaciones Informatica Indu'!E503</f>
        <v>0.85</v>
      </c>
      <c r="F503">
        <f>'Calificaciones Informatica Indu'!F503</f>
        <v>1.3125</v>
      </c>
      <c r="G503">
        <f>'Calificaciones Informatica Indu'!G503</f>
        <v>3</v>
      </c>
      <c r="H503">
        <f>'Calificaciones Informatica Indu'!H503</f>
        <v>0.55</v>
      </c>
      <c r="I503">
        <f>'Calificaciones Informatica Indu'!I503</f>
        <v>8.0725</v>
      </c>
      <c r="J503">
        <f>'Calificaciones Informatica Indu'!J503</f>
        <v>1</v>
      </c>
      <c r="K503" t="str">
        <f>'Calificaciones Informatica Indu'!K503</f>
        <v>2015-2016</v>
      </c>
      <c r="L503">
        <f>'Calificaciones Informatica Indu'!L503</f>
        <v>1</v>
      </c>
    </row>
    <row r="504">
      <c r="A504">
        <f>'Calificaciones Informatica Indu'!A504</f>
        <v>503</v>
      </c>
      <c r="B504" t="str">
        <f>'Calificaciones Informatica Indu'!B504</f>
        <v>Serrano Gil</v>
      </c>
      <c r="C504">
        <f>'Calificaciones Informatica Indu'!C504</f>
        <v>0</v>
      </c>
      <c r="D504" t="str">
        <f>'Calificaciones Informatica Indu'!D504</f>
        <v>NP</v>
      </c>
      <c r="E504" t="str">
        <f>'Calificaciones Informatica Indu'!E504</f>
        <v>NP</v>
      </c>
      <c r="F504" t="str">
        <f>'Calificaciones Informatica Indu'!F504</f>
        <v>NP</v>
      </c>
      <c r="G504" t="str">
        <f>'Calificaciones Informatica Indu'!G504</f>
        <v>NP</v>
      </c>
      <c r="H504">
        <f>'Calificaciones Informatica Indu'!H504</f>
        <v>0</v>
      </c>
      <c r="I504" t="str">
        <f>'Calificaciones Informatica Indu'!I504</f>
        <v>NP</v>
      </c>
      <c r="J504">
        <f>'Calificaciones Informatica Indu'!J504</f>
        <v>1</v>
      </c>
      <c r="K504" t="str">
        <f>'Calificaciones Informatica Indu'!K504</f>
        <v>2015-2016</v>
      </c>
      <c r="L504">
        <f>'Calificaciones Informatica Indu'!L504</f>
        <v>1</v>
      </c>
    </row>
    <row r="505">
      <c r="A505">
        <f>'Calificaciones Informatica Indu'!A505</f>
        <v>504</v>
      </c>
      <c r="B505" t="str">
        <f>'Calificaciones Informatica Indu'!B505</f>
        <v>Varea Delgado</v>
      </c>
      <c r="C505">
        <f>'Calificaciones Informatica Indu'!C505</f>
        <v>1</v>
      </c>
      <c r="D505">
        <f>'Calificaciones Informatica Indu'!D505</f>
        <v>1.65</v>
      </c>
      <c r="E505">
        <f>'Calificaciones Informatica Indu'!E505</f>
        <v>0.7</v>
      </c>
      <c r="F505">
        <f>'Calificaciones Informatica Indu'!F505</f>
        <v>1.05</v>
      </c>
      <c r="G505">
        <f>'Calificaciones Informatica Indu'!G505</f>
        <v>3</v>
      </c>
      <c r="H505">
        <f>'Calificaciones Informatica Indu'!H505</f>
        <v>1.5</v>
      </c>
      <c r="I505">
        <f>'Calificaciones Informatica Indu'!I505</f>
        <v>8.9</v>
      </c>
      <c r="J505">
        <f>'Calificaciones Informatica Indu'!J505</f>
        <v>1</v>
      </c>
      <c r="K505" t="str">
        <f>'Calificaciones Informatica Indu'!K505</f>
        <v>2015-2016</v>
      </c>
      <c r="L505">
        <f>'Calificaciones Informatica Indu'!L505</f>
        <v>1</v>
      </c>
    </row>
    <row r="506">
      <c r="A506">
        <f>'Calificaciones Informatica Indu'!A506</f>
        <v>505</v>
      </c>
      <c r="B506" t="str">
        <f>'Calificaciones Informatica Indu'!B506</f>
        <v>Vozmediano Toledano</v>
      </c>
      <c r="C506">
        <f>'Calificaciones Informatica Indu'!C506</f>
        <v>0.4</v>
      </c>
      <c r="D506">
        <f>'Calificaciones Informatica Indu'!D506</f>
        <v>1.23</v>
      </c>
      <c r="E506">
        <f>'Calificaciones Informatica Indu'!E506</f>
        <v>0.6</v>
      </c>
      <c r="F506">
        <f>'Calificaciones Informatica Indu'!F506</f>
        <v>1.275</v>
      </c>
      <c r="G506">
        <f>'Calificaciones Informatica Indu'!G506</f>
        <v>1.75</v>
      </c>
      <c r="H506">
        <f>'Calificaciones Informatica Indu'!H506</f>
        <v>1.35</v>
      </c>
      <c r="I506">
        <f>'Calificaciones Informatica Indu'!I506</f>
        <v>6.605</v>
      </c>
      <c r="J506">
        <f>'Calificaciones Informatica Indu'!J506</f>
        <v>1</v>
      </c>
      <c r="K506" t="str">
        <f>'Calificaciones Informatica Indu'!K506</f>
        <v>2015-2016</v>
      </c>
      <c r="L506">
        <f>'Calificaciones Informatica Indu'!L506</f>
        <v>3</v>
      </c>
    </row>
    <row r="507">
      <c r="A507">
        <f>'Calificaciones Informatica Indu'!A507</f>
        <v>506</v>
      </c>
      <c r="B507" t="str">
        <f>'Calificaciones Informatica Indu'!B507</f>
        <v>Abenojar Ramiro</v>
      </c>
      <c r="C507">
        <f>'Calificaciones Informatica Indu'!C507</f>
        <v>0</v>
      </c>
      <c r="D507">
        <f>'Calificaciones Informatica Indu'!D507</f>
        <v>1.12</v>
      </c>
      <c r="E507">
        <f>'Calificaciones Informatica Indu'!E507</f>
        <v>0.5</v>
      </c>
      <c r="F507">
        <f>'Calificaciones Informatica Indu'!F507</f>
        <v>1.15</v>
      </c>
      <c r="G507">
        <f>'Calificaciones Informatica Indu'!G507</f>
        <v>0</v>
      </c>
      <c r="H507">
        <f>'Calificaciones Informatica Indu'!H507</f>
        <v>0.4</v>
      </c>
      <c r="I507">
        <f>'Calificaciones Informatica Indu'!I507</f>
        <v>3.2</v>
      </c>
      <c r="J507">
        <f>'Calificaciones Informatica Indu'!J507</f>
        <v>2</v>
      </c>
      <c r="K507" t="str">
        <f>'Calificaciones Informatica Indu'!K507</f>
        <v>2015-2016</v>
      </c>
      <c r="L507">
        <f>'Calificaciones Informatica Indu'!L507</f>
        <v>5</v>
      </c>
    </row>
    <row r="508">
      <c r="A508">
        <f>'Calificaciones Informatica Indu'!A508</f>
        <v>507</v>
      </c>
      <c r="B508" t="str">
        <f>'Calificaciones Informatica Indu'!B508</f>
        <v>Arenas García</v>
      </c>
      <c r="C508">
        <f>'Calificaciones Informatica Indu'!C508</f>
        <v>0.5</v>
      </c>
      <c r="D508">
        <f>'Calificaciones Informatica Indu'!D508</f>
        <v>0.57</v>
      </c>
      <c r="E508">
        <f>'Calificaciones Informatica Indu'!E508</f>
        <v>0.65</v>
      </c>
      <c r="F508">
        <f>'Calificaciones Informatica Indu'!F508</f>
        <v>0</v>
      </c>
      <c r="G508" t="str">
        <f>'Calificaciones Informatica Indu'!G508</f>
        <v>NP</v>
      </c>
      <c r="H508">
        <f>'Calificaciones Informatica Indu'!H508</f>
        <v>0.425</v>
      </c>
      <c r="I508" t="str">
        <f>'Calificaciones Informatica Indu'!I508</f>
        <v>NP</v>
      </c>
      <c r="J508">
        <f>'Calificaciones Informatica Indu'!J508</f>
        <v>2</v>
      </c>
      <c r="K508" t="str">
        <f>'Calificaciones Informatica Indu'!K508</f>
        <v>2015-2016</v>
      </c>
      <c r="L508">
        <f>'Calificaciones Informatica Indu'!L508</f>
        <v>2</v>
      </c>
    </row>
    <row r="509">
      <c r="A509">
        <f>'Calificaciones Informatica Indu'!A509</f>
        <v>508</v>
      </c>
      <c r="B509" t="str">
        <f>'Calificaciones Informatica Indu'!B509</f>
        <v>Bustos Moya</v>
      </c>
      <c r="C509">
        <f>'Calificaciones Informatica Indu'!C509</f>
        <v>0</v>
      </c>
      <c r="D509" t="str">
        <f>'Calificaciones Informatica Indu'!D509</f>
        <v>NP</v>
      </c>
      <c r="E509" t="str">
        <f>'Calificaciones Informatica Indu'!E509</f>
        <v>NP</v>
      </c>
      <c r="F509" t="str">
        <f>'Calificaciones Informatica Indu'!F509</f>
        <v>NP</v>
      </c>
      <c r="G509" t="str">
        <f>'Calificaciones Informatica Indu'!G509</f>
        <v>NP</v>
      </c>
      <c r="H509">
        <f>'Calificaciones Informatica Indu'!H509</f>
        <v>0</v>
      </c>
      <c r="I509" t="str">
        <f>'Calificaciones Informatica Indu'!I509</f>
        <v>NP</v>
      </c>
      <c r="J509">
        <f>'Calificaciones Informatica Indu'!J509</f>
        <v>2</v>
      </c>
      <c r="K509" t="str">
        <f>'Calificaciones Informatica Indu'!K509</f>
        <v>2015-2016</v>
      </c>
      <c r="L509">
        <f>'Calificaciones Informatica Indu'!L509</f>
        <v>2</v>
      </c>
    </row>
    <row r="510">
      <c r="A510">
        <f>'Calificaciones Informatica Indu'!A510</f>
        <v>509</v>
      </c>
      <c r="B510" t="str">
        <f>'Calificaciones Informatica Indu'!B510</f>
        <v>Calderon Muñoz</v>
      </c>
      <c r="C510">
        <f>'Calificaciones Informatica Indu'!C510</f>
        <v>0</v>
      </c>
      <c r="D510" t="str">
        <f>'Calificaciones Informatica Indu'!D510</f>
        <v>NP</v>
      </c>
      <c r="E510" t="str">
        <f>'Calificaciones Informatica Indu'!E510</f>
        <v>NP</v>
      </c>
      <c r="F510" t="str">
        <f>'Calificaciones Informatica Indu'!F510</f>
        <v>NP</v>
      </c>
      <c r="G510" t="str">
        <f>'Calificaciones Informatica Indu'!G510</f>
        <v>NP</v>
      </c>
      <c r="H510">
        <f>'Calificaciones Informatica Indu'!H510</f>
        <v>0</v>
      </c>
      <c r="I510" t="str">
        <f>'Calificaciones Informatica Indu'!I510</f>
        <v>NP</v>
      </c>
      <c r="J510">
        <f>'Calificaciones Informatica Indu'!J510</f>
        <v>2</v>
      </c>
      <c r="K510" t="str">
        <f>'Calificaciones Informatica Indu'!K510</f>
        <v>2015-2016</v>
      </c>
      <c r="L510">
        <f>'Calificaciones Informatica Indu'!L510</f>
        <v>2</v>
      </c>
    </row>
    <row r="511">
      <c r="A511">
        <f>'Calificaciones Informatica Indu'!A511</f>
        <v>510</v>
      </c>
      <c r="B511" t="str">
        <f>'Calificaciones Informatica Indu'!B511</f>
        <v>Contador Carmona</v>
      </c>
      <c r="C511">
        <f>'Calificaciones Informatica Indu'!C511</f>
        <v>0</v>
      </c>
      <c r="D511">
        <f>'Calificaciones Informatica Indu'!D511</f>
        <v>0.1</v>
      </c>
      <c r="E511">
        <f>'Calificaciones Informatica Indu'!E511</f>
        <v>0.53</v>
      </c>
      <c r="F511">
        <f>'Calificaciones Informatica Indu'!F511</f>
        <v>0</v>
      </c>
      <c r="G511">
        <f>'Calificaciones Informatica Indu'!G511</f>
        <v>0</v>
      </c>
      <c r="H511">
        <f>'Calificaciones Informatica Indu'!H511</f>
        <v>0</v>
      </c>
      <c r="I511">
        <f>'Calificaciones Informatica Indu'!I511</f>
        <v>0.7</v>
      </c>
      <c r="J511">
        <f>'Calificaciones Informatica Indu'!J511</f>
        <v>2</v>
      </c>
      <c r="K511" t="str">
        <f>'Calificaciones Informatica Indu'!K511</f>
        <v>2015-2016</v>
      </c>
      <c r="L511">
        <f>'Calificaciones Informatica Indu'!L511</f>
        <v>2</v>
      </c>
    </row>
    <row r="512">
      <c r="A512">
        <f>'Calificaciones Informatica Indu'!A512</f>
        <v>511</v>
      </c>
      <c r="B512" t="str">
        <f>'Calificaciones Informatica Indu'!B512</f>
        <v>Diaz Moreno</v>
      </c>
      <c r="C512">
        <f>'Calificaciones Informatica Indu'!C512</f>
        <v>0</v>
      </c>
      <c r="D512">
        <f>'Calificaciones Informatica Indu'!D512</f>
        <v>0.18</v>
      </c>
      <c r="E512">
        <f>'Calificaciones Informatica Indu'!E512</f>
        <v>0.53</v>
      </c>
      <c r="F512" t="str">
        <f>'Calificaciones Informatica Indu'!F512</f>
        <v>NP</v>
      </c>
      <c r="G512" t="str">
        <f>'Calificaciones Informatica Indu'!G512</f>
        <v>NP</v>
      </c>
      <c r="H512">
        <f>'Calificaciones Informatica Indu'!H512</f>
        <v>0.1</v>
      </c>
      <c r="I512" t="str">
        <f>'Calificaciones Informatica Indu'!I512</f>
        <v>NP</v>
      </c>
      <c r="J512">
        <f>'Calificaciones Informatica Indu'!J512</f>
        <v>2</v>
      </c>
      <c r="K512" t="str">
        <f>'Calificaciones Informatica Indu'!K512</f>
        <v>2015-2016</v>
      </c>
      <c r="L512">
        <f>'Calificaciones Informatica Indu'!L512</f>
        <v>2</v>
      </c>
    </row>
    <row r="513">
      <c r="A513">
        <f>'Calificaciones Informatica Indu'!A513</f>
        <v>512</v>
      </c>
      <c r="B513" t="str">
        <f>'Calificaciones Informatica Indu'!B513</f>
        <v>Dorado Bautista</v>
      </c>
      <c r="C513">
        <f>'Calificaciones Informatica Indu'!C513</f>
        <v>0</v>
      </c>
      <c r="D513">
        <f>'Calificaciones Informatica Indu'!D513</f>
        <v>1.55</v>
      </c>
      <c r="E513">
        <f>'Calificaciones Informatica Indu'!E513</f>
        <v>0.7</v>
      </c>
      <c r="F513" t="str">
        <f>'Calificaciones Informatica Indu'!F513</f>
        <v>NP</v>
      </c>
      <c r="G513" t="str">
        <f>'Calificaciones Informatica Indu'!G513</f>
        <v>NP</v>
      </c>
      <c r="H513">
        <f>'Calificaciones Informatica Indu'!H513</f>
        <v>0.75</v>
      </c>
      <c r="I513" t="str">
        <f>'Calificaciones Informatica Indu'!I513</f>
        <v>NP</v>
      </c>
      <c r="J513">
        <f>'Calificaciones Informatica Indu'!J513</f>
        <v>2</v>
      </c>
      <c r="K513" t="str">
        <f>'Calificaciones Informatica Indu'!K513</f>
        <v>2015-2016</v>
      </c>
      <c r="L513">
        <f>'Calificaciones Informatica Indu'!L513</f>
        <v>5</v>
      </c>
    </row>
    <row r="514">
      <c r="A514">
        <f>'Calificaciones Informatica Indu'!A514</f>
        <v>513</v>
      </c>
      <c r="B514" t="str">
        <f>'Calificaciones Informatica Indu'!B514</f>
        <v>Fernández González</v>
      </c>
      <c r="C514">
        <f>'Calificaciones Informatica Indu'!C514</f>
        <v>0.6</v>
      </c>
      <c r="D514">
        <f>'Calificaciones Informatica Indu'!D514</f>
        <v>0.93</v>
      </c>
      <c r="E514">
        <f>'Calificaciones Informatica Indu'!E514</f>
        <v>0.6</v>
      </c>
      <c r="F514">
        <f>'Calificaciones Informatica Indu'!F514</f>
        <v>0.225</v>
      </c>
      <c r="G514" t="str">
        <f>'Calificaciones Informatica Indu'!G514</f>
        <v>NP</v>
      </c>
      <c r="H514">
        <f>'Calificaciones Informatica Indu'!H514</f>
        <v>0.55</v>
      </c>
      <c r="I514" t="str">
        <f>'Calificaciones Informatica Indu'!I514</f>
        <v>NP</v>
      </c>
      <c r="J514">
        <f>'Calificaciones Informatica Indu'!J514</f>
        <v>2</v>
      </c>
      <c r="K514" t="str">
        <f>'Calificaciones Informatica Indu'!K514</f>
        <v>2015-2016</v>
      </c>
      <c r="L514">
        <f>'Calificaciones Informatica Indu'!L514</f>
        <v>2</v>
      </c>
    </row>
    <row r="515">
      <c r="A515">
        <f>'Calificaciones Informatica Indu'!A515</f>
        <v>514</v>
      </c>
      <c r="B515" t="str">
        <f>'Calificaciones Informatica Indu'!B515</f>
        <v>García Sánchez</v>
      </c>
      <c r="C515">
        <f>'Calificaciones Informatica Indu'!C515</f>
        <v>0</v>
      </c>
      <c r="D515">
        <f>'Calificaciones Informatica Indu'!D515</f>
        <v>1.11</v>
      </c>
      <c r="E515">
        <f>'Calificaciones Informatica Indu'!E515</f>
        <v>0.95</v>
      </c>
      <c r="F515" t="str">
        <f>'Calificaciones Informatica Indu'!F515</f>
        <v>NP</v>
      </c>
      <c r="G515" t="str">
        <f>'Calificaciones Informatica Indu'!G515</f>
        <v>NP</v>
      </c>
      <c r="H515">
        <f>'Calificaciones Informatica Indu'!H515</f>
        <v>0</v>
      </c>
      <c r="I515" t="str">
        <f>'Calificaciones Informatica Indu'!I515</f>
        <v>NP</v>
      </c>
      <c r="J515">
        <f>'Calificaciones Informatica Indu'!J515</f>
        <v>2</v>
      </c>
      <c r="K515" t="str">
        <f>'Calificaciones Informatica Indu'!K515</f>
        <v>2015-2016</v>
      </c>
      <c r="L515">
        <f>'Calificaciones Informatica Indu'!L515</f>
        <v>5</v>
      </c>
    </row>
    <row r="516">
      <c r="A516">
        <f>'Calificaciones Informatica Indu'!A516</f>
        <v>515</v>
      </c>
      <c r="B516" t="str">
        <f>'Calificaciones Informatica Indu'!B516</f>
        <v>Gómez Rejón</v>
      </c>
      <c r="C516">
        <f>'Calificaciones Informatica Indu'!C516</f>
        <v>0</v>
      </c>
      <c r="D516">
        <f>'Calificaciones Informatica Indu'!D516</f>
        <v>1.12</v>
      </c>
      <c r="E516">
        <f>'Calificaciones Informatica Indu'!E516</f>
        <v>0.53</v>
      </c>
      <c r="F516">
        <f>'Calificaciones Informatica Indu'!F516</f>
        <v>1.2</v>
      </c>
      <c r="G516">
        <f>'Calificaciones Informatica Indu'!G516</f>
        <v>1.25</v>
      </c>
      <c r="H516">
        <f>'Calificaciones Informatica Indu'!H516</f>
        <v>0.6</v>
      </c>
      <c r="I516">
        <f>'Calificaciones Informatica Indu'!I516</f>
        <v>5</v>
      </c>
      <c r="J516">
        <f>'Calificaciones Informatica Indu'!J516</f>
        <v>2</v>
      </c>
      <c r="K516" t="str">
        <f>'Calificaciones Informatica Indu'!K516</f>
        <v>2015-2016</v>
      </c>
      <c r="L516">
        <f>'Calificaciones Informatica Indu'!L516</f>
        <v>2</v>
      </c>
    </row>
    <row r="517">
      <c r="A517">
        <f>'Calificaciones Informatica Indu'!A517</f>
        <v>516</v>
      </c>
      <c r="B517" t="str">
        <f>'Calificaciones Informatica Indu'!B517</f>
        <v>Guijarro Ochoa</v>
      </c>
      <c r="C517">
        <f>'Calificaciones Informatica Indu'!C517</f>
        <v>0</v>
      </c>
      <c r="D517" t="str">
        <f>'Calificaciones Informatica Indu'!D517</f>
        <v>NP</v>
      </c>
      <c r="E517" t="str">
        <f>'Calificaciones Informatica Indu'!E517</f>
        <v>NP</v>
      </c>
      <c r="F517" t="str">
        <f>'Calificaciones Informatica Indu'!F517</f>
        <v>NP</v>
      </c>
      <c r="G517" t="str">
        <f>'Calificaciones Informatica Indu'!G517</f>
        <v>NP</v>
      </c>
      <c r="H517">
        <f>'Calificaciones Informatica Indu'!H517</f>
        <v>0.7</v>
      </c>
      <c r="I517" t="str">
        <f>'Calificaciones Informatica Indu'!I517</f>
        <v>NP</v>
      </c>
      <c r="J517">
        <f>'Calificaciones Informatica Indu'!J517</f>
        <v>2</v>
      </c>
      <c r="K517" t="str">
        <f>'Calificaciones Informatica Indu'!K517</f>
        <v>2015-2016</v>
      </c>
      <c r="L517">
        <f>'Calificaciones Informatica Indu'!L517</f>
        <v>3</v>
      </c>
    </row>
    <row r="518">
      <c r="A518">
        <f>'Calificaciones Informatica Indu'!A518</f>
        <v>517</v>
      </c>
      <c r="B518" t="str">
        <f>'Calificaciones Informatica Indu'!B518</f>
        <v>Mellado Moreno</v>
      </c>
      <c r="C518">
        <f>'Calificaciones Informatica Indu'!C518</f>
        <v>0</v>
      </c>
      <c r="D518" t="str">
        <f>'Calificaciones Informatica Indu'!D518</f>
        <v>NP</v>
      </c>
      <c r="E518" t="str">
        <f>'Calificaciones Informatica Indu'!E518</f>
        <v>NP</v>
      </c>
      <c r="F518" t="str">
        <f>'Calificaciones Informatica Indu'!F518</f>
        <v>NP</v>
      </c>
      <c r="G518" t="str">
        <f>'Calificaciones Informatica Indu'!G518</f>
        <v>NP</v>
      </c>
      <c r="H518">
        <f>'Calificaciones Informatica Indu'!H518</f>
        <v>0</v>
      </c>
      <c r="I518" t="str">
        <f>'Calificaciones Informatica Indu'!I518</f>
        <v>NP</v>
      </c>
      <c r="J518">
        <f>'Calificaciones Informatica Indu'!J518</f>
        <v>2</v>
      </c>
      <c r="K518" t="str">
        <f>'Calificaciones Informatica Indu'!K518</f>
        <v>2015-2016</v>
      </c>
      <c r="L518">
        <f>'Calificaciones Informatica Indu'!L518</f>
        <v>2</v>
      </c>
    </row>
    <row r="519">
      <c r="A519">
        <f>'Calificaciones Informatica Indu'!A519</f>
        <v>518</v>
      </c>
      <c r="B519" t="str">
        <f>'Calificaciones Informatica Indu'!B519</f>
        <v>Moreno Benita</v>
      </c>
      <c r="C519">
        <f>'Calificaciones Informatica Indu'!C519</f>
        <v>0.8</v>
      </c>
      <c r="D519">
        <f>'Calificaciones Informatica Indu'!D519</f>
        <v>1</v>
      </c>
      <c r="E519">
        <f>'Calificaciones Informatica Indu'!E519</f>
        <v>1</v>
      </c>
      <c r="F519">
        <f>'Calificaciones Informatica Indu'!F519</f>
        <v>0</v>
      </c>
      <c r="G519">
        <f>'Calificaciones Informatica Indu'!G519</f>
        <v>0</v>
      </c>
      <c r="H519">
        <f>'Calificaciones Informatica Indu'!H519</f>
        <v>1.1</v>
      </c>
      <c r="I519">
        <f>'Calificaciones Informatica Indu'!I519</f>
        <v>3.9</v>
      </c>
      <c r="J519">
        <f>'Calificaciones Informatica Indu'!J519</f>
        <v>2</v>
      </c>
      <c r="K519" t="str">
        <f>'Calificaciones Informatica Indu'!K519</f>
        <v>2015-2016</v>
      </c>
      <c r="L519">
        <f>'Calificaciones Informatica Indu'!L519</f>
        <v>2</v>
      </c>
    </row>
    <row r="520">
      <c r="A520">
        <f>'Calificaciones Informatica Indu'!A520</f>
        <v>519</v>
      </c>
      <c r="B520" t="str">
        <f>'Calificaciones Informatica Indu'!B520</f>
        <v>Moreno Salgado</v>
      </c>
      <c r="C520">
        <f>'Calificaciones Informatica Indu'!C520</f>
        <v>0.1</v>
      </c>
      <c r="D520">
        <f>'Calificaciones Informatica Indu'!D520</f>
        <v>0.29</v>
      </c>
      <c r="E520">
        <f>'Calificaciones Informatica Indu'!E520</f>
        <v>0.65</v>
      </c>
      <c r="F520" t="str">
        <f>'Calificaciones Informatica Indu'!F520</f>
        <v>NP</v>
      </c>
      <c r="G520" t="str">
        <f>'Calificaciones Informatica Indu'!G520</f>
        <v>NP</v>
      </c>
      <c r="H520">
        <f>'Calificaciones Informatica Indu'!H520</f>
        <v>0.15</v>
      </c>
      <c r="I520" t="str">
        <f>'Calificaciones Informatica Indu'!I520</f>
        <v>NP</v>
      </c>
      <c r="J520">
        <f>'Calificaciones Informatica Indu'!J520</f>
        <v>2</v>
      </c>
      <c r="K520" t="str">
        <f>'Calificaciones Informatica Indu'!K520</f>
        <v>2015-2016</v>
      </c>
      <c r="L520">
        <f>'Calificaciones Informatica Indu'!L520</f>
        <v>2</v>
      </c>
    </row>
    <row r="521">
      <c r="A521">
        <f>'Calificaciones Informatica Indu'!A521</f>
        <v>520</v>
      </c>
      <c r="B521" t="str">
        <f>'Calificaciones Informatica Indu'!B521</f>
        <v>Nguema MBA Nchama</v>
      </c>
      <c r="C521">
        <f>'Calificaciones Informatica Indu'!C521</f>
        <v>0.1</v>
      </c>
      <c r="D521">
        <f>'Calificaciones Informatica Indu'!D521</f>
        <v>0.72</v>
      </c>
      <c r="E521">
        <f>'Calificaciones Informatica Indu'!E521</f>
        <v>0.4</v>
      </c>
      <c r="F521">
        <f>'Calificaciones Informatica Indu'!F521</f>
        <v>0</v>
      </c>
      <c r="G521" t="str">
        <f>'Calificaciones Informatica Indu'!G521</f>
        <v>NP</v>
      </c>
      <c r="H521">
        <f>'Calificaciones Informatica Indu'!H521</f>
        <v>0.12</v>
      </c>
      <c r="I521" t="str">
        <f>'Calificaciones Informatica Indu'!I521</f>
        <v>NP</v>
      </c>
      <c r="J521">
        <f>'Calificaciones Informatica Indu'!J521</f>
        <v>2</v>
      </c>
      <c r="K521" t="str">
        <f>'Calificaciones Informatica Indu'!K521</f>
        <v>2015-2016</v>
      </c>
      <c r="L521">
        <f>'Calificaciones Informatica Indu'!L521</f>
        <v>6</v>
      </c>
    </row>
    <row r="522">
      <c r="A522">
        <f>'Calificaciones Informatica Indu'!A522</f>
        <v>521</v>
      </c>
      <c r="B522" t="str">
        <f>'Calificaciones Informatica Indu'!B522</f>
        <v>Orellana Cerrillo</v>
      </c>
      <c r="C522">
        <f>'Calificaciones Informatica Indu'!C522</f>
        <v>0.4</v>
      </c>
      <c r="D522">
        <f>'Calificaciones Informatica Indu'!D522</f>
        <v>0.82</v>
      </c>
      <c r="E522">
        <f>'Calificaciones Informatica Indu'!E522</f>
        <v>0.6</v>
      </c>
      <c r="F522">
        <f>'Calificaciones Informatica Indu'!F522</f>
        <v>0.5</v>
      </c>
      <c r="G522">
        <f>'Calificaciones Informatica Indu'!G522</f>
        <v>0</v>
      </c>
      <c r="H522">
        <f>'Calificaciones Informatica Indu'!H522</f>
        <v>0.25</v>
      </c>
      <c r="I522">
        <f>'Calificaciones Informatica Indu'!I522</f>
        <v>2.6</v>
      </c>
      <c r="J522">
        <f>'Calificaciones Informatica Indu'!J522</f>
        <v>2</v>
      </c>
      <c r="K522" t="str">
        <f>'Calificaciones Informatica Indu'!K522</f>
        <v>2015-2016</v>
      </c>
      <c r="L522">
        <f>'Calificaciones Informatica Indu'!L522</f>
        <v>2</v>
      </c>
    </row>
    <row r="523">
      <c r="A523">
        <f>'Calificaciones Informatica Indu'!A523</f>
        <v>522</v>
      </c>
      <c r="B523" t="str">
        <f>'Calificaciones Informatica Indu'!B523</f>
        <v>Ribera Dominguez</v>
      </c>
      <c r="C523">
        <f>'Calificaciones Informatica Indu'!C523</f>
        <v>0</v>
      </c>
      <c r="D523">
        <f>'Calificaciones Informatica Indu'!D523</f>
        <v>1</v>
      </c>
      <c r="E523">
        <f>'Calificaciones Informatica Indu'!E523</f>
        <v>0.9</v>
      </c>
      <c r="F523">
        <f>'Calificaciones Informatica Indu'!F523</f>
        <v>0.75</v>
      </c>
      <c r="G523">
        <f>'Calificaciones Informatica Indu'!G523</f>
        <v>1.85</v>
      </c>
      <c r="H523">
        <f>'Calificaciones Informatica Indu'!H523</f>
        <v>0.8</v>
      </c>
      <c r="I523">
        <f>'Calificaciones Informatica Indu'!I523</f>
        <v>5.3</v>
      </c>
      <c r="J523">
        <f>'Calificaciones Informatica Indu'!J523</f>
        <v>2</v>
      </c>
      <c r="K523" t="str">
        <f>'Calificaciones Informatica Indu'!K523</f>
        <v>2015-2016</v>
      </c>
      <c r="L523">
        <f>'Calificaciones Informatica Indu'!L523</f>
        <v>3</v>
      </c>
    </row>
    <row r="524">
      <c r="A524">
        <f>'Calificaciones Informatica Indu'!A524</f>
        <v>523</v>
      </c>
      <c r="B524" t="str">
        <f>'Calificaciones Informatica Indu'!B524</f>
        <v>Rodriguez Flores</v>
      </c>
      <c r="C524">
        <f>'Calificaciones Informatica Indu'!C524</f>
        <v>0.5</v>
      </c>
      <c r="D524">
        <f>'Calificaciones Informatica Indu'!D524</f>
        <v>1</v>
      </c>
      <c r="E524">
        <f>'Calificaciones Informatica Indu'!E524</f>
        <v>0.7</v>
      </c>
      <c r="F524">
        <f>'Calificaciones Informatica Indu'!F524</f>
        <v>1.15</v>
      </c>
      <c r="G524">
        <f>'Calificaciones Informatica Indu'!G524</f>
        <v>0</v>
      </c>
      <c r="H524">
        <f>'Calificaciones Informatica Indu'!H524</f>
        <v>0.7</v>
      </c>
      <c r="I524">
        <f>'Calificaciones Informatica Indu'!I524</f>
        <v>4</v>
      </c>
      <c r="J524">
        <f>'Calificaciones Informatica Indu'!J524</f>
        <v>2</v>
      </c>
      <c r="K524" t="str">
        <f>'Calificaciones Informatica Indu'!K524</f>
        <v>2015-2016</v>
      </c>
      <c r="L524">
        <f>'Calificaciones Informatica Indu'!L524</f>
        <v>2</v>
      </c>
    </row>
    <row r="525">
      <c r="A525">
        <f>'Calificaciones Informatica Indu'!A525</f>
        <v>524</v>
      </c>
      <c r="B525" t="str">
        <f>'Calificaciones Informatica Indu'!B525</f>
        <v>Rodriguez Tarrat</v>
      </c>
      <c r="C525">
        <f>'Calificaciones Informatica Indu'!C525</f>
        <v>0.7</v>
      </c>
      <c r="D525">
        <f>'Calificaciones Informatica Indu'!D525</f>
        <v>1.3</v>
      </c>
      <c r="E525">
        <f>'Calificaciones Informatica Indu'!E525</f>
        <v>0.7</v>
      </c>
      <c r="F525">
        <f>'Calificaciones Informatica Indu'!F525</f>
        <v>0.5</v>
      </c>
      <c r="G525">
        <f>'Calificaciones Informatica Indu'!G525</f>
        <v>0.5</v>
      </c>
      <c r="H525">
        <f>'Calificaciones Informatica Indu'!H525</f>
        <v>0.4</v>
      </c>
      <c r="I525">
        <f>'Calificaciones Informatica Indu'!I525</f>
        <v>4.1</v>
      </c>
      <c r="J525">
        <f>'Calificaciones Informatica Indu'!J525</f>
        <v>2</v>
      </c>
      <c r="K525" t="str">
        <f>'Calificaciones Informatica Indu'!K525</f>
        <v>2015-2016</v>
      </c>
      <c r="L525">
        <f>'Calificaciones Informatica Indu'!L525</f>
        <v>2</v>
      </c>
    </row>
    <row r="526">
      <c r="A526">
        <f>'Calificaciones Informatica Indu'!A526</f>
        <v>525</v>
      </c>
      <c r="B526" t="str">
        <f>'Calificaciones Informatica Indu'!B526</f>
        <v>Sanchez Cendrero</v>
      </c>
      <c r="C526">
        <f>'Calificaciones Informatica Indu'!C526</f>
        <v>0.3</v>
      </c>
      <c r="D526">
        <f>'Calificaciones Informatica Indu'!D526</f>
        <v>1.21</v>
      </c>
      <c r="E526">
        <f>'Calificaciones Informatica Indu'!E526</f>
        <v>0.6</v>
      </c>
      <c r="F526">
        <f>'Calificaciones Informatica Indu'!F526</f>
        <v>0</v>
      </c>
      <c r="G526" t="str">
        <f>'Calificaciones Informatica Indu'!G526</f>
        <v>NP</v>
      </c>
      <c r="H526">
        <f>'Calificaciones Informatica Indu'!H526</f>
        <v>0.25</v>
      </c>
      <c r="I526" t="str">
        <f>'Calificaciones Informatica Indu'!I526</f>
        <v>NP</v>
      </c>
      <c r="J526">
        <f>'Calificaciones Informatica Indu'!J526</f>
        <v>2</v>
      </c>
      <c r="K526" t="str">
        <f>'Calificaciones Informatica Indu'!K526</f>
        <v>2015-2016</v>
      </c>
      <c r="L526">
        <f>'Calificaciones Informatica Indu'!L526</f>
        <v>3</v>
      </c>
    </row>
    <row r="527">
      <c r="A527">
        <f>'Calificaciones Informatica Indu'!A527</f>
        <v>526</v>
      </c>
      <c r="B527" t="str">
        <f>'Calificaciones Informatica Indu'!B527</f>
        <v>Serrano Gil</v>
      </c>
      <c r="C527">
        <f>'Calificaciones Informatica Indu'!C527</f>
        <v>0</v>
      </c>
      <c r="D527">
        <f>'Calificaciones Informatica Indu'!D527</f>
        <v>2</v>
      </c>
      <c r="E527">
        <f>'Calificaciones Informatica Indu'!E527</f>
        <v>0.15</v>
      </c>
      <c r="F527">
        <f>'Calificaciones Informatica Indu'!F527</f>
        <v>1.5</v>
      </c>
      <c r="G527">
        <f>'Calificaciones Informatica Indu'!G527</f>
        <v>1.75</v>
      </c>
      <c r="H527">
        <f>'Calificaciones Informatica Indu'!H527</f>
        <v>0.75</v>
      </c>
      <c r="I527">
        <f>'Calificaciones Informatica Indu'!I527</f>
        <v>6.2</v>
      </c>
      <c r="J527">
        <f>'Calificaciones Informatica Indu'!J527</f>
        <v>2</v>
      </c>
      <c r="K527" t="str">
        <f>'Calificaciones Informatica Indu'!K527</f>
        <v>2015-2016</v>
      </c>
      <c r="L527">
        <f>'Calificaciones Informatica Indu'!L527</f>
        <v>2</v>
      </c>
    </row>
    <row r="528">
      <c r="A528">
        <f>'Calificaciones Informatica Indu'!A528</f>
        <v>527</v>
      </c>
      <c r="B528" t="str">
        <f>'Calificaciones Informatica Indu'!B528</f>
        <v>Abenojar Ramiro, Miguel Ángel</v>
      </c>
      <c r="C528">
        <f>'Calificaciones Informatica Indu'!C528</f>
        <v>0</v>
      </c>
      <c r="D528">
        <f>'Calificaciones Informatica Indu'!D528</f>
        <v>1.38</v>
      </c>
      <c r="E528">
        <f>'Calificaciones Informatica Indu'!E528</f>
        <v>0.5</v>
      </c>
      <c r="F528">
        <f>'Calificaciones Informatica Indu'!F528</f>
        <v>0.8</v>
      </c>
      <c r="G528">
        <f>'Calificaciones Informatica Indu'!G528</f>
        <v>0</v>
      </c>
      <c r="H528">
        <f>'Calificaciones Informatica Indu'!H528</f>
        <v>0.7</v>
      </c>
      <c r="I528">
        <f>'Calificaciones Informatica Indu'!I528</f>
        <v>3.4</v>
      </c>
      <c r="J528">
        <f>'Calificaciones Informatica Indu'!J528</f>
        <v>1</v>
      </c>
      <c r="K528" t="str">
        <f>'Calificaciones Informatica Indu'!K528</f>
        <v>2016-2017</v>
      </c>
      <c r="L528">
        <f>'Calificaciones Informatica Indu'!L528</f>
        <v>6</v>
      </c>
    </row>
    <row r="529">
      <c r="A529">
        <f>'Calificaciones Informatica Indu'!A529</f>
        <v>528</v>
      </c>
      <c r="B529" t="str">
        <f>'Calificaciones Informatica Indu'!B529</f>
        <v>Arenas García, Victor Manuel</v>
      </c>
      <c r="C529">
        <f>'Calificaciones Informatica Indu'!C529</f>
        <v>0.5</v>
      </c>
      <c r="D529">
        <f>'Calificaciones Informatica Indu'!D529</f>
        <v>0.65</v>
      </c>
      <c r="E529">
        <f>'Calificaciones Informatica Indu'!E529</f>
        <v>0.65</v>
      </c>
      <c r="F529">
        <f>'Calificaciones Informatica Indu'!F529</f>
        <v>0</v>
      </c>
      <c r="G529">
        <f>'Calificaciones Informatica Indu'!G529</f>
        <v>0</v>
      </c>
      <c r="H529">
        <f>'Calificaciones Informatica Indu'!H529</f>
        <v>0.55</v>
      </c>
      <c r="I529">
        <f>'Calificaciones Informatica Indu'!I529</f>
        <v>2.3</v>
      </c>
      <c r="J529">
        <f>'Calificaciones Informatica Indu'!J529</f>
        <v>1</v>
      </c>
      <c r="K529" t="str">
        <f>'Calificaciones Informatica Indu'!K529</f>
        <v>2016-2017</v>
      </c>
      <c r="L529">
        <f>'Calificaciones Informatica Indu'!L529</f>
        <v>3</v>
      </c>
    </row>
    <row r="530">
      <c r="A530">
        <f>'Calificaciones Informatica Indu'!A530</f>
        <v>529</v>
      </c>
      <c r="B530" t="str">
        <f>'Calificaciones Informatica Indu'!B530</f>
        <v>Barquero Caballero, Mercedes</v>
      </c>
      <c r="C530">
        <f>'Calificaciones Informatica Indu'!C530</f>
        <v>0</v>
      </c>
      <c r="D530">
        <f>'Calificaciones Informatica Indu'!D530</f>
        <v>1.17</v>
      </c>
      <c r="E530">
        <f>'Calificaciones Informatica Indu'!E530</f>
        <v>1</v>
      </c>
      <c r="F530" t="str">
        <f>'Calificaciones Informatica Indu'!F530</f>
        <v>NP</v>
      </c>
      <c r="G530" t="str">
        <f>'Calificaciones Informatica Indu'!G530</f>
        <v>NP</v>
      </c>
      <c r="H530">
        <f>'Calificaciones Informatica Indu'!H530</f>
        <v>0.3</v>
      </c>
      <c r="I530" t="str">
        <f>'Calificaciones Informatica Indu'!I530</f>
        <v>NP</v>
      </c>
      <c r="J530">
        <f>'Calificaciones Informatica Indu'!J530</f>
        <v>1</v>
      </c>
      <c r="K530" t="str">
        <f>'Calificaciones Informatica Indu'!K530</f>
        <v>2016-2017</v>
      </c>
      <c r="L530">
        <f>'Calificaciones Informatica Indu'!L530</f>
        <v>1</v>
      </c>
    </row>
    <row r="531">
      <c r="A531">
        <f>'Calificaciones Informatica Indu'!A531</f>
        <v>530</v>
      </c>
      <c r="B531" t="str">
        <f>'Calificaciones Informatica Indu'!B531</f>
        <v>Blanco Metidieri, Sara</v>
      </c>
      <c r="C531">
        <f>'Calificaciones Informatica Indu'!C531</f>
        <v>0.7</v>
      </c>
      <c r="D531">
        <f>'Calificaciones Informatica Indu'!D531</f>
        <v>1.63</v>
      </c>
      <c r="E531">
        <f>'Calificaciones Informatica Indu'!E531</f>
        <v>0.6415</v>
      </c>
      <c r="F531">
        <f>'Calificaciones Informatica Indu'!F531</f>
        <v>1.5</v>
      </c>
      <c r="G531">
        <f>'Calificaciones Informatica Indu'!G531</f>
        <v>2.75</v>
      </c>
      <c r="H531">
        <f>'Calificaciones Informatica Indu'!H531</f>
        <v>1.5</v>
      </c>
      <c r="I531">
        <f>'Calificaciones Informatica Indu'!I531</f>
        <v>8.7</v>
      </c>
      <c r="J531">
        <f>'Calificaciones Informatica Indu'!J531</f>
        <v>1</v>
      </c>
      <c r="K531" t="str">
        <f>'Calificaciones Informatica Indu'!K531</f>
        <v>2016-2017</v>
      </c>
      <c r="L531">
        <f>'Calificaciones Informatica Indu'!L531</f>
        <v>1</v>
      </c>
    </row>
    <row r="532">
      <c r="A532">
        <f>'Calificaciones Informatica Indu'!A532</f>
        <v>531</v>
      </c>
      <c r="B532" t="str">
        <f>'Calificaciones Informatica Indu'!B532</f>
        <v>Bresó Saucedo, Carlos</v>
      </c>
      <c r="C532">
        <f>'Calificaciones Informatica Indu'!C532</f>
        <v>0.4</v>
      </c>
      <c r="D532">
        <f>'Calificaciones Informatica Indu'!D532</f>
        <v>1.16</v>
      </c>
      <c r="E532">
        <f>'Calificaciones Informatica Indu'!E532</f>
        <v>0.741</v>
      </c>
      <c r="F532">
        <f>'Calificaciones Informatica Indu'!F532</f>
        <v>0.675</v>
      </c>
      <c r="G532">
        <f>'Calificaciones Informatica Indu'!G532</f>
        <v>1.4</v>
      </c>
      <c r="H532">
        <f>'Calificaciones Informatica Indu'!H532</f>
        <v>0.75</v>
      </c>
      <c r="I532">
        <f>'Calificaciones Informatica Indu'!I532</f>
        <v>5.1</v>
      </c>
      <c r="J532">
        <f>'Calificaciones Informatica Indu'!J532</f>
        <v>1</v>
      </c>
      <c r="K532" t="str">
        <f>'Calificaciones Informatica Indu'!K532</f>
        <v>2016-2017</v>
      </c>
      <c r="L532">
        <f>'Calificaciones Informatica Indu'!L532</f>
        <v>1</v>
      </c>
    </row>
    <row r="533">
      <c r="A533">
        <f>'Calificaciones Informatica Indu'!A533</f>
        <v>532</v>
      </c>
      <c r="B533" t="str">
        <f>'Calificaciones Informatica Indu'!B533</f>
        <v>Castarnado Ramirez, Javier</v>
      </c>
      <c r="C533">
        <f>'Calificaciones Informatica Indu'!C533</f>
        <v>0.1</v>
      </c>
      <c r="D533">
        <f>'Calificaciones Informatica Indu'!D533</f>
        <v>1.33</v>
      </c>
      <c r="E533">
        <f>'Calificaciones Informatica Indu'!E533</f>
        <v>0</v>
      </c>
      <c r="F533" t="str">
        <f>'Calificaciones Informatica Indu'!F533</f>
        <v>NP</v>
      </c>
      <c r="G533" t="str">
        <f>'Calificaciones Informatica Indu'!G533</f>
        <v>NP</v>
      </c>
      <c r="H533">
        <f>'Calificaciones Informatica Indu'!H533</f>
        <v>0</v>
      </c>
      <c r="I533" t="str">
        <f>'Calificaciones Informatica Indu'!I533</f>
        <v>NP</v>
      </c>
      <c r="J533">
        <f>'Calificaciones Informatica Indu'!J533</f>
        <v>1</v>
      </c>
      <c r="K533" t="str">
        <f>'Calificaciones Informatica Indu'!K533</f>
        <v>2016-2017</v>
      </c>
      <c r="L533">
        <f>'Calificaciones Informatica Indu'!L533</f>
        <v>1</v>
      </c>
    </row>
    <row r="534">
      <c r="A534">
        <f>'Calificaciones Informatica Indu'!A534</f>
        <v>533</v>
      </c>
      <c r="B534" t="str">
        <f>'Calificaciones Informatica Indu'!B534</f>
        <v>Contador Carmona, Mario</v>
      </c>
      <c r="C534">
        <f>'Calificaciones Informatica Indu'!C534</f>
        <v>0</v>
      </c>
      <c r="D534">
        <f>'Calificaciones Informatica Indu'!D534</f>
        <v>1.32</v>
      </c>
      <c r="E534">
        <f>'Calificaciones Informatica Indu'!E534</f>
        <v>0.53</v>
      </c>
      <c r="F534">
        <f>'Calificaciones Informatica Indu'!F534</f>
        <v>0</v>
      </c>
      <c r="G534">
        <f>'Calificaciones Informatica Indu'!G534</f>
        <v>0</v>
      </c>
      <c r="H534">
        <f>'Calificaciones Informatica Indu'!H534</f>
        <v>0.75</v>
      </c>
      <c r="I534">
        <f>'Calificaciones Informatica Indu'!I534</f>
        <v>2.6</v>
      </c>
      <c r="J534">
        <f>'Calificaciones Informatica Indu'!J534</f>
        <v>1</v>
      </c>
      <c r="K534" t="str">
        <f>'Calificaciones Informatica Indu'!K534</f>
        <v>2016-2017</v>
      </c>
      <c r="L534">
        <f>'Calificaciones Informatica Indu'!L534</f>
        <v>3</v>
      </c>
    </row>
    <row r="535">
      <c r="A535">
        <f>'Calificaciones Informatica Indu'!A535</f>
        <v>534</v>
      </c>
      <c r="B535" t="str">
        <f>'Calificaciones Informatica Indu'!B535</f>
        <v>Custodio Arenal, Pablo Agustin</v>
      </c>
      <c r="C535">
        <f>'Calificaciones Informatica Indu'!C535</f>
        <v>0.1</v>
      </c>
      <c r="D535">
        <f>'Calificaciones Informatica Indu'!D535</f>
        <v>0.95</v>
      </c>
      <c r="E535">
        <f>'Calificaciones Informatica Indu'!E535</f>
        <v>0.8</v>
      </c>
      <c r="F535">
        <f>'Calificaciones Informatica Indu'!F535</f>
        <v>0</v>
      </c>
      <c r="G535">
        <f>'Calificaciones Informatica Indu'!G535</f>
        <v>0</v>
      </c>
      <c r="H535">
        <f>'Calificaciones Informatica Indu'!H535</f>
        <v>0.75</v>
      </c>
      <c r="I535">
        <f>'Calificaciones Informatica Indu'!I535</f>
        <v>1.6</v>
      </c>
      <c r="J535">
        <f>'Calificaciones Informatica Indu'!J535</f>
        <v>1</v>
      </c>
      <c r="K535" t="str">
        <f>'Calificaciones Informatica Indu'!K535</f>
        <v>2016-2017</v>
      </c>
      <c r="L535">
        <f>'Calificaciones Informatica Indu'!L535</f>
        <v>1</v>
      </c>
    </row>
    <row r="536">
      <c r="A536">
        <f>'Calificaciones Informatica Indu'!A536</f>
        <v>535</v>
      </c>
      <c r="B536" t="str">
        <f>'Calificaciones Informatica Indu'!B536</f>
        <v>Rafael Diaz, Borja</v>
      </c>
      <c r="C536">
        <f>'Calificaciones Informatica Indu'!C536</f>
        <v>0.1</v>
      </c>
      <c r="D536" t="str">
        <f>'Calificaciones Informatica Indu'!D536</f>
        <v>NP</v>
      </c>
      <c r="E536">
        <f>'Calificaciones Informatica Indu'!E536</f>
        <v>0.53</v>
      </c>
      <c r="F536" t="str">
        <f>'Calificaciones Informatica Indu'!F536</f>
        <v>NP</v>
      </c>
      <c r="G536" t="str">
        <f>'Calificaciones Informatica Indu'!G536</f>
        <v>NP</v>
      </c>
      <c r="H536">
        <f>'Calificaciones Informatica Indu'!H536</f>
        <v>0.2</v>
      </c>
      <c r="I536" t="str">
        <f>'Calificaciones Informatica Indu'!I536</f>
        <v>NP</v>
      </c>
      <c r="J536">
        <f>'Calificaciones Informatica Indu'!J536</f>
        <v>1</v>
      </c>
      <c r="K536" t="str">
        <f>'Calificaciones Informatica Indu'!K536</f>
        <v>2016-2017</v>
      </c>
      <c r="L536">
        <f>'Calificaciones Informatica Indu'!L536</f>
        <v>1</v>
      </c>
    </row>
    <row r="537">
      <c r="A537">
        <f>'Calificaciones Informatica Indu'!A537</f>
        <v>536</v>
      </c>
      <c r="B537" t="str">
        <f>'Calificaciones Informatica Indu'!B537</f>
        <v>Dorado Bautista, Sergio</v>
      </c>
      <c r="C537">
        <f>'Calificaciones Informatica Indu'!C537</f>
        <v>0</v>
      </c>
      <c r="D537" t="str">
        <f>'Calificaciones Informatica Indu'!D537</f>
        <v>NP</v>
      </c>
      <c r="E537">
        <f>'Calificaciones Informatica Indu'!E537</f>
        <v>0.7</v>
      </c>
      <c r="F537" t="str">
        <f>'Calificaciones Informatica Indu'!F537</f>
        <v>NP</v>
      </c>
      <c r="G537" t="str">
        <f>'Calificaciones Informatica Indu'!G537</f>
        <v>NP</v>
      </c>
      <c r="H537">
        <f>'Calificaciones Informatica Indu'!H537</f>
        <v>0.75</v>
      </c>
      <c r="I537" t="str">
        <f>'Calificaciones Informatica Indu'!I537</f>
        <v>NP</v>
      </c>
      <c r="J537">
        <f>'Calificaciones Informatica Indu'!J537</f>
        <v>1</v>
      </c>
      <c r="K537" t="str">
        <f>'Calificaciones Informatica Indu'!K537</f>
        <v>2016-2017</v>
      </c>
      <c r="L537">
        <f>'Calificaciones Informatica Indu'!L537</f>
        <v>6</v>
      </c>
    </row>
    <row r="538">
      <c r="A538">
        <f>'Calificaciones Informatica Indu'!A538</f>
        <v>537</v>
      </c>
      <c r="B538" t="str">
        <f>'Calificaciones Informatica Indu'!B538</f>
        <v>Fernández González, Carmen</v>
      </c>
      <c r="C538">
        <f>'Calificaciones Informatica Indu'!C538</f>
        <v>0.7</v>
      </c>
      <c r="D538">
        <f>'Calificaciones Informatica Indu'!D538</f>
        <v>1.46</v>
      </c>
      <c r="E538">
        <f>'Calificaciones Informatica Indu'!E538</f>
        <v>0.6</v>
      </c>
      <c r="F538">
        <f>'Calificaciones Informatica Indu'!F538</f>
        <v>0</v>
      </c>
      <c r="G538">
        <f>'Calificaciones Informatica Indu'!G538</f>
        <v>0.2</v>
      </c>
      <c r="H538">
        <f>'Calificaciones Informatica Indu'!H538</f>
        <v>0.8</v>
      </c>
      <c r="I538">
        <f>'Calificaciones Informatica Indu'!I538</f>
        <v>3.7</v>
      </c>
      <c r="J538">
        <f>'Calificaciones Informatica Indu'!J538</f>
        <v>1</v>
      </c>
      <c r="K538" t="str">
        <f>'Calificaciones Informatica Indu'!K538</f>
        <v>2016-2017</v>
      </c>
      <c r="L538">
        <f>'Calificaciones Informatica Indu'!L538</f>
        <v>3</v>
      </c>
    </row>
    <row r="539">
      <c r="A539">
        <f>'Calificaciones Informatica Indu'!A539</f>
        <v>538</v>
      </c>
      <c r="B539" t="str">
        <f>'Calificaciones Informatica Indu'!B539</f>
        <v>García Sánchez, Javier</v>
      </c>
      <c r="C539">
        <f>'Calificaciones Informatica Indu'!C539</f>
        <v>0</v>
      </c>
      <c r="D539">
        <f>'Calificaciones Informatica Indu'!D539</f>
        <v>1.5</v>
      </c>
      <c r="E539">
        <f>'Calificaciones Informatica Indu'!E539</f>
        <v>0.95</v>
      </c>
      <c r="F539" t="str">
        <f>'Calificaciones Informatica Indu'!F539</f>
        <v>NP</v>
      </c>
      <c r="G539" t="str">
        <f>'Calificaciones Informatica Indu'!G539</f>
        <v>NP</v>
      </c>
      <c r="H539">
        <f>'Calificaciones Informatica Indu'!H539</f>
        <v>0</v>
      </c>
      <c r="I539" t="str">
        <f>'Calificaciones Informatica Indu'!I539</f>
        <v>NP</v>
      </c>
      <c r="J539">
        <f>'Calificaciones Informatica Indu'!J539</f>
        <v>1</v>
      </c>
      <c r="K539" t="str">
        <f>'Calificaciones Informatica Indu'!K539</f>
        <v>2016-2017</v>
      </c>
      <c r="L539">
        <f>'Calificaciones Informatica Indu'!L539</f>
        <v>6</v>
      </c>
    </row>
    <row r="540">
      <c r="A540">
        <f>'Calificaciones Informatica Indu'!A540</f>
        <v>539</v>
      </c>
      <c r="B540" t="str">
        <f>'Calificaciones Informatica Indu'!B540</f>
        <v>Hidalgo Calero, José Antonio</v>
      </c>
      <c r="C540">
        <f>'Calificaciones Informatica Indu'!C540</f>
        <v>1</v>
      </c>
      <c r="D540">
        <f>'Calificaciones Informatica Indu'!D540</f>
        <v>1.75</v>
      </c>
      <c r="E540">
        <f>'Calificaciones Informatica Indu'!E540</f>
        <v>0.8</v>
      </c>
      <c r="F540">
        <f>'Calificaciones Informatica Indu'!F540</f>
        <v>1.2</v>
      </c>
      <c r="G540">
        <f>'Calificaciones Informatica Indu'!G540</f>
        <v>2.9</v>
      </c>
      <c r="H540">
        <f>'Calificaciones Informatica Indu'!H540</f>
        <v>1.5</v>
      </c>
      <c r="I540">
        <f>'Calificaciones Informatica Indu'!I540</f>
        <v>9.5</v>
      </c>
      <c r="J540">
        <f>'Calificaciones Informatica Indu'!J540</f>
        <v>1</v>
      </c>
      <c r="K540" t="str">
        <f>'Calificaciones Informatica Indu'!K540</f>
        <v>2016-2017</v>
      </c>
      <c r="L540">
        <f>'Calificaciones Informatica Indu'!L540</f>
        <v>1</v>
      </c>
    </row>
    <row r="541">
      <c r="A541">
        <f>'Calificaciones Informatica Indu'!A541</f>
        <v>540</v>
      </c>
      <c r="B541" t="str">
        <f>'Calificaciones Informatica Indu'!B541</f>
        <v>Lozano Castellanos, Carlos</v>
      </c>
      <c r="C541">
        <f>'Calificaciones Informatica Indu'!C541</f>
        <v>1</v>
      </c>
      <c r="D541">
        <f>'Calificaciones Informatica Indu'!D541</f>
        <v>1.33</v>
      </c>
      <c r="E541">
        <f>'Calificaciones Informatica Indu'!E541</f>
        <v>1</v>
      </c>
      <c r="F541">
        <f>'Calificaciones Informatica Indu'!F541</f>
        <v>1.425</v>
      </c>
      <c r="G541">
        <f>'Calificaciones Informatica Indu'!G541</f>
        <v>2.2</v>
      </c>
      <c r="H541">
        <f>'Calificaciones Informatica Indu'!H541</f>
        <v>0.8</v>
      </c>
      <c r="I541">
        <f>'Calificaciones Informatica Indu'!I541</f>
        <v>7.8</v>
      </c>
      <c r="J541">
        <f>'Calificaciones Informatica Indu'!J541</f>
        <v>1</v>
      </c>
      <c r="K541" t="str">
        <f>'Calificaciones Informatica Indu'!K541</f>
        <v>2016-2017</v>
      </c>
      <c r="L541">
        <f>'Calificaciones Informatica Indu'!L541</f>
        <v>1</v>
      </c>
    </row>
    <row r="542">
      <c r="A542">
        <f>'Calificaciones Informatica Indu'!A542</f>
        <v>541</v>
      </c>
      <c r="B542" t="str">
        <f>'Calificaciones Informatica Indu'!B542</f>
        <v>Moreno Salgado, Antonio</v>
      </c>
      <c r="C542">
        <f>'Calificaciones Informatica Indu'!C542</f>
        <v>0.4</v>
      </c>
      <c r="D542">
        <f>'Calificaciones Informatica Indu'!D542</f>
        <v>0.66</v>
      </c>
      <c r="E542">
        <f>'Calificaciones Informatica Indu'!E542</f>
        <v>0.65</v>
      </c>
      <c r="F542" t="str">
        <f>'Calificaciones Informatica Indu'!F542</f>
        <v>NP</v>
      </c>
      <c r="G542" t="str">
        <f>'Calificaciones Informatica Indu'!G542</f>
        <v>NP</v>
      </c>
      <c r="H542">
        <f>'Calificaciones Informatica Indu'!H542</f>
        <v>0.2</v>
      </c>
      <c r="I542" t="str">
        <f>'Calificaciones Informatica Indu'!I542</f>
        <v>NP</v>
      </c>
      <c r="J542">
        <f>'Calificaciones Informatica Indu'!J542</f>
        <v>1</v>
      </c>
      <c r="K542" t="str">
        <f>'Calificaciones Informatica Indu'!K542</f>
        <v>2016-2017</v>
      </c>
      <c r="L542">
        <f>'Calificaciones Informatica Indu'!L542</f>
        <v>3</v>
      </c>
    </row>
    <row r="543">
      <c r="A543">
        <f>'Calificaciones Informatica Indu'!A543</f>
        <v>542</v>
      </c>
      <c r="B543" t="str">
        <f>'Calificaciones Informatica Indu'!B543</f>
        <v>Muñoz Martínez, Sergio</v>
      </c>
      <c r="C543">
        <f>'Calificaciones Informatica Indu'!C543</f>
        <v>0.5</v>
      </c>
      <c r="D543">
        <f>'Calificaciones Informatica Indu'!D543</f>
        <v>1.56</v>
      </c>
      <c r="E543">
        <f>'Calificaciones Informatica Indu'!E543</f>
        <v>0.737</v>
      </c>
      <c r="F543">
        <f>'Calificaciones Informatica Indu'!F543</f>
        <v>1.275</v>
      </c>
      <c r="G543">
        <f>'Calificaciones Informatica Indu'!G543</f>
        <v>0.9</v>
      </c>
      <c r="H543">
        <f>'Calificaciones Informatica Indu'!H543</f>
        <v>0.95</v>
      </c>
      <c r="I543">
        <f>'Calificaciones Informatica Indu'!I543</f>
        <v>5.9</v>
      </c>
      <c r="J543">
        <f>'Calificaciones Informatica Indu'!J543</f>
        <v>1</v>
      </c>
      <c r="K543" t="str">
        <f>'Calificaciones Informatica Indu'!K543</f>
        <v>2016-2017</v>
      </c>
      <c r="L543">
        <f>'Calificaciones Informatica Indu'!L543</f>
        <v>1</v>
      </c>
    </row>
    <row r="544">
      <c r="A544">
        <f>'Calificaciones Informatica Indu'!A544</f>
        <v>543</v>
      </c>
      <c r="B544" t="str">
        <f>'Calificaciones Informatica Indu'!B544</f>
        <v>Neguema MBA, Manuel</v>
      </c>
      <c r="C544">
        <f>'Calificaciones Informatica Indu'!C544</f>
        <v>0.1</v>
      </c>
      <c r="D544">
        <f>'Calificaciones Informatica Indu'!D544</f>
        <v>0.98</v>
      </c>
      <c r="E544">
        <f>'Calificaciones Informatica Indu'!E544</f>
        <v>0.4</v>
      </c>
      <c r="F544">
        <f>'Calificaciones Informatica Indu'!F544</f>
        <v>0.3</v>
      </c>
      <c r="G544" t="str">
        <f>'Calificaciones Informatica Indu'!G544</f>
        <v>NP</v>
      </c>
      <c r="H544">
        <f>'Calificaciones Informatica Indu'!H544</f>
        <v>0.12</v>
      </c>
      <c r="I544" t="str">
        <f>'Calificaciones Informatica Indu'!I544</f>
        <v>NP</v>
      </c>
      <c r="J544">
        <f>'Calificaciones Informatica Indu'!J544</f>
        <v>1</v>
      </c>
      <c r="K544" t="str">
        <f>'Calificaciones Informatica Indu'!K544</f>
        <v>2016-2017</v>
      </c>
      <c r="L544">
        <f>'Calificaciones Informatica Indu'!L544</f>
        <v>1</v>
      </c>
    </row>
    <row r="545">
      <c r="A545">
        <f>'Calificaciones Informatica Indu'!A545</f>
        <v>544</v>
      </c>
      <c r="B545" t="str">
        <f>'Calificaciones Informatica Indu'!B545</f>
        <v>Orellana Cerrillo, David</v>
      </c>
      <c r="C545">
        <f>'Calificaciones Informatica Indu'!C545</f>
        <v>0.6</v>
      </c>
      <c r="D545">
        <f>'Calificaciones Informatica Indu'!D545</f>
        <v>1.06</v>
      </c>
      <c r="E545">
        <f>'Calificaciones Informatica Indu'!E545</f>
        <v>0.6</v>
      </c>
      <c r="F545">
        <f>'Calificaciones Informatica Indu'!F545</f>
        <v>0.675</v>
      </c>
      <c r="G545">
        <f>'Calificaciones Informatica Indu'!G545</f>
        <v>0.75</v>
      </c>
      <c r="H545">
        <f>'Calificaciones Informatica Indu'!H545</f>
        <v>0.75</v>
      </c>
      <c r="I545">
        <f>'Calificaciones Informatica Indu'!I545</f>
        <v>4.4</v>
      </c>
      <c r="J545">
        <f>'Calificaciones Informatica Indu'!J545</f>
        <v>1</v>
      </c>
      <c r="K545" t="str">
        <f>'Calificaciones Informatica Indu'!K545</f>
        <v>2016-2017</v>
      </c>
      <c r="L545">
        <f>'Calificaciones Informatica Indu'!L545</f>
        <v>3</v>
      </c>
    </row>
    <row r="546">
      <c r="A546">
        <f>'Calificaciones Informatica Indu'!A546</f>
        <v>545</v>
      </c>
      <c r="B546" t="str">
        <f>'Calificaciones Informatica Indu'!B546</f>
        <v>Palomero Flores, Antonio</v>
      </c>
      <c r="C546">
        <f>'Calificaciones Informatica Indu'!C546</f>
        <v>0.1</v>
      </c>
      <c r="D546">
        <f>'Calificaciones Informatica Indu'!D546</f>
        <v>0.3</v>
      </c>
      <c r="E546">
        <f>'Calificaciones Informatica Indu'!E546</f>
        <v>0.6415</v>
      </c>
      <c r="F546">
        <f>'Calificaciones Informatica Indu'!F546</f>
        <v>0.075</v>
      </c>
      <c r="G546" t="str">
        <f>'Calificaciones Informatica Indu'!G546</f>
        <v>NP</v>
      </c>
      <c r="H546">
        <f>'Calificaciones Informatica Indu'!H546</f>
        <v>0.5</v>
      </c>
      <c r="I546" t="str">
        <f>'Calificaciones Informatica Indu'!I546</f>
        <v>NP</v>
      </c>
      <c r="J546">
        <f>'Calificaciones Informatica Indu'!J546</f>
        <v>1</v>
      </c>
      <c r="K546" t="str">
        <f>'Calificaciones Informatica Indu'!K546</f>
        <v>2016-2017</v>
      </c>
      <c r="L546">
        <f>'Calificaciones Informatica Indu'!L546</f>
        <v>1</v>
      </c>
    </row>
    <row r="547">
      <c r="A547">
        <f>'Calificaciones Informatica Indu'!A547</f>
        <v>546</v>
      </c>
      <c r="B547" t="str">
        <f>'Calificaciones Informatica Indu'!B547</f>
        <v>Rodriguez Flores, Laura</v>
      </c>
      <c r="C547">
        <f>'Calificaciones Informatica Indu'!C547</f>
        <v>0.5</v>
      </c>
      <c r="D547">
        <f>'Calificaciones Informatica Indu'!D547</f>
        <v>0.86</v>
      </c>
      <c r="E547">
        <f>'Calificaciones Informatica Indu'!E547</f>
        <v>0.7</v>
      </c>
      <c r="F547">
        <f>'Calificaciones Informatica Indu'!F547</f>
        <v>0.75</v>
      </c>
      <c r="G547">
        <f>'Calificaciones Informatica Indu'!G547</f>
        <v>0.2</v>
      </c>
      <c r="H547">
        <f>'Calificaciones Informatica Indu'!H547</f>
        <v>0.7</v>
      </c>
      <c r="I547">
        <f>'Calificaciones Informatica Indu'!I547</f>
        <v>3.7</v>
      </c>
      <c r="J547">
        <f>'Calificaciones Informatica Indu'!J547</f>
        <v>1</v>
      </c>
      <c r="K547" t="str">
        <f>'Calificaciones Informatica Indu'!K547</f>
        <v>2016-2017</v>
      </c>
      <c r="L547">
        <f>'Calificaciones Informatica Indu'!L547</f>
        <v>3</v>
      </c>
    </row>
    <row r="548">
      <c r="A548">
        <f>'Calificaciones Informatica Indu'!A548</f>
        <v>547</v>
      </c>
      <c r="B548" t="str">
        <f>'Calificaciones Informatica Indu'!B548</f>
        <v>Rodriguez Tarrat, Alberto</v>
      </c>
      <c r="C548">
        <f>'Calificaciones Informatica Indu'!C548</f>
        <v>0.8</v>
      </c>
      <c r="D548">
        <f>'Calificaciones Informatica Indu'!D548</f>
        <v>0.87</v>
      </c>
      <c r="E548">
        <f>'Calificaciones Informatica Indu'!E548</f>
        <v>0.7</v>
      </c>
      <c r="F548">
        <f>'Calificaciones Informatica Indu'!F548</f>
        <v>0.675</v>
      </c>
      <c r="G548">
        <f>'Calificaciones Informatica Indu'!G548</f>
        <v>0.2</v>
      </c>
      <c r="H548">
        <f>'Calificaciones Informatica Indu'!H548</f>
        <v>0.75</v>
      </c>
      <c r="I548">
        <f>'Calificaciones Informatica Indu'!I548</f>
        <v>3.9</v>
      </c>
      <c r="J548">
        <f>'Calificaciones Informatica Indu'!J548</f>
        <v>1</v>
      </c>
      <c r="K548" t="str">
        <f>'Calificaciones Informatica Indu'!K548</f>
        <v>2016-2017</v>
      </c>
      <c r="L548">
        <f>'Calificaciones Informatica Indu'!L548</f>
        <v>3</v>
      </c>
    </row>
    <row r="549">
      <c r="A549">
        <f>'Calificaciones Informatica Indu'!A549</f>
        <v>548</v>
      </c>
      <c r="B549" t="str">
        <f>'Calificaciones Informatica Indu'!B549</f>
        <v>Sánchez Cendrero, Daniel</v>
      </c>
      <c r="C549">
        <f>'Calificaciones Informatica Indu'!C549</f>
        <v>0</v>
      </c>
      <c r="D549">
        <f>'Calificaciones Informatica Indu'!D549</f>
        <v>0.95</v>
      </c>
      <c r="E549">
        <f>'Calificaciones Informatica Indu'!E549</f>
        <v>0.6</v>
      </c>
      <c r="F549">
        <f>'Calificaciones Informatica Indu'!F549</f>
        <v>0.3</v>
      </c>
      <c r="G549" t="str">
        <f>'Calificaciones Informatica Indu'!G549</f>
        <v>NP</v>
      </c>
      <c r="H549">
        <f>'Calificaciones Informatica Indu'!H549</f>
        <v>0.75</v>
      </c>
      <c r="I549" t="str">
        <f>'Calificaciones Informatica Indu'!I549</f>
        <v>NP</v>
      </c>
      <c r="J549">
        <f>'Calificaciones Informatica Indu'!J549</f>
        <v>1</v>
      </c>
      <c r="K549" t="str">
        <f>'Calificaciones Informatica Indu'!K549</f>
        <v>2016-2017</v>
      </c>
      <c r="L549">
        <f>'Calificaciones Informatica Indu'!L549</f>
        <v>2</v>
      </c>
    </row>
    <row r="550">
      <c r="A550">
        <f>'Calificaciones Informatica Indu'!A550</f>
        <v>549</v>
      </c>
      <c r="B550" t="str">
        <f>'Calificaciones Informatica Indu'!B550</f>
        <v>Sánchez Hermosilla Osorio, Raquel</v>
      </c>
      <c r="C550">
        <f>'Calificaciones Informatica Indu'!C550</f>
        <v>0.1</v>
      </c>
      <c r="D550">
        <f>'Calificaciones Informatica Indu'!D550</f>
        <v>1.58</v>
      </c>
      <c r="E550">
        <f>'Calificaciones Informatica Indu'!E550</f>
        <v>0.741</v>
      </c>
      <c r="F550">
        <f>'Calificaciones Informatica Indu'!F550</f>
        <v>0</v>
      </c>
      <c r="G550">
        <f>'Calificaciones Informatica Indu'!G550</f>
        <v>0</v>
      </c>
      <c r="H550">
        <f>'Calificaciones Informatica Indu'!H550</f>
        <v>1</v>
      </c>
      <c r="I550">
        <f>'Calificaciones Informatica Indu'!I550</f>
        <v>3.4</v>
      </c>
      <c r="J550">
        <f>'Calificaciones Informatica Indu'!J550</f>
        <v>1</v>
      </c>
      <c r="K550" t="str">
        <f>'Calificaciones Informatica Indu'!K550</f>
        <v>2016-2017</v>
      </c>
      <c r="L550">
        <f>'Calificaciones Informatica Indu'!L550</f>
        <v>1</v>
      </c>
    </row>
    <row r="551">
      <c r="A551">
        <f>'Calificaciones Informatica Indu'!A551</f>
        <v>550</v>
      </c>
      <c r="B551" t="str">
        <f>'Calificaciones Informatica Indu'!B551</f>
        <v>Tintorero Cerro, Alfonso</v>
      </c>
      <c r="C551">
        <f>'Calificaciones Informatica Indu'!C551</f>
        <v>0.1</v>
      </c>
      <c r="D551">
        <f>'Calificaciones Informatica Indu'!D551</f>
        <v>0.7</v>
      </c>
      <c r="E551">
        <f>'Calificaciones Informatica Indu'!E551</f>
        <v>0.737</v>
      </c>
      <c r="F551">
        <f>'Calificaciones Informatica Indu'!F551</f>
        <v>0</v>
      </c>
      <c r="G551">
        <f>'Calificaciones Informatica Indu'!G551</f>
        <v>0</v>
      </c>
      <c r="H551">
        <f>'Calificaciones Informatica Indu'!H551</f>
        <v>0.5</v>
      </c>
      <c r="I551">
        <f>'Calificaciones Informatica Indu'!I551</f>
        <v>2</v>
      </c>
      <c r="J551">
        <f>'Calificaciones Informatica Indu'!J551</f>
        <v>1</v>
      </c>
      <c r="K551" t="str">
        <f>'Calificaciones Informatica Indu'!K551</f>
        <v>2016-2017</v>
      </c>
      <c r="L551">
        <f>'Calificaciones Informatica Indu'!L551</f>
        <v>1</v>
      </c>
    </row>
    <row r="552">
      <c r="A552">
        <f>'Calificaciones Informatica Indu'!A552</f>
        <v>551</v>
      </c>
      <c r="B552" t="str">
        <f>'Calificaciones Informatica Indu'!B552</f>
        <v>Varea Delgado, María</v>
      </c>
      <c r="C552">
        <f>'Calificaciones Informatica Indu'!C552</f>
        <v>0.5</v>
      </c>
      <c r="D552">
        <f>'Calificaciones Informatica Indu'!D552</f>
        <v>1.93</v>
      </c>
      <c r="E552">
        <f>'Calificaciones Informatica Indu'!E552</f>
        <v>0.741</v>
      </c>
      <c r="F552">
        <f>'Calificaciones Informatica Indu'!F552</f>
        <v>0.825</v>
      </c>
      <c r="G552" t="str">
        <f>'Calificaciones Informatica Indu'!G552</f>
        <v>NP</v>
      </c>
      <c r="H552">
        <f>'Calificaciones Informatica Indu'!H552</f>
        <v>0.75</v>
      </c>
      <c r="I552" t="str">
        <f>'Calificaciones Informatica Indu'!I552</f>
        <v>NP</v>
      </c>
      <c r="J552">
        <f>'Calificaciones Informatica Indu'!J552</f>
        <v>1</v>
      </c>
      <c r="K552" t="str">
        <f>'Calificaciones Informatica Indu'!K552</f>
        <v>2016-2017</v>
      </c>
      <c r="L552">
        <f>'Calificaciones Informatica Indu'!L552</f>
        <v>1</v>
      </c>
    </row>
    <row r="553">
      <c r="A553" t="str">
        <f>'Calificaciones Informatica Indu'!A553</f>
        <v/>
      </c>
      <c r="B553" t="str">
        <f>'Calificaciones Informatica Indu'!B553</f>
        <v/>
      </c>
      <c r="C553" t="str">
        <f>'Calificaciones Informatica Indu'!C553</f>
        <v>T1</v>
      </c>
      <c r="D553" t="str">
        <f>'Calificaciones Informatica Indu'!D553</f>
        <v>T2</v>
      </c>
      <c r="E553" t="str">
        <f>'Calificaciones Informatica Indu'!E553</f>
        <v>T3</v>
      </c>
      <c r="F553" t="str">
        <f>'Calificaciones Informatica Indu'!F553</f>
        <v>T4</v>
      </c>
      <c r="G553" t="str">
        <f>'Calificaciones Informatica Indu'!G553</f>
        <v>T5</v>
      </c>
      <c r="H553" t="str">
        <f>'Calificaciones Informatica Indu'!H553</f>
        <v>T6</v>
      </c>
      <c r="I553" t="str">
        <f>'Calificaciones Informatica Indu'!I553</f>
        <v/>
      </c>
      <c r="J553" t="str">
        <f>'Calificaciones Informatica Indu'!J553</f>
        <v/>
      </c>
      <c r="K553" t="str">
        <f>'Calificaciones Informatica Indu'!K553</f>
        <v/>
      </c>
      <c r="L553" t="str">
        <f>'Calificaciones Informatica Indu'!L553</f>
        <v/>
      </c>
    </row>
    <row r="554">
      <c r="A554" t="str">
        <f>'Calificaciones Informatica Indu'!A562</f>
        <v/>
      </c>
      <c r="B554" t="str">
        <f>'Calificaciones Informatica Indu'!B562</f>
        <v/>
      </c>
      <c r="C554" t="str">
        <f>'Calificaciones Informatica Indu'!C562</f>
        <v>T1</v>
      </c>
      <c r="D554" t="str">
        <f>'Calificaciones Informatica Indu'!D562</f>
        <v>T2</v>
      </c>
      <c r="E554" t="str">
        <f>'Calificaciones Informatica Indu'!E562</f>
        <v>T3</v>
      </c>
      <c r="F554" t="str">
        <f>'Calificaciones Informatica Indu'!F562</f>
        <v>T4</v>
      </c>
      <c r="G554" t="str">
        <f>'Calificaciones Informatica Indu'!G562</f>
        <v>T5</v>
      </c>
      <c r="H554" t="str">
        <f>'Calificaciones Informatica Indu'!H562</f>
        <v>T6</v>
      </c>
      <c r="I554" t="str">
        <f>'Calificaciones Informatica Indu'!I562</f>
        <v/>
      </c>
      <c r="J554" t="str">
        <f>'Calificaciones Informatica Indu'!J562</f>
        <v/>
      </c>
      <c r="K554" t="str">
        <f>'Calificaciones Informatica Indu'!K562</f>
        <v/>
      </c>
      <c r="L554" t="str">
        <f>'Calificaciones Informatica Indu'!L562</f>
        <v/>
      </c>
    </row>
    <row r="555">
      <c r="A555" t="str">
        <f>'Calificaciones Informatica Indu'!A565</f>
        <v/>
      </c>
      <c r="B555" t="str">
        <f>'Calificaciones Informatica Indu'!B565</f>
        <v>Average mark</v>
      </c>
      <c r="C555">
        <f>'Calificaciones Informatica Indu'!C565</f>
        <v>0.46</v>
      </c>
      <c r="D555">
        <f>'Calificaciones Informatica Indu'!D565</f>
        <v>1.23</v>
      </c>
      <c r="E555">
        <f>'Calificaciones Informatica Indu'!E565</f>
        <v>0.73</v>
      </c>
      <c r="F555">
        <f>'Calificaciones Informatica Indu'!F565</f>
        <v>0.69</v>
      </c>
      <c r="G555">
        <f>'Calificaciones Informatica Indu'!G565</f>
        <v>1.18</v>
      </c>
      <c r="H555">
        <f>'Calificaciones Informatica Indu'!H565</f>
        <v>0.74</v>
      </c>
      <c r="I555" t="str">
        <f>'Calificaciones Informatica Indu'!I565</f>
        <v/>
      </c>
      <c r="J555" t="str">
        <f>'Calificaciones Informatica Indu'!J565</f>
        <v/>
      </c>
      <c r="K555" t="str">
        <f>'Calificaciones Informatica Indu'!K565</f>
        <v/>
      </c>
      <c r="L555" t="str">
        <f>'Calificaciones Informatica Indu'!L565</f>
        <v/>
      </c>
    </row>
    <row r="556">
      <c r="A556" t="str">
        <f>'Calificaciones Informatica Indu'!A566</f>
        <v/>
      </c>
      <c r="B556" t="str">
        <f>'Calificaciones Informatica Indu'!B566</f>
        <v/>
      </c>
      <c r="C556" t="str">
        <f>'Calificaciones Informatica Indu'!C566</f>
        <v/>
      </c>
      <c r="D556" t="str">
        <f>'Calificaciones Informatica Indu'!D566</f>
        <v/>
      </c>
      <c r="E556" t="str">
        <f>'Calificaciones Informatica Indu'!E566</f>
        <v/>
      </c>
      <c r="F556" t="str">
        <f>'Calificaciones Informatica Indu'!F566</f>
        <v/>
      </c>
      <c r="G556" t="str">
        <f>'Calificaciones Informatica Indu'!G566</f>
        <v/>
      </c>
      <c r="H556" t="str">
        <f>'Calificaciones Informatica Indu'!H566</f>
        <v/>
      </c>
      <c r="I556" t="str">
        <f>'Calificaciones Informatica Indu'!I566</f>
        <v/>
      </c>
      <c r="J556" t="str">
        <f>'Calificaciones Informatica Indu'!J566</f>
        <v/>
      </c>
      <c r="K556" t="str">
        <f>'Calificaciones Informatica Indu'!K566</f>
        <v/>
      </c>
      <c r="L556" t="str">
        <f>'Calificaciones Informatica Indu'!L566</f>
        <v/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14"/>
    <col customWidth="1" min="2" max="2" width="37.14"/>
  </cols>
  <sheetData>
    <row r="1" ht="37.5">
      <c r="A1" t="str">
        <f>'Calificaciones Informatica Indu'!A1</f>
        <v>Nº</v>
      </c>
      <c r="B1" t="str">
        <f>'Calificaciones Informatica Indu'!B1</f>
        <v>ALUMN@</v>
      </c>
      <c r="C1" s="45" t="str">
        <f>'Calificaciones Informatica Indu'!C1</f>
        <v>Puntos de Clase
(1 punto)</v>
      </c>
      <c r="D1" s="45" t="str">
        <f>'Calificaciones Informatica Indu'!D1</f>
        <v>Temas 1 y 2
 (2 puntos)</v>
      </c>
      <c r="E1" s="45" t="str">
        <f>'Calificaciones Informatica Indu'!E1</f>
        <v>Temas 3 y 4
 (1 punto)</v>
      </c>
      <c r="F1" s="45" t="str">
        <f>'Calificaciones Informatica Indu'!F1</f>
        <v>Programación I
(1.5 puntos)</v>
      </c>
      <c r="G1" s="45" t="str">
        <f>'Calificaciones Informatica Indu'!G1</f>
        <v>Programación (II)
 (3 puntos)</v>
      </c>
      <c r="H1" s="45" t="str">
        <f>'Calificaciones Informatica Indu'!H1</f>
        <v>PRACTICAS 
(1.5 PUNTOS)</v>
      </c>
      <c r="I1" s="45" t="str">
        <f>'Calificaciones Informatica Indu'!I1</f>
        <v>NOTA 
FINAL</v>
      </c>
      <c r="J1" s="45" t="str">
        <f>'Calificaciones Informatica Indu'!J1</f>
        <v>Convocatoria
1 Ordinaria
2 Extraordinaria</v>
      </c>
      <c r="K1" s="45" t="str">
        <f>'Calificaciones Informatica Indu'!K1</f>
        <v>Año</v>
      </c>
      <c r="L1" s="45" t="str">
        <f>'Calificaciones Informatica Indu'!L1</f>
        <v>Intentos</v>
      </c>
    </row>
    <row r="2">
      <c r="A2">
        <f>'Calificaciones Informatica Indu'!A2</f>
        <v>1</v>
      </c>
      <c r="B2" t="str">
        <f>'Calificaciones Informatica Indu'!B2</f>
        <v>ADRIAN BEAMUD GONZALEZ</v>
      </c>
      <c r="C2" s="45">
        <f>'Calificaciones Informatica Indu'!C2</f>
        <v>0.5</v>
      </c>
      <c r="D2" s="45">
        <f>'Calificaciones Informatica Indu'!D2</f>
        <v>1.28</v>
      </c>
      <c r="E2" s="45">
        <f>'Calificaciones Informatica Indu'!E2</f>
        <v>0.75</v>
      </c>
      <c r="F2" s="45">
        <f>'Calificaciones Informatica Indu'!F2</f>
        <v>0.7125</v>
      </c>
      <c r="G2" s="45">
        <f>'Calificaciones Informatica Indu'!G2</f>
        <v>1.8</v>
      </c>
      <c r="H2" s="45">
        <f>'Calificaciones Informatica Indu'!H2</f>
        <v>1.5</v>
      </c>
      <c r="I2" s="45">
        <f>'Calificaciones Informatica Indu'!I2</f>
        <v>6.5425</v>
      </c>
      <c r="J2" s="45">
        <f>'Calificaciones Informatica Indu'!J2</f>
        <v>1</v>
      </c>
      <c r="K2" s="45" t="str">
        <f>'Calificaciones Informatica Indu'!K2</f>
        <v>2011-2012</v>
      </c>
      <c r="L2" s="45">
        <f>'Calificaciones Informatica Indu'!L2</f>
        <v>1</v>
      </c>
    </row>
    <row r="3">
      <c r="A3">
        <f>'Calificaciones Informatica Indu'!A3</f>
        <v>2</v>
      </c>
      <c r="B3" t="str">
        <f>'Calificaciones Informatica Indu'!B3</f>
        <v>ALBERTO BRESO SANCHEZ</v>
      </c>
      <c r="C3" s="45">
        <f>'Calificaciones Informatica Indu'!C3</f>
        <v>0.5</v>
      </c>
      <c r="D3" s="45" t="str">
        <f>'Calificaciones Informatica Indu'!D3</f>
        <v>NP</v>
      </c>
      <c r="E3" s="45">
        <f>'Calificaciones Informatica Indu'!E3</f>
        <v>0</v>
      </c>
      <c r="F3" s="45" t="str">
        <f>'Calificaciones Informatica Indu'!F3</f>
        <v>NP</v>
      </c>
      <c r="G3" s="45" t="str">
        <f>'Calificaciones Informatica Indu'!G3</f>
        <v>NP</v>
      </c>
      <c r="H3" s="45">
        <f>'Calificaciones Informatica Indu'!H3</f>
        <v>0</v>
      </c>
      <c r="I3" s="45">
        <f>'Calificaciones Informatica Indu'!I3</f>
        <v>0.2</v>
      </c>
      <c r="J3" s="45">
        <f>'Calificaciones Informatica Indu'!J3</f>
        <v>1</v>
      </c>
      <c r="K3" s="45" t="str">
        <f>'Calificaciones Informatica Indu'!K3</f>
        <v>2011-2012</v>
      </c>
      <c r="L3" s="45">
        <f>'Calificaciones Informatica Indu'!L3</f>
        <v>1</v>
      </c>
    </row>
    <row r="4">
      <c r="A4">
        <f>'Calificaciones Informatica Indu'!A4</f>
        <v>3</v>
      </c>
      <c r="B4" t="str">
        <f>'Calificaciones Informatica Indu'!B4</f>
        <v>ALBERTO COTRINA OLIVARES</v>
      </c>
      <c r="C4" s="45">
        <f>'Calificaciones Informatica Indu'!C4</f>
        <v>0.5</v>
      </c>
      <c r="D4" s="45">
        <f>'Calificaciones Informatica Indu'!D4</f>
        <v>1.42</v>
      </c>
      <c r="E4" s="45">
        <f>'Calificaciones Informatica Indu'!E4</f>
        <v>0.64</v>
      </c>
      <c r="F4" s="45">
        <f>'Calificaciones Informatica Indu'!F4</f>
        <v>0.225</v>
      </c>
      <c r="G4" s="45" t="str">
        <f>'Calificaciones Informatica Indu'!G4</f>
        <v>NP</v>
      </c>
      <c r="H4" s="45">
        <f>'Calificaciones Informatica Indu'!H4</f>
        <v>0.2</v>
      </c>
      <c r="I4" s="45">
        <f>'Calificaciones Informatica Indu'!I4</f>
        <v>2.485</v>
      </c>
      <c r="J4" s="45">
        <f>'Calificaciones Informatica Indu'!J4</f>
        <v>1</v>
      </c>
      <c r="K4" s="45" t="str">
        <f>'Calificaciones Informatica Indu'!K4</f>
        <v>2011-2012</v>
      </c>
      <c r="L4" s="45">
        <f>'Calificaciones Informatica Indu'!L4</f>
        <v>1</v>
      </c>
    </row>
    <row r="5">
      <c r="A5">
        <f>'Calificaciones Informatica Indu'!A5</f>
        <v>4</v>
      </c>
      <c r="B5" t="str">
        <f>'Calificaciones Informatica Indu'!B5</f>
        <v>ALBERTO SANCHEZ JIMENEZ</v>
      </c>
      <c r="C5" s="45">
        <f>'Calificaciones Informatica Indu'!C5</f>
        <v>0.5</v>
      </c>
      <c r="D5" s="45">
        <f>'Calificaciones Informatica Indu'!D5</f>
        <v>0.84</v>
      </c>
      <c r="E5" s="45">
        <f>'Calificaciones Informatica Indu'!E5</f>
        <v>0.86</v>
      </c>
      <c r="F5" s="45">
        <f>'Calificaciones Informatica Indu'!F5</f>
        <v>0.6</v>
      </c>
      <c r="G5" s="45" t="str">
        <f>'Calificaciones Informatica Indu'!G5</f>
        <v>NP</v>
      </c>
      <c r="H5" s="45">
        <f>'Calificaciones Informatica Indu'!H5</f>
        <v>0.1</v>
      </c>
      <c r="I5" s="45">
        <f>'Calificaciones Informatica Indu'!I5</f>
        <v>2.8</v>
      </c>
      <c r="J5" s="45">
        <f>'Calificaciones Informatica Indu'!J5</f>
        <v>1</v>
      </c>
      <c r="K5" s="45" t="str">
        <f>'Calificaciones Informatica Indu'!K5</f>
        <v>2011-2012</v>
      </c>
      <c r="L5" s="45">
        <f>'Calificaciones Informatica Indu'!L5</f>
        <v>1</v>
      </c>
    </row>
    <row r="6">
      <c r="A6">
        <f>'Calificaciones Informatica Indu'!A6</f>
        <v>5</v>
      </c>
      <c r="B6" t="str">
        <f>'Calificaciones Informatica Indu'!B6</f>
        <v>ALEJANDRO MATARREDONA FNDEZ</v>
      </c>
      <c r="C6" s="45">
        <f>'Calificaciones Informatica Indu'!C6</f>
        <v>0.5</v>
      </c>
      <c r="D6" s="45" t="str">
        <f>'Calificaciones Informatica Indu'!D6</f>
        <v>NP</v>
      </c>
      <c r="E6" s="45" t="str">
        <f>'Calificaciones Informatica Indu'!E6</f>
        <v>NP</v>
      </c>
      <c r="F6" s="45" t="str">
        <f>'Calificaciones Informatica Indu'!F6</f>
        <v>NP</v>
      </c>
      <c r="G6" s="45" t="str">
        <f>'Calificaciones Informatica Indu'!G6</f>
        <v>NP</v>
      </c>
      <c r="H6" s="45">
        <f>'Calificaciones Informatica Indu'!H6</f>
        <v>0</v>
      </c>
      <c r="I6" s="45">
        <f>'Calificaciones Informatica Indu'!I6</f>
        <v>0</v>
      </c>
      <c r="J6" s="45">
        <f>'Calificaciones Informatica Indu'!J6</f>
        <v>1</v>
      </c>
      <c r="K6" s="45" t="str">
        <f>'Calificaciones Informatica Indu'!K6</f>
        <v>2011-2012</v>
      </c>
      <c r="L6" s="45">
        <f>'Calificaciones Informatica Indu'!L6</f>
        <v>1</v>
      </c>
    </row>
    <row r="7">
      <c r="A7">
        <f>'Calificaciones Informatica Indu'!A7</f>
        <v>6</v>
      </c>
      <c r="B7" t="str">
        <f>'Calificaciones Informatica Indu'!B7</f>
        <v>ALEJANDRO SANCHEZ NEGRETE</v>
      </c>
      <c r="C7" s="45">
        <f>'Calificaciones Informatica Indu'!C7</f>
        <v>0.5</v>
      </c>
      <c r="D7" s="45">
        <f>'Calificaciones Informatica Indu'!D7</f>
        <v>0.47</v>
      </c>
      <c r="E7" s="45">
        <f>'Calificaciones Informatica Indu'!E7</f>
        <v>0.75</v>
      </c>
      <c r="F7" s="45">
        <f>'Calificaciones Informatica Indu'!F7</f>
        <v>0.6</v>
      </c>
      <c r="G7" s="45">
        <f>'Calificaciones Informatica Indu'!G7</f>
        <v>0</v>
      </c>
      <c r="H7" s="45">
        <f>'Calificaciones Informatica Indu'!H7</f>
        <v>0.7</v>
      </c>
      <c r="I7" s="45">
        <f>'Calificaciones Informatica Indu'!I7</f>
        <v>2.62</v>
      </c>
      <c r="J7" s="45">
        <f>'Calificaciones Informatica Indu'!J7</f>
        <v>1</v>
      </c>
      <c r="K7" s="45" t="str">
        <f>'Calificaciones Informatica Indu'!K7</f>
        <v>2011-2012</v>
      </c>
      <c r="L7" s="45">
        <f>'Calificaciones Informatica Indu'!L7</f>
        <v>1</v>
      </c>
    </row>
    <row r="8">
      <c r="A8">
        <f>'Calificaciones Informatica Indu'!A8</f>
        <v>7</v>
      </c>
      <c r="B8" t="str">
        <f>'Calificaciones Informatica Indu'!B8</f>
        <v>ALFONSO BORREGO COSTILLO</v>
      </c>
      <c r="C8" s="45">
        <f>'Calificaciones Informatica Indu'!C8</f>
        <v>0.5</v>
      </c>
      <c r="D8" s="45">
        <f>'Calificaciones Informatica Indu'!D8</f>
        <v>0.8</v>
      </c>
      <c r="E8" s="45">
        <f>'Calificaciones Informatica Indu'!E8</f>
        <v>0.8</v>
      </c>
      <c r="F8" s="45">
        <f>'Calificaciones Informatica Indu'!F8</f>
        <v>0.6</v>
      </c>
      <c r="G8" s="45">
        <f>'Calificaciones Informatica Indu'!G8</f>
        <v>1.5</v>
      </c>
      <c r="H8" s="45">
        <f>'Calificaciones Informatica Indu'!H8</f>
        <v>0.5</v>
      </c>
      <c r="I8" s="45">
        <f>'Calificaciones Informatica Indu'!I8</f>
        <v>4.5</v>
      </c>
      <c r="J8" s="45">
        <f>'Calificaciones Informatica Indu'!J8</f>
        <v>1</v>
      </c>
      <c r="K8" s="45" t="str">
        <f>'Calificaciones Informatica Indu'!K8</f>
        <v>2011-2012</v>
      </c>
      <c r="L8" s="45">
        <f>'Calificaciones Informatica Indu'!L8</f>
        <v>1</v>
      </c>
    </row>
    <row r="9">
      <c r="A9">
        <f>'Calificaciones Informatica Indu'!A9</f>
        <v>8</v>
      </c>
      <c r="B9" t="str">
        <f>'Calificaciones Informatica Indu'!B9</f>
        <v>ALFONSO MENCHEN ARIAS</v>
      </c>
      <c r="C9" s="45">
        <f>'Calificaciones Informatica Indu'!C9</f>
        <v>0.5</v>
      </c>
      <c r="D9" s="45">
        <f>'Calificaciones Informatica Indu'!D9</f>
        <v>1.55</v>
      </c>
      <c r="E9" s="45">
        <f>'Calificaciones Informatica Indu'!E9</f>
        <v>0.81</v>
      </c>
      <c r="F9" s="45">
        <f>'Calificaciones Informatica Indu'!F9</f>
        <v>0.825</v>
      </c>
      <c r="G9" s="45">
        <f>'Calificaciones Informatica Indu'!G9</f>
        <v>3</v>
      </c>
      <c r="H9" s="45">
        <f>'Calificaciones Informatica Indu'!H9</f>
        <v>1.3</v>
      </c>
      <c r="I9" s="45">
        <f>'Calificaciones Informatica Indu'!I9</f>
        <v>8.185</v>
      </c>
      <c r="J9" s="45">
        <f>'Calificaciones Informatica Indu'!J9</f>
        <v>1</v>
      </c>
      <c r="K9" s="45" t="str">
        <f>'Calificaciones Informatica Indu'!K9</f>
        <v>2011-2012</v>
      </c>
      <c r="L9" s="45">
        <f>'Calificaciones Informatica Indu'!L9</f>
        <v>1</v>
      </c>
    </row>
    <row r="10">
      <c r="A10">
        <f>'Calificaciones Informatica Indu'!A10</f>
        <v>9</v>
      </c>
      <c r="B10" t="str">
        <f>'Calificaciones Informatica Indu'!B10</f>
        <v>ALFREDO ARCOS JIMENEZ</v>
      </c>
      <c r="C10" s="45">
        <f>'Calificaciones Informatica Indu'!C10</f>
        <v>0.5</v>
      </c>
      <c r="D10" s="45">
        <f>'Calificaciones Informatica Indu'!D10</f>
        <v>1.95</v>
      </c>
      <c r="E10" s="45">
        <f>'Calificaciones Informatica Indu'!E10</f>
        <v>0.89</v>
      </c>
      <c r="F10" s="45">
        <f>'Calificaciones Informatica Indu'!F10</f>
        <v>1.275</v>
      </c>
      <c r="G10" s="45">
        <f>'Calificaciones Informatica Indu'!G10</f>
        <v>2.775</v>
      </c>
      <c r="H10" s="45">
        <f>'Calificaciones Informatica Indu'!H10</f>
        <v>1.5</v>
      </c>
      <c r="I10" s="45">
        <f>'Calificaciones Informatica Indu'!I10</f>
        <v>9.39</v>
      </c>
      <c r="J10" s="45">
        <f>'Calificaciones Informatica Indu'!J10</f>
        <v>1</v>
      </c>
      <c r="K10" s="45" t="str">
        <f>'Calificaciones Informatica Indu'!K10</f>
        <v>2011-2012</v>
      </c>
      <c r="L10" s="45">
        <f>'Calificaciones Informatica Indu'!L10</f>
        <v>1</v>
      </c>
    </row>
    <row r="11">
      <c r="A11">
        <f>'Calificaciones Informatica Indu'!A11</f>
        <v>10</v>
      </c>
      <c r="B11" t="str">
        <f>'Calificaciones Informatica Indu'!B11</f>
        <v>ALVARO A. CALVOFERNANDEZ BAOS</v>
      </c>
      <c r="C11" s="45">
        <f>'Calificaciones Informatica Indu'!C11</f>
        <v>0.5</v>
      </c>
      <c r="D11" s="45">
        <f>'Calificaciones Informatica Indu'!D11</f>
        <v>0.6</v>
      </c>
      <c r="E11" s="45">
        <f>'Calificaciones Informatica Indu'!E11</f>
        <v>0.86</v>
      </c>
      <c r="F11" s="45" t="str">
        <f>'Calificaciones Informatica Indu'!F11</f>
        <v>NP</v>
      </c>
      <c r="G11" s="45">
        <f>'Calificaciones Informatica Indu'!G11</f>
        <v>0</v>
      </c>
      <c r="H11" s="45">
        <f>'Calificaciones Informatica Indu'!H11</f>
        <v>0</v>
      </c>
      <c r="I11" s="45">
        <f>'Calificaciones Informatica Indu'!I11</f>
        <v>1.76</v>
      </c>
      <c r="J11" s="45">
        <f>'Calificaciones Informatica Indu'!J11</f>
        <v>1</v>
      </c>
      <c r="K11" s="45" t="str">
        <f>'Calificaciones Informatica Indu'!K11</f>
        <v>2011-2012</v>
      </c>
      <c r="L11" s="45">
        <f>'Calificaciones Informatica Indu'!L11</f>
        <v>1</v>
      </c>
    </row>
    <row r="12">
      <c r="A12">
        <f>'Calificaciones Informatica Indu'!A12</f>
        <v>11</v>
      </c>
      <c r="B12" t="str">
        <f>'Calificaciones Informatica Indu'!B12</f>
        <v>ALVARO JIMENEZ MATEO</v>
      </c>
      <c r="C12" s="45">
        <f>'Calificaciones Informatica Indu'!C12</f>
        <v>0.5</v>
      </c>
      <c r="D12" s="45">
        <f>'Calificaciones Informatica Indu'!D12</f>
        <v>1.8</v>
      </c>
      <c r="E12" s="45">
        <f>'Calificaciones Informatica Indu'!E12</f>
        <v>1</v>
      </c>
      <c r="F12" s="45">
        <f>'Calificaciones Informatica Indu'!F12</f>
        <v>0.9375</v>
      </c>
      <c r="G12" s="45">
        <f>'Calificaciones Informatica Indu'!G12</f>
        <v>1.2</v>
      </c>
      <c r="H12" s="45">
        <f>'Calificaciones Informatica Indu'!H12</f>
        <v>0.4</v>
      </c>
      <c r="I12" s="45">
        <f>'Calificaciones Informatica Indu'!I12</f>
        <v>5.5375</v>
      </c>
      <c r="J12" s="45">
        <f>'Calificaciones Informatica Indu'!J12</f>
        <v>1</v>
      </c>
      <c r="K12" s="45" t="str">
        <f>'Calificaciones Informatica Indu'!K12</f>
        <v>2011-2012</v>
      </c>
      <c r="L12" s="45">
        <f>'Calificaciones Informatica Indu'!L12</f>
        <v>1</v>
      </c>
    </row>
    <row r="13">
      <c r="A13">
        <f>'Calificaciones Informatica Indu'!A13</f>
        <v>12</v>
      </c>
      <c r="B13" t="str">
        <f>'Calificaciones Informatica Indu'!B13</f>
        <v>ANA CRISTINA GUIJARRO ARRIBAS</v>
      </c>
      <c r="C13" s="45">
        <f>'Calificaciones Informatica Indu'!C13</f>
        <v>0.5</v>
      </c>
      <c r="D13" s="45" t="str">
        <f>'Calificaciones Informatica Indu'!D13</f>
        <v>NP</v>
      </c>
      <c r="E13" s="45" t="str">
        <f>'Calificaciones Informatica Indu'!E13</f>
        <v>NP</v>
      </c>
      <c r="F13" s="45" t="str">
        <f>'Calificaciones Informatica Indu'!F13</f>
        <v>NP</v>
      </c>
      <c r="G13" s="45" t="str">
        <f>'Calificaciones Informatica Indu'!G13</f>
        <v>NP</v>
      </c>
      <c r="H13" s="45">
        <f>'Calificaciones Informatica Indu'!H13</f>
        <v>0</v>
      </c>
      <c r="I13" s="45">
        <f>'Calificaciones Informatica Indu'!I13</f>
        <v>0</v>
      </c>
      <c r="J13" s="45">
        <f>'Calificaciones Informatica Indu'!J13</f>
        <v>1</v>
      </c>
      <c r="K13" s="45" t="str">
        <f>'Calificaciones Informatica Indu'!K13</f>
        <v>2011-2012</v>
      </c>
      <c r="L13" s="45">
        <f>'Calificaciones Informatica Indu'!L13</f>
        <v>1</v>
      </c>
    </row>
    <row r="14">
      <c r="A14">
        <f>'Calificaciones Informatica Indu'!A14</f>
        <v>13</v>
      </c>
      <c r="B14" t="str">
        <f>'Calificaciones Informatica Indu'!B14</f>
        <v>ANA ISABEL GOMEZ ZARCO</v>
      </c>
      <c r="C14" s="45">
        <f>'Calificaciones Informatica Indu'!C14</f>
        <v>0.5</v>
      </c>
      <c r="D14" s="45">
        <f>'Calificaciones Informatica Indu'!D14</f>
        <v>1.24</v>
      </c>
      <c r="E14" s="45">
        <f>'Calificaciones Informatica Indu'!E14</f>
        <v>0.75</v>
      </c>
      <c r="F14" s="45">
        <f>'Calificaciones Informatica Indu'!F14</f>
        <v>0.825</v>
      </c>
      <c r="G14" s="45">
        <f>'Calificaciones Informatica Indu'!G14</f>
        <v>1.35</v>
      </c>
      <c r="H14" s="45">
        <f>'Calificaciones Informatica Indu'!H14</f>
        <v>1.5</v>
      </c>
      <c r="I14" s="45">
        <f>'Calificaciones Informatica Indu'!I14</f>
        <v>6.565</v>
      </c>
      <c r="J14" s="45">
        <f>'Calificaciones Informatica Indu'!J14</f>
        <v>1</v>
      </c>
      <c r="K14" s="45" t="str">
        <f>'Calificaciones Informatica Indu'!K14</f>
        <v>2011-2012</v>
      </c>
      <c r="L14" s="45">
        <f>'Calificaciones Informatica Indu'!L14</f>
        <v>1</v>
      </c>
    </row>
    <row r="15">
      <c r="A15">
        <f>'Calificaciones Informatica Indu'!A15</f>
        <v>14</v>
      </c>
      <c r="B15" t="str">
        <f>'Calificaciones Informatica Indu'!B15</f>
        <v>ANGEL DE CAMPOS HERNAN</v>
      </c>
      <c r="C15" s="45">
        <f>'Calificaciones Informatica Indu'!C15</f>
        <v>0.5</v>
      </c>
      <c r="D15" s="45">
        <f>'Calificaciones Informatica Indu'!D15</f>
        <v>1.3</v>
      </c>
      <c r="E15" s="45">
        <f>'Calificaciones Informatica Indu'!E15</f>
        <v>0.8</v>
      </c>
      <c r="F15" s="45">
        <f>'Calificaciones Informatica Indu'!F15</f>
        <v>0.75</v>
      </c>
      <c r="G15" s="45">
        <f>'Calificaciones Informatica Indu'!G15</f>
        <v>2.325</v>
      </c>
      <c r="H15" s="45">
        <f>'Calificaciones Informatica Indu'!H15</f>
        <v>1.3</v>
      </c>
      <c r="I15" s="45">
        <f>'Calificaciones Informatica Indu'!I15</f>
        <v>6.675</v>
      </c>
      <c r="J15" s="45">
        <f>'Calificaciones Informatica Indu'!J15</f>
        <v>1</v>
      </c>
      <c r="K15" s="45" t="str">
        <f>'Calificaciones Informatica Indu'!K15</f>
        <v>2011-2012</v>
      </c>
      <c r="L15" s="45">
        <f>'Calificaciones Informatica Indu'!L15</f>
        <v>1</v>
      </c>
    </row>
    <row r="16">
      <c r="A16">
        <f>'Calificaciones Informatica Indu'!A16</f>
        <v>15</v>
      </c>
      <c r="B16" t="str">
        <f>'Calificaciones Informatica Indu'!B16</f>
        <v>ANGELA M. REDONDO IZQUIERDO</v>
      </c>
      <c r="C16" s="45">
        <f>'Calificaciones Informatica Indu'!C16</f>
        <v>0.5</v>
      </c>
      <c r="D16" s="45">
        <f>'Calificaciones Informatica Indu'!D16</f>
        <v>1.8</v>
      </c>
      <c r="E16" s="45">
        <f>'Calificaciones Informatica Indu'!E16</f>
        <v>1</v>
      </c>
      <c r="F16" s="45">
        <f>'Calificaciones Informatica Indu'!F16</f>
        <v>0.7875</v>
      </c>
      <c r="G16" s="45">
        <f>'Calificaciones Informatica Indu'!G16</f>
        <v>0.375</v>
      </c>
      <c r="H16" s="45">
        <f>'Calificaciones Informatica Indu'!H16</f>
        <v>0.75</v>
      </c>
      <c r="I16" s="45">
        <f>'Calificaciones Informatica Indu'!I16</f>
        <v>5.0125</v>
      </c>
      <c r="J16" s="45">
        <f>'Calificaciones Informatica Indu'!J16</f>
        <v>1</v>
      </c>
      <c r="K16" s="45" t="str">
        <f>'Calificaciones Informatica Indu'!K16</f>
        <v>2011-2012</v>
      </c>
      <c r="L16" s="45">
        <f>'Calificaciones Informatica Indu'!L16</f>
        <v>1</v>
      </c>
    </row>
    <row r="17">
      <c r="A17">
        <f>'Calificaciones Informatica Indu'!A17</f>
        <v>16</v>
      </c>
      <c r="B17" t="str">
        <f>'Calificaciones Informatica Indu'!B17</f>
        <v>ANGELINA NFUMU NZAMIO OBONO</v>
      </c>
      <c r="C17" s="45">
        <f>'Calificaciones Informatica Indu'!C17</f>
        <v>0.5</v>
      </c>
      <c r="D17" s="45">
        <f>'Calificaciones Informatica Indu'!D17</f>
        <v>1.18</v>
      </c>
      <c r="E17" s="45">
        <f>'Calificaciones Informatica Indu'!E17</f>
        <v>0.65</v>
      </c>
      <c r="F17" s="45">
        <f>'Calificaciones Informatica Indu'!F17</f>
        <v>0.9</v>
      </c>
      <c r="G17" s="45">
        <f>'Calificaciones Informatica Indu'!G17</f>
        <v>0.9</v>
      </c>
      <c r="H17" s="45">
        <f>'Calificaciones Informatica Indu'!H17</f>
        <v>0.4</v>
      </c>
      <c r="I17" s="45">
        <f>'Calificaciones Informatica Indu'!I17</f>
        <v>4.13</v>
      </c>
      <c r="J17" s="45">
        <f>'Calificaciones Informatica Indu'!J17</f>
        <v>1</v>
      </c>
      <c r="K17" s="45" t="str">
        <f>'Calificaciones Informatica Indu'!K17</f>
        <v>2011-2012</v>
      </c>
      <c r="L17" s="45">
        <f>'Calificaciones Informatica Indu'!L17</f>
        <v>1</v>
      </c>
    </row>
    <row r="18">
      <c r="A18">
        <f>'Calificaciones Informatica Indu'!A18</f>
        <v>17</v>
      </c>
      <c r="B18" t="str">
        <f>'Calificaciones Informatica Indu'!B18</f>
        <v>ANICETO NSUE NGUEMA</v>
      </c>
      <c r="C18" s="45">
        <f>'Calificaciones Informatica Indu'!C18</f>
        <v>0.5</v>
      </c>
      <c r="D18" s="45" t="str">
        <f>'Calificaciones Informatica Indu'!D18</f>
        <v>NP</v>
      </c>
      <c r="E18" s="45" t="str">
        <f>'Calificaciones Informatica Indu'!E18</f>
        <v>NP</v>
      </c>
      <c r="F18" s="45" t="str">
        <f>'Calificaciones Informatica Indu'!F18</f>
        <v>NP</v>
      </c>
      <c r="G18" s="45" t="str">
        <f>'Calificaciones Informatica Indu'!G18</f>
        <v>NP</v>
      </c>
      <c r="H18" s="45">
        <f>'Calificaciones Informatica Indu'!H18</f>
        <v>0</v>
      </c>
      <c r="I18" s="45">
        <f>'Calificaciones Informatica Indu'!I18</f>
        <v>0.1</v>
      </c>
      <c r="J18" s="45">
        <f>'Calificaciones Informatica Indu'!J18</f>
        <v>1</v>
      </c>
      <c r="K18" s="45" t="str">
        <f>'Calificaciones Informatica Indu'!K18</f>
        <v>2011-2012</v>
      </c>
      <c r="L18" s="45">
        <f>'Calificaciones Informatica Indu'!L18</f>
        <v>1</v>
      </c>
    </row>
    <row r="19">
      <c r="A19">
        <f>'Calificaciones Informatica Indu'!A19</f>
        <v>18</v>
      </c>
      <c r="B19" t="str">
        <f>'Calificaciones Informatica Indu'!B19</f>
        <v>ANTONIO CHAMORRO FERNÁNDEZ</v>
      </c>
      <c r="C19" s="45">
        <f>'Calificaciones Informatica Indu'!C19</f>
        <v>0.5</v>
      </c>
      <c r="D19" s="45" t="str">
        <f>'Calificaciones Informatica Indu'!D19</f>
        <v>NP</v>
      </c>
      <c r="E19" s="45">
        <f>'Calificaciones Informatica Indu'!E19</f>
        <v>0</v>
      </c>
      <c r="F19" s="45" t="str">
        <f>'Calificaciones Informatica Indu'!F19</f>
        <v>NP</v>
      </c>
      <c r="G19" s="45" t="str">
        <f>'Calificaciones Informatica Indu'!G19</f>
        <v>NP</v>
      </c>
      <c r="H19" s="45">
        <f>'Calificaciones Informatica Indu'!H19</f>
        <v>0</v>
      </c>
      <c r="I19" s="45">
        <f>'Calificaciones Informatica Indu'!I19</f>
        <v>0.2</v>
      </c>
      <c r="J19" s="45">
        <f>'Calificaciones Informatica Indu'!J19</f>
        <v>1</v>
      </c>
      <c r="K19" s="45" t="str">
        <f>'Calificaciones Informatica Indu'!K19</f>
        <v>2011-2012</v>
      </c>
      <c r="L19" s="45">
        <f>'Calificaciones Informatica Indu'!L19</f>
        <v>1</v>
      </c>
    </row>
    <row r="20">
      <c r="A20">
        <f>'Calificaciones Informatica Indu'!A20</f>
        <v>19</v>
      </c>
      <c r="B20" t="str">
        <f>'Calificaciones Informatica Indu'!B20</f>
        <v>ANTONIO LOPEZ ARROGANTE</v>
      </c>
      <c r="C20" s="45">
        <f>'Calificaciones Informatica Indu'!C20</f>
        <v>0.5</v>
      </c>
      <c r="D20" s="45">
        <f>'Calificaciones Informatica Indu'!D20</f>
        <v>1.48</v>
      </c>
      <c r="E20" s="45">
        <f>'Calificaciones Informatica Indu'!E20</f>
        <v>0.89</v>
      </c>
      <c r="F20" s="45">
        <f>'Calificaciones Informatica Indu'!F20</f>
        <v>1.35</v>
      </c>
      <c r="G20" s="45">
        <f>'Calificaciones Informatica Indu'!G20</f>
        <v>2.55</v>
      </c>
      <c r="H20" s="45">
        <f>'Calificaciones Informatica Indu'!H20</f>
        <v>1.5</v>
      </c>
      <c r="I20" s="45">
        <f>'Calificaciones Informatica Indu'!I20</f>
        <v>8.27</v>
      </c>
      <c r="J20" s="45">
        <f>'Calificaciones Informatica Indu'!J20</f>
        <v>1</v>
      </c>
      <c r="K20" s="45" t="str">
        <f>'Calificaciones Informatica Indu'!K20</f>
        <v>2011-2012</v>
      </c>
      <c r="L20" s="45">
        <f>'Calificaciones Informatica Indu'!L20</f>
        <v>1</v>
      </c>
    </row>
    <row r="21">
      <c r="A21">
        <f>'Calificaciones Informatica Indu'!A21</f>
        <v>20</v>
      </c>
      <c r="B21" t="str">
        <f>'Calificaciones Informatica Indu'!B21</f>
        <v>ANTONIO J. FDEZ SAAVEDRA</v>
      </c>
      <c r="C21" s="45">
        <f>'Calificaciones Informatica Indu'!C21</f>
        <v>0.5</v>
      </c>
      <c r="D21" s="45">
        <f>'Calificaciones Informatica Indu'!D21</f>
        <v>1.02</v>
      </c>
      <c r="E21" s="45">
        <f>'Calificaciones Informatica Indu'!E21</f>
        <v>0.75</v>
      </c>
      <c r="F21" s="45">
        <f>'Calificaciones Informatica Indu'!F21</f>
        <v>0.6</v>
      </c>
      <c r="G21" s="45">
        <f>'Calificaciones Informatica Indu'!G21</f>
        <v>1.2</v>
      </c>
      <c r="H21" s="45">
        <f>'Calificaciones Informatica Indu'!H21</f>
        <v>0.7</v>
      </c>
      <c r="I21" s="45">
        <f>'Calificaciones Informatica Indu'!I21</f>
        <v>4.37</v>
      </c>
      <c r="J21" s="45">
        <f>'Calificaciones Informatica Indu'!J21</f>
        <v>1</v>
      </c>
      <c r="K21" s="45" t="str">
        <f>'Calificaciones Informatica Indu'!K21</f>
        <v>2011-2012</v>
      </c>
      <c r="L21" s="45">
        <f>'Calificaciones Informatica Indu'!L21</f>
        <v>1</v>
      </c>
    </row>
    <row r="22">
      <c r="A22">
        <f>'Calificaciones Informatica Indu'!A22</f>
        <v>21</v>
      </c>
      <c r="B22" t="str">
        <f>'Calificaciones Informatica Indu'!B22</f>
        <v>ARTURO CORREAL SANCHO</v>
      </c>
      <c r="C22" s="45">
        <f>'Calificaciones Informatica Indu'!C22</f>
        <v>0.5</v>
      </c>
      <c r="D22" s="45">
        <f>'Calificaciones Informatica Indu'!D22</f>
        <v>1.15</v>
      </c>
      <c r="E22" s="45">
        <f>'Calificaciones Informatica Indu'!E22</f>
        <v>0.75</v>
      </c>
      <c r="F22" s="45">
        <f>'Calificaciones Informatica Indu'!F22</f>
        <v>0.675</v>
      </c>
      <c r="G22" s="45">
        <f>'Calificaciones Informatica Indu'!G22</f>
        <v>0.45</v>
      </c>
      <c r="H22" s="45">
        <f>'Calificaciones Informatica Indu'!H22</f>
        <v>0.2</v>
      </c>
      <c r="I22" s="45">
        <f>'Calificaciones Informatica Indu'!I22</f>
        <v>3.525</v>
      </c>
      <c r="J22" s="45">
        <f>'Calificaciones Informatica Indu'!J22</f>
        <v>1</v>
      </c>
      <c r="K22" s="45" t="str">
        <f>'Calificaciones Informatica Indu'!K22</f>
        <v>2011-2012</v>
      </c>
      <c r="L22" s="45">
        <f>'Calificaciones Informatica Indu'!L22</f>
        <v>1</v>
      </c>
    </row>
    <row r="23">
      <c r="A23">
        <f>'Calificaciones Informatica Indu'!A23</f>
        <v>22</v>
      </c>
      <c r="B23" t="str">
        <f>'Calificaciones Informatica Indu'!B23</f>
        <v>ARTURO DONDARZA MERO</v>
      </c>
      <c r="C23" s="45">
        <f>'Calificaciones Informatica Indu'!C23</f>
        <v>0.3</v>
      </c>
      <c r="D23" s="45">
        <f>'Calificaciones Informatica Indu'!D23</f>
        <v>0.58</v>
      </c>
      <c r="E23" s="45">
        <f>'Calificaciones Informatica Indu'!E23</f>
        <v>0.71</v>
      </c>
      <c r="F23" s="45">
        <f>'Calificaciones Informatica Indu'!F23</f>
        <v>0</v>
      </c>
      <c r="G23" s="45" t="str">
        <f>'Calificaciones Informatica Indu'!G23</f>
        <v>NP</v>
      </c>
      <c r="H23" s="45">
        <f>'Calificaciones Informatica Indu'!H23</f>
        <v>0.2</v>
      </c>
      <c r="I23" s="45">
        <f>'Calificaciones Informatica Indu'!I23</f>
        <v>1.79</v>
      </c>
      <c r="J23" s="45">
        <f>'Calificaciones Informatica Indu'!J23</f>
        <v>1</v>
      </c>
      <c r="K23" s="45" t="str">
        <f>'Calificaciones Informatica Indu'!K23</f>
        <v>2011-2012</v>
      </c>
      <c r="L23" s="45">
        <f>'Calificaciones Informatica Indu'!L23</f>
        <v>1</v>
      </c>
    </row>
    <row r="24">
      <c r="A24">
        <f>'Calificaciones Informatica Indu'!A24</f>
        <v>23</v>
      </c>
      <c r="B24" t="str">
        <f>'Calificaciones Informatica Indu'!B24</f>
        <v>BLAS LEÓN BAJO</v>
      </c>
      <c r="C24" s="45">
        <f>'Calificaciones Informatica Indu'!C24</f>
        <v>0.4</v>
      </c>
      <c r="D24" s="45">
        <f>'Calificaciones Informatica Indu'!D24</f>
        <v>0.54</v>
      </c>
      <c r="E24" s="45">
        <f>'Calificaciones Informatica Indu'!E24</f>
        <v>0.64</v>
      </c>
      <c r="F24" s="45">
        <f>'Calificaciones Informatica Indu'!F24</f>
        <v>0.225</v>
      </c>
      <c r="G24" s="45">
        <f>'Calificaciones Informatica Indu'!G24</f>
        <v>0.675</v>
      </c>
      <c r="H24" s="45">
        <f>'Calificaciones Informatica Indu'!H24</f>
        <v>0.4</v>
      </c>
      <c r="I24" s="45">
        <f>'Calificaciones Informatica Indu'!I24</f>
        <v>2.88</v>
      </c>
      <c r="J24" s="45">
        <f>'Calificaciones Informatica Indu'!J24</f>
        <v>1</v>
      </c>
      <c r="K24" s="45" t="str">
        <f>'Calificaciones Informatica Indu'!K24</f>
        <v>2011-2012</v>
      </c>
      <c r="L24" s="45">
        <f>'Calificaciones Informatica Indu'!L24</f>
        <v>1</v>
      </c>
    </row>
    <row r="25">
      <c r="A25">
        <f>'Calificaciones Informatica Indu'!A25</f>
        <v>24</v>
      </c>
      <c r="B25" t="str">
        <f>'Calificaciones Informatica Indu'!B25</f>
        <v>BIENVENIDO FELIPE NSU</v>
      </c>
      <c r="C25" s="45">
        <f>'Calificaciones Informatica Indu'!C25</f>
        <v>0</v>
      </c>
      <c r="D25" s="45" t="str">
        <f>'Calificaciones Informatica Indu'!D25</f>
        <v>NP</v>
      </c>
      <c r="E25" s="45" t="str">
        <f>'Calificaciones Informatica Indu'!E25</f>
        <v>NP</v>
      </c>
      <c r="F25" s="45" t="str">
        <f>'Calificaciones Informatica Indu'!F25</f>
        <v>NP</v>
      </c>
      <c r="G25" s="45" t="str">
        <f>'Calificaciones Informatica Indu'!G25</f>
        <v>NP</v>
      </c>
      <c r="H25" s="45">
        <f>'Calificaciones Informatica Indu'!H25</f>
        <v>0</v>
      </c>
      <c r="I25" s="45">
        <f>'Calificaciones Informatica Indu'!I25</f>
        <v>0</v>
      </c>
      <c r="J25" s="45">
        <f>'Calificaciones Informatica Indu'!J25</f>
        <v>1</v>
      </c>
      <c r="K25" s="45" t="str">
        <f>'Calificaciones Informatica Indu'!K25</f>
        <v>2011-2012</v>
      </c>
      <c r="L25" s="45">
        <f>'Calificaciones Informatica Indu'!L25</f>
        <v>1</v>
      </c>
    </row>
    <row r="26">
      <c r="A26">
        <f>'Calificaciones Informatica Indu'!A26</f>
        <v>25</v>
      </c>
      <c r="B26" t="str">
        <f>'Calificaciones Informatica Indu'!B26</f>
        <v>CANSU KAPTAN</v>
      </c>
      <c r="C26" s="45">
        <f>'Calificaciones Informatica Indu'!C26</f>
        <v>0.2</v>
      </c>
      <c r="D26" s="45" t="str">
        <f>'Calificaciones Informatica Indu'!D26</f>
        <v>NP</v>
      </c>
      <c r="E26" s="45" t="str">
        <f>'Calificaciones Informatica Indu'!E26</f>
        <v>NP</v>
      </c>
      <c r="F26" s="45" t="str">
        <f>'Calificaciones Informatica Indu'!F26</f>
        <v>NP</v>
      </c>
      <c r="G26" s="45" t="str">
        <f>'Calificaciones Informatica Indu'!G26</f>
        <v>NP</v>
      </c>
      <c r="H26" s="45">
        <f>'Calificaciones Informatica Indu'!H26</f>
        <v>1.5</v>
      </c>
      <c r="I26" s="45">
        <f>'Calificaciones Informatica Indu'!I26</f>
        <v>1.7</v>
      </c>
      <c r="J26" s="45">
        <f>'Calificaciones Informatica Indu'!J26</f>
        <v>1</v>
      </c>
      <c r="K26" s="45" t="str">
        <f>'Calificaciones Informatica Indu'!K26</f>
        <v>2011-2012</v>
      </c>
      <c r="L26" s="45">
        <f>'Calificaciones Informatica Indu'!L26</f>
        <v>1</v>
      </c>
    </row>
    <row r="27">
      <c r="A27">
        <f>'Calificaciones Informatica Indu'!A27</f>
        <v>26</v>
      </c>
      <c r="B27" t="str">
        <f>'Calificaciones Informatica Indu'!B27</f>
        <v>CARLOS ZAMORA NEGRILLO</v>
      </c>
      <c r="C27" s="45">
        <f>'Calificaciones Informatica Indu'!C27</f>
        <v>0.2</v>
      </c>
      <c r="D27" s="45">
        <f>'Calificaciones Informatica Indu'!D27</f>
        <v>0.55</v>
      </c>
      <c r="E27" s="45">
        <f>'Calificaciones Informatica Indu'!E27</f>
        <v>1</v>
      </c>
      <c r="F27" s="45">
        <f>'Calificaciones Informatica Indu'!F27</f>
        <v>0.3375</v>
      </c>
      <c r="G27" s="45">
        <f>'Calificaciones Informatica Indu'!G27</f>
        <v>0</v>
      </c>
      <c r="H27" s="45">
        <f>'Calificaciones Informatica Indu'!H27</f>
        <v>0.2</v>
      </c>
      <c r="I27" s="45">
        <f>'Calificaciones Informatica Indu'!I27</f>
        <v>2.2875</v>
      </c>
      <c r="J27" s="45">
        <f>'Calificaciones Informatica Indu'!J27</f>
        <v>1</v>
      </c>
      <c r="K27" s="45" t="str">
        <f>'Calificaciones Informatica Indu'!K27</f>
        <v>2011-2012</v>
      </c>
      <c r="L27" s="45">
        <f>'Calificaciones Informatica Indu'!L27</f>
        <v>1</v>
      </c>
    </row>
    <row r="28">
      <c r="A28">
        <f>'Calificaciones Informatica Indu'!A28</f>
        <v>27</v>
      </c>
      <c r="B28" t="str">
        <f>'Calificaciones Informatica Indu'!B28</f>
        <v>CIRILO JAVIER JUSTE SALA</v>
      </c>
      <c r="C28" s="45">
        <f>'Calificaciones Informatica Indu'!C28</f>
        <v>0.3</v>
      </c>
      <c r="D28" s="45">
        <f>'Calificaciones Informatica Indu'!D28</f>
        <v>0.6</v>
      </c>
      <c r="E28" s="45">
        <f>'Calificaciones Informatica Indu'!E28</f>
        <v>0.65</v>
      </c>
      <c r="F28" s="45" t="str">
        <f>'Calificaciones Informatica Indu'!F28</f>
        <v>NP</v>
      </c>
      <c r="G28" s="45" t="str">
        <f>'Calificaciones Informatica Indu'!G28</f>
        <v>NP</v>
      </c>
      <c r="H28" s="45">
        <f>'Calificaciones Informatica Indu'!H28</f>
        <v>0</v>
      </c>
      <c r="I28" s="45">
        <f>'Calificaciones Informatica Indu'!I28</f>
        <v>1.55</v>
      </c>
      <c r="J28" s="45">
        <f>'Calificaciones Informatica Indu'!J28</f>
        <v>1</v>
      </c>
      <c r="K28" s="45" t="str">
        <f>'Calificaciones Informatica Indu'!K28</f>
        <v>2011-2012</v>
      </c>
      <c r="L28" s="45">
        <f>'Calificaciones Informatica Indu'!L28</f>
        <v>1</v>
      </c>
    </row>
    <row r="29">
      <c r="A29">
        <f>'Calificaciones Informatica Indu'!A29</f>
        <v>28</v>
      </c>
      <c r="B29" t="str">
        <f>'Calificaciones Informatica Indu'!B29</f>
        <v>CRISTIAN CALLEJA LÓPEZ</v>
      </c>
      <c r="C29" s="45">
        <f>'Calificaciones Informatica Indu'!C29</f>
        <v>0.2</v>
      </c>
      <c r="D29" s="45">
        <f>'Calificaciones Informatica Indu'!D29</f>
        <v>0.8</v>
      </c>
      <c r="E29" s="45">
        <f>'Calificaciones Informatica Indu'!E29</f>
        <v>0.75</v>
      </c>
      <c r="F29" s="45">
        <f>'Calificaciones Informatica Indu'!F29</f>
        <v>0.9</v>
      </c>
      <c r="G29" s="45">
        <f>'Calificaciones Informatica Indu'!G29</f>
        <v>1.5</v>
      </c>
      <c r="H29" s="45">
        <f>'Calificaciones Informatica Indu'!H29</f>
        <v>0.85</v>
      </c>
      <c r="I29" s="45">
        <f>'Calificaciones Informatica Indu'!I29</f>
        <v>5</v>
      </c>
      <c r="J29" s="45">
        <f>'Calificaciones Informatica Indu'!J29</f>
        <v>1</v>
      </c>
      <c r="K29" s="45" t="str">
        <f>'Calificaciones Informatica Indu'!K29</f>
        <v>2011-2012</v>
      </c>
      <c r="L29" s="45">
        <f>'Calificaciones Informatica Indu'!L29</f>
        <v>1</v>
      </c>
    </row>
    <row r="30">
      <c r="A30">
        <f>'Calificaciones Informatica Indu'!A30</f>
        <v>29</v>
      </c>
      <c r="B30" t="str">
        <f>'Calificaciones Informatica Indu'!B30</f>
        <v>CRISTIAN GARCIA LIZCANO</v>
      </c>
      <c r="C30" s="45">
        <f>'Calificaciones Informatica Indu'!C30</f>
        <v>0.6</v>
      </c>
      <c r="D30" s="45">
        <f>'Calificaciones Informatica Indu'!D30</f>
        <v>1.84</v>
      </c>
      <c r="E30" s="45">
        <f>'Calificaciones Informatica Indu'!E30</f>
        <v>0.71</v>
      </c>
      <c r="F30" s="45">
        <f>'Calificaciones Informatica Indu'!F30</f>
        <v>0.6</v>
      </c>
      <c r="G30" s="45">
        <f>'Calificaciones Informatica Indu'!G30</f>
        <v>0.3</v>
      </c>
      <c r="H30" s="45">
        <f>'Calificaciones Informatica Indu'!H30</f>
        <v>0.75</v>
      </c>
      <c r="I30" s="45">
        <f>'Calificaciones Informatica Indu'!I30</f>
        <v>4.8</v>
      </c>
      <c r="J30" s="45">
        <f>'Calificaciones Informatica Indu'!J30</f>
        <v>1</v>
      </c>
      <c r="K30" s="45" t="str">
        <f>'Calificaciones Informatica Indu'!K30</f>
        <v>2011-2012</v>
      </c>
      <c r="L30" s="45">
        <f>'Calificaciones Informatica Indu'!L30</f>
        <v>1</v>
      </c>
    </row>
    <row r="31">
      <c r="A31">
        <f>'Calificaciones Informatica Indu'!A31</f>
        <v>30</v>
      </c>
      <c r="B31" t="str">
        <f>'Calificaciones Informatica Indu'!B31</f>
        <v>CRISTINA VOZMEDIANO TOLEDANO</v>
      </c>
      <c r="C31" s="45">
        <f>'Calificaciones Informatica Indu'!C31</f>
        <v>0.2</v>
      </c>
      <c r="D31" s="45">
        <f>'Calificaciones Informatica Indu'!D31</f>
        <v>1.54</v>
      </c>
      <c r="E31" s="45">
        <f>'Calificaciones Informatica Indu'!E31</f>
        <v>0.86</v>
      </c>
      <c r="F31" s="45">
        <f>'Calificaciones Informatica Indu'!F31</f>
        <v>0.75</v>
      </c>
      <c r="G31" s="45">
        <f>'Calificaciones Informatica Indu'!G31</f>
        <v>0.75</v>
      </c>
      <c r="H31" s="45">
        <f>'Calificaciones Informatica Indu'!H31</f>
        <v>0.2</v>
      </c>
      <c r="I31" s="45">
        <f>'Calificaciones Informatica Indu'!I31</f>
        <v>4.3</v>
      </c>
      <c r="J31" s="45">
        <f>'Calificaciones Informatica Indu'!J31</f>
        <v>1</v>
      </c>
      <c r="K31" s="45" t="str">
        <f>'Calificaciones Informatica Indu'!K31</f>
        <v>2011-2012</v>
      </c>
      <c r="L31" s="45">
        <f>'Calificaciones Informatica Indu'!L31</f>
        <v>1</v>
      </c>
    </row>
    <row r="32">
      <c r="A32">
        <f>'Calificaciones Informatica Indu'!A32</f>
        <v>31</v>
      </c>
      <c r="B32" t="str">
        <f>'Calificaciones Informatica Indu'!B32</f>
        <v>CURACIANO MBECMA ODJAM</v>
      </c>
      <c r="C32" s="45">
        <f>'Calificaciones Informatica Indu'!C32</f>
        <v>0</v>
      </c>
      <c r="D32" s="45" t="str">
        <f>'Calificaciones Informatica Indu'!D32</f>
        <v>NP</v>
      </c>
      <c r="E32" s="45" t="str">
        <f>'Calificaciones Informatica Indu'!E32</f>
        <v>NP</v>
      </c>
      <c r="F32" s="45" t="str">
        <f>'Calificaciones Informatica Indu'!F32</f>
        <v>NP</v>
      </c>
      <c r="G32" s="45" t="str">
        <f>'Calificaciones Informatica Indu'!G32</f>
        <v>NP</v>
      </c>
      <c r="H32" s="45">
        <f>'Calificaciones Informatica Indu'!H32</f>
        <v>0</v>
      </c>
      <c r="I32" s="45">
        <f>'Calificaciones Informatica Indu'!I32</f>
        <v>0</v>
      </c>
      <c r="J32" s="45">
        <f>'Calificaciones Informatica Indu'!J32</f>
        <v>1</v>
      </c>
      <c r="K32" s="45" t="str">
        <f>'Calificaciones Informatica Indu'!K32</f>
        <v>2011-2012</v>
      </c>
      <c r="L32" s="45">
        <f>'Calificaciones Informatica Indu'!L32</f>
        <v>1</v>
      </c>
    </row>
    <row r="33">
      <c r="A33">
        <f>'Calificaciones Informatica Indu'!A33</f>
        <v>32</v>
      </c>
      <c r="B33" t="str">
        <f>'Calificaciones Informatica Indu'!B33</f>
        <v>DANIEL CARMONA MAYORAL</v>
      </c>
      <c r="C33" s="45">
        <f>'Calificaciones Informatica Indu'!C33</f>
        <v>0</v>
      </c>
      <c r="D33" s="45">
        <f>'Calificaciones Informatica Indu'!D33</f>
        <v>1.24</v>
      </c>
      <c r="E33" s="45">
        <f>'Calificaciones Informatica Indu'!E33</f>
        <v>0.64</v>
      </c>
      <c r="F33" s="45">
        <f>'Calificaciones Informatica Indu'!F33</f>
        <v>0.6</v>
      </c>
      <c r="G33" s="45">
        <f>'Calificaciones Informatica Indu'!G33</f>
        <v>0.075</v>
      </c>
      <c r="H33" s="45">
        <f>'Calificaciones Informatica Indu'!H33</f>
        <v>0.1</v>
      </c>
      <c r="I33" s="45">
        <f>'Calificaciones Informatica Indu'!I33</f>
        <v>2.655</v>
      </c>
      <c r="J33" s="45">
        <f>'Calificaciones Informatica Indu'!J33</f>
        <v>1</v>
      </c>
      <c r="K33" s="45" t="str">
        <f>'Calificaciones Informatica Indu'!K33</f>
        <v>2011-2012</v>
      </c>
      <c r="L33" s="45">
        <f>'Calificaciones Informatica Indu'!L33</f>
        <v>1</v>
      </c>
    </row>
    <row r="34">
      <c r="A34">
        <f>'Calificaciones Informatica Indu'!A34</f>
        <v>33</v>
      </c>
      <c r="B34" t="str">
        <f>'Calificaciones Informatica Indu'!B34</f>
        <v>DAVID ORMEÑO SERRANO</v>
      </c>
      <c r="C34" s="45">
        <f>'Calificaciones Informatica Indu'!C34</f>
        <v>0.2</v>
      </c>
      <c r="D34" s="45">
        <f>'Calificaciones Informatica Indu'!D34</f>
        <v>1.4</v>
      </c>
      <c r="E34" s="45">
        <f>'Calificaciones Informatica Indu'!E34</f>
        <v>0.64</v>
      </c>
      <c r="F34" s="45">
        <f>'Calificaciones Informatica Indu'!F34</f>
        <v>0.1125</v>
      </c>
      <c r="G34" s="45">
        <f>'Calificaciones Informatica Indu'!G34</f>
        <v>0</v>
      </c>
      <c r="H34" s="45">
        <f>'Calificaciones Informatica Indu'!H34</f>
        <v>0</v>
      </c>
      <c r="I34" s="45">
        <f>'Calificaciones Informatica Indu'!I34</f>
        <v>2.3525</v>
      </c>
      <c r="J34" s="45">
        <f>'Calificaciones Informatica Indu'!J34</f>
        <v>1</v>
      </c>
      <c r="K34" s="45" t="str">
        <f>'Calificaciones Informatica Indu'!K34</f>
        <v>2011-2012</v>
      </c>
      <c r="L34" s="45">
        <f>'Calificaciones Informatica Indu'!L34</f>
        <v>1</v>
      </c>
    </row>
    <row r="35">
      <c r="A35">
        <f>'Calificaciones Informatica Indu'!A35</f>
        <v>34</v>
      </c>
      <c r="B35" t="str">
        <f>'Calificaciones Informatica Indu'!B35</f>
        <v>EDUARDO C. GARCIA TENORIO</v>
      </c>
      <c r="C35" s="45">
        <f>'Calificaciones Informatica Indu'!C35</f>
        <v>0</v>
      </c>
      <c r="D35" s="45" t="str">
        <f>'Calificaciones Informatica Indu'!D35</f>
        <v>NP</v>
      </c>
      <c r="E35" s="45" t="str">
        <f>'Calificaciones Informatica Indu'!E35</f>
        <v>NP</v>
      </c>
      <c r="F35" s="45" t="str">
        <f>'Calificaciones Informatica Indu'!F35</f>
        <v>NP</v>
      </c>
      <c r="G35" s="45" t="str">
        <f>'Calificaciones Informatica Indu'!G35</f>
        <v>NP</v>
      </c>
      <c r="H35" s="45">
        <f>'Calificaciones Informatica Indu'!H35</f>
        <v>0</v>
      </c>
      <c r="I35" s="45">
        <f>'Calificaciones Informatica Indu'!I35</f>
        <v>0</v>
      </c>
      <c r="J35" s="45">
        <f>'Calificaciones Informatica Indu'!J35</f>
        <v>1</v>
      </c>
      <c r="K35" s="45" t="str">
        <f>'Calificaciones Informatica Indu'!K35</f>
        <v>2011-2012</v>
      </c>
      <c r="L35" s="45">
        <f>'Calificaciones Informatica Indu'!L35</f>
        <v>1</v>
      </c>
    </row>
    <row r="36">
      <c r="A36">
        <f>'Calificaciones Informatica Indu'!A36</f>
        <v>35</v>
      </c>
      <c r="B36" t="str">
        <f>'Calificaciones Informatica Indu'!B36</f>
        <v>ENRIQUE SAEZBRAVO RABADAN</v>
      </c>
      <c r="C36" s="45">
        <f>'Calificaciones Informatica Indu'!C36</f>
        <v>0.3</v>
      </c>
      <c r="D36" s="45">
        <f>'Calificaciones Informatica Indu'!D36</f>
        <v>1.25</v>
      </c>
      <c r="E36" s="45">
        <f>'Calificaciones Informatica Indu'!E36</f>
        <v>0.75</v>
      </c>
      <c r="F36" s="45">
        <f>'Calificaciones Informatica Indu'!F36</f>
        <v>0.15</v>
      </c>
      <c r="G36" s="45" t="str">
        <f>'Calificaciones Informatica Indu'!G36</f>
        <v>NP</v>
      </c>
      <c r="H36" s="45">
        <f>'Calificaciones Informatica Indu'!H36</f>
        <v>0.2</v>
      </c>
      <c r="I36" s="45">
        <f>'Calificaciones Informatica Indu'!I36</f>
        <v>2.65</v>
      </c>
      <c r="J36" s="45">
        <f>'Calificaciones Informatica Indu'!J36</f>
        <v>1</v>
      </c>
      <c r="K36" s="45" t="str">
        <f>'Calificaciones Informatica Indu'!K36</f>
        <v>2011-2012</v>
      </c>
      <c r="L36" s="45">
        <f>'Calificaciones Informatica Indu'!L36</f>
        <v>1</v>
      </c>
    </row>
    <row r="37">
      <c r="A37">
        <f>'Calificaciones Informatica Indu'!A37</f>
        <v>36</v>
      </c>
      <c r="B37" t="str">
        <f>'Calificaciones Informatica Indu'!B37</f>
        <v>FERNANDO MBA EDU MANGUE</v>
      </c>
      <c r="C37" s="45">
        <f>'Calificaciones Informatica Indu'!C37</f>
        <v>0.3</v>
      </c>
      <c r="D37" s="45">
        <f>'Calificaciones Informatica Indu'!D37</f>
        <v>1</v>
      </c>
      <c r="E37" s="45">
        <f>'Calificaciones Informatica Indu'!E37</f>
        <v>0.65</v>
      </c>
      <c r="F37" s="45">
        <f>'Calificaciones Informatica Indu'!F37</f>
        <v>1.3875</v>
      </c>
      <c r="G37" s="45">
        <f>'Calificaciones Informatica Indu'!G37</f>
        <v>1.65</v>
      </c>
      <c r="H37" s="45">
        <f>'Calificaciones Informatica Indu'!H37</f>
        <v>0.6</v>
      </c>
      <c r="I37" s="45">
        <f>'Calificaciones Informatica Indu'!I37</f>
        <v>5.5875</v>
      </c>
      <c r="J37" s="45">
        <f>'Calificaciones Informatica Indu'!J37</f>
        <v>1</v>
      </c>
      <c r="K37" s="45" t="str">
        <f>'Calificaciones Informatica Indu'!K37</f>
        <v>2011-2012</v>
      </c>
      <c r="L37" s="45">
        <f>'Calificaciones Informatica Indu'!L37</f>
        <v>1</v>
      </c>
    </row>
    <row r="38">
      <c r="A38">
        <f>'Calificaciones Informatica Indu'!A38</f>
        <v>37</v>
      </c>
      <c r="B38" t="str">
        <f>'Calificaciones Informatica Indu'!B38</f>
        <v>FERNANDO TALAVAN SANCHEZTOLEDO</v>
      </c>
      <c r="C38" s="45">
        <f>'Calificaciones Informatica Indu'!C38</f>
        <v>0.3</v>
      </c>
      <c r="D38" s="45">
        <f>'Calificaciones Informatica Indu'!D38</f>
        <v>1.3</v>
      </c>
      <c r="E38" s="45">
        <f>'Calificaciones Informatica Indu'!E38</f>
        <v>0.81</v>
      </c>
      <c r="F38" s="45">
        <f>'Calificaciones Informatica Indu'!F38</f>
        <v>0.825</v>
      </c>
      <c r="G38" s="45">
        <f>'Calificaciones Informatica Indu'!G38</f>
        <v>1.5</v>
      </c>
      <c r="H38" s="45">
        <f>'Calificaciones Informatica Indu'!H38</f>
        <v>1.2</v>
      </c>
      <c r="I38" s="45">
        <f>'Calificaciones Informatica Indu'!I38</f>
        <v>5.935</v>
      </c>
      <c r="J38" s="45">
        <f>'Calificaciones Informatica Indu'!J38</f>
        <v>1</v>
      </c>
      <c r="K38" s="45" t="str">
        <f>'Calificaciones Informatica Indu'!K38</f>
        <v>2011-2012</v>
      </c>
      <c r="L38" s="45">
        <f>'Calificaciones Informatica Indu'!L38</f>
        <v>1</v>
      </c>
    </row>
    <row r="39">
      <c r="A39">
        <f>'Calificaciones Informatica Indu'!A39</f>
        <v>38</v>
      </c>
      <c r="B39" t="str">
        <f>'Calificaciones Informatica Indu'!B39</f>
        <v>FRANCISCO ALVAREZ GOMEZ</v>
      </c>
      <c r="C39" s="45">
        <f>'Calificaciones Informatica Indu'!C39</f>
        <v>0.3</v>
      </c>
      <c r="D39" s="45">
        <f>'Calificaciones Informatica Indu'!D39</f>
        <v>1</v>
      </c>
      <c r="E39" s="45">
        <f>'Calificaciones Informatica Indu'!E39</f>
        <v>0.71</v>
      </c>
      <c r="F39" s="45" t="str">
        <f>'Calificaciones Informatica Indu'!F39</f>
        <v>NP</v>
      </c>
      <c r="G39" s="45" t="str">
        <f>'Calificaciones Informatica Indu'!G39</f>
        <v>NP</v>
      </c>
      <c r="H39" s="45">
        <f>'Calificaciones Informatica Indu'!H39</f>
        <v>0.1</v>
      </c>
      <c r="I39" s="45">
        <f>'Calificaciones Informatica Indu'!I39</f>
        <v>2.11</v>
      </c>
      <c r="J39" s="45">
        <f>'Calificaciones Informatica Indu'!J39</f>
        <v>1</v>
      </c>
      <c r="K39" s="45" t="str">
        <f>'Calificaciones Informatica Indu'!K39</f>
        <v>2011-2012</v>
      </c>
      <c r="L39" s="45">
        <f>'Calificaciones Informatica Indu'!L39</f>
        <v>1</v>
      </c>
    </row>
    <row r="40">
      <c r="A40">
        <f>'Calificaciones Informatica Indu'!A40</f>
        <v>39</v>
      </c>
      <c r="B40" t="str">
        <f>'Calificaciones Informatica Indu'!B40</f>
        <v>FRANCISCO D. SANTOS FERREIRO</v>
      </c>
      <c r="C40" s="45">
        <f>'Calificaciones Informatica Indu'!C40</f>
        <v>0.75</v>
      </c>
      <c r="D40" s="45">
        <f>'Calificaciones Informatica Indu'!D40</f>
        <v>1.34</v>
      </c>
      <c r="E40" s="45">
        <f>'Calificaciones Informatica Indu'!E40</f>
        <v>0.89</v>
      </c>
      <c r="F40" s="45">
        <f>'Calificaciones Informatica Indu'!F40</f>
        <v>1.5</v>
      </c>
      <c r="G40" s="45">
        <f>'Calificaciones Informatica Indu'!G40</f>
        <v>1.35</v>
      </c>
      <c r="H40" s="45">
        <f>'Calificaciones Informatica Indu'!H40</f>
        <v>0.7</v>
      </c>
      <c r="I40" s="45">
        <f>'Calificaciones Informatica Indu'!I40</f>
        <v>6.53</v>
      </c>
      <c r="J40" s="45">
        <f>'Calificaciones Informatica Indu'!J40</f>
        <v>1</v>
      </c>
      <c r="K40" s="45" t="str">
        <f>'Calificaciones Informatica Indu'!K40</f>
        <v>2011-2012</v>
      </c>
      <c r="L40" s="45">
        <f>'Calificaciones Informatica Indu'!L40</f>
        <v>1</v>
      </c>
    </row>
    <row r="41">
      <c r="A41">
        <f>'Calificaciones Informatica Indu'!A41</f>
        <v>40</v>
      </c>
      <c r="B41" t="str">
        <f>'Calificaciones Informatica Indu'!B41</f>
        <v>FRANCISCO DE LA MUÑOZA ENANO</v>
      </c>
      <c r="C41" s="45">
        <f>'Calificaciones Informatica Indu'!C41</f>
        <v>0.4</v>
      </c>
      <c r="D41" s="45" t="str">
        <f>'Calificaciones Informatica Indu'!D41</f>
        <v>NP</v>
      </c>
      <c r="E41" s="45" t="str">
        <f>'Calificaciones Informatica Indu'!E41</f>
        <v>NP</v>
      </c>
      <c r="F41" s="45" t="str">
        <f>'Calificaciones Informatica Indu'!F41</f>
        <v>NP</v>
      </c>
      <c r="G41" s="45" t="str">
        <f>'Calificaciones Informatica Indu'!G41</f>
        <v>NP</v>
      </c>
      <c r="H41" s="45">
        <f>'Calificaciones Informatica Indu'!H41</f>
        <v>0.5</v>
      </c>
      <c r="I41" s="45">
        <f>'Calificaciones Informatica Indu'!I41</f>
        <v>0.9</v>
      </c>
      <c r="J41" s="45">
        <f>'Calificaciones Informatica Indu'!J41</f>
        <v>1</v>
      </c>
      <c r="K41" s="45" t="str">
        <f>'Calificaciones Informatica Indu'!K41</f>
        <v>2011-2012</v>
      </c>
      <c r="L41" s="45">
        <f>'Calificaciones Informatica Indu'!L41</f>
        <v>1</v>
      </c>
    </row>
    <row r="42">
      <c r="A42">
        <f>'Calificaciones Informatica Indu'!A42</f>
        <v>41</v>
      </c>
      <c r="B42" t="str">
        <f>'Calificaciones Informatica Indu'!B42</f>
        <v>FRANCISCO J. APARICIO MORENO</v>
      </c>
      <c r="C42" s="45">
        <f>'Calificaciones Informatica Indu'!C42</f>
        <v>0</v>
      </c>
      <c r="D42" s="45" t="str">
        <f>'Calificaciones Informatica Indu'!D42</f>
        <v>NP</v>
      </c>
      <c r="E42" s="45" t="str">
        <f>'Calificaciones Informatica Indu'!E42</f>
        <v>NP</v>
      </c>
      <c r="F42" s="45" t="str">
        <f>'Calificaciones Informatica Indu'!F42</f>
        <v>NP</v>
      </c>
      <c r="G42" s="45" t="str">
        <f>'Calificaciones Informatica Indu'!G42</f>
        <v>NP</v>
      </c>
      <c r="H42" s="45">
        <f>'Calificaciones Informatica Indu'!H42</f>
        <v>0</v>
      </c>
      <c r="I42" s="45">
        <f>'Calificaciones Informatica Indu'!I42</f>
        <v>0</v>
      </c>
      <c r="J42" s="45">
        <f>'Calificaciones Informatica Indu'!J42</f>
        <v>1</v>
      </c>
      <c r="K42" s="45" t="str">
        <f>'Calificaciones Informatica Indu'!K42</f>
        <v>2011-2012</v>
      </c>
      <c r="L42" s="45">
        <f>'Calificaciones Informatica Indu'!L42</f>
        <v>1</v>
      </c>
    </row>
    <row r="43">
      <c r="A43">
        <f>'Calificaciones Informatica Indu'!A43</f>
        <v>42</v>
      </c>
      <c r="B43" t="str">
        <f>'Calificaciones Informatica Indu'!B43</f>
        <v>FRANCISCO J. MONTES ORELLANA</v>
      </c>
      <c r="C43" s="45">
        <f>'Calificaciones Informatica Indu'!C43</f>
        <v>0</v>
      </c>
      <c r="D43" s="45" t="str">
        <f>'Calificaciones Informatica Indu'!D43</f>
        <v>NP</v>
      </c>
      <c r="E43" s="45" t="str">
        <f>'Calificaciones Informatica Indu'!E43</f>
        <v>NP</v>
      </c>
      <c r="F43" s="45" t="str">
        <f>'Calificaciones Informatica Indu'!F43</f>
        <v>NP</v>
      </c>
      <c r="G43" s="45" t="str">
        <f>'Calificaciones Informatica Indu'!G43</f>
        <v>NP</v>
      </c>
      <c r="H43" s="45">
        <f>'Calificaciones Informatica Indu'!H43</f>
        <v>0</v>
      </c>
      <c r="I43" s="45">
        <f>'Calificaciones Informatica Indu'!I43</f>
        <v>0</v>
      </c>
      <c r="J43" s="45">
        <f>'Calificaciones Informatica Indu'!J43</f>
        <v>1</v>
      </c>
      <c r="K43" s="45" t="str">
        <f>'Calificaciones Informatica Indu'!K43</f>
        <v>2011-2012</v>
      </c>
      <c r="L43" s="45">
        <f>'Calificaciones Informatica Indu'!L43</f>
        <v>1</v>
      </c>
    </row>
    <row r="44">
      <c r="A44">
        <f>'Calificaciones Informatica Indu'!A44</f>
        <v>43</v>
      </c>
      <c r="B44" t="str">
        <f>'Calificaciones Informatica Indu'!B44</f>
        <v>FRANCISCO J. NAHARRO DOÑORO</v>
      </c>
      <c r="C44" s="45">
        <f>'Calificaciones Informatica Indu'!C44</f>
        <v>0.3</v>
      </c>
      <c r="D44" s="45">
        <f>'Calificaciones Informatica Indu'!D44</f>
        <v>1.05</v>
      </c>
      <c r="E44" s="45">
        <f>'Calificaciones Informatica Indu'!E44</f>
        <v>0.6</v>
      </c>
      <c r="F44" s="45">
        <f>'Calificaciones Informatica Indu'!F44</f>
        <v>0</v>
      </c>
      <c r="G44" s="45" t="str">
        <f>'Calificaciones Informatica Indu'!G44</f>
        <v>NP</v>
      </c>
      <c r="H44" s="45">
        <f>'Calificaciones Informatica Indu'!H44</f>
        <v>0.2</v>
      </c>
      <c r="I44" s="45">
        <f>'Calificaciones Informatica Indu'!I44</f>
        <v>2.15</v>
      </c>
      <c r="J44" s="45">
        <f>'Calificaciones Informatica Indu'!J44</f>
        <v>1</v>
      </c>
      <c r="K44" s="45" t="str">
        <f>'Calificaciones Informatica Indu'!K44</f>
        <v>2011-2012</v>
      </c>
      <c r="L44" s="45">
        <f>'Calificaciones Informatica Indu'!L44</f>
        <v>1</v>
      </c>
    </row>
    <row r="45">
      <c r="A45">
        <f>'Calificaciones Informatica Indu'!A45</f>
        <v>44</v>
      </c>
      <c r="B45" t="str">
        <f>'Calificaciones Informatica Indu'!B45</f>
        <v>ILUMINADA AMAS LINSIN</v>
      </c>
      <c r="C45" s="45">
        <f>'Calificaciones Informatica Indu'!C45</f>
        <v>0.1</v>
      </c>
      <c r="D45" s="45">
        <f>'Calificaciones Informatica Indu'!D45</f>
        <v>1</v>
      </c>
      <c r="E45" s="45">
        <f>'Calificaciones Informatica Indu'!E45</f>
        <v>0.65</v>
      </c>
      <c r="F45" s="45">
        <f>'Calificaciones Informatica Indu'!F45</f>
        <v>0.6</v>
      </c>
      <c r="G45" s="45">
        <f>'Calificaciones Informatica Indu'!G45</f>
        <v>0.975</v>
      </c>
      <c r="H45" s="45">
        <f>'Calificaciones Informatica Indu'!H45</f>
        <v>0.5</v>
      </c>
      <c r="I45" s="45">
        <f>'Calificaciones Informatica Indu'!I45</f>
        <v>3.825</v>
      </c>
      <c r="J45" s="45">
        <f>'Calificaciones Informatica Indu'!J45</f>
        <v>1</v>
      </c>
      <c r="K45" s="45" t="str">
        <f>'Calificaciones Informatica Indu'!K45</f>
        <v>2011-2012</v>
      </c>
      <c r="L45" s="45">
        <f>'Calificaciones Informatica Indu'!L45</f>
        <v>1</v>
      </c>
    </row>
    <row r="46">
      <c r="A46">
        <f>'Calificaciones Informatica Indu'!A46</f>
        <v>45</v>
      </c>
      <c r="B46" t="str">
        <f>'Calificaciones Informatica Indu'!B46</f>
        <v>ISABEL MBI NVE MANGUE</v>
      </c>
      <c r="C46" s="45">
        <f>'Calificaciones Informatica Indu'!C46</f>
        <v>0</v>
      </c>
      <c r="D46" s="45">
        <f>'Calificaciones Informatica Indu'!D46</f>
        <v>1</v>
      </c>
      <c r="E46" s="45" t="str">
        <f>'Calificaciones Informatica Indu'!E46</f>
        <v>NP</v>
      </c>
      <c r="F46" s="45">
        <f>'Calificaciones Informatica Indu'!F46</f>
        <v>0.6</v>
      </c>
      <c r="G46" s="45">
        <f>'Calificaciones Informatica Indu'!G46</f>
        <v>1.5</v>
      </c>
      <c r="H46" s="45">
        <f>'Calificaciones Informatica Indu'!H46</f>
        <v>0.4</v>
      </c>
      <c r="I46" s="45">
        <f>'Calificaciones Informatica Indu'!I46</f>
        <v>3.5</v>
      </c>
      <c r="J46" s="45">
        <f>'Calificaciones Informatica Indu'!J46</f>
        <v>1</v>
      </c>
      <c r="K46" s="45" t="str">
        <f>'Calificaciones Informatica Indu'!K46</f>
        <v>2011-2012</v>
      </c>
      <c r="L46" s="45">
        <f>'Calificaciones Informatica Indu'!L46</f>
        <v>1</v>
      </c>
    </row>
    <row r="47">
      <c r="A47">
        <f>'Calificaciones Informatica Indu'!A47</f>
        <v>46</v>
      </c>
      <c r="B47" t="str">
        <f>'Calificaciones Informatica Indu'!B47</f>
        <v>JACINTO MOYANO GARCIA</v>
      </c>
      <c r="C47" s="45">
        <f>'Calificaciones Informatica Indu'!C47</f>
        <v>0.4</v>
      </c>
      <c r="D47" s="45">
        <f>'Calificaciones Informatica Indu'!D47</f>
        <v>0.9</v>
      </c>
      <c r="E47" s="45">
        <f>'Calificaciones Informatica Indu'!E47</f>
        <v>0.7</v>
      </c>
      <c r="F47" s="45">
        <f>'Calificaciones Informatica Indu'!F47</f>
        <v>0</v>
      </c>
      <c r="G47" s="45">
        <f>'Calificaciones Informatica Indu'!G47</f>
        <v>0</v>
      </c>
      <c r="H47" s="45">
        <f>'Calificaciones Informatica Indu'!H47</f>
        <v>0</v>
      </c>
      <c r="I47" s="45">
        <f>'Calificaciones Informatica Indu'!I47</f>
        <v>2</v>
      </c>
      <c r="J47" s="45">
        <f>'Calificaciones Informatica Indu'!J47</f>
        <v>1</v>
      </c>
      <c r="K47" s="45" t="str">
        <f>'Calificaciones Informatica Indu'!K47</f>
        <v>2011-2012</v>
      </c>
      <c r="L47" s="45">
        <f>'Calificaciones Informatica Indu'!L47</f>
        <v>1</v>
      </c>
    </row>
    <row r="48">
      <c r="A48">
        <f>'Calificaciones Informatica Indu'!A48</f>
        <v>47</v>
      </c>
      <c r="B48" t="str">
        <f>'Calificaciones Informatica Indu'!B48</f>
        <v>JAVIER GAMARRA FERNÁNDEZ</v>
      </c>
      <c r="C48" s="45">
        <f>'Calificaciones Informatica Indu'!C48</f>
        <v>0</v>
      </c>
      <c r="D48" s="45" t="str">
        <f>'Calificaciones Informatica Indu'!D48</f>
        <v>NP</v>
      </c>
      <c r="E48" s="45" t="str">
        <f>'Calificaciones Informatica Indu'!E48</f>
        <v>NP</v>
      </c>
      <c r="F48" s="45" t="str">
        <f>'Calificaciones Informatica Indu'!F48</f>
        <v>NP</v>
      </c>
      <c r="G48" s="45" t="str">
        <f>'Calificaciones Informatica Indu'!G48</f>
        <v>-</v>
      </c>
      <c r="H48" s="45">
        <f>'Calificaciones Informatica Indu'!H48</f>
        <v>0</v>
      </c>
      <c r="I48" s="45">
        <f>'Calificaciones Informatica Indu'!I48</f>
        <v>0</v>
      </c>
      <c r="J48" s="45">
        <f>'Calificaciones Informatica Indu'!J48</f>
        <v>1</v>
      </c>
      <c r="K48" s="45" t="str">
        <f>'Calificaciones Informatica Indu'!K48</f>
        <v>2011-2012</v>
      </c>
      <c r="L48" s="45">
        <f>'Calificaciones Informatica Indu'!L48</f>
        <v>1</v>
      </c>
    </row>
    <row r="49">
      <c r="A49">
        <f>'Calificaciones Informatica Indu'!A49</f>
        <v>48</v>
      </c>
      <c r="B49" t="str">
        <f>'Calificaciones Informatica Indu'!B49</f>
        <v>JAVIER GARCIA UBEDA</v>
      </c>
      <c r="C49" s="45">
        <f>'Calificaciones Informatica Indu'!C49</f>
        <v>0</v>
      </c>
      <c r="D49" s="45">
        <f>'Calificaciones Informatica Indu'!D49</f>
        <v>1.2</v>
      </c>
      <c r="E49" s="45">
        <f>'Calificaciones Informatica Indu'!E49</f>
        <v>0.7</v>
      </c>
      <c r="F49" s="45">
        <f>'Calificaciones Informatica Indu'!F49</f>
        <v>0.7875</v>
      </c>
      <c r="G49" s="45">
        <f>'Calificaciones Informatica Indu'!G49</f>
        <v>1.725</v>
      </c>
      <c r="H49" s="45">
        <f>'Calificaciones Informatica Indu'!H49</f>
        <v>0.5</v>
      </c>
      <c r="I49" s="45">
        <f>'Calificaciones Informatica Indu'!I49</f>
        <v>4.9125</v>
      </c>
      <c r="J49" s="45">
        <f>'Calificaciones Informatica Indu'!J49</f>
        <v>1</v>
      </c>
      <c r="K49" s="45" t="str">
        <f>'Calificaciones Informatica Indu'!K49</f>
        <v>2011-2012</v>
      </c>
      <c r="L49" s="45">
        <f>'Calificaciones Informatica Indu'!L49</f>
        <v>1</v>
      </c>
    </row>
    <row r="50">
      <c r="A50">
        <f>'Calificaciones Informatica Indu'!A50</f>
        <v>49</v>
      </c>
      <c r="B50" t="str">
        <f>'Calificaciones Informatica Indu'!B50</f>
        <v>JAVIER MATA RIVALLO</v>
      </c>
      <c r="C50" s="45">
        <f>'Calificaciones Informatica Indu'!C50</f>
        <v>0.4</v>
      </c>
      <c r="D50" s="45">
        <f>'Calificaciones Informatica Indu'!D50</f>
        <v>1.48</v>
      </c>
      <c r="E50" s="45">
        <f>'Calificaciones Informatica Indu'!E50</f>
        <v>0.86</v>
      </c>
      <c r="F50" s="45">
        <f>'Calificaciones Informatica Indu'!F50</f>
        <v>1.2375</v>
      </c>
      <c r="G50" s="45">
        <f>'Calificaciones Informatica Indu'!G50</f>
        <v>2.85</v>
      </c>
      <c r="H50" s="45">
        <f>'Calificaciones Informatica Indu'!H50</f>
        <v>1.2</v>
      </c>
      <c r="I50" s="45">
        <f>'Calificaciones Informatica Indu'!I50</f>
        <v>8.0275</v>
      </c>
      <c r="J50" s="45">
        <f>'Calificaciones Informatica Indu'!J50</f>
        <v>1</v>
      </c>
      <c r="K50" s="45" t="str">
        <f>'Calificaciones Informatica Indu'!K50</f>
        <v>2011-2012</v>
      </c>
      <c r="L50" s="45">
        <f>'Calificaciones Informatica Indu'!L50</f>
        <v>1</v>
      </c>
    </row>
    <row r="51">
      <c r="A51">
        <f>'Calificaciones Informatica Indu'!A51</f>
        <v>50</v>
      </c>
      <c r="B51" t="str">
        <f>'Calificaciones Informatica Indu'!B51</f>
        <v>JAVIER RIVAS DOMINGUEZ</v>
      </c>
      <c r="C51" s="45">
        <f>'Calificaciones Informatica Indu'!C51</f>
        <v>0.6</v>
      </c>
      <c r="D51" s="45">
        <f>'Calificaciones Informatica Indu'!D51</f>
        <v>1.6</v>
      </c>
      <c r="E51" s="45">
        <f>'Calificaciones Informatica Indu'!E51</f>
        <v>0.8</v>
      </c>
      <c r="F51" s="45">
        <f>'Calificaciones Informatica Indu'!F51</f>
        <v>0.7875</v>
      </c>
      <c r="G51" s="45">
        <f>'Calificaciones Informatica Indu'!G51</f>
        <v>1.575</v>
      </c>
      <c r="H51" s="45">
        <f>'Calificaciones Informatica Indu'!H51</f>
        <v>1.3</v>
      </c>
      <c r="I51" s="45">
        <f>'Calificaciones Informatica Indu'!I51</f>
        <v>6.6625</v>
      </c>
      <c r="J51" s="45">
        <f>'Calificaciones Informatica Indu'!J51</f>
        <v>1</v>
      </c>
      <c r="K51" s="45" t="str">
        <f>'Calificaciones Informatica Indu'!K51</f>
        <v>2011-2012</v>
      </c>
      <c r="L51" s="45">
        <f>'Calificaciones Informatica Indu'!L51</f>
        <v>1</v>
      </c>
    </row>
    <row r="52">
      <c r="A52">
        <f>'Calificaciones Informatica Indu'!A52</f>
        <v>51</v>
      </c>
      <c r="B52" t="str">
        <f>'Calificaciones Informatica Indu'!B52</f>
        <v>JAVIER RODRIGUEZ VALERO</v>
      </c>
      <c r="C52" s="45">
        <f>'Calificaciones Informatica Indu'!C52</f>
        <v>0.3</v>
      </c>
      <c r="D52" s="45">
        <f>'Calificaciones Informatica Indu'!D52</f>
        <v>1.04</v>
      </c>
      <c r="E52" s="45">
        <f>'Calificaciones Informatica Indu'!E52</f>
        <v>0.56</v>
      </c>
      <c r="F52" s="45" t="str">
        <f>'Calificaciones Informatica Indu'!F52</f>
        <v>NP</v>
      </c>
      <c r="G52" s="45" t="str">
        <f>'Calificaciones Informatica Indu'!G52</f>
        <v>NP</v>
      </c>
      <c r="H52" s="45">
        <f>'Calificaciones Informatica Indu'!H52</f>
        <v>0</v>
      </c>
      <c r="I52" s="45">
        <f>'Calificaciones Informatica Indu'!I52</f>
        <v>1.9</v>
      </c>
      <c r="J52" s="45">
        <f>'Calificaciones Informatica Indu'!J52</f>
        <v>1</v>
      </c>
      <c r="K52" s="45" t="str">
        <f>'Calificaciones Informatica Indu'!K52</f>
        <v>2011-2012</v>
      </c>
      <c r="L52" s="45">
        <f>'Calificaciones Informatica Indu'!L52</f>
        <v>1</v>
      </c>
    </row>
    <row r="53">
      <c r="A53">
        <f>'Calificaciones Informatica Indu'!A53</f>
        <v>52</v>
      </c>
      <c r="B53" t="str">
        <f>'Calificaciones Informatica Indu'!B53</f>
        <v>JESUS NOHA BOTURU</v>
      </c>
      <c r="C53" s="45">
        <f>'Calificaciones Informatica Indu'!C53</f>
        <v>1</v>
      </c>
      <c r="D53" s="45">
        <f>'Calificaciones Informatica Indu'!D53</f>
        <v>1.27</v>
      </c>
      <c r="E53" s="45">
        <f>'Calificaciones Informatica Indu'!E53</f>
        <v>0.65</v>
      </c>
      <c r="F53" s="45">
        <f>'Calificaciones Informatica Indu'!F53</f>
        <v>1.425</v>
      </c>
      <c r="G53" s="45">
        <f>'Calificaciones Informatica Indu'!G53</f>
        <v>2.4</v>
      </c>
      <c r="H53" s="45">
        <f>'Calificaciones Informatica Indu'!H53</f>
        <v>1.3</v>
      </c>
      <c r="I53" s="45">
        <f>'Calificaciones Informatica Indu'!I53</f>
        <v>8.045</v>
      </c>
      <c r="J53" s="45">
        <f>'Calificaciones Informatica Indu'!J53</f>
        <v>1</v>
      </c>
      <c r="K53" s="45" t="str">
        <f>'Calificaciones Informatica Indu'!K53</f>
        <v>2011-2012</v>
      </c>
      <c r="L53" s="45">
        <f>'Calificaciones Informatica Indu'!L53</f>
        <v>1</v>
      </c>
    </row>
    <row r="54">
      <c r="A54">
        <f>'Calificaciones Informatica Indu'!A54</f>
        <v>53</v>
      </c>
      <c r="B54" t="str">
        <f>'Calificaciones Informatica Indu'!B54</f>
        <v>JOSE ANTONIO DE LOS REYES</v>
      </c>
      <c r="C54" s="45">
        <f>'Calificaciones Informatica Indu'!C54</f>
        <v>0.4</v>
      </c>
      <c r="D54" s="45" t="str">
        <f>'Calificaciones Informatica Indu'!D54</f>
        <v>NP</v>
      </c>
      <c r="E54" s="45" t="str">
        <f>'Calificaciones Informatica Indu'!E54</f>
        <v>NP</v>
      </c>
      <c r="F54" s="45" t="str">
        <f>'Calificaciones Informatica Indu'!F54</f>
        <v>NP</v>
      </c>
      <c r="G54" s="45" t="str">
        <f>'Calificaciones Informatica Indu'!G54</f>
        <v>-</v>
      </c>
      <c r="H54" s="45">
        <f>'Calificaciones Informatica Indu'!H54</f>
        <v>1.5</v>
      </c>
      <c r="I54" s="45">
        <f>'Calificaciones Informatica Indu'!I54</f>
        <v>1.9</v>
      </c>
      <c r="J54" s="45">
        <f>'Calificaciones Informatica Indu'!J54</f>
        <v>1</v>
      </c>
      <c r="K54" s="45" t="str">
        <f>'Calificaciones Informatica Indu'!K54</f>
        <v>2011-2012</v>
      </c>
      <c r="L54" s="45">
        <f>'Calificaciones Informatica Indu'!L54</f>
        <v>1</v>
      </c>
    </row>
    <row r="55">
      <c r="A55">
        <f>'Calificaciones Informatica Indu'!A55</f>
        <v>54</v>
      </c>
      <c r="B55" t="str">
        <f>'Calificaciones Informatica Indu'!B55</f>
        <v>JOSE GARCIA-ABADILLO VALENCIA</v>
      </c>
      <c r="C55" s="45">
        <f>'Calificaciones Informatica Indu'!C55</f>
        <v>0.1</v>
      </c>
      <c r="D55" s="45">
        <f>'Calificaciones Informatica Indu'!D55</f>
        <v>1.8</v>
      </c>
      <c r="E55" s="45">
        <f>'Calificaciones Informatica Indu'!E55</f>
        <v>0.75</v>
      </c>
      <c r="F55" s="45">
        <f>'Calificaciones Informatica Indu'!F55</f>
        <v>1.275</v>
      </c>
      <c r="G55" s="45">
        <f>'Calificaciones Informatica Indu'!G55</f>
        <v>2.925</v>
      </c>
      <c r="H55" s="45">
        <f>'Calificaciones Informatica Indu'!H55</f>
        <v>1</v>
      </c>
      <c r="I55" s="45">
        <f>'Calificaciones Informatica Indu'!I55</f>
        <v>7.85</v>
      </c>
      <c r="J55" s="45">
        <f>'Calificaciones Informatica Indu'!J55</f>
        <v>1</v>
      </c>
      <c r="K55" s="45" t="str">
        <f>'Calificaciones Informatica Indu'!K55</f>
        <v>2011-2012</v>
      </c>
      <c r="L55" s="45">
        <f>'Calificaciones Informatica Indu'!L55</f>
        <v>1</v>
      </c>
    </row>
    <row r="56">
      <c r="A56">
        <f>'Calificaciones Informatica Indu'!A56</f>
        <v>55</v>
      </c>
      <c r="B56" t="str">
        <f>'Calificaciones Informatica Indu'!B56</f>
        <v>JOSE MANUEL ALVAREZ CID</v>
      </c>
      <c r="C56" s="45">
        <f>'Calificaciones Informatica Indu'!C56</f>
        <v>0.5</v>
      </c>
      <c r="D56" s="45">
        <f>'Calificaciones Informatica Indu'!D56</f>
        <v>1</v>
      </c>
      <c r="E56" s="45">
        <f>'Calificaciones Informatica Indu'!E56</f>
        <v>0.58</v>
      </c>
      <c r="F56" s="45">
        <f>'Calificaciones Informatica Indu'!F56</f>
        <v>0.075</v>
      </c>
      <c r="G56" s="45">
        <f>'Calificaciones Informatica Indu'!G56</f>
        <v>0</v>
      </c>
      <c r="H56" s="45">
        <f>'Calificaciones Informatica Indu'!H56</f>
        <v>0.6</v>
      </c>
      <c r="I56" s="45">
        <f>'Calificaciones Informatica Indu'!I56</f>
        <v>2.755</v>
      </c>
      <c r="J56" s="45">
        <f>'Calificaciones Informatica Indu'!J56</f>
        <v>1</v>
      </c>
      <c r="K56" s="45" t="str">
        <f>'Calificaciones Informatica Indu'!K56</f>
        <v>2011-2012</v>
      </c>
      <c r="L56" s="45">
        <f>'Calificaciones Informatica Indu'!L56</f>
        <v>1</v>
      </c>
    </row>
    <row r="57">
      <c r="A57">
        <f>'Calificaciones Informatica Indu'!A57</f>
        <v>56</v>
      </c>
      <c r="B57" t="str">
        <f>'Calificaciones Informatica Indu'!B57</f>
        <v>JOSE MARIA CHAMORRO ORTEGA</v>
      </c>
      <c r="C57" s="45">
        <f>'Calificaciones Informatica Indu'!C57</f>
        <v>0</v>
      </c>
      <c r="D57" s="45" t="str">
        <f>'Calificaciones Informatica Indu'!D57</f>
        <v>NP</v>
      </c>
      <c r="E57" s="45" t="str">
        <f>'Calificaciones Informatica Indu'!E57</f>
        <v>NP</v>
      </c>
      <c r="F57" s="45" t="str">
        <f>'Calificaciones Informatica Indu'!F57</f>
        <v>NP</v>
      </c>
      <c r="G57" s="45" t="str">
        <f>'Calificaciones Informatica Indu'!G57</f>
        <v>-</v>
      </c>
      <c r="H57" s="45">
        <f>'Calificaciones Informatica Indu'!H57</f>
        <v>0.1</v>
      </c>
      <c r="I57" s="45">
        <f>'Calificaciones Informatica Indu'!I57</f>
        <v>0.1</v>
      </c>
      <c r="J57" s="45">
        <f>'Calificaciones Informatica Indu'!J57</f>
        <v>1</v>
      </c>
      <c r="K57" s="45" t="str">
        <f>'Calificaciones Informatica Indu'!K57</f>
        <v>2011-2012</v>
      </c>
      <c r="L57" s="45">
        <f>'Calificaciones Informatica Indu'!L57</f>
        <v>1</v>
      </c>
    </row>
    <row r="58">
      <c r="A58">
        <f>'Calificaciones Informatica Indu'!A58</f>
        <v>57</v>
      </c>
      <c r="B58" t="str">
        <f>'Calificaciones Informatica Indu'!B58</f>
        <v>JOSE MARIA RUIZ MOYANO GARCIA</v>
      </c>
      <c r="C58" s="45">
        <f>'Calificaciones Informatica Indu'!C58</f>
        <v>0.2</v>
      </c>
      <c r="D58" s="45">
        <f>'Calificaciones Informatica Indu'!D58</f>
        <v>0.37</v>
      </c>
      <c r="E58" s="45">
        <f>'Calificaciones Informatica Indu'!E58</f>
        <v>0.58</v>
      </c>
      <c r="F58" s="45">
        <f>'Calificaciones Informatica Indu'!F58</f>
        <v>0.6</v>
      </c>
      <c r="G58" s="45">
        <f>'Calificaciones Informatica Indu'!G58</f>
        <v>0</v>
      </c>
      <c r="H58" s="45">
        <f>'Calificaciones Informatica Indu'!H58</f>
        <v>0.2</v>
      </c>
      <c r="I58" s="45">
        <f>'Calificaciones Informatica Indu'!I58</f>
        <v>1.95</v>
      </c>
      <c r="J58" s="45">
        <f>'Calificaciones Informatica Indu'!J58</f>
        <v>1</v>
      </c>
      <c r="K58" s="45" t="str">
        <f>'Calificaciones Informatica Indu'!K58</f>
        <v>2011-2012</v>
      </c>
      <c r="L58" s="45">
        <f>'Calificaciones Informatica Indu'!L58</f>
        <v>1</v>
      </c>
    </row>
    <row r="59">
      <c r="A59">
        <f>'Calificaciones Informatica Indu'!A59</f>
        <v>58</v>
      </c>
      <c r="B59" t="str">
        <f>'Calificaciones Informatica Indu'!B59</f>
        <v>JUAN ANTONIO HIDALGA FRANCO</v>
      </c>
      <c r="C59" s="45">
        <f>'Calificaciones Informatica Indu'!C59</f>
        <v>0.1</v>
      </c>
      <c r="D59" s="45" t="str">
        <f>'Calificaciones Informatica Indu'!D59</f>
        <v>NP</v>
      </c>
      <c r="E59" s="45" t="str">
        <f>'Calificaciones Informatica Indu'!E59</f>
        <v>NP</v>
      </c>
      <c r="F59" s="45" t="str">
        <f>'Calificaciones Informatica Indu'!F59</f>
        <v>NP</v>
      </c>
      <c r="G59" s="45" t="str">
        <f>'Calificaciones Informatica Indu'!G59</f>
        <v>NP</v>
      </c>
      <c r="H59" s="45">
        <f>'Calificaciones Informatica Indu'!H59</f>
        <v>0.2</v>
      </c>
      <c r="I59" s="45">
        <f>'Calificaciones Informatica Indu'!I59</f>
        <v>0.3</v>
      </c>
      <c r="J59" s="45">
        <f>'Calificaciones Informatica Indu'!J59</f>
        <v>1</v>
      </c>
      <c r="K59" s="45" t="str">
        <f>'Calificaciones Informatica Indu'!K59</f>
        <v>2011-2012</v>
      </c>
      <c r="L59" s="45">
        <f>'Calificaciones Informatica Indu'!L59</f>
        <v>1</v>
      </c>
    </row>
    <row r="60">
      <c r="A60">
        <f>'Calificaciones Informatica Indu'!A60</f>
        <v>59</v>
      </c>
      <c r="B60" t="str">
        <f>'Calificaciones Informatica Indu'!B60</f>
        <v>JUAN MIRANDA SERRANO</v>
      </c>
      <c r="C60" s="45">
        <f>'Calificaciones Informatica Indu'!C60</f>
        <v>0</v>
      </c>
      <c r="D60" s="45">
        <f>'Calificaciones Informatica Indu'!D60</f>
        <v>0.9</v>
      </c>
      <c r="E60" s="45">
        <f>'Calificaciones Informatica Indu'!E60</f>
        <v>0.58</v>
      </c>
      <c r="F60" s="45">
        <f>'Calificaciones Informatica Indu'!F60</f>
        <v>0.9375</v>
      </c>
      <c r="G60" s="45">
        <f>'Calificaciones Informatica Indu'!G60</f>
        <v>0.6</v>
      </c>
      <c r="H60" s="45">
        <f>'Calificaciones Informatica Indu'!H60</f>
        <v>0.2</v>
      </c>
      <c r="I60" s="45">
        <f>'Calificaciones Informatica Indu'!I60</f>
        <v>3.2175</v>
      </c>
      <c r="J60" s="45">
        <f>'Calificaciones Informatica Indu'!J60</f>
        <v>1</v>
      </c>
      <c r="K60" s="45" t="str">
        <f>'Calificaciones Informatica Indu'!K60</f>
        <v>2011-2012</v>
      </c>
      <c r="L60" s="45">
        <f>'Calificaciones Informatica Indu'!L60</f>
        <v>1</v>
      </c>
    </row>
    <row r="61">
      <c r="A61">
        <f>'Calificaciones Informatica Indu'!A61</f>
        <v>60</v>
      </c>
      <c r="B61" t="str">
        <f>'Calificaciones Informatica Indu'!B61</f>
        <v>JUAN JOSE SANCHEZ DE LA TORRE</v>
      </c>
      <c r="C61" s="45">
        <f>'Calificaciones Informatica Indu'!C61</f>
        <v>0.1</v>
      </c>
      <c r="D61" s="45">
        <f>'Calificaciones Informatica Indu'!D61</f>
        <v>0.24</v>
      </c>
      <c r="E61" s="45">
        <f>'Calificaciones Informatica Indu'!E61</f>
        <v>0.8</v>
      </c>
      <c r="F61" s="45">
        <f>'Calificaciones Informatica Indu'!F61</f>
        <v>0</v>
      </c>
      <c r="G61" s="45">
        <f>'Calificaciones Informatica Indu'!G61</f>
        <v>0</v>
      </c>
      <c r="H61" s="45">
        <f>'Calificaciones Informatica Indu'!H61</f>
        <v>0.1</v>
      </c>
      <c r="I61" s="45">
        <f>'Calificaciones Informatica Indu'!I61</f>
        <v>1.24</v>
      </c>
      <c r="J61" s="45">
        <f>'Calificaciones Informatica Indu'!J61</f>
        <v>1</v>
      </c>
      <c r="K61" s="45" t="str">
        <f>'Calificaciones Informatica Indu'!K61</f>
        <v>2011-2012</v>
      </c>
      <c r="L61" s="45">
        <f>'Calificaciones Informatica Indu'!L61</f>
        <v>1</v>
      </c>
    </row>
    <row r="62">
      <c r="A62">
        <f>'Calificaciones Informatica Indu'!A62</f>
        <v>61</v>
      </c>
      <c r="B62" t="str">
        <f>'Calificaciones Informatica Indu'!B62</f>
        <v>JUAN JOSE MOYO CABELLO</v>
      </c>
      <c r="C62" s="45">
        <f>'Calificaciones Informatica Indu'!C62</f>
        <v>0</v>
      </c>
      <c r="D62" s="45" t="str">
        <f>'Calificaciones Informatica Indu'!D62</f>
        <v>NP</v>
      </c>
      <c r="E62" s="45" t="str">
        <f>'Calificaciones Informatica Indu'!E62</f>
        <v>NP</v>
      </c>
      <c r="F62" s="45" t="str">
        <f>'Calificaciones Informatica Indu'!F62</f>
        <v>NP</v>
      </c>
      <c r="G62" s="45" t="str">
        <f>'Calificaciones Informatica Indu'!G62</f>
        <v>NP</v>
      </c>
      <c r="H62" s="45">
        <f>'Calificaciones Informatica Indu'!H62</f>
        <v>0</v>
      </c>
      <c r="I62" s="45">
        <f>'Calificaciones Informatica Indu'!I62</f>
        <v>0</v>
      </c>
      <c r="J62" s="45">
        <f>'Calificaciones Informatica Indu'!J62</f>
        <v>1</v>
      </c>
      <c r="K62" s="45" t="str">
        <f>'Calificaciones Informatica Indu'!K62</f>
        <v>2011-2012</v>
      </c>
      <c r="L62" s="45">
        <f>'Calificaciones Informatica Indu'!L62</f>
        <v>1</v>
      </c>
    </row>
    <row r="63">
      <c r="A63">
        <f>'Calificaciones Informatica Indu'!A63</f>
        <v>62</v>
      </c>
      <c r="B63" t="str">
        <f>'Calificaciones Informatica Indu'!B63</f>
        <v>LAUREANO SOLA ROKA</v>
      </c>
      <c r="C63" s="45">
        <f>'Calificaciones Informatica Indu'!C63</f>
        <v>0</v>
      </c>
      <c r="D63" s="45" t="str">
        <f>'Calificaciones Informatica Indu'!D63</f>
        <v>NP</v>
      </c>
      <c r="E63" s="45" t="str">
        <f>'Calificaciones Informatica Indu'!E63</f>
        <v>NP</v>
      </c>
      <c r="F63" s="45" t="str">
        <f>'Calificaciones Informatica Indu'!F63</f>
        <v>NP</v>
      </c>
      <c r="G63" s="45" t="str">
        <f>'Calificaciones Informatica Indu'!G63</f>
        <v>NP</v>
      </c>
      <c r="H63" s="45">
        <f>'Calificaciones Informatica Indu'!H63</f>
        <v>0</v>
      </c>
      <c r="I63" s="45">
        <f>'Calificaciones Informatica Indu'!I63</f>
        <v>0</v>
      </c>
      <c r="J63" s="45">
        <f>'Calificaciones Informatica Indu'!J63</f>
        <v>1</v>
      </c>
      <c r="K63" s="45" t="str">
        <f>'Calificaciones Informatica Indu'!K63</f>
        <v>2011-2012</v>
      </c>
      <c r="L63" s="45">
        <f>'Calificaciones Informatica Indu'!L63</f>
        <v>1</v>
      </c>
    </row>
    <row r="64">
      <c r="A64">
        <f>'Calificaciones Informatica Indu'!A64</f>
        <v>63</v>
      </c>
      <c r="B64" t="str">
        <f>'Calificaciones Informatica Indu'!B64</f>
        <v>LUIS BIKO NZANG</v>
      </c>
      <c r="C64" s="45">
        <f>'Calificaciones Informatica Indu'!C64</f>
        <v>0</v>
      </c>
      <c r="D64" s="45" t="str">
        <f>'Calificaciones Informatica Indu'!D64</f>
        <v>NP</v>
      </c>
      <c r="E64" s="45" t="str">
        <f>'Calificaciones Informatica Indu'!E64</f>
        <v>NP</v>
      </c>
      <c r="F64" s="45" t="str">
        <f>'Calificaciones Informatica Indu'!F64</f>
        <v>NP</v>
      </c>
      <c r="G64" s="45" t="str">
        <f>'Calificaciones Informatica Indu'!G64</f>
        <v>NP</v>
      </c>
      <c r="H64" s="45">
        <f>'Calificaciones Informatica Indu'!H64</f>
        <v>0</v>
      </c>
      <c r="I64" s="45">
        <f>'Calificaciones Informatica Indu'!I64</f>
        <v>0</v>
      </c>
      <c r="J64" s="45">
        <f>'Calificaciones Informatica Indu'!J64</f>
        <v>1</v>
      </c>
      <c r="K64" s="45" t="str">
        <f>'Calificaciones Informatica Indu'!K64</f>
        <v>2011-2012</v>
      </c>
      <c r="L64" s="45">
        <f>'Calificaciones Informatica Indu'!L64</f>
        <v>1</v>
      </c>
    </row>
    <row r="65">
      <c r="A65">
        <f>'Calificaciones Informatica Indu'!A65</f>
        <v>64</v>
      </c>
      <c r="B65" t="str">
        <f>'Calificaciones Informatica Indu'!B65</f>
        <v>LUIS FERNANDEZ MARQUEZ</v>
      </c>
      <c r="C65" s="45">
        <f>'Calificaciones Informatica Indu'!C65</f>
        <v>0.3</v>
      </c>
      <c r="D65" s="45">
        <f>'Calificaciones Informatica Indu'!D65</f>
        <v>0.92</v>
      </c>
      <c r="E65" s="45">
        <f>'Calificaciones Informatica Indu'!E65</f>
        <v>0.6</v>
      </c>
      <c r="F65" s="45">
        <f>'Calificaciones Informatica Indu'!F65</f>
        <v>0</v>
      </c>
      <c r="G65" s="45">
        <f>'Calificaciones Informatica Indu'!G65</f>
        <v>0</v>
      </c>
      <c r="H65" s="45">
        <f>'Calificaciones Informatica Indu'!H65</f>
        <v>0</v>
      </c>
      <c r="I65" s="45">
        <f>'Calificaciones Informatica Indu'!I65</f>
        <v>1.82</v>
      </c>
      <c r="J65" s="45">
        <f>'Calificaciones Informatica Indu'!J65</f>
        <v>1</v>
      </c>
      <c r="K65" s="45" t="str">
        <f>'Calificaciones Informatica Indu'!K65</f>
        <v>2011-2012</v>
      </c>
      <c r="L65" s="45">
        <f>'Calificaciones Informatica Indu'!L65</f>
        <v>1</v>
      </c>
    </row>
    <row r="66">
      <c r="A66">
        <f>'Calificaciones Informatica Indu'!A66</f>
        <v>65</v>
      </c>
      <c r="B66" t="str">
        <f>'Calificaciones Informatica Indu'!B66</f>
        <v>LUIS JOSE LOPEZ GARCIA CHICOTE</v>
      </c>
      <c r="C66" s="45">
        <f>'Calificaciones Informatica Indu'!C66</f>
        <v>0.8</v>
      </c>
      <c r="D66" s="45">
        <f>'Calificaciones Informatica Indu'!D66</f>
        <v>1.45</v>
      </c>
      <c r="E66" s="45">
        <f>'Calificaciones Informatica Indu'!E66</f>
        <v>0.71</v>
      </c>
      <c r="F66" s="45">
        <f>'Calificaciones Informatica Indu'!F66</f>
        <v>1.425</v>
      </c>
      <c r="G66" s="45">
        <f>'Calificaciones Informatica Indu'!G66</f>
        <v>2.25</v>
      </c>
      <c r="H66" s="45">
        <f>'Calificaciones Informatica Indu'!H66</f>
        <v>0.8</v>
      </c>
      <c r="I66" s="45">
        <f>'Calificaciones Informatica Indu'!I66</f>
        <v>7.435</v>
      </c>
      <c r="J66" s="45">
        <f>'Calificaciones Informatica Indu'!J66</f>
        <v>1</v>
      </c>
      <c r="K66" s="45" t="str">
        <f>'Calificaciones Informatica Indu'!K66</f>
        <v>2011-2012</v>
      </c>
      <c r="L66" s="45">
        <f>'Calificaciones Informatica Indu'!L66</f>
        <v>1</v>
      </c>
    </row>
    <row r="67">
      <c r="A67">
        <f>'Calificaciones Informatica Indu'!A67</f>
        <v>66</v>
      </c>
      <c r="B67" t="str">
        <f>'Calificaciones Informatica Indu'!B67</f>
        <v>LUIS MORA GABRIEL</v>
      </c>
      <c r="C67" s="45">
        <f>'Calificaciones Informatica Indu'!C67</f>
        <v>0</v>
      </c>
      <c r="D67" s="45">
        <f>'Calificaciones Informatica Indu'!D67</f>
        <v>0.14</v>
      </c>
      <c r="E67" s="45">
        <f>'Calificaciones Informatica Indu'!E67</f>
        <v>0</v>
      </c>
      <c r="F67" s="45" t="str">
        <f>'Calificaciones Informatica Indu'!F67</f>
        <v>NP</v>
      </c>
      <c r="G67" s="45" t="str">
        <f>'Calificaciones Informatica Indu'!G67</f>
        <v>NP</v>
      </c>
      <c r="H67" s="45">
        <f>'Calificaciones Informatica Indu'!H67</f>
        <v>0</v>
      </c>
      <c r="I67" s="45">
        <f>'Calificaciones Informatica Indu'!I67</f>
        <v>0.14</v>
      </c>
      <c r="J67" s="45">
        <f>'Calificaciones Informatica Indu'!J67</f>
        <v>1</v>
      </c>
      <c r="K67" s="45" t="str">
        <f>'Calificaciones Informatica Indu'!K67</f>
        <v>2011-2012</v>
      </c>
      <c r="L67" s="45">
        <f>'Calificaciones Informatica Indu'!L67</f>
        <v>1</v>
      </c>
    </row>
    <row r="68">
      <c r="A68">
        <f>'Calificaciones Informatica Indu'!A68</f>
        <v>67</v>
      </c>
      <c r="B68" t="str">
        <f>'Calificaciones Informatica Indu'!B68</f>
        <v>MANUEL S. CORONADO BAÑARES</v>
      </c>
      <c r="C68" s="45">
        <f>'Calificaciones Informatica Indu'!C68</f>
        <v>0.2</v>
      </c>
      <c r="D68" s="45">
        <f>'Calificaciones Informatica Indu'!D68</f>
        <v>1.05</v>
      </c>
      <c r="E68" s="45">
        <f>'Calificaciones Informatica Indu'!E68</f>
        <v>0.64</v>
      </c>
      <c r="F68" s="45">
        <f>'Calificaciones Informatica Indu'!F68</f>
        <v>0.6375</v>
      </c>
      <c r="G68" s="45">
        <f>'Calificaciones Informatica Indu'!G68</f>
        <v>1.5</v>
      </c>
      <c r="H68" s="45">
        <f>'Calificaciones Informatica Indu'!H68</f>
        <v>0.7</v>
      </c>
      <c r="I68" s="45">
        <f>'Calificaciones Informatica Indu'!I68</f>
        <v>4.7275</v>
      </c>
      <c r="J68" s="45">
        <f>'Calificaciones Informatica Indu'!J68</f>
        <v>1</v>
      </c>
      <c r="K68" s="45" t="str">
        <f>'Calificaciones Informatica Indu'!K68</f>
        <v>2011-2012</v>
      </c>
      <c r="L68" s="45">
        <f>'Calificaciones Informatica Indu'!L68</f>
        <v>1</v>
      </c>
    </row>
    <row r="69">
      <c r="A69">
        <f>'Calificaciones Informatica Indu'!A69</f>
        <v>68</v>
      </c>
      <c r="B69" t="str">
        <f>'Calificaciones Informatica Indu'!B69</f>
        <v>MANUEL BRAVO MONGE</v>
      </c>
      <c r="C69" s="45">
        <f>'Calificaciones Informatica Indu'!C69</f>
        <v>0</v>
      </c>
      <c r="D69" s="45" t="str">
        <f>'Calificaciones Informatica Indu'!D69</f>
        <v>NP</v>
      </c>
      <c r="E69" s="45" t="str">
        <f>'Calificaciones Informatica Indu'!E69</f>
        <v>NP</v>
      </c>
      <c r="F69" s="45" t="str">
        <f>'Calificaciones Informatica Indu'!F69</f>
        <v>NP</v>
      </c>
      <c r="G69" s="45" t="str">
        <f>'Calificaciones Informatica Indu'!G69</f>
        <v>NP</v>
      </c>
      <c r="H69" s="45">
        <f>'Calificaciones Informatica Indu'!H69</f>
        <v>0</v>
      </c>
      <c r="I69" s="45">
        <f>'Calificaciones Informatica Indu'!I69</f>
        <v>0</v>
      </c>
      <c r="J69" s="45">
        <f>'Calificaciones Informatica Indu'!J69</f>
        <v>1</v>
      </c>
      <c r="K69" s="45" t="str">
        <f>'Calificaciones Informatica Indu'!K69</f>
        <v>2011-2012</v>
      </c>
      <c r="L69" s="45">
        <f>'Calificaciones Informatica Indu'!L69</f>
        <v>1</v>
      </c>
    </row>
    <row r="70">
      <c r="A70">
        <f>'Calificaciones Informatica Indu'!A70</f>
        <v>69</v>
      </c>
      <c r="B70" t="str">
        <f>'Calificaciones Informatica Indu'!B70</f>
        <v>MANUEL A. TEMPLADO RODRIGUEZ</v>
      </c>
      <c r="C70" s="45">
        <f>'Calificaciones Informatica Indu'!C70</f>
        <v>0.5</v>
      </c>
      <c r="D70" s="45">
        <f>'Calificaciones Informatica Indu'!D70</f>
        <v>1.03</v>
      </c>
      <c r="E70" s="45">
        <f>'Calificaciones Informatica Indu'!E70</f>
        <v>0.86</v>
      </c>
      <c r="F70" s="45">
        <f>'Calificaciones Informatica Indu'!F70</f>
        <v>0</v>
      </c>
      <c r="G70" s="45" t="str">
        <f>'Calificaciones Informatica Indu'!G70</f>
        <v>NP</v>
      </c>
      <c r="H70" s="45">
        <f>'Calificaciones Informatica Indu'!H70</f>
        <v>0.2</v>
      </c>
      <c r="I70" s="45">
        <f>'Calificaciones Informatica Indu'!I70</f>
        <v>2.59</v>
      </c>
      <c r="J70" s="45">
        <f>'Calificaciones Informatica Indu'!J70</f>
        <v>1</v>
      </c>
      <c r="K70" s="45" t="str">
        <f>'Calificaciones Informatica Indu'!K70</f>
        <v>2011-2012</v>
      </c>
      <c r="L70" s="45">
        <f>'Calificaciones Informatica Indu'!L70</f>
        <v>1</v>
      </c>
    </row>
    <row r="71">
      <c r="A71">
        <f>'Calificaciones Informatica Indu'!A71</f>
        <v>70</v>
      </c>
      <c r="B71" t="str">
        <f>'Calificaciones Informatica Indu'!B71</f>
        <v>MANUEL SOBRINO GUTIERREZ</v>
      </c>
      <c r="C71" s="45">
        <f>'Calificaciones Informatica Indu'!C71</f>
        <v>0.2</v>
      </c>
      <c r="D71" s="45">
        <f>'Calificaciones Informatica Indu'!D71</f>
        <v>1.35</v>
      </c>
      <c r="E71" s="45">
        <f>'Calificaciones Informatica Indu'!E71</f>
        <v>0.8</v>
      </c>
      <c r="F71" s="45">
        <f>'Calificaciones Informatica Indu'!F71</f>
        <v>0</v>
      </c>
      <c r="G71" s="45">
        <f>'Calificaciones Informatica Indu'!G71</f>
        <v>0</v>
      </c>
      <c r="H71" s="45">
        <f>'Calificaciones Informatica Indu'!H71</f>
        <v>0.3</v>
      </c>
      <c r="I71" s="45">
        <f>'Calificaciones Informatica Indu'!I71</f>
        <v>2.65</v>
      </c>
      <c r="J71" s="45">
        <f>'Calificaciones Informatica Indu'!J71</f>
        <v>1</v>
      </c>
      <c r="K71" s="45" t="str">
        <f>'Calificaciones Informatica Indu'!K71</f>
        <v>2011-2012</v>
      </c>
      <c r="L71" s="45">
        <f>'Calificaciones Informatica Indu'!L71</f>
        <v>1</v>
      </c>
    </row>
    <row r="72">
      <c r="A72">
        <f>'Calificaciones Informatica Indu'!A72</f>
        <v>71</v>
      </c>
      <c r="B72" t="str">
        <f>'Calificaciones Informatica Indu'!B72</f>
        <v>MARI P. PRESENTACION BINDANG</v>
      </c>
      <c r="C72" s="45">
        <f>'Calificaciones Informatica Indu'!C72</f>
        <v>0.3</v>
      </c>
      <c r="D72" s="45">
        <f>'Calificaciones Informatica Indu'!D72</f>
        <v>0.17</v>
      </c>
      <c r="E72" s="45">
        <f>'Calificaciones Informatica Indu'!E72</f>
        <v>0.65</v>
      </c>
      <c r="F72" s="45">
        <f>'Calificaciones Informatica Indu'!F72</f>
        <v>0.3375</v>
      </c>
      <c r="G72" s="45">
        <f>'Calificaciones Informatica Indu'!G72</f>
        <v>1.65</v>
      </c>
      <c r="H72" s="45">
        <f>'Calificaciones Informatica Indu'!H72</f>
        <v>0.3</v>
      </c>
      <c r="I72" s="45">
        <f>'Calificaciones Informatica Indu'!I72</f>
        <v>3.4075</v>
      </c>
      <c r="J72" s="45">
        <f>'Calificaciones Informatica Indu'!J72</f>
        <v>1</v>
      </c>
      <c r="K72" s="45" t="str">
        <f>'Calificaciones Informatica Indu'!K72</f>
        <v>2011-2012</v>
      </c>
      <c r="L72" s="45">
        <f>'Calificaciones Informatica Indu'!L72</f>
        <v>1</v>
      </c>
    </row>
    <row r="73">
      <c r="A73">
        <f>'Calificaciones Informatica Indu'!A73</f>
        <v>72</v>
      </c>
      <c r="B73" t="str">
        <f>'Calificaciones Informatica Indu'!B73</f>
        <v>MARIA DEL PRADO DEL HOYO RINCON</v>
      </c>
      <c r="C73" s="45">
        <f>'Calificaciones Informatica Indu'!C73</f>
        <v>0.2</v>
      </c>
      <c r="D73" s="45">
        <f>'Calificaciones Informatica Indu'!D73</f>
        <v>1.35</v>
      </c>
      <c r="E73" s="45">
        <f>'Calificaciones Informatica Indu'!E73</f>
        <v>0.71</v>
      </c>
      <c r="F73" s="45">
        <f>'Calificaciones Informatica Indu'!F73</f>
        <v>0.6375</v>
      </c>
      <c r="G73" s="45">
        <f>'Calificaciones Informatica Indu'!G73</f>
        <v>0.15</v>
      </c>
      <c r="H73" s="45">
        <f>'Calificaciones Informatica Indu'!H73</f>
        <v>0.6</v>
      </c>
      <c r="I73" s="45">
        <f>'Calificaciones Informatica Indu'!I73</f>
        <v>3.6475</v>
      </c>
      <c r="J73" s="45">
        <f>'Calificaciones Informatica Indu'!J73</f>
        <v>1</v>
      </c>
      <c r="K73" s="45" t="str">
        <f>'Calificaciones Informatica Indu'!K73</f>
        <v>2011-2012</v>
      </c>
      <c r="L73" s="45">
        <f>'Calificaciones Informatica Indu'!L73</f>
        <v>1</v>
      </c>
    </row>
    <row r="74">
      <c r="A74">
        <f>'Calificaciones Informatica Indu'!A74</f>
        <v>73</v>
      </c>
      <c r="B74" t="str">
        <f>'Calificaciones Informatica Indu'!B74</f>
        <v>MIGUEL FELIX MOLINA</v>
      </c>
      <c r="C74" s="45">
        <f>'Calificaciones Informatica Indu'!C74</f>
        <v>0.5</v>
      </c>
      <c r="D74" s="45">
        <f>'Calificaciones Informatica Indu'!D74</f>
        <v>1.45</v>
      </c>
      <c r="E74" s="45">
        <f>'Calificaciones Informatica Indu'!E74</f>
        <v>0.89</v>
      </c>
      <c r="F74" s="45">
        <f>'Calificaciones Informatica Indu'!F74</f>
        <v>0.9</v>
      </c>
      <c r="G74" s="45">
        <f>'Calificaciones Informatica Indu'!G74</f>
        <v>1.5</v>
      </c>
      <c r="H74" s="45">
        <f>'Calificaciones Informatica Indu'!H74</f>
        <v>1.3</v>
      </c>
      <c r="I74" s="45">
        <f>'Calificaciones Informatica Indu'!I74</f>
        <v>6.54</v>
      </c>
      <c r="J74" s="45">
        <f>'Calificaciones Informatica Indu'!J74</f>
        <v>1</v>
      </c>
      <c r="K74" s="45" t="str">
        <f>'Calificaciones Informatica Indu'!K74</f>
        <v>2011-2012</v>
      </c>
      <c r="L74" s="45">
        <f>'Calificaciones Informatica Indu'!L74</f>
        <v>1</v>
      </c>
    </row>
    <row r="75">
      <c r="A75">
        <f>'Calificaciones Informatica Indu'!A75</f>
        <v>74</v>
      </c>
      <c r="B75" t="str">
        <f>'Calificaciones Informatica Indu'!B75</f>
        <v>MIGUEL ANGEL GIL LARGO</v>
      </c>
      <c r="C75" s="45">
        <f>'Calificaciones Informatica Indu'!C75</f>
        <v>1</v>
      </c>
      <c r="D75" s="45">
        <f>'Calificaciones Informatica Indu'!D75</f>
        <v>1.9</v>
      </c>
      <c r="E75" s="45">
        <f>'Calificaciones Informatica Indu'!E75</f>
        <v>1</v>
      </c>
      <c r="F75" s="45">
        <f>'Calificaciones Informatica Indu'!F75</f>
        <v>1.425</v>
      </c>
      <c r="G75" s="45">
        <f>'Calificaciones Informatica Indu'!G75</f>
        <v>2.85</v>
      </c>
      <c r="H75" s="45">
        <f>'Calificaciones Informatica Indu'!H75</f>
        <v>1.5</v>
      </c>
      <c r="I75" s="45">
        <f>'Calificaciones Informatica Indu'!I75</f>
        <v>9.675</v>
      </c>
      <c r="J75" s="45">
        <f>'Calificaciones Informatica Indu'!J75</f>
        <v>1</v>
      </c>
      <c r="K75" s="45" t="str">
        <f>'Calificaciones Informatica Indu'!K75</f>
        <v>2011-2012</v>
      </c>
      <c r="L75" s="45">
        <f>'Calificaciones Informatica Indu'!L75</f>
        <v>1</v>
      </c>
    </row>
    <row r="76">
      <c r="A76">
        <f>'Calificaciones Informatica Indu'!A76</f>
        <v>75</v>
      </c>
      <c r="B76" t="str">
        <f>'Calificaciones Informatica Indu'!B76</f>
        <v>PEDRO JOSE REGUILLO FERRIS</v>
      </c>
      <c r="C76" s="45">
        <f>'Calificaciones Informatica Indu'!C76</f>
        <v>0</v>
      </c>
      <c r="D76" s="45" t="str">
        <f>'Calificaciones Informatica Indu'!D76</f>
        <v>NP</v>
      </c>
      <c r="E76" s="45" t="str">
        <f>'Calificaciones Informatica Indu'!E76</f>
        <v>NP</v>
      </c>
      <c r="F76" s="45" t="str">
        <f>'Calificaciones Informatica Indu'!F76</f>
        <v>NP</v>
      </c>
      <c r="G76" s="45" t="str">
        <f>'Calificaciones Informatica Indu'!G76</f>
        <v>NP</v>
      </c>
      <c r="H76" s="45">
        <f>'Calificaciones Informatica Indu'!H76</f>
        <v>0.7</v>
      </c>
      <c r="I76" s="45">
        <f>'Calificaciones Informatica Indu'!I76</f>
        <v>0.7</v>
      </c>
      <c r="J76" s="45">
        <f>'Calificaciones Informatica Indu'!J76</f>
        <v>1</v>
      </c>
      <c r="K76" s="45" t="str">
        <f>'Calificaciones Informatica Indu'!K76</f>
        <v>2011-2012</v>
      </c>
      <c r="L76" s="45">
        <f>'Calificaciones Informatica Indu'!L76</f>
        <v>1</v>
      </c>
    </row>
    <row r="77">
      <c r="A77">
        <f>'Calificaciones Informatica Indu'!A77</f>
        <v>76</v>
      </c>
      <c r="B77" t="str">
        <f>'Calificaciones Informatica Indu'!B77</f>
        <v>PEDRO MANUEL LORENZO GOMEZ</v>
      </c>
      <c r="C77" s="45">
        <f>'Calificaciones Informatica Indu'!C77</f>
        <v>0.3</v>
      </c>
      <c r="D77" s="45">
        <f>'Calificaciones Informatica Indu'!D77</f>
        <v>1.3</v>
      </c>
      <c r="E77" s="45">
        <f>'Calificaciones Informatica Indu'!E77</f>
        <v>0.75</v>
      </c>
      <c r="F77" s="45">
        <f>'Calificaciones Informatica Indu'!F77</f>
        <v>0.6</v>
      </c>
      <c r="G77" s="45">
        <f>'Calificaciones Informatica Indu'!G77</f>
        <v>1.2</v>
      </c>
      <c r="H77" s="45">
        <f>'Calificaciones Informatica Indu'!H77</f>
        <v>0.7</v>
      </c>
      <c r="I77" s="45">
        <f>'Calificaciones Informatica Indu'!I77</f>
        <v>4.85</v>
      </c>
      <c r="J77" s="45">
        <f>'Calificaciones Informatica Indu'!J77</f>
        <v>1</v>
      </c>
      <c r="K77" s="45" t="str">
        <f>'Calificaciones Informatica Indu'!K77</f>
        <v>2011-2012</v>
      </c>
      <c r="L77" s="45">
        <f>'Calificaciones Informatica Indu'!L77</f>
        <v>1</v>
      </c>
    </row>
    <row r="78">
      <c r="A78">
        <f>'Calificaciones Informatica Indu'!A78</f>
        <v>77</v>
      </c>
      <c r="B78" t="str">
        <f>'Calificaciones Informatica Indu'!B78</f>
        <v>RAFAEL PADILLA RODRIGUEZ</v>
      </c>
      <c r="C78" s="45">
        <f>'Calificaciones Informatica Indu'!C78</f>
        <v>1</v>
      </c>
      <c r="D78" s="45">
        <f>'Calificaciones Informatica Indu'!D78</f>
        <v>1.74</v>
      </c>
      <c r="E78" s="45">
        <f>'Calificaciones Informatica Indu'!E78</f>
        <v>1</v>
      </c>
      <c r="F78" s="45">
        <f>'Calificaciones Informatica Indu'!F78</f>
        <v>1.35</v>
      </c>
      <c r="G78" s="45">
        <f>'Calificaciones Informatica Indu'!G78</f>
        <v>3</v>
      </c>
      <c r="H78" s="45">
        <f>'Calificaciones Informatica Indu'!H78</f>
        <v>0.8</v>
      </c>
      <c r="I78" s="45">
        <f>'Calificaciones Informatica Indu'!I78</f>
        <v>8.89</v>
      </c>
      <c r="J78" s="45">
        <f>'Calificaciones Informatica Indu'!J78</f>
        <v>1</v>
      </c>
      <c r="K78" s="45" t="str">
        <f>'Calificaciones Informatica Indu'!K78</f>
        <v>2011-2012</v>
      </c>
      <c r="L78" s="45">
        <f>'Calificaciones Informatica Indu'!L78</f>
        <v>1</v>
      </c>
    </row>
    <row r="79">
      <c r="A79">
        <f>'Calificaciones Informatica Indu'!A79</f>
        <v>78</v>
      </c>
      <c r="B79" t="str">
        <f>'Calificaciones Informatica Indu'!B79</f>
        <v>RAFAEL TERENCIO PEREZ</v>
      </c>
      <c r="C79" s="45">
        <f>'Calificaciones Informatica Indu'!C79</f>
        <v>0.5</v>
      </c>
      <c r="D79" s="45">
        <f>'Calificaciones Informatica Indu'!D79</f>
        <v>1.37</v>
      </c>
      <c r="E79" s="45">
        <f>'Calificaciones Informatica Indu'!E79</f>
        <v>0.89</v>
      </c>
      <c r="F79" s="45">
        <f>'Calificaciones Informatica Indu'!F79</f>
        <v>0.7875</v>
      </c>
      <c r="G79" s="45">
        <f>'Calificaciones Informatica Indu'!G79</f>
        <v>1.725</v>
      </c>
      <c r="H79" s="45">
        <f>'Calificaciones Informatica Indu'!H79</f>
        <v>0.7</v>
      </c>
      <c r="I79" s="45">
        <f>'Calificaciones Informatica Indu'!I79</f>
        <v>5.9725</v>
      </c>
      <c r="J79" s="45">
        <f>'Calificaciones Informatica Indu'!J79</f>
        <v>1</v>
      </c>
      <c r="K79" s="45" t="str">
        <f>'Calificaciones Informatica Indu'!K79</f>
        <v>2011-2012</v>
      </c>
      <c r="L79" s="45">
        <f>'Calificaciones Informatica Indu'!L79</f>
        <v>1</v>
      </c>
    </row>
    <row r="80">
      <c r="A80">
        <f>'Calificaciones Informatica Indu'!A80</f>
        <v>79</v>
      </c>
      <c r="B80" t="str">
        <f>'Calificaciones Informatica Indu'!B80</f>
        <v>RAMON HUETE BERMEJO</v>
      </c>
      <c r="C80" s="45">
        <f>'Calificaciones Informatica Indu'!C80</f>
        <v>0.1</v>
      </c>
      <c r="D80" s="45" t="str">
        <f>'Calificaciones Informatica Indu'!D80</f>
        <v>NP</v>
      </c>
      <c r="E80" s="45" t="str">
        <f>'Calificaciones Informatica Indu'!E80</f>
        <v>NP</v>
      </c>
      <c r="F80" s="45" t="str">
        <f>'Calificaciones Informatica Indu'!F80</f>
        <v>NP</v>
      </c>
      <c r="G80" s="45" t="str">
        <f>'Calificaciones Informatica Indu'!G80</f>
        <v>NP</v>
      </c>
      <c r="H80" s="45">
        <f>'Calificaciones Informatica Indu'!H80</f>
        <v>1.3</v>
      </c>
      <c r="I80" s="45">
        <f>'Calificaciones Informatica Indu'!I80</f>
        <v>1.4</v>
      </c>
      <c r="J80" s="45">
        <f>'Calificaciones Informatica Indu'!J80</f>
        <v>1</v>
      </c>
      <c r="K80" s="45" t="str">
        <f>'Calificaciones Informatica Indu'!K80</f>
        <v>2011-2012</v>
      </c>
      <c r="L80" s="45">
        <f>'Calificaciones Informatica Indu'!L80</f>
        <v>1</v>
      </c>
    </row>
    <row r="81">
      <c r="A81">
        <f>'Calificaciones Informatica Indu'!A81</f>
        <v>80</v>
      </c>
      <c r="B81" t="str">
        <f>'Calificaciones Informatica Indu'!B81</f>
        <v>RAMON PEREZ PUNZON</v>
      </c>
      <c r="C81" s="45">
        <f>'Calificaciones Informatica Indu'!C81</f>
        <v>0.3</v>
      </c>
      <c r="D81" s="45">
        <f>'Calificaciones Informatica Indu'!D81</f>
        <v>1.05</v>
      </c>
      <c r="E81" s="45">
        <f>'Calificaciones Informatica Indu'!E81</f>
        <v>0.7</v>
      </c>
      <c r="F81" s="45">
        <f>'Calificaciones Informatica Indu'!F81</f>
        <v>0.6375</v>
      </c>
      <c r="G81" s="45">
        <f>'Calificaciones Informatica Indu'!G81</f>
        <v>0.3</v>
      </c>
      <c r="H81" s="45">
        <f>'Calificaciones Informatica Indu'!H81</f>
        <v>0.3</v>
      </c>
      <c r="I81" s="45">
        <f>'Calificaciones Informatica Indu'!I81</f>
        <v>3.2875</v>
      </c>
      <c r="J81" s="45">
        <f>'Calificaciones Informatica Indu'!J81</f>
        <v>1</v>
      </c>
      <c r="K81" s="45" t="str">
        <f>'Calificaciones Informatica Indu'!K81</f>
        <v>2011-2012</v>
      </c>
      <c r="L81" s="45">
        <f>'Calificaciones Informatica Indu'!L81</f>
        <v>1</v>
      </c>
    </row>
    <row r="82">
      <c r="A82">
        <f>'Calificaciones Informatica Indu'!A82</f>
        <v>81</v>
      </c>
      <c r="B82" t="str">
        <f>'Calificaciones Informatica Indu'!B82</f>
        <v>RODRIGO SANCHEZ GÓMEZ</v>
      </c>
      <c r="C82" s="45">
        <f>'Calificaciones Informatica Indu'!C82</f>
        <v>0</v>
      </c>
      <c r="D82" s="45">
        <f>'Calificaciones Informatica Indu'!D82</f>
        <v>0.24</v>
      </c>
      <c r="E82" s="45">
        <f>'Calificaciones Informatica Indu'!E82</f>
        <v>0.86</v>
      </c>
      <c r="F82" s="45">
        <f>'Calificaciones Informatica Indu'!F82</f>
        <v>0.975</v>
      </c>
      <c r="G82" s="45">
        <f>'Calificaciones Informatica Indu'!G82</f>
        <v>1.2</v>
      </c>
      <c r="H82" s="45">
        <f>'Calificaciones Informatica Indu'!H82</f>
        <v>0</v>
      </c>
      <c r="I82" s="45">
        <f>'Calificaciones Informatica Indu'!I82</f>
        <v>3.275</v>
      </c>
      <c r="J82" s="45">
        <f>'Calificaciones Informatica Indu'!J82</f>
        <v>1</v>
      </c>
      <c r="K82" s="45" t="str">
        <f>'Calificaciones Informatica Indu'!K82</f>
        <v>2011-2012</v>
      </c>
      <c r="L82" s="45">
        <f>'Calificaciones Informatica Indu'!L82</f>
        <v>1</v>
      </c>
    </row>
    <row r="83">
      <c r="A83">
        <f>'Calificaciones Informatica Indu'!A83</f>
        <v>82</v>
      </c>
      <c r="B83" t="str">
        <f>'Calificaciones Informatica Indu'!B83</f>
        <v>ROMAN CALDERON CABRERA</v>
      </c>
      <c r="C83" s="45">
        <f>'Calificaciones Informatica Indu'!C83</f>
        <v>0</v>
      </c>
      <c r="D83" s="45" t="str">
        <f>'Calificaciones Informatica Indu'!D83</f>
        <v>NP</v>
      </c>
      <c r="E83" s="45" t="str">
        <f>'Calificaciones Informatica Indu'!E83</f>
        <v>NP</v>
      </c>
      <c r="F83" s="45" t="str">
        <f>'Calificaciones Informatica Indu'!F83</f>
        <v>NP</v>
      </c>
      <c r="G83" s="45" t="str">
        <f>'Calificaciones Informatica Indu'!G83</f>
        <v>NP</v>
      </c>
      <c r="H83" s="45">
        <f>'Calificaciones Informatica Indu'!H83</f>
        <v>0</v>
      </c>
      <c r="I83" s="45">
        <f>'Calificaciones Informatica Indu'!I83</f>
        <v>0</v>
      </c>
      <c r="J83" s="45">
        <f>'Calificaciones Informatica Indu'!J83</f>
        <v>1</v>
      </c>
      <c r="K83" s="45" t="str">
        <f>'Calificaciones Informatica Indu'!K83</f>
        <v>2011-2012</v>
      </c>
      <c r="L83" s="45">
        <f>'Calificaciones Informatica Indu'!L83</f>
        <v>1</v>
      </c>
    </row>
    <row r="84">
      <c r="A84">
        <f>'Calificaciones Informatica Indu'!A84</f>
        <v>83</v>
      </c>
      <c r="B84" t="str">
        <f>'Calificaciones Informatica Indu'!B84</f>
        <v>ROQUE ANTONIO FERNANDEZ AVILA</v>
      </c>
      <c r="C84" s="45">
        <f>'Calificaciones Informatica Indu'!C84</f>
        <v>0</v>
      </c>
      <c r="D84" s="45" t="str">
        <f>'Calificaciones Informatica Indu'!D84</f>
        <v>NP</v>
      </c>
      <c r="E84" s="45" t="str">
        <f>'Calificaciones Informatica Indu'!E84</f>
        <v>NP</v>
      </c>
      <c r="F84" s="45" t="str">
        <f>'Calificaciones Informatica Indu'!F84</f>
        <v>NP</v>
      </c>
      <c r="G84" s="45" t="str">
        <f>'Calificaciones Informatica Indu'!G84</f>
        <v>-</v>
      </c>
      <c r="H84" s="45">
        <f>'Calificaciones Informatica Indu'!H84</f>
        <v>1</v>
      </c>
      <c r="I84" s="45">
        <f>'Calificaciones Informatica Indu'!I84</f>
        <v>1</v>
      </c>
      <c r="J84" s="45">
        <f>'Calificaciones Informatica Indu'!J84</f>
        <v>1</v>
      </c>
      <c r="K84" s="45" t="str">
        <f>'Calificaciones Informatica Indu'!K84</f>
        <v>2011-2012</v>
      </c>
      <c r="L84" s="45">
        <f>'Calificaciones Informatica Indu'!L84</f>
        <v>1</v>
      </c>
    </row>
    <row r="85">
      <c r="A85">
        <f>'Calificaciones Informatica Indu'!A85</f>
        <v>84</v>
      </c>
      <c r="B85" t="str">
        <f>'Calificaciones Informatica Indu'!B85</f>
        <v>SANTIAGO CALDERON HERRERA</v>
      </c>
      <c r="C85" s="45">
        <f>'Calificaciones Informatica Indu'!C85</f>
        <v>1</v>
      </c>
      <c r="D85" s="45">
        <f>'Calificaciones Informatica Indu'!D85</f>
        <v>1.9</v>
      </c>
      <c r="E85" s="45">
        <f>'Calificaciones Informatica Indu'!E85</f>
        <v>1</v>
      </c>
      <c r="F85" s="45">
        <f>'Calificaciones Informatica Indu'!F85</f>
        <v>1.275</v>
      </c>
      <c r="G85" s="45">
        <f>'Calificaciones Informatica Indu'!G85</f>
        <v>2.7</v>
      </c>
      <c r="H85" s="45">
        <f>'Calificaciones Informatica Indu'!H85</f>
        <v>1.5</v>
      </c>
      <c r="I85" s="45">
        <f>'Calificaciones Informatica Indu'!I85</f>
        <v>9.375</v>
      </c>
      <c r="J85" s="45">
        <f>'Calificaciones Informatica Indu'!J85</f>
        <v>1</v>
      </c>
      <c r="K85" s="45" t="str">
        <f>'Calificaciones Informatica Indu'!K85</f>
        <v>2011-2012</v>
      </c>
      <c r="L85" s="45">
        <f>'Calificaciones Informatica Indu'!L85</f>
        <v>1</v>
      </c>
    </row>
    <row r="86">
      <c r="A86">
        <f>'Calificaciones Informatica Indu'!A86</f>
        <v>85</v>
      </c>
      <c r="B86" t="str">
        <f>'Calificaciones Informatica Indu'!B86</f>
        <v>SERGIO SERRANO GARCIA</v>
      </c>
      <c r="C86" s="45">
        <f>'Calificaciones Informatica Indu'!C86</f>
        <v>0.9</v>
      </c>
      <c r="D86" s="45">
        <f>'Calificaciones Informatica Indu'!D86</f>
        <v>0.8</v>
      </c>
      <c r="E86" s="45">
        <f>'Calificaciones Informatica Indu'!E86</f>
        <v>1</v>
      </c>
      <c r="F86" s="45">
        <f>'Calificaciones Informatica Indu'!F86</f>
        <v>1.425</v>
      </c>
      <c r="G86" s="45">
        <f>'Calificaciones Informatica Indu'!G86</f>
        <v>1.8</v>
      </c>
      <c r="H86" s="45">
        <f>'Calificaciones Informatica Indu'!H86</f>
        <v>0.5</v>
      </c>
      <c r="I86" s="45">
        <f>'Calificaciones Informatica Indu'!I86</f>
        <v>6.425</v>
      </c>
      <c r="J86" s="45">
        <f>'Calificaciones Informatica Indu'!J86</f>
        <v>1</v>
      </c>
      <c r="K86" s="45" t="str">
        <f>'Calificaciones Informatica Indu'!K86</f>
        <v>2011-2012</v>
      </c>
      <c r="L86" s="45">
        <f>'Calificaciones Informatica Indu'!L86</f>
        <v>1</v>
      </c>
    </row>
    <row r="87">
      <c r="A87">
        <f>'Calificaciones Informatica Indu'!A87</f>
        <v>86</v>
      </c>
      <c r="B87" t="str">
        <f>'Calificaciones Informatica Indu'!B87</f>
        <v>SONIA GUIJARRO ARRIBAS</v>
      </c>
      <c r="C87" s="45">
        <f>'Calificaciones Informatica Indu'!C87</f>
        <v>0</v>
      </c>
      <c r="D87" s="45" t="str">
        <f>'Calificaciones Informatica Indu'!D87</f>
        <v>NP</v>
      </c>
      <c r="E87" s="45" t="str">
        <f>'Calificaciones Informatica Indu'!E87</f>
        <v>NP</v>
      </c>
      <c r="F87" s="45" t="str">
        <f>'Calificaciones Informatica Indu'!F87</f>
        <v>NP</v>
      </c>
      <c r="G87" s="45" t="str">
        <f>'Calificaciones Informatica Indu'!G87</f>
        <v>NP</v>
      </c>
      <c r="H87" s="45">
        <f>'Calificaciones Informatica Indu'!H87</f>
        <v>0</v>
      </c>
      <c r="I87" s="45">
        <f>'Calificaciones Informatica Indu'!I87</f>
        <v>0</v>
      </c>
      <c r="J87" s="45">
        <f>'Calificaciones Informatica Indu'!J87</f>
        <v>1</v>
      </c>
      <c r="K87" s="45" t="str">
        <f>'Calificaciones Informatica Indu'!K87</f>
        <v>2011-2012</v>
      </c>
      <c r="L87" s="45">
        <f>'Calificaciones Informatica Indu'!L87</f>
        <v>1</v>
      </c>
    </row>
    <row r="88">
      <c r="A88">
        <f>'Calificaciones Informatica Indu'!A88</f>
        <v>87</v>
      </c>
      <c r="B88" t="str">
        <f>'Calificaciones Informatica Indu'!B88</f>
        <v>VICENTE MBOGO NDONG</v>
      </c>
      <c r="C88" s="45">
        <f>'Calificaciones Informatica Indu'!C88</f>
        <v>0</v>
      </c>
      <c r="D88" s="45" t="str">
        <f>'Calificaciones Informatica Indu'!D88</f>
        <v>NP</v>
      </c>
      <c r="E88" s="45" t="str">
        <f>'Calificaciones Informatica Indu'!E88</f>
        <v>NP</v>
      </c>
      <c r="F88" s="45" t="str">
        <f>'Calificaciones Informatica Indu'!F88</f>
        <v>NP</v>
      </c>
      <c r="G88" s="45" t="str">
        <f>'Calificaciones Informatica Indu'!G88</f>
        <v>NP</v>
      </c>
      <c r="H88" s="45">
        <f>'Calificaciones Informatica Indu'!H88</f>
        <v>0</v>
      </c>
      <c r="I88" s="45">
        <f>'Calificaciones Informatica Indu'!I88</f>
        <v>0</v>
      </c>
      <c r="J88" s="45">
        <f>'Calificaciones Informatica Indu'!J88</f>
        <v>1</v>
      </c>
      <c r="K88" s="45" t="str">
        <f>'Calificaciones Informatica Indu'!K88</f>
        <v>2011-2012</v>
      </c>
      <c r="L88" s="45">
        <f>'Calificaciones Informatica Indu'!L88</f>
        <v>1</v>
      </c>
    </row>
    <row r="89">
      <c r="A89">
        <f>'Calificaciones Informatica Indu'!A89</f>
        <v>88</v>
      </c>
      <c r="B89" t="str">
        <f>'Calificaciones Informatica Indu'!B89</f>
        <v>VICTOR MIGUEL TEMPLADO PEREZ</v>
      </c>
      <c r="C89" s="45">
        <f>'Calificaciones Informatica Indu'!C89</f>
        <v>0.2</v>
      </c>
      <c r="D89" s="45">
        <f>'Calificaciones Informatica Indu'!D89</f>
        <v>0.07</v>
      </c>
      <c r="E89" s="45">
        <f>'Calificaciones Informatica Indu'!E89</f>
        <v>0.86</v>
      </c>
      <c r="F89" s="45">
        <f>'Calificaciones Informatica Indu'!F89</f>
        <v>0</v>
      </c>
      <c r="G89" s="45" t="str">
        <f>'Calificaciones Informatica Indu'!G89</f>
        <v>NP</v>
      </c>
      <c r="H89" s="45">
        <f>'Calificaciones Informatica Indu'!H89</f>
        <v>0</v>
      </c>
      <c r="I89" s="45">
        <f>'Calificaciones Informatica Indu'!I89</f>
        <v>1.13</v>
      </c>
      <c r="J89" s="45">
        <f>'Calificaciones Informatica Indu'!J89</f>
        <v>1</v>
      </c>
      <c r="K89" s="45" t="str">
        <f>'Calificaciones Informatica Indu'!K89</f>
        <v>2011-2012</v>
      </c>
      <c r="L89" s="45">
        <f>'Calificaciones Informatica Indu'!L89</f>
        <v>1</v>
      </c>
    </row>
    <row r="90">
      <c r="A90">
        <f>'Calificaciones Informatica Indu'!A90</f>
        <v>89</v>
      </c>
      <c r="B90" t="str">
        <f>'Calificaciones Informatica Indu'!B90</f>
        <v>VICTOR RUBIO RODRIGUEZ</v>
      </c>
      <c r="C90" s="45">
        <f>'Calificaciones Informatica Indu'!C90</f>
        <v>0.6</v>
      </c>
      <c r="D90" s="45">
        <f>'Calificaciones Informatica Indu'!D90</f>
        <v>1</v>
      </c>
      <c r="E90" s="45">
        <f>'Calificaciones Informatica Indu'!E90</f>
        <v>1</v>
      </c>
      <c r="F90" s="45">
        <f>'Calificaciones Informatica Indu'!F90</f>
        <v>1.5</v>
      </c>
      <c r="G90" s="45">
        <f>'Calificaciones Informatica Indu'!G90</f>
        <v>2.55</v>
      </c>
      <c r="H90" s="45">
        <f>'Calificaciones Informatica Indu'!H90</f>
        <v>1.5</v>
      </c>
      <c r="I90" s="45">
        <f>'Calificaciones Informatica Indu'!I90</f>
        <v>8.15</v>
      </c>
      <c r="J90" s="45">
        <f>'Calificaciones Informatica Indu'!J90</f>
        <v>1</v>
      </c>
      <c r="K90" s="45" t="str">
        <f>'Calificaciones Informatica Indu'!K90</f>
        <v>2011-2012</v>
      </c>
      <c r="L90" s="45">
        <f>'Calificaciones Informatica Indu'!L90</f>
        <v>1</v>
      </c>
    </row>
    <row r="91">
      <c r="A91">
        <f>'Calificaciones Informatica Indu'!A91</f>
        <v>90</v>
      </c>
      <c r="B91" t="str">
        <f>'Calificaciones Informatica Indu'!B91</f>
        <v>WILWARDO A. RABAT GORBEÑA</v>
      </c>
      <c r="C91" s="45">
        <f>'Calificaciones Informatica Indu'!C91</f>
        <v>0</v>
      </c>
      <c r="D91" s="45" t="str">
        <f>'Calificaciones Informatica Indu'!D91</f>
        <v>NP</v>
      </c>
      <c r="E91" s="45" t="str">
        <f>'Calificaciones Informatica Indu'!E91</f>
        <v>NP</v>
      </c>
      <c r="F91" s="45" t="str">
        <f>'Calificaciones Informatica Indu'!F91</f>
        <v>NP</v>
      </c>
      <c r="G91" s="45" t="str">
        <f>'Calificaciones Informatica Indu'!G91</f>
        <v>NP</v>
      </c>
      <c r="H91" s="45">
        <f>'Calificaciones Informatica Indu'!H91</f>
        <v>0</v>
      </c>
      <c r="I91" s="45">
        <f>'Calificaciones Informatica Indu'!I91</f>
        <v>0</v>
      </c>
      <c r="J91" s="45">
        <f>'Calificaciones Informatica Indu'!J91</f>
        <v>1</v>
      </c>
      <c r="K91" s="45" t="str">
        <f>'Calificaciones Informatica Indu'!K91</f>
        <v>2011-2012</v>
      </c>
      <c r="L91" s="45">
        <f>'Calificaciones Informatica Indu'!L91</f>
        <v>1</v>
      </c>
    </row>
    <row r="92">
      <c r="A92">
        <f>'Calificaciones Informatica Indu'!A92</f>
        <v>91</v>
      </c>
      <c r="B92" t="str">
        <f>'Calificaciones Informatica Indu'!B92</f>
        <v>ALBERTO BRESO SANCHEZ</v>
      </c>
      <c r="C92" s="45">
        <f>'Calificaciones Informatica Indu'!C92</f>
        <v>0.2</v>
      </c>
      <c r="D92" s="45" t="str">
        <f>'Calificaciones Informatica Indu'!D92</f>
        <v>NP</v>
      </c>
      <c r="E92" s="45" t="str">
        <f>'Calificaciones Informatica Indu'!E92</f>
        <v>NP</v>
      </c>
      <c r="F92" s="45" t="str">
        <f>'Calificaciones Informatica Indu'!F92</f>
        <v>NP</v>
      </c>
      <c r="G92" s="45" t="str">
        <f>'Calificaciones Informatica Indu'!G92</f>
        <v>NP</v>
      </c>
      <c r="H92" s="45">
        <f>'Calificaciones Informatica Indu'!H92</f>
        <v>0</v>
      </c>
      <c r="I92" s="45" t="str">
        <f>'Calificaciones Informatica Indu'!I92</f>
        <v>NP</v>
      </c>
      <c r="J92" s="45">
        <f>'Calificaciones Informatica Indu'!J92</f>
        <v>2</v>
      </c>
      <c r="K92" s="45" t="str">
        <f>'Calificaciones Informatica Indu'!K92</f>
        <v>2011-2012</v>
      </c>
      <c r="L92" s="45">
        <f>'Calificaciones Informatica Indu'!L92</f>
        <v>2</v>
      </c>
    </row>
    <row r="93">
      <c r="A93">
        <f>'Calificaciones Informatica Indu'!A93</f>
        <v>92</v>
      </c>
      <c r="B93" t="str">
        <f>'Calificaciones Informatica Indu'!B93</f>
        <v>ALBERTO COTRINA OLIVARES</v>
      </c>
      <c r="C93" s="45">
        <f>'Calificaciones Informatica Indu'!C93</f>
        <v>0</v>
      </c>
      <c r="D93" s="45">
        <f>'Calificaciones Informatica Indu'!D93</f>
        <v>1.42</v>
      </c>
      <c r="E93" s="45">
        <f>'Calificaciones Informatica Indu'!E93</f>
        <v>0.64</v>
      </c>
      <c r="F93" s="45">
        <f>'Calificaciones Informatica Indu'!F93</f>
        <v>1.25</v>
      </c>
      <c r="G93" s="45">
        <f>'Calificaciones Informatica Indu'!G93</f>
        <v>1.8</v>
      </c>
      <c r="H93" s="45">
        <f>'Calificaciones Informatica Indu'!H93</f>
        <v>0.2</v>
      </c>
      <c r="I93" s="45">
        <f>'Calificaciones Informatica Indu'!I93</f>
        <v>5.4</v>
      </c>
      <c r="J93" s="45">
        <f>'Calificaciones Informatica Indu'!J93</f>
        <v>2</v>
      </c>
      <c r="K93" s="45" t="str">
        <f>'Calificaciones Informatica Indu'!K93</f>
        <v>2011-2012</v>
      </c>
      <c r="L93" s="45">
        <f>'Calificaciones Informatica Indu'!L93</f>
        <v>2</v>
      </c>
    </row>
    <row r="94">
      <c r="A94">
        <f>'Calificaciones Informatica Indu'!A94</f>
        <v>93</v>
      </c>
      <c r="B94" t="str">
        <f>'Calificaciones Informatica Indu'!B94</f>
        <v>ALBERTO SANCHEZ JIMENEZ</v>
      </c>
      <c r="C94" s="45">
        <f>'Calificaciones Informatica Indu'!C94</f>
        <v>0.4</v>
      </c>
      <c r="D94" s="45">
        <f>'Calificaciones Informatica Indu'!D94</f>
        <v>0.84</v>
      </c>
      <c r="E94" s="45">
        <f>'Calificaciones Informatica Indu'!E94</f>
        <v>0.86</v>
      </c>
      <c r="F94" s="45">
        <f>'Calificaciones Informatica Indu'!F94</f>
        <v>0.6</v>
      </c>
      <c r="G94" s="45" t="str">
        <f>'Calificaciones Informatica Indu'!G94</f>
        <v>NP</v>
      </c>
      <c r="H94" s="45">
        <f>'Calificaciones Informatica Indu'!H94</f>
        <v>0.1</v>
      </c>
      <c r="I94" s="45" t="str">
        <f>'Calificaciones Informatica Indu'!I94</f>
        <v>NP</v>
      </c>
      <c r="J94" s="45">
        <f>'Calificaciones Informatica Indu'!J94</f>
        <v>2</v>
      </c>
      <c r="K94" s="45" t="str">
        <f>'Calificaciones Informatica Indu'!K94</f>
        <v>2011-2012</v>
      </c>
      <c r="L94" s="45">
        <f>'Calificaciones Informatica Indu'!L94</f>
        <v>2</v>
      </c>
    </row>
    <row r="95">
      <c r="A95">
        <f>'Calificaciones Informatica Indu'!A95</f>
        <v>94</v>
      </c>
      <c r="B95" t="str">
        <f>'Calificaciones Informatica Indu'!B95</f>
        <v>ALEJANDRO MATARREDONA FNDEZ</v>
      </c>
      <c r="C95" s="45">
        <f>'Calificaciones Informatica Indu'!C95</f>
        <v>0</v>
      </c>
      <c r="D95" s="45" t="str">
        <f>'Calificaciones Informatica Indu'!D95</f>
        <v>NP</v>
      </c>
      <c r="E95" s="45" t="str">
        <f>'Calificaciones Informatica Indu'!E95</f>
        <v>NP</v>
      </c>
      <c r="F95" s="45" t="str">
        <f>'Calificaciones Informatica Indu'!F95</f>
        <v>NP</v>
      </c>
      <c r="G95" s="45" t="str">
        <f>'Calificaciones Informatica Indu'!G95</f>
        <v>NP</v>
      </c>
      <c r="H95" s="45">
        <f>'Calificaciones Informatica Indu'!H95</f>
        <v>0</v>
      </c>
      <c r="I95" s="45" t="str">
        <f>'Calificaciones Informatica Indu'!I95</f>
        <v>NP</v>
      </c>
      <c r="J95" s="45">
        <f>'Calificaciones Informatica Indu'!J95</f>
        <v>2</v>
      </c>
      <c r="K95" s="45" t="str">
        <f>'Calificaciones Informatica Indu'!K95</f>
        <v>2011-2012</v>
      </c>
      <c r="L95" s="45">
        <f>'Calificaciones Informatica Indu'!L95</f>
        <v>2</v>
      </c>
    </row>
    <row r="96">
      <c r="A96">
        <f>'Calificaciones Informatica Indu'!A96</f>
        <v>95</v>
      </c>
      <c r="B96" t="str">
        <f>'Calificaciones Informatica Indu'!B96</f>
        <v>ALEJANDRO SANCHEZ NEGRETE</v>
      </c>
      <c r="C96" s="45">
        <f>'Calificaciones Informatica Indu'!C96</f>
        <v>0.1</v>
      </c>
      <c r="D96" s="45">
        <f>'Calificaciones Informatica Indu'!D96</f>
        <v>0.25</v>
      </c>
      <c r="E96" s="45">
        <f>'Calificaciones Informatica Indu'!E96</f>
        <v>0.75</v>
      </c>
      <c r="F96" s="45">
        <f>'Calificaciones Informatica Indu'!F96</f>
        <v>0.6</v>
      </c>
      <c r="G96" s="45">
        <f>'Calificaciones Informatica Indu'!G96</f>
        <v>1.2</v>
      </c>
      <c r="H96" s="45">
        <f>'Calificaciones Informatica Indu'!H96</f>
        <v>0.7</v>
      </c>
      <c r="I96" s="45">
        <f>'Calificaciones Informatica Indu'!I96</f>
        <v>3.6</v>
      </c>
      <c r="J96" s="45">
        <f>'Calificaciones Informatica Indu'!J96</f>
        <v>2</v>
      </c>
      <c r="K96" s="45" t="str">
        <f>'Calificaciones Informatica Indu'!K96</f>
        <v>2011-2012</v>
      </c>
      <c r="L96" s="45">
        <f>'Calificaciones Informatica Indu'!L96</f>
        <v>2</v>
      </c>
    </row>
    <row r="97">
      <c r="A97">
        <f>'Calificaciones Informatica Indu'!A97</f>
        <v>96</v>
      </c>
      <c r="B97" t="str">
        <f>'Calificaciones Informatica Indu'!B97</f>
        <v>ALVARO A. CALVOFERNANDEZ BAOS</v>
      </c>
      <c r="C97" s="45">
        <f>'Calificaciones Informatica Indu'!C97</f>
        <v>0.3</v>
      </c>
      <c r="D97" s="45">
        <f>'Calificaciones Informatica Indu'!D97</f>
        <v>0.6</v>
      </c>
      <c r="E97" s="45">
        <f>'Calificaciones Informatica Indu'!E97</f>
        <v>0.86</v>
      </c>
      <c r="F97" s="45" t="str">
        <f>'Calificaciones Informatica Indu'!F97</f>
        <v>NP</v>
      </c>
      <c r="G97" s="45" t="str">
        <f>'Calificaciones Informatica Indu'!G97</f>
        <v>NP</v>
      </c>
      <c r="H97" s="45">
        <f>'Calificaciones Informatica Indu'!H97</f>
        <v>0</v>
      </c>
      <c r="I97" s="45" t="str">
        <f>'Calificaciones Informatica Indu'!I97</f>
        <v>NP</v>
      </c>
      <c r="J97" s="45">
        <f>'Calificaciones Informatica Indu'!J97</f>
        <v>2</v>
      </c>
      <c r="K97" s="45" t="str">
        <f>'Calificaciones Informatica Indu'!K97</f>
        <v>2011-2012</v>
      </c>
      <c r="L97" s="45">
        <f>'Calificaciones Informatica Indu'!L97</f>
        <v>2</v>
      </c>
    </row>
    <row r="98">
      <c r="A98">
        <f>'Calificaciones Informatica Indu'!A98</f>
        <v>97</v>
      </c>
      <c r="B98" t="str">
        <f>'Calificaciones Informatica Indu'!B98</f>
        <v>ALVARO JIMENEZ MATEO</v>
      </c>
      <c r="C98" s="45">
        <f>'Calificaciones Informatica Indu'!C98</f>
        <v>0</v>
      </c>
      <c r="D98" s="45" t="str">
        <f>'Calificaciones Informatica Indu'!D98</f>
        <v>NP</v>
      </c>
      <c r="E98" s="45" t="str">
        <f>'Calificaciones Informatica Indu'!E98</f>
        <v>NP</v>
      </c>
      <c r="F98" s="45" t="str">
        <f>'Calificaciones Informatica Indu'!F98</f>
        <v>NP</v>
      </c>
      <c r="G98" s="45" t="str">
        <f>'Calificaciones Informatica Indu'!G98</f>
        <v>NP</v>
      </c>
      <c r="H98" s="45">
        <f>'Calificaciones Informatica Indu'!H98</f>
        <v>0</v>
      </c>
      <c r="I98" s="45" t="str">
        <f>'Calificaciones Informatica Indu'!I98</f>
        <v>NP</v>
      </c>
      <c r="J98" s="45">
        <f>'Calificaciones Informatica Indu'!J98</f>
        <v>2</v>
      </c>
      <c r="K98" s="45" t="str">
        <f>'Calificaciones Informatica Indu'!K98</f>
        <v>2011-2012</v>
      </c>
      <c r="L98" s="45">
        <f>'Calificaciones Informatica Indu'!L98</f>
        <v>1</v>
      </c>
    </row>
    <row r="99">
      <c r="A99">
        <f>'Calificaciones Informatica Indu'!A99</f>
        <v>98</v>
      </c>
      <c r="B99" t="str">
        <f>'Calificaciones Informatica Indu'!B99</f>
        <v>ANGELA M. REDONDO IZQUIERDO</v>
      </c>
      <c r="C99" s="45">
        <f>'Calificaciones Informatica Indu'!C99</f>
        <v>0.3</v>
      </c>
      <c r="D99" s="45">
        <f>'Calificaciones Informatica Indu'!D99</f>
        <v>1.8</v>
      </c>
      <c r="E99" s="45">
        <f>'Calificaciones Informatica Indu'!E99</f>
        <v>1</v>
      </c>
      <c r="F99" s="45">
        <f>'Calificaciones Informatica Indu'!F99</f>
        <v>0.7875</v>
      </c>
      <c r="G99" s="45">
        <f>'Calificaciones Informatica Indu'!G99</f>
        <v>1.55</v>
      </c>
      <c r="H99" s="45">
        <f>'Calificaciones Informatica Indu'!H99</f>
        <v>0.75</v>
      </c>
      <c r="I99" s="45">
        <f>'Calificaciones Informatica Indu'!I99</f>
        <v>6.2</v>
      </c>
      <c r="J99" s="45">
        <f>'Calificaciones Informatica Indu'!J99</f>
        <v>2</v>
      </c>
      <c r="K99" s="45" t="str">
        <f>'Calificaciones Informatica Indu'!K99</f>
        <v>2011-2012</v>
      </c>
      <c r="L99" s="45">
        <f>'Calificaciones Informatica Indu'!L99</f>
        <v>2</v>
      </c>
    </row>
    <row r="100">
      <c r="A100">
        <f>'Calificaciones Informatica Indu'!A100</f>
        <v>99</v>
      </c>
      <c r="B100" t="str">
        <f>'Calificaciones Informatica Indu'!B100</f>
        <v>ANGELINA NFUMU NZAMIO OBONO</v>
      </c>
      <c r="C100" s="45">
        <f>'Calificaciones Informatica Indu'!C100</f>
        <v>0.1</v>
      </c>
      <c r="D100" s="45">
        <f>'Calificaciones Informatica Indu'!D100</f>
        <v>1.18</v>
      </c>
      <c r="E100" s="45">
        <f>'Calificaciones Informatica Indu'!E100</f>
        <v>0.65</v>
      </c>
      <c r="F100" s="45">
        <f>'Calificaciones Informatica Indu'!F100</f>
        <v>0.9</v>
      </c>
      <c r="G100" s="45">
        <f>'Calificaciones Informatica Indu'!G100</f>
        <v>1.75</v>
      </c>
      <c r="H100" s="45">
        <f>'Calificaciones Informatica Indu'!H100</f>
        <v>0.4</v>
      </c>
      <c r="I100" s="45">
        <f>'Calificaciones Informatica Indu'!I100</f>
        <v>5</v>
      </c>
      <c r="J100" s="45">
        <f>'Calificaciones Informatica Indu'!J100</f>
        <v>2</v>
      </c>
      <c r="K100" s="45" t="str">
        <f>'Calificaciones Informatica Indu'!K100</f>
        <v>2011-2012</v>
      </c>
      <c r="L100" s="45">
        <f>'Calificaciones Informatica Indu'!L100</f>
        <v>2</v>
      </c>
    </row>
    <row r="101">
      <c r="A101">
        <f>'Calificaciones Informatica Indu'!A101</f>
        <v>100</v>
      </c>
      <c r="B101" t="str">
        <f>'Calificaciones Informatica Indu'!B101</f>
        <v>ANICETO NSUE NGUEMA</v>
      </c>
      <c r="C101" s="45">
        <f>'Calificaciones Informatica Indu'!C101</f>
        <v>0.1</v>
      </c>
      <c r="D101" s="45" t="str">
        <f>'Calificaciones Informatica Indu'!D101</f>
        <v>NP</v>
      </c>
      <c r="E101" s="45" t="str">
        <f>'Calificaciones Informatica Indu'!E101</f>
        <v>NP</v>
      </c>
      <c r="F101" s="45" t="str">
        <f>'Calificaciones Informatica Indu'!F101</f>
        <v>NP</v>
      </c>
      <c r="G101" s="45" t="str">
        <f>'Calificaciones Informatica Indu'!G101</f>
        <v>NP</v>
      </c>
      <c r="H101" s="45">
        <f>'Calificaciones Informatica Indu'!H101</f>
        <v>0</v>
      </c>
      <c r="I101" s="45" t="str">
        <f>'Calificaciones Informatica Indu'!I101</f>
        <v>NP</v>
      </c>
      <c r="J101" s="45">
        <f>'Calificaciones Informatica Indu'!J101</f>
        <v>2</v>
      </c>
      <c r="K101" s="45" t="str">
        <f>'Calificaciones Informatica Indu'!K101</f>
        <v>2011-2012</v>
      </c>
      <c r="L101" s="45">
        <f>'Calificaciones Informatica Indu'!L101</f>
        <v>2</v>
      </c>
    </row>
    <row r="102">
      <c r="A102">
        <f>'Calificaciones Informatica Indu'!A102</f>
        <v>101</v>
      </c>
      <c r="B102" t="str">
        <f>'Calificaciones Informatica Indu'!B102</f>
        <v>ANTONIO CHAMORRO FERNÁNDEZ</v>
      </c>
      <c r="C102" s="45">
        <f>'Calificaciones Informatica Indu'!C102</f>
        <v>0.2</v>
      </c>
      <c r="D102" s="45" t="str">
        <f>'Calificaciones Informatica Indu'!D102</f>
        <v>NP</v>
      </c>
      <c r="E102" s="45" t="str">
        <f>'Calificaciones Informatica Indu'!E102</f>
        <v>NP</v>
      </c>
      <c r="F102" s="45" t="str">
        <f>'Calificaciones Informatica Indu'!F102</f>
        <v>NP</v>
      </c>
      <c r="G102" s="45" t="str">
        <f>'Calificaciones Informatica Indu'!G102</f>
        <v>NP</v>
      </c>
      <c r="H102" s="45">
        <f>'Calificaciones Informatica Indu'!H102</f>
        <v>0</v>
      </c>
      <c r="I102" s="45" t="str">
        <f>'Calificaciones Informatica Indu'!I102</f>
        <v>NP</v>
      </c>
      <c r="J102" s="45">
        <f>'Calificaciones Informatica Indu'!J102</f>
        <v>2</v>
      </c>
      <c r="K102" s="45" t="str">
        <f>'Calificaciones Informatica Indu'!K102</f>
        <v>2011-2012</v>
      </c>
      <c r="L102" s="45">
        <f>'Calificaciones Informatica Indu'!L102</f>
        <v>2</v>
      </c>
    </row>
    <row r="103">
      <c r="A103">
        <f>'Calificaciones Informatica Indu'!A103</f>
        <v>102</v>
      </c>
      <c r="B103" t="str">
        <f>'Calificaciones Informatica Indu'!B103</f>
        <v>ARTURO CORREAL SANCHO</v>
      </c>
      <c r="C103" s="45">
        <f>'Calificaciones Informatica Indu'!C103</f>
        <v>0.3</v>
      </c>
      <c r="D103" s="45">
        <f>'Calificaciones Informatica Indu'!D103</f>
        <v>1.15</v>
      </c>
      <c r="E103" s="45">
        <f>'Calificaciones Informatica Indu'!E103</f>
        <v>0.75</v>
      </c>
      <c r="F103" s="45">
        <f>'Calificaciones Informatica Indu'!F103</f>
        <v>0.675</v>
      </c>
      <c r="G103" s="45">
        <f>'Calificaciones Informatica Indu'!G103</f>
        <v>1.55</v>
      </c>
      <c r="H103" s="45">
        <f>'Calificaciones Informatica Indu'!H103</f>
        <v>0.2</v>
      </c>
      <c r="I103" s="45">
        <f>'Calificaciones Informatica Indu'!I103</f>
        <v>5</v>
      </c>
      <c r="J103" s="45">
        <f>'Calificaciones Informatica Indu'!J103</f>
        <v>2</v>
      </c>
      <c r="K103" s="45" t="str">
        <f>'Calificaciones Informatica Indu'!K103</f>
        <v>2011-2012</v>
      </c>
      <c r="L103" s="45">
        <f>'Calificaciones Informatica Indu'!L103</f>
        <v>2</v>
      </c>
    </row>
    <row r="104">
      <c r="A104">
        <f>'Calificaciones Informatica Indu'!A104</f>
        <v>103</v>
      </c>
      <c r="B104" t="str">
        <f>'Calificaciones Informatica Indu'!B104</f>
        <v>ARTURO DONDARZA MERO</v>
      </c>
      <c r="C104" s="45">
        <f>'Calificaciones Informatica Indu'!C104</f>
        <v>0.3</v>
      </c>
      <c r="D104" s="45">
        <f>'Calificaciones Informatica Indu'!D104</f>
        <v>0</v>
      </c>
      <c r="E104" s="45">
        <f>'Calificaciones Informatica Indu'!E104</f>
        <v>0.71</v>
      </c>
      <c r="F104" s="45">
        <f>'Calificaciones Informatica Indu'!F104</f>
        <v>0</v>
      </c>
      <c r="G104" s="45">
        <f>'Calificaciones Informatica Indu'!G104</f>
        <v>0</v>
      </c>
      <c r="H104" s="45">
        <f>'Calificaciones Informatica Indu'!H104</f>
        <v>0.2</v>
      </c>
      <c r="I104" s="45">
        <f>'Calificaciones Informatica Indu'!I104</f>
        <v>1.2</v>
      </c>
      <c r="J104" s="45">
        <f>'Calificaciones Informatica Indu'!J104</f>
        <v>2</v>
      </c>
      <c r="K104" s="45" t="str">
        <f>'Calificaciones Informatica Indu'!K104</f>
        <v>2011-2012</v>
      </c>
      <c r="L104" s="45">
        <f>'Calificaciones Informatica Indu'!L104</f>
        <v>2</v>
      </c>
    </row>
    <row r="105">
      <c r="A105">
        <f>'Calificaciones Informatica Indu'!A105</f>
        <v>104</v>
      </c>
      <c r="B105" t="str">
        <f>'Calificaciones Informatica Indu'!B105</f>
        <v>BLAS LEÓN BAJO</v>
      </c>
      <c r="C105" s="45">
        <f>'Calificaciones Informatica Indu'!C105</f>
        <v>0.4</v>
      </c>
      <c r="D105" s="45">
        <f>'Calificaciones Informatica Indu'!D105</f>
        <v>0.8</v>
      </c>
      <c r="E105" s="45">
        <f>'Calificaciones Informatica Indu'!E105</f>
        <v>0.64</v>
      </c>
      <c r="F105" s="45">
        <f>'Calificaciones Informatica Indu'!F105</f>
        <v>1</v>
      </c>
      <c r="G105" s="45">
        <f>'Calificaciones Informatica Indu'!G105</f>
        <v>2.1</v>
      </c>
      <c r="H105" s="45">
        <f>'Calificaciones Informatica Indu'!H105</f>
        <v>0.4</v>
      </c>
      <c r="I105" s="45">
        <f>'Calificaciones Informatica Indu'!I105</f>
        <v>5.34</v>
      </c>
      <c r="J105" s="45">
        <f>'Calificaciones Informatica Indu'!J105</f>
        <v>2</v>
      </c>
      <c r="K105" s="45" t="str">
        <f>'Calificaciones Informatica Indu'!K105</f>
        <v>2011-2012</v>
      </c>
      <c r="L105" s="45">
        <f>'Calificaciones Informatica Indu'!L105</f>
        <v>2</v>
      </c>
    </row>
    <row r="106">
      <c r="A106">
        <f>'Calificaciones Informatica Indu'!A106</f>
        <v>105</v>
      </c>
      <c r="B106" t="str">
        <f>'Calificaciones Informatica Indu'!B106</f>
        <v>BIENVENIDO FELIPE NSU</v>
      </c>
      <c r="C106" s="45">
        <f>'Calificaciones Informatica Indu'!C106</f>
        <v>0</v>
      </c>
      <c r="D106" s="45" t="str">
        <f>'Calificaciones Informatica Indu'!D106</f>
        <v>NP</v>
      </c>
      <c r="E106" s="45" t="str">
        <f>'Calificaciones Informatica Indu'!E106</f>
        <v>NP</v>
      </c>
      <c r="F106" s="45" t="str">
        <f>'Calificaciones Informatica Indu'!F106</f>
        <v>NP</v>
      </c>
      <c r="G106" s="45" t="str">
        <f>'Calificaciones Informatica Indu'!G106</f>
        <v>NP</v>
      </c>
      <c r="H106" s="45">
        <f>'Calificaciones Informatica Indu'!H106</f>
        <v>0</v>
      </c>
      <c r="I106" s="45" t="str">
        <f>'Calificaciones Informatica Indu'!I106</f>
        <v>NP</v>
      </c>
      <c r="J106" s="45">
        <f>'Calificaciones Informatica Indu'!J106</f>
        <v>2</v>
      </c>
      <c r="K106" s="45" t="str">
        <f>'Calificaciones Informatica Indu'!K106</f>
        <v>2011-2012</v>
      </c>
      <c r="L106" s="45">
        <f>'Calificaciones Informatica Indu'!L106</f>
        <v>2</v>
      </c>
    </row>
    <row r="107">
      <c r="A107">
        <f>'Calificaciones Informatica Indu'!A107</f>
        <v>106</v>
      </c>
      <c r="B107" t="str">
        <f>'Calificaciones Informatica Indu'!B107</f>
        <v>CARLOS ZAMORA NEGRILLO</v>
      </c>
      <c r="C107" s="45">
        <f>'Calificaciones Informatica Indu'!C107</f>
        <v>0.2</v>
      </c>
      <c r="D107" s="45" t="str">
        <f>'Calificaciones Informatica Indu'!D107</f>
        <v>NP</v>
      </c>
      <c r="E107" s="45">
        <f>'Calificaciones Informatica Indu'!E107</f>
        <v>1</v>
      </c>
      <c r="F107" s="45" t="str">
        <f>'Calificaciones Informatica Indu'!F107</f>
        <v>NP</v>
      </c>
      <c r="G107" s="45" t="str">
        <f>'Calificaciones Informatica Indu'!G107</f>
        <v>NP</v>
      </c>
      <c r="H107" s="45">
        <f>'Calificaciones Informatica Indu'!H107</f>
        <v>0.2</v>
      </c>
      <c r="I107" s="45" t="str">
        <f>'Calificaciones Informatica Indu'!I107</f>
        <v>NP</v>
      </c>
      <c r="J107" s="45">
        <f>'Calificaciones Informatica Indu'!J107</f>
        <v>2</v>
      </c>
      <c r="K107" s="45" t="str">
        <f>'Calificaciones Informatica Indu'!K107</f>
        <v>2011-2012</v>
      </c>
      <c r="L107" s="45">
        <f>'Calificaciones Informatica Indu'!L107</f>
        <v>2</v>
      </c>
    </row>
    <row r="108">
      <c r="A108">
        <f>'Calificaciones Informatica Indu'!A108</f>
        <v>107</v>
      </c>
      <c r="B108" t="str">
        <f>'Calificaciones Informatica Indu'!B108</f>
        <v>CIRILO JAVIER JUSTE SALA</v>
      </c>
      <c r="C108" s="45">
        <f>'Calificaciones Informatica Indu'!C108</f>
        <v>0.3</v>
      </c>
      <c r="D108" s="45" t="str">
        <f>'Calificaciones Informatica Indu'!D108</f>
        <v>NP</v>
      </c>
      <c r="E108" s="45">
        <f>'Calificaciones Informatica Indu'!E108</f>
        <v>0.65</v>
      </c>
      <c r="F108" s="45" t="str">
        <f>'Calificaciones Informatica Indu'!F108</f>
        <v>NP</v>
      </c>
      <c r="G108" s="45" t="str">
        <f>'Calificaciones Informatica Indu'!G108</f>
        <v>NP</v>
      </c>
      <c r="H108" s="45">
        <f>'Calificaciones Informatica Indu'!H108</f>
        <v>0</v>
      </c>
      <c r="I108" s="45" t="str">
        <f>'Calificaciones Informatica Indu'!I108</f>
        <v>NP</v>
      </c>
      <c r="J108" s="45">
        <f>'Calificaciones Informatica Indu'!J108</f>
        <v>2</v>
      </c>
      <c r="K108" s="45" t="str">
        <f>'Calificaciones Informatica Indu'!K108</f>
        <v>2011-2012</v>
      </c>
      <c r="L108" s="45">
        <f>'Calificaciones Informatica Indu'!L108</f>
        <v>2</v>
      </c>
    </row>
    <row r="109">
      <c r="A109">
        <f>'Calificaciones Informatica Indu'!A109</f>
        <v>108</v>
      </c>
      <c r="B109" t="str">
        <f>'Calificaciones Informatica Indu'!B109</f>
        <v>CRISTIAN GARCIA LIZCANO</v>
      </c>
      <c r="C109" s="45">
        <f>'Calificaciones Informatica Indu'!C109</f>
        <v>0.6</v>
      </c>
      <c r="D109" s="45">
        <f>'Calificaciones Informatica Indu'!D109</f>
        <v>1.84</v>
      </c>
      <c r="E109" s="45">
        <f>'Calificaciones Informatica Indu'!E109</f>
        <v>0.71</v>
      </c>
      <c r="F109" s="45">
        <f>'Calificaciones Informatica Indu'!F109</f>
        <v>0.6</v>
      </c>
      <c r="G109" s="45">
        <f>'Calificaciones Informatica Indu'!G109</f>
        <v>1.5</v>
      </c>
      <c r="H109" s="45">
        <f>'Calificaciones Informatica Indu'!H109</f>
        <v>0.75</v>
      </c>
      <c r="I109" s="45">
        <f>'Calificaciones Informatica Indu'!I109</f>
        <v>6</v>
      </c>
      <c r="J109" s="45">
        <f>'Calificaciones Informatica Indu'!J109</f>
        <v>2</v>
      </c>
      <c r="K109" s="45" t="str">
        <f>'Calificaciones Informatica Indu'!K109</f>
        <v>2011-2012</v>
      </c>
      <c r="L109" s="45">
        <f>'Calificaciones Informatica Indu'!L109</f>
        <v>2</v>
      </c>
    </row>
    <row r="110">
      <c r="A110">
        <f>'Calificaciones Informatica Indu'!A110</f>
        <v>109</v>
      </c>
      <c r="B110" t="str">
        <f>'Calificaciones Informatica Indu'!B110</f>
        <v>CRISTINA VOZMEDIANO TOLEDANO</v>
      </c>
      <c r="C110" s="45">
        <f>'Calificaciones Informatica Indu'!C110</f>
        <v>0.2</v>
      </c>
      <c r="D110" s="45">
        <f>'Calificaciones Informatica Indu'!D110</f>
        <v>1.54</v>
      </c>
      <c r="E110" s="45">
        <f>'Calificaciones Informatica Indu'!E110</f>
        <v>0.86</v>
      </c>
      <c r="F110" s="45">
        <f>'Calificaciones Informatica Indu'!F110</f>
        <v>0.75</v>
      </c>
      <c r="G110" s="45">
        <f>'Calificaciones Informatica Indu'!G110</f>
        <v>2.55</v>
      </c>
      <c r="H110" s="45">
        <f>'Calificaciones Informatica Indu'!H110</f>
        <v>0.2</v>
      </c>
      <c r="I110" s="45">
        <f>'Calificaciones Informatica Indu'!I110</f>
        <v>6.1</v>
      </c>
      <c r="J110" s="45">
        <f>'Calificaciones Informatica Indu'!J110</f>
        <v>2</v>
      </c>
      <c r="K110" s="45" t="str">
        <f>'Calificaciones Informatica Indu'!K110</f>
        <v>2011-2012</v>
      </c>
      <c r="L110" s="45">
        <f>'Calificaciones Informatica Indu'!L110</f>
        <v>2</v>
      </c>
    </row>
    <row r="111">
      <c r="A111">
        <f>'Calificaciones Informatica Indu'!A111</f>
        <v>110</v>
      </c>
      <c r="B111" t="str">
        <f>'Calificaciones Informatica Indu'!B111</f>
        <v>CURACIANO MBECMA ODJAM</v>
      </c>
      <c r="C111" s="45">
        <f>'Calificaciones Informatica Indu'!C111</f>
        <v>0</v>
      </c>
      <c r="D111" s="45" t="str">
        <f>'Calificaciones Informatica Indu'!D111</f>
        <v>NP</v>
      </c>
      <c r="E111" s="45" t="str">
        <f>'Calificaciones Informatica Indu'!E111</f>
        <v>NP</v>
      </c>
      <c r="F111" s="45" t="str">
        <f>'Calificaciones Informatica Indu'!F111</f>
        <v>NP</v>
      </c>
      <c r="G111" s="45" t="str">
        <f>'Calificaciones Informatica Indu'!G111</f>
        <v>NP</v>
      </c>
      <c r="H111" s="45">
        <f>'Calificaciones Informatica Indu'!H111</f>
        <v>0</v>
      </c>
      <c r="I111" s="45" t="str">
        <f>'Calificaciones Informatica Indu'!I111</f>
        <v>NP</v>
      </c>
      <c r="J111" s="45">
        <f>'Calificaciones Informatica Indu'!J111</f>
        <v>2</v>
      </c>
      <c r="K111" s="45" t="str">
        <f>'Calificaciones Informatica Indu'!K111</f>
        <v>2011-2012</v>
      </c>
      <c r="L111" s="45">
        <f>'Calificaciones Informatica Indu'!L111</f>
        <v>2</v>
      </c>
    </row>
    <row r="112">
      <c r="A112">
        <f>'Calificaciones Informatica Indu'!A112</f>
        <v>111</v>
      </c>
      <c r="B112" t="str">
        <f>'Calificaciones Informatica Indu'!B112</f>
        <v>DANIEL CARMONA MAYORAL</v>
      </c>
      <c r="C112" s="45">
        <f>'Calificaciones Informatica Indu'!C112</f>
        <v>0</v>
      </c>
      <c r="D112" s="45">
        <f>'Calificaciones Informatica Indu'!D112</f>
        <v>1.24</v>
      </c>
      <c r="E112" s="45">
        <f>'Calificaciones Informatica Indu'!E112</f>
        <v>0.64</v>
      </c>
      <c r="F112" s="45">
        <f>'Calificaciones Informatica Indu'!F112</f>
        <v>1.35</v>
      </c>
      <c r="G112" s="45">
        <f>'Calificaciones Informatica Indu'!G112</f>
        <v>1.8</v>
      </c>
      <c r="H112" s="45">
        <f>'Calificaciones Informatica Indu'!H112</f>
        <v>0.1</v>
      </c>
      <c r="I112" s="45">
        <f>'Calificaciones Informatica Indu'!I112</f>
        <v>5.2</v>
      </c>
      <c r="J112" s="45">
        <f>'Calificaciones Informatica Indu'!J112</f>
        <v>2</v>
      </c>
      <c r="K112" s="45" t="str">
        <f>'Calificaciones Informatica Indu'!K112</f>
        <v>2011-2012</v>
      </c>
      <c r="L112" s="45">
        <f>'Calificaciones Informatica Indu'!L112</f>
        <v>2</v>
      </c>
    </row>
    <row r="113">
      <c r="A113">
        <f>'Calificaciones Informatica Indu'!A113</f>
        <v>112</v>
      </c>
      <c r="B113" t="str">
        <f>'Calificaciones Informatica Indu'!B113</f>
        <v>DAVID ORMEÑO SERRANO</v>
      </c>
      <c r="C113" s="45">
        <f>'Calificaciones Informatica Indu'!C113</f>
        <v>0.2</v>
      </c>
      <c r="D113" s="45">
        <f>'Calificaciones Informatica Indu'!D113</f>
        <v>1.4</v>
      </c>
      <c r="E113" s="45">
        <f>'Calificaciones Informatica Indu'!E113</f>
        <v>0.64</v>
      </c>
      <c r="F113" s="45">
        <f>'Calificaciones Informatica Indu'!F113</f>
        <v>0.5</v>
      </c>
      <c r="G113" s="45">
        <f>'Calificaciones Informatica Indu'!G113</f>
        <v>0.55</v>
      </c>
      <c r="H113" s="45">
        <f>'Calificaciones Informatica Indu'!H113</f>
        <v>0</v>
      </c>
      <c r="I113" s="45">
        <f>'Calificaciones Informatica Indu'!I113</f>
        <v>2.8</v>
      </c>
      <c r="J113" s="45">
        <f>'Calificaciones Informatica Indu'!J113</f>
        <v>2</v>
      </c>
      <c r="K113" s="45" t="str">
        <f>'Calificaciones Informatica Indu'!K113</f>
        <v>2011-2012</v>
      </c>
      <c r="L113" s="45">
        <f>'Calificaciones Informatica Indu'!L113</f>
        <v>2</v>
      </c>
    </row>
    <row r="114">
      <c r="A114">
        <f>'Calificaciones Informatica Indu'!A114</f>
        <v>113</v>
      </c>
      <c r="B114" t="str">
        <f>'Calificaciones Informatica Indu'!B114</f>
        <v>EDUARDO C. GARCIA TENORIO</v>
      </c>
      <c r="C114" s="45">
        <f>'Calificaciones Informatica Indu'!C114</f>
        <v>0</v>
      </c>
      <c r="D114" s="45" t="str">
        <f>'Calificaciones Informatica Indu'!D114</f>
        <v>NP</v>
      </c>
      <c r="E114" s="45" t="str">
        <f>'Calificaciones Informatica Indu'!E114</f>
        <v>NP</v>
      </c>
      <c r="F114" s="45" t="str">
        <f>'Calificaciones Informatica Indu'!F114</f>
        <v>NP</v>
      </c>
      <c r="G114" s="45" t="str">
        <f>'Calificaciones Informatica Indu'!G114</f>
        <v>NP</v>
      </c>
      <c r="H114" s="45">
        <f>'Calificaciones Informatica Indu'!H114</f>
        <v>0</v>
      </c>
      <c r="I114" s="45" t="str">
        <f>'Calificaciones Informatica Indu'!I114</f>
        <v>NP</v>
      </c>
      <c r="J114" s="45">
        <f>'Calificaciones Informatica Indu'!J114</f>
        <v>2</v>
      </c>
      <c r="K114" s="45" t="str">
        <f>'Calificaciones Informatica Indu'!K114</f>
        <v>2011-2012</v>
      </c>
      <c r="L114" s="45">
        <f>'Calificaciones Informatica Indu'!L114</f>
        <v>2</v>
      </c>
    </row>
    <row r="115">
      <c r="A115">
        <f>'Calificaciones Informatica Indu'!A115</f>
        <v>114</v>
      </c>
      <c r="B115" t="str">
        <f>'Calificaciones Informatica Indu'!B115</f>
        <v>ENRIQUE SAEZBRAVO RABADAN</v>
      </c>
      <c r="C115" s="45">
        <f>'Calificaciones Informatica Indu'!C115</f>
        <v>0.3</v>
      </c>
      <c r="D115" s="45">
        <f>'Calificaciones Informatica Indu'!D115</f>
        <v>1.25</v>
      </c>
      <c r="E115" s="45">
        <f>'Calificaciones Informatica Indu'!E115</f>
        <v>0.75</v>
      </c>
      <c r="F115" s="45" t="str">
        <f>'Calificaciones Informatica Indu'!F115</f>
        <v>NP</v>
      </c>
      <c r="G115" s="45" t="str">
        <f>'Calificaciones Informatica Indu'!G115</f>
        <v>NP</v>
      </c>
      <c r="H115" s="45">
        <f>'Calificaciones Informatica Indu'!H115</f>
        <v>0.2</v>
      </c>
      <c r="I115" s="45" t="str">
        <f>'Calificaciones Informatica Indu'!I115</f>
        <v>NP</v>
      </c>
      <c r="J115" s="45">
        <f>'Calificaciones Informatica Indu'!J115</f>
        <v>2</v>
      </c>
      <c r="K115" s="45" t="str">
        <f>'Calificaciones Informatica Indu'!K115</f>
        <v>2011-2012</v>
      </c>
      <c r="L115" s="45">
        <f>'Calificaciones Informatica Indu'!L115</f>
        <v>2</v>
      </c>
    </row>
    <row r="116">
      <c r="A116">
        <f>'Calificaciones Informatica Indu'!A116</f>
        <v>115</v>
      </c>
      <c r="B116" t="str">
        <f>'Calificaciones Informatica Indu'!B116</f>
        <v>FRANCISCO ALVAREZ GOMEZ</v>
      </c>
      <c r="C116" s="45">
        <f>'Calificaciones Informatica Indu'!C116</f>
        <v>0.3</v>
      </c>
      <c r="D116" s="45">
        <f>'Calificaciones Informatica Indu'!D116</f>
        <v>1</v>
      </c>
      <c r="E116" s="45">
        <f>'Calificaciones Informatica Indu'!E116</f>
        <v>0.71</v>
      </c>
      <c r="F116" s="45" t="str">
        <f>'Calificaciones Informatica Indu'!F116</f>
        <v>NP</v>
      </c>
      <c r="G116" s="45" t="str">
        <f>'Calificaciones Informatica Indu'!G116</f>
        <v>NP</v>
      </c>
      <c r="H116" s="45">
        <f>'Calificaciones Informatica Indu'!H116</f>
        <v>0.1</v>
      </c>
      <c r="I116" s="45" t="str">
        <f>'Calificaciones Informatica Indu'!I116</f>
        <v>NP</v>
      </c>
      <c r="J116" s="45">
        <f>'Calificaciones Informatica Indu'!J116</f>
        <v>2</v>
      </c>
      <c r="K116" s="45" t="str">
        <f>'Calificaciones Informatica Indu'!K116</f>
        <v>2011-2012</v>
      </c>
      <c r="L116" s="45">
        <f>'Calificaciones Informatica Indu'!L116</f>
        <v>2</v>
      </c>
    </row>
    <row r="117">
      <c r="A117">
        <f>'Calificaciones Informatica Indu'!A117</f>
        <v>116</v>
      </c>
      <c r="B117" t="str">
        <f>'Calificaciones Informatica Indu'!B117</f>
        <v>FRANCISCO DE LA MUÑOZA ENANO</v>
      </c>
      <c r="C117" s="45">
        <f>'Calificaciones Informatica Indu'!C117</f>
        <v>0.4</v>
      </c>
      <c r="D117" s="45">
        <f>'Calificaciones Informatica Indu'!D117</f>
        <v>0.1</v>
      </c>
      <c r="E117" s="45">
        <f>'Calificaciones Informatica Indu'!E117</f>
        <v>0.35</v>
      </c>
      <c r="F117" s="45">
        <f>'Calificaciones Informatica Indu'!F117</f>
        <v>1</v>
      </c>
      <c r="G117" s="45">
        <f>'Calificaciones Informatica Indu'!G117</f>
        <v>0.45</v>
      </c>
      <c r="H117" s="45">
        <f>'Calificaciones Informatica Indu'!H117</f>
        <v>0.5</v>
      </c>
      <c r="I117" s="45">
        <f>'Calificaciones Informatica Indu'!I117</f>
        <v>2.8</v>
      </c>
      <c r="J117" s="45">
        <f>'Calificaciones Informatica Indu'!J117</f>
        <v>2</v>
      </c>
      <c r="K117" s="45" t="str">
        <f>'Calificaciones Informatica Indu'!K117</f>
        <v>2011-2012</v>
      </c>
      <c r="L117" s="45">
        <f>'Calificaciones Informatica Indu'!L117</f>
        <v>2</v>
      </c>
    </row>
    <row r="118">
      <c r="A118">
        <f>'Calificaciones Informatica Indu'!A118</f>
        <v>117</v>
      </c>
      <c r="B118" t="str">
        <f>'Calificaciones Informatica Indu'!B118</f>
        <v>FRANCISCO J. APARICIO MORENO</v>
      </c>
      <c r="C118" s="45">
        <f>'Calificaciones Informatica Indu'!C118</f>
        <v>0</v>
      </c>
      <c r="D118" s="45" t="str">
        <f>'Calificaciones Informatica Indu'!D118</f>
        <v>NP</v>
      </c>
      <c r="E118" s="45" t="str">
        <f>'Calificaciones Informatica Indu'!E118</f>
        <v>NP</v>
      </c>
      <c r="F118" s="45" t="str">
        <f>'Calificaciones Informatica Indu'!F118</f>
        <v>NP</v>
      </c>
      <c r="G118" s="45" t="str">
        <f>'Calificaciones Informatica Indu'!G118</f>
        <v>NP</v>
      </c>
      <c r="H118" s="45">
        <f>'Calificaciones Informatica Indu'!H118</f>
        <v>0</v>
      </c>
      <c r="I118" s="45" t="str">
        <f>'Calificaciones Informatica Indu'!I118</f>
        <v>NP</v>
      </c>
      <c r="J118" s="45">
        <f>'Calificaciones Informatica Indu'!J118</f>
        <v>2</v>
      </c>
      <c r="K118" s="45" t="str">
        <f>'Calificaciones Informatica Indu'!K118</f>
        <v>2011-2012</v>
      </c>
      <c r="L118" s="45">
        <f>'Calificaciones Informatica Indu'!L118</f>
        <v>2</v>
      </c>
    </row>
    <row r="119">
      <c r="A119">
        <f>'Calificaciones Informatica Indu'!A119</f>
        <v>118</v>
      </c>
      <c r="B119" t="str">
        <f>'Calificaciones Informatica Indu'!B119</f>
        <v>FRANCISCO J. MONTES ORELLANA</v>
      </c>
      <c r="C119" s="45">
        <f>'Calificaciones Informatica Indu'!C119</f>
        <v>0</v>
      </c>
      <c r="D119" s="45" t="str">
        <f>'Calificaciones Informatica Indu'!D119</f>
        <v>NP</v>
      </c>
      <c r="E119" s="45" t="str">
        <f>'Calificaciones Informatica Indu'!E119</f>
        <v>NP</v>
      </c>
      <c r="F119" s="45" t="str">
        <f>'Calificaciones Informatica Indu'!F119</f>
        <v>NP</v>
      </c>
      <c r="G119" s="45" t="str">
        <f>'Calificaciones Informatica Indu'!G119</f>
        <v>NP</v>
      </c>
      <c r="H119" s="45">
        <f>'Calificaciones Informatica Indu'!H119</f>
        <v>0</v>
      </c>
      <c r="I119" s="45" t="str">
        <f>'Calificaciones Informatica Indu'!I119</f>
        <v>NP</v>
      </c>
      <c r="J119" s="45">
        <f>'Calificaciones Informatica Indu'!J119</f>
        <v>2</v>
      </c>
      <c r="K119" s="45" t="str">
        <f>'Calificaciones Informatica Indu'!K119</f>
        <v>2011-2012</v>
      </c>
      <c r="L119" s="45">
        <f>'Calificaciones Informatica Indu'!L119</f>
        <v>2</v>
      </c>
    </row>
    <row r="120">
      <c r="A120">
        <f>'Calificaciones Informatica Indu'!A120</f>
        <v>119</v>
      </c>
      <c r="B120" t="str">
        <f>'Calificaciones Informatica Indu'!B120</f>
        <v>FRANCISCO J. NAHARRO DOÑORO</v>
      </c>
      <c r="C120" s="45">
        <f>'Calificaciones Informatica Indu'!C120</f>
        <v>0.3</v>
      </c>
      <c r="D120" s="45">
        <f>'Calificaciones Informatica Indu'!D120</f>
        <v>1.05</v>
      </c>
      <c r="E120" s="45">
        <f>'Calificaciones Informatica Indu'!E120</f>
        <v>0.6</v>
      </c>
      <c r="F120" s="45">
        <f>'Calificaciones Informatica Indu'!F120</f>
        <v>0</v>
      </c>
      <c r="G120" s="45">
        <f>'Calificaciones Informatica Indu'!G120</f>
        <v>0.35</v>
      </c>
      <c r="H120" s="45">
        <f>'Calificaciones Informatica Indu'!H120</f>
        <v>0.2</v>
      </c>
      <c r="I120" s="45">
        <f>'Calificaciones Informatica Indu'!I120</f>
        <v>2.5</v>
      </c>
      <c r="J120" s="45">
        <f>'Calificaciones Informatica Indu'!J120</f>
        <v>2</v>
      </c>
      <c r="K120" s="45" t="str">
        <f>'Calificaciones Informatica Indu'!K120</f>
        <v>2011-2012</v>
      </c>
      <c r="L120" s="45">
        <f>'Calificaciones Informatica Indu'!L120</f>
        <v>2</v>
      </c>
    </row>
    <row r="121">
      <c r="A121">
        <f>'Calificaciones Informatica Indu'!A121</f>
        <v>120</v>
      </c>
      <c r="B121" t="str">
        <f>'Calificaciones Informatica Indu'!B121</f>
        <v>ILUMINADA AMAS LINSIN</v>
      </c>
      <c r="C121" s="45">
        <f>'Calificaciones Informatica Indu'!C121</f>
        <v>0.1</v>
      </c>
      <c r="D121" s="45">
        <f>'Calificaciones Informatica Indu'!D121</f>
        <v>1</v>
      </c>
      <c r="E121" s="45">
        <f>'Calificaciones Informatica Indu'!E121</f>
        <v>0.65</v>
      </c>
      <c r="F121" s="45">
        <f>'Calificaciones Informatica Indu'!F121</f>
        <v>0.6</v>
      </c>
      <c r="G121" s="45">
        <f>'Calificaciones Informatica Indu'!G121</f>
        <v>1.3</v>
      </c>
      <c r="H121" s="45">
        <f>'Calificaciones Informatica Indu'!H121</f>
        <v>0.5</v>
      </c>
      <c r="I121" s="45">
        <f>'Calificaciones Informatica Indu'!I121</f>
        <v>5</v>
      </c>
      <c r="J121" s="45">
        <f>'Calificaciones Informatica Indu'!J121</f>
        <v>2</v>
      </c>
      <c r="K121" s="45" t="str">
        <f>'Calificaciones Informatica Indu'!K121</f>
        <v>2011-2012</v>
      </c>
      <c r="L121" s="45">
        <f>'Calificaciones Informatica Indu'!L121</f>
        <v>2</v>
      </c>
    </row>
    <row r="122">
      <c r="A122">
        <f>'Calificaciones Informatica Indu'!A122</f>
        <v>121</v>
      </c>
      <c r="B122" t="str">
        <f>'Calificaciones Informatica Indu'!B122</f>
        <v>ISABEL MBI NVE MANGUE</v>
      </c>
      <c r="C122" s="45">
        <f>'Calificaciones Informatica Indu'!C122</f>
        <v>0</v>
      </c>
      <c r="D122" s="45">
        <f>'Calificaciones Informatica Indu'!D122</f>
        <v>1</v>
      </c>
      <c r="E122" s="45" t="str">
        <f>'Calificaciones Informatica Indu'!E122</f>
        <v>NP</v>
      </c>
      <c r="F122" s="45">
        <f>'Calificaciones Informatica Indu'!F122</f>
        <v>0.6</v>
      </c>
      <c r="G122" s="45">
        <f>'Calificaciones Informatica Indu'!G122</f>
        <v>1.5</v>
      </c>
      <c r="H122" s="45">
        <f>'Calificaciones Informatica Indu'!H122</f>
        <v>0.4</v>
      </c>
      <c r="I122" s="45" t="str">
        <f>'Calificaciones Informatica Indu'!I122</f>
        <v>NP</v>
      </c>
      <c r="J122" s="45">
        <f>'Calificaciones Informatica Indu'!J122</f>
        <v>2</v>
      </c>
      <c r="K122" s="45" t="str">
        <f>'Calificaciones Informatica Indu'!K122</f>
        <v>2011-2012</v>
      </c>
      <c r="L122" s="45">
        <f>'Calificaciones Informatica Indu'!L122</f>
        <v>2</v>
      </c>
    </row>
    <row r="123">
      <c r="A123">
        <f>'Calificaciones Informatica Indu'!A123</f>
        <v>122</v>
      </c>
      <c r="B123" t="str">
        <f>'Calificaciones Informatica Indu'!B123</f>
        <v>JACINTO MOYANO GARCIA</v>
      </c>
      <c r="C123" s="45">
        <f>'Calificaciones Informatica Indu'!C123</f>
        <v>0.4</v>
      </c>
      <c r="D123" s="45">
        <f>'Calificaciones Informatica Indu'!D123</f>
        <v>0.9</v>
      </c>
      <c r="E123" s="45">
        <f>'Calificaciones Informatica Indu'!E123</f>
        <v>0.7</v>
      </c>
      <c r="F123" s="45" t="str">
        <f>'Calificaciones Informatica Indu'!F123</f>
        <v>NP</v>
      </c>
      <c r="G123" s="45" t="str">
        <f>'Calificaciones Informatica Indu'!G123</f>
        <v>NP</v>
      </c>
      <c r="H123" s="45">
        <f>'Calificaciones Informatica Indu'!H123</f>
        <v>0</v>
      </c>
      <c r="I123" s="45" t="str">
        <f>'Calificaciones Informatica Indu'!I123</f>
        <v>NP</v>
      </c>
      <c r="J123" s="45">
        <f>'Calificaciones Informatica Indu'!J123</f>
        <v>2</v>
      </c>
      <c r="K123" s="45" t="str">
        <f>'Calificaciones Informatica Indu'!K123</f>
        <v>2011-2012</v>
      </c>
      <c r="L123" s="45">
        <f>'Calificaciones Informatica Indu'!L123</f>
        <v>2</v>
      </c>
    </row>
    <row r="124">
      <c r="A124">
        <f>'Calificaciones Informatica Indu'!A124</f>
        <v>123</v>
      </c>
      <c r="B124" t="str">
        <f>'Calificaciones Informatica Indu'!B124</f>
        <v>JAVIER GAMARRA FERNÁNDEZ</v>
      </c>
      <c r="C124" s="45">
        <f>'Calificaciones Informatica Indu'!C124</f>
        <v>0</v>
      </c>
      <c r="D124" s="45">
        <f>'Calificaciones Informatica Indu'!D124</f>
        <v>1.5</v>
      </c>
      <c r="E124" s="45">
        <f>'Calificaciones Informatica Indu'!E124</f>
        <v>0.75</v>
      </c>
      <c r="F124" s="45">
        <f>'Calificaciones Informatica Indu'!F124</f>
        <v>0.75</v>
      </c>
      <c r="G124" s="45">
        <f>'Calificaciones Informatica Indu'!G124</f>
        <v>2.55</v>
      </c>
      <c r="H124" s="45">
        <f>'Calificaciones Informatica Indu'!H124</f>
        <v>0</v>
      </c>
      <c r="I124" s="45">
        <f>'Calificaciones Informatica Indu'!I124</f>
        <v>5.6</v>
      </c>
      <c r="J124" s="45">
        <f>'Calificaciones Informatica Indu'!J124</f>
        <v>2</v>
      </c>
      <c r="K124" s="45" t="str">
        <f>'Calificaciones Informatica Indu'!K124</f>
        <v>2011-2012</v>
      </c>
      <c r="L124" s="45">
        <f>'Calificaciones Informatica Indu'!L124</f>
        <v>2</v>
      </c>
    </row>
    <row r="125">
      <c r="A125">
        <f>'Calificaciones Informatica Indu'!A125</f>
        <v>124</v>
      </c>
      <c r="B125" t="str">
        <f>'Calificaciones Informatica Indu'!B125</f>
        <v>JAVIER RODRIGUEZ VALERO</v>
      </c>
      <c r="C125" s="45">
        <f>'Calificaciones Informatica Indu'!C125</f>
        <v>0.3</v>
      </c>
      <c r="D125" s="45">
        <f>'Calificaciones Informatica Indu'!D125</f>
        <v>1.04</v>
      </c>
      <c r="E125" s="45">
        <f>'Calificaciones Informatica Indu'!E125</f>
        <v>0.56</v>
      </c>
      <c r="F125" s="45" t="str">
        <f>'Calificaciones Informatica Indu'!F125</f>
        <v>NP</v>
      </c>
      <c r="G125" s="45" t="str">
        <f>'Calificaciones Informatica Indu'!G125</f>
        <v>NP</v>
      </c>
      <c r="H125" s="45">
        <f>'Calificaciones Informatica Indu'!H125</f>
        <v>0</v>
      </c>
      <c r="I125" s="45" t="str">
        <f>'Calificaciones Informatica Indu'!I125</f>
        <v>NP</v>
      </c>
      <c r="J125" s="45">
        <f>'Calificaciones Informatica Indu'!J125</f>
        <v>2</v>
      </c>
      <c r="K125" s="45" t="str">
        <f>'Calificaciones Informatica Indu'!K125</f>
        <v>2011-2012</v>
      </c>
      <c r="L125" s="45">
        <f>'Calificaciones Informatica Indu'!L125</f>
        <v>2</v>
      </c>
    </row>
    <row r="126">
      <c r="A126">
        <f>'Calificaciones Informatica Indu'!A126</f>
        <v>125</v>
      </c>
      <c r="B126" t="str">
        <f>'Calificaciones Informatica Indu'!B126</f>
        <v>JOSE MANUEL ALVAREZ CID</v>
      </c>
      <c r="C126" s="45">
        <f>'Calificaciones Informatica Indu'!C126</f>
        <v>0.5</v>
      </c>
      <c r="D126" s="45">
        <f>'Calificaciones Informatica Indu'!D126</f>
        <v>1</v>
      </c>
      <c r="E126" s="45">
        <f>'Calificaciones Informatica Indu'!E126</f>
        <v>0.58</v>
      </c>
      <c r="F126" s="45" t="str">
        <f>'Calificaciones Informatica Indu'!F126</f>
        <v>NP</v>
      </c>
      <c r="G126" s="45" t="str">
        <f>'Calificaciones Informatica Indu'!G126</f>
        <v>NP</v>
      </c>
      <c r="H126" s="45">
        <f>'Calificaciones Informatica Indu'!H126</f>
        <v>0.6</v>
      </c>
      <c r="I126" s="45" t="str">
        <f>'Calificaciones Informatica Indu'!I126</f>
        <v>NP</v>
      </c>
      <c r="J126" s="45">
        <f>'Calificaciones Informatica Indu'!J126</f>
        <v>2</v>
      </c>
      <c r="K126" s="45" t="str">
        <f>'Calificaciones Informatica Indu'!K126</f>
        <v>2011-2012</v>
      </c>
      <c r="L126" s="45">
        <f>'Calificaciones Informatica Indu'!L126</f>
        <v>2</v>
      </c>
    </row>
    <row r="127">
      <c r="A127">
        <f>'Calificaciones Informatica Indu'!A127</f>
        <v>126</v>
      </c>
      <c r="B127" t="str">
        <f>'Calificaciones Informatica Indu'!B127</f>
        <v>JOSE MARIA CHAMORRO ORTEGA</v>
      </c>
      <c r="C127" s="45">
        <f>'Calificaciones Informatica Indu'!C127</f>
        <v>0</v>
      </c>
      <c r="D127" s="45" t="str">
        <f>'Calificaciones Informatica Indu'!D127</f>
        <v>NP</v>
      </c>
      <c r="E127" s="45">
        <f>'Calificaciones Informatica Indu'!E127</f>
        <v>0.5</v>
      </c>
      <c r="F127" s="45" t="str">
        <f>'Calificaciones Informatica Indu'!F127</f>
        <v>NP</v>
      </c>
      <c r="G127" s="45" t="str">
        <f>'Calificaciones Informatica Indu'!G127</f>
        <v>NP</v>
      </c>
      <c r="H127" s="45">
        <f>'Calificaciones Informatica Indu'!H127</f>
        <v>0.1</v>
      </c>
      <c r="I127" s="45" t="str">
        <f>'Calificaciones Informatica Indu'!I127</f>
        <v>NP</v>
      </c>
      <c r="J127" s="45">
        <f>'Calificaciones Informatica Indu'!J127</f>
        <v>2</v>
      </c>
      <c r="K127" s="45" t="str">
        <f>'Calificaciones Informatica Indu'!K127</f>
        <v>2011-2012</v>
      </c>
      <c r="L127" s="45">
        <f>'Calificaciones Informatica Indu'!L127</f>
        <v>2</v>
      </c>
    </row>
    <row r="128">
      <c r="A128">
        <f>'Calificaciones Informatica Indu'!A128</f>
        <v>127</v>
      </c>
      <c r="B128" t="str">
        <f>'Calificaciones Informatica Indu'!B128</f>
        <v>JOSE MARIA RUIZ MOYANO GARCIA</v>
      </c>
      <c r="C128" s="45">
        <f>'Calificaciones Informatica Indu'!C128</f>
        <v>0.2</v>
      </c>
      <c r="D128" s="45" t="str">
        <f>'Calificaciones Informatica Indu'!D128</f>
        <v>NP</v>
      </c>
      <c r="E128" s="45">
        <f>'Calificaciones Informatica Indu'!E128</f>
        <v>0.58</v>
      </c>
      <c r="F128" s="45">
        <f>'Calificaciones Informatica Indu'!F128</f>
        <v>0.6</v>
      </c>
      <c r="G128" s="45" t="str">
        <f>'Calificaciones Informatica Indu'!G128</f>
        <v>NP</v>
      </c>
      <c r="H128" s="45">
        <f>'Calificaciones Informatica Indu'!H128</f>
        <v>0.2</v>
      </c>
      <c r="I128" s="45" t="str">
        <f>'Calificaciones Informatica Indu'!I128</f>
        <v>NP</v>
      </c>
      <c r="J128" s="45">
        <f>'Calificaciones Informatica Indu'!J128</f>
        <v>2</v>
      </c>
      <c r="K128" s="45" t="str">
        <f>'Calificaciones Informatica Indu'!K128</f>
        <v>2011-2012</v>
      </c>
      <c r="L128" s="45">
        <f>'Calificaciones Informatica Indu'!L128</f>
        <v>2</v>
      </c>
    </row>
    <row r="129">
      <c r="A129">
        <f>'Calificaciones Informatica Indu'!A129</f>
        <v>128</v>
      </c>
      <c r="B129" t="str">
        <f>'Calificaciones Informatica Indu'!B129</f>
        <v>JUAN ANTONIO HIDALGA FRANCO</v>
      </c>
      <c r="C129" s="45">
        <f>'Calificaciones Informatica Indu'!C129</f>
        <v>0.1</v>
      </c>
      <c r="D129" s="45" t="str">
        <f>'Calificaciones Informatica Indu'!D129</f>
        <v>NP</v>
      </c>
      <c r="E129" s="45" t="str">
        <f>'Calificaciones Informatica Indu'!E129</f>
        <v>NP</v>
      </c>
      <c r="F129" s="45" t="str">
        <f>'Calificaciones Informatica Indu'!F129</f>
        <v>NP</v>
      </c>
      <c r="G129" s="45" t="str">
        <f>'Calificaciones Informatica Indu'!G129</f>
        <v>NP</v>
      </c>
      <c r="H129" s="45">
        <f>'Calificaciones Informatica Indu'!H129</f>
        <v>0.2</v>
      </c>
      <c r="I129" s="45" t="str">
        <f>'Calificaciones Informatica Indu'!I129</f>
        <v>NP</v>
      </c>
      <c r="J129" s="45">
        <f>'Calificaciones Informatica Indu'!J129</f>
        <v>2</v>
      </c>
      <c r="K129" s="45" t="str">
        <f>'Calificaciones Informatica Indu'!K129</f>
        <v>2011-2012</v>
      </c>
      <c r="L129" s="45">
        <f>'Calificaciones Informatica Indu'!L129</f>
        <v>2</v>
      </c>
    </row>
    <row r="130">
      <c r="A130">
        <f>'Calificaciones Informatica Indu'!A130</f>
        <v>129</v>
      </c>
      <c r="B130" t="str">
        <f>'Calificaciones Informatica Indu'!B130</f>
        <v>JUAN MIRANDA SERRANO</v>
      </c>
      <c r="C130" s="45">
        <f>'Calificaciones Informatica Indu'!C130</f>
        <v>0</v>
      </c>
      <c r="D130" s="45">
        <f>'Calificaciones Informatica Indu'!D130</f>
        <v>0.9</v>
      </c>
      <c r="E130" s="45">
        <f>'Calificaciones Informatica Indu'!E130</f>
        <v>0.58</v>
      </c>
      <c r="F130" s="45">
        <f>'Calificaciones Informatica Indu'!F130</f>
        <v>0.9375</v>
      </c>
      <c r="G130" s="45" t="str">
        <f>'Calificaciones Informatica Indu'!G130</f>
        <v>NP</v>
      </c>
      <c r="H130" s="45">
        <f>'Calificaciones Informatica Indu'!H130</f>
        <v>0.2</v>
      </c>
      <c r="I130" s="45" t="str">
        <f>'Calificaciones Informatica Indu'!I130</f>
        <v>NP</v>
      </c>
      <c r="J130" s="45">
        <f>'Calificaciones Informatica Indu'!J130</f>
        <v>2</v>
      </c>
      <c r="K130" s="45" t="str">
        <f>'Calificaciones Informatica Indu'!K130</f>
        <v>2011-2012</v>
      </c>
      <c r="L130" s="45">
        <f>'Calificaciones Informatica Indu'!L130</f>
        <v>2</v>
      </c>
    </row>
    <row r="131">
      <c r="A131">
        <f>'Calificaciones Informatica Indu'!A131</f>
        <v>130</v>
      </c>
      <c r="B131" t="str">
        <f>'Calificaciones Informatica Indu'!B131</f>
        <v>JUAN JOSE SANCHEZ DE LA TORRE</v>
      </c>
      <c r="C131" s="45">
        <f>'Calificaciones Informatica Indu'!C131</f>
        <v>0.1</v>
      </c>
      <c r="D131" s="45" t="str">
        <f>'Calificaciones Informatica Indu'!D131</f>
        <v>NP</v>
      </c>
      <c r="E131" s="45">
        <f>'Calificaciones Informatica Indu'!E131</f>
        <v>0.8</v>
      </c>
      <c r="F131" s="45" t="str">
        <f>'Calificaciones Informatica Indu'!F131</f>
        <v>NP</v>
      </c>
      <c r="G131" s="45" t="str">
        <f>'Calificaciones Informatica Indu'!G131</f>
        <v>NP</v>
      </c>
      <c r="H131" s="45">
        <f>'Calificaciones Informatica Indu'!H131</f>
        <v>0.1</v>
      </c>
      <c r="I131" s="45" t="str">
        <f>'Calificaciones Informatica Indu'!I131</f>
        <v>NP</v>
      </c>
      <c r="J131" s="45">
        <f>'Calificaciones Informatica Indu'!J131</f>
        <v>2</v>
      </c>
      <c r="K131" s="45" t="str">
        <f>'Calificaciones Informatica Indu'!K131</f>
        <v>2011-2012</v>
      </c>
      <c r="L131" s="45">
        <f>'Calificaciones Informatica Indu'!L131</f>
        <v>2</v>
      </c>
    </row>
    <row r="132">
      <c r="A132">
        <f>'Calificaciones Informatica Indu'!A132</f>
        <v>131</v>
      </c>
      <c r="B132" t="str">
        <f>'Calificaciones Informatica Indu'!B132</f>
        <v>JUAN JOSE MOYO CABELLO</v>
      </c>
      <c r="C132" s="45">
        <f>'Calificaciones Informatica Indu'!C132</f>
        <v>0</v>
      </c>
      <c r="D132" s="45" t="str">
        <f>'Calificaciones Informatica Indu'!D132</f>
        <v>NP</v>
      </c>
      <c r="E132" s="45" t="str">
        <f>'Calificaciones Informatica Indu'!E132</f>
        <v>NP</v>
      </c>
      <c r="F132" s="45" t="str">
        <f>'Calificaciones Informatica Indu'!F132</f>
        <v>NP</v>
      </c>
      <c r="G132" s="45" t="str">
        <f>'Calificaciones Informatica Indu'!G132</f>
        <v>NP</v>
      </c>
      <c r="H132" s="45">
        <f>'Calificaciones Informatica Indu'!H132</f>
        <v>0</v>
      </c>
      <c r="I132" s="45" t="str">
        <f>'Calificaciones Informatica Indu'!I132</f>
        <v>NP</v>
      </c>
      <c r="J132" s="45">
        <f>'Calificaciones Informatica Indu'!J132</f>
        <v>2</v>
      </c>
      <c r="K132" s="45" t="str">
        <f>'Calificaciones Informatica Indu'!K132</f>
        <v>2011-2012</v>
      </c>
      <c r="L132" s="45">
        <f>'Calificaciones Informatica Indu'!L132</f>
        <v>2</v>
      </c>
    </row>
    <row r="133">
      <c r="A133">
        <f>'Calificaciones Informatica Indu'!A133</f>
        <v>132</v>
      </c>
      <c r="B133" t="str">
        <f>'Calificaciones Informatica Indu'!B133</f>
        <v>LAUREANO SOLA ROKA</v>
      </c>
      <c r="C133" s="45">
        <f>'Calificaciones Informatica Indu'!C133</f>
        <v>0</v>
      </c>
      <c r="D133" s="45" t="str">
        <f>'Calificaciones Informatica Indu'!D133</f>
        <v>NP</v>
      </c>
      <c r="E133" s="45" t="str">
        <f>'Calificaciones Informatica Indu'!E133</f>
        <v>NP</v>
      </c>
      <c r="F133" s="45" t="str">
        <f>'Calificaciones Informatica Indu'!F133</f>
        <v>NP</v>
      </c>
      <c r="G133" s="45" t="str">
        <f>'Calificaciones Informatica Indu'!G133</f>
        <v>NP</v>
      </c>
      <c r="H133" s="45">
        <f>'Calificaciones Informatica Indu'!H133</f>
        <v>0</v>
      </c>
      <c r="I133" s="45" t="str">
        <f>'Calificaciones Informatica Indu'!I133</f>
        <v>NP</v>
      </c>
      <c r="J133" s="45">
        <f>'Calificaciones Informatica Indu'!J133</f>
        <v>2</v>
      </c>
      <c r="K133" s="45" t="str">
        <f>'Calificaciones Informatica Indu'!K133</f>
        <v>2011-2012</v>
      </c>
      <c r="L133" s="45">
        <f>'Calificaciones Informatica Indu'!L133</f>
        <v>2</v>
      </c>
    </row>
    <row r="134">
      <c r="A134">
        <f>'Calificaciones Informatica Indu'!A134</f>
        <v>133</v>
      </c>
      <c r="B134" t="str">
        <f>'Calificaciones Informatica Indu'!B134</f>
        <v>LUIS BIKO NZANG</v>
      </c>
      <c r="C134" s="45">
        <f>'Calificaciones Informatica Indu'!C134</f>
        <v>0</v>
      </c>
      <c r="D134" s="45" t="str">
        <f>'Calificaciones Informatica Indu'!D134</f>
        <v>NP</v>
      </c>
      <c r="E134" s="45" t="str">
        <f>'Calificaciones Informatica Indu'!E134</f>
        <v>NP</v>
      </c>
      <c r="F134" s="45" t="str">
        <f>'Calificaciones Informatica Indu'!F134</f>
        <v>NP</v>
      </c>
      <c r="G134" s="45" t="str">
        <f>'Calificaciones Informatica Indu'!G134</f>
        <v>NP</v>
      </c>
      <c r="H134" s="45">
        <f>'Calificaciones Informatica Indu'!H134</f>
        <v>0</v>
      </c>
      <c r="I134" s="45" t="str">
        <f>'Calificaciones Informatica Indu'!I134</f>
        <v>NP</v>
      </c>
      <c r="J134" s="45">
        <f>'Calificaciones Informatica Indu'!J134</f>
        <v>2</v>
      </c>
      <c r="K134" s="45" t="str">
        <f>'Calificaciones Informatica Indu'!K134</f>
        <v>2011-2012</v>
      </c>
      <c r="L134" s="45">
        <f>'Calificaciones Informatica Indu'!L134</f>
        <v>2</v>
      </c>
    </row>
    <row r="135">
      <c r="A135">
        <f>'Calificaciones Informatica Indu'!A135</f>
        <v>134</v>
      </c>
      <c r="B135" t="str">
        <f>'Calificaciones Informatica Indu'!B135</f>
        <v>LUIS FERNANDEZ MARQUEZ</v>
      </c>
      <c r="C135" s="45">
        <f>'Calificaciones Informatica Indu'!C135</f>
        <v>0.3</v>
      </c>
      <c r="D135" s="45">
        <f>'Calificaciones Informatica Indu'!D135</f>
        <v>0.92</v>
      </c>
      <c r="E135" s="45">
        <f>'Calificaciones Informatica Indu'!E135</f>
        <v>0.6</v>
      </c>
      <c r="F135" s="45">
        <f>'Calificaciones Informatica Indu'!F135</f>
        <v>0</v>
      </c>
      <c r="G135" s="45">
        <f>'Calificaciones Informatica Indu'!G135</f>
        <v>0</v>
      </c>
      <c r="H135" s="45">
        <f>'Calificaciones Informatica Indu'!H135</f>
        <v>0</v>
      </c>
      <c r="I135" s="45">
        <f>'Calificaciones Informatica Indu'!I135</f>
        <v>1.8</v>
      </c>
      <c r="J135" s="45">
        <f>'Calificaciones Informatica Indu'!J135</f>
        <v>2</v>
      </c>
      <c r="K135" s="45" t="str">
        <f>'Calificaciones Informatica Indu'!K135</f>
        <v>2011-2012</v>
      </c>
      <c r="L135" s="45">
        <f>'Calificaciones Informatica Indu'!L135</f>
        <v>2</v>
      </c>
    </row>
    <row r="136">
      <c r="A136">
        <f>'Calificaciones Informatica Indu'!A136</f>
        <v>135</v>
      </c>
      <c r="B136" t="str">
        <f>'Calificaciones Informatica Indu'!B136</f>
        <v>LUIS MORA GABRIEL</v>
      </c>
      <c r="C136" s="45">
        <f>'Calificaciones Informatica Indu'!C136</f>
        <v>0</v>
      </c>
      <c r="D136" s="45" t="str">
        <f>'Calificaciones Informatica Indu'!D136</f>
        <v>NP</v>
      </c>
      <c r="E136" s="45" t="str">
        <f>'Calificaciones Informatica Indu'!E136</f>
        <v>NP</v>
      </c>
      <c r="F136" s="45" t="str">
        <f>'Calificaciones Informatica Indu'!F136</f>
        <v>NP</v>
      </c>
      <c r="G136" s="45" t="str">
        <f>'Calificaciones Informatica Indu'!G136</f>
        <v>NP</v>
      </c>
      <c r="H136" s="45">
        <f>'Calificaciones Informatica Indu'!H136</f>
        <v>0</v>
      </c>
      <c r="I136" s="45" t="str">
        <f>'Calificaciones Informatica Indu'!I136</f>
        <v>NP</v>
      </c>
      <c r="J136" s="45">
        <f>'Calificaciones Informatica Indu'!J136</f>
        <v>2</v>
      </c>
      <c r="K136" s="45" t="str">
        <f>'Calificaciones Informatica Indu'!K136</f>
        <v>2011-2012</v>
      </c>
      <c r="L136" s="45">
        <f>'Calificaciones Informatica Indu'!L136</f>
        <v>2</v>
      </c>
    </row>
    <row r="137">
      <c r="A137">
        <f>'Calificaciones Informatica Indu'!A137</f>
        <v>136</v>
      </c>
      <c r="B137" t="str">
        <f>'Calificaciones Informatica Indu'!B137</f>
        <v>MANUEL BRAVO MONGE</v>
      </c>
      <c r="C137" s="45">
        <f>'Calificaciones Informatica Indu'!C137</f>
        <v>0</v>
      </c>
      <c r="D137" s="45" t="str">
        <f>'Calificaciones Informatica Indu'!D137</f>
        <v>NP</v>
      </c>
      <c r="E137" s="45" t="str">
        <f>'Calificaciones Informatica Indu'!E137</f>
        <v>NP</v>
      </c>
      <c r="F137" s="45" t="str">
        <f>'Calificaciones Informatica Indu'!F137</f>
        <v>NP</v>
      </c>
      <c r="G137" s="45" t="str">
        <f>'Calificaciones Informatica Indu'!G137</f>
        <v>NP</v>
      </c>
      <c r="H137" s="45">
        <f>'Calificaciones Informatica Indu'!H137</f>
        <v>0</v>
      </c>
      <c r="I137" s="45" t="str">
        <f>'Calificaciones Informatica Indu'!I137</f>
        <v>NP</v>
      </c>
      <c r="J137" s="45">
        <f>'Calificaciones Informatica Indu'!J137</f>
        <v>2</v>
      </c>
      <c r="K137" s="45" t="str">
        <f>'Calificaciones Informatica Indu'!K137</f>
        <v>2011-2012</v>
      </c>
      <c r="L137" s="45">
        <f>'Calificaciones Informatica Indu'!L137</f>
        <v>2</v>
      </c>
    </row>
    <row r="138">
      <c r="A138">
        <f>'Calificaciones Informatica Indu'!A138</f>
        <v>137</v>
      </c>
      <c r="B138" t="str">
        <f>'Calificaciones Informatica Indu'!B138</f>
        <v>MANUEL A. TEMPLADO RODRIGUEZ</v>
      </c>
      <c r="C138" s="45">
        <f>'Calificaciones Informatica Indu'!C138</f>
        <v>0.5</v>
      </c>
      <c r="D138" s="45">
        <f>'Calificaciones Informatica Indu'!D138</f>
        <v>1.03</v>
      </c>
      <c r="E138" s="45">
        <f>'Calificaciones Informatica Indu'!E138</f>
        <v>0.86</v>
      </c>
      <c r="F138" s="45">
        <f>'Calificaciones Informatica Indu'!F138</f>
        <v>0</v>
      </c>
      <c r="G138" s="45">
        <f>'Calificaciones Informatica Indu'!G138</f>
        <v>0</v>
      </c>
      <c r="H138" s="45">
        <f>'Calificaciones Informatica Indu'!H138</f>
        <v>0.2</v>
      </c>
      <c r="I138" s="45">
        <f>'Calificaciones Informatica Indu'!I138</f>
        <v>2.6</v>
      </c>
      <c r="J138" s="45">
        <f>'Calificaciones Informatica Indu'!J138</f>
        <v>2</v>
      </c>
      <c r="K138" s="45" t="str">
        <f>'Calificaciones Informatica Indu'!K138</f>
        <v>2011-2012</v>
      </c>
      <c r="L138" s="45">
        <f>'Calificaciones Informatica Indu'!L138</f>
        <v>2</v>
      </c>
    </row>
    <row r="139">
      <c r="A139">
        <f>'Calificaciones Informatica Indu'!A139</f>
        <v>138</v>
      </c>
      <c r="B139" t="str">
        <f>'Calificaciones Informatica Indu'!B139</f>
        <v>MANUEL SOBRINO GUTIERREZ</v>
      </c>
      <c r="C139" s="45">
        <f>'Calificaciones Informatica Indu'!C139</f>
        <v>0.2</v>
      </c>
      <c r="D139" s="45">
        <f>'Calificaciones Informatica Indu'!D139</f>
        <v>1.35</v>
      </c>
      <c r="E139" s="45">
        <f>'Calificaciones Informatica Indu'!E139</f>
        <v>0.8</v>
      </c>
      <c r="F139" s="45">
        <f>'Calificaciones Informatica Indu'!F139</f>
        <v>0.1</v>
      </c>
      <c r="G139" s="45">
        <f>'Calificaciones Informatica Indu'!G139</f>
        <v>0.7</v>
      </c>
      <c r="H139" s="45">
        <f>'Calificaciones Informatica Indu'!H139</f>
        <v>0.3</v>
      </c>
      <c r="I139" s="45">
        <f>'Calificaciones Informatica Indu'!I139</f>
        <v>3.5</v>
      </c>
      <c r="J139" s="45">
        <f>'Calificaciones Informatica Indu'!J139</f>
        <v>2</v>
      </c>
      <c r="K139" s="45" t="str">
        <f>'Calificaciones Informatica Indu'!K139</f>
        <v>2011-2012</v>
      </c>
      <c r="L139" s="45">
        <f>'Calificaciones Informatica Indu'!L139</f>
        <v>2</v>
      </c>
    </row>
    <row r="140">
      <c r="A140">
        <f>'Calificaciones Informatica Indu'!A140</f>
        <v>139</v>
      </c>
      <c r="B140" t="str">
        <f>'Calificaciones Informatica Indu'!B140</f>
        <v>MARI P. PRESENTACION BINDANG</v>
      </c>
      <c r="C140" s="45">
        <f>'Calificaciones Informatica Indu'!C140</f>
        <v>0.3</v>
      </c>
      <c r="D140" s="45">
        <f>'Calificaciones Informatica Indu'!D140</f>
        <v>1</v>
      </c>
      <c r="E140" s="45">
        <f>'Calificaciones Informatica Indu'!E140</f>
        <v>0.65</v>
      </c>
      <c r="F140" s="45">
        <f>'Calificaciones Informatica Indu'!F140</f>
        <v>0.75</v>
      </c>
      <c r="G140" s="45">
        <f>'Calificaciones Informatica Indu'!G140</f>
        <v>1.65</v>
      </c>
      <c r="H140" s="45">
        <f>'Calificaciones Informatica Indu'!H140</f>
        <v>0.3</v>
      </c>
      <c r="I140" s="45">
        <f>'Calificaciones Informatica Indu'!I140</f>
        <v>5</v>
      </c>
      <c r="J140" s="45">
        <f>'Calificaciones Informatica Indu'!J140</f>
        <v>2</v>
      </c>
      <c r="K140" s="45" t="str">
        <f>'Calificaciones Informatica Indu'!K140</f>
        <v>2011-2012</v>
      </c>
      <c r="L140" s="45">
        <f>'Calificaciones Informatica Indu'!L140</f>
        <v>2</v>
      </c>
    </row>
    <row r="141">
      <c r="A141">
        <f>'Calificaciones Informatica Indu'!A141</f>
        <v>140</v>
      </c>
      <c r="B141" t="str">
        <f>'Calificaciones Informatica Indu'!B141</f>
        <v>MARIA DEL PRADO DEL HOYO RINCON</v>
      </c>
      <c r="C141" s="45">
        <f>'Calificaciones Informatica Indu'!C141</f>
        <v>0.2</v>
      </c>
      <c r="D141" s="45">
        <f>'Calificaciones Informatica Indu'!D141</f>
        <v>1.35</v>
      </c>
      <c r="E141" s="45">
        <f>'Calificaciones Informatica Indu'!E141</f>
        <v>0.71</v>
      </c>
      <c r="F141" s="45">
        <f>'Calificaciones Informatica Indu'!F141</f>
        <v>0.6375</v>
      </c>
      <c r="G141" s="45">
        <f>'Calificaciones Informatica Indu'!G141</f>
        <v>1.5</v>
      </c>
      <c r="H141" s="45">
        <f>'Calificaciones Informatica Indu'!H141</f>
        <v>0.6</v>
      </c>
      <c r="I141" s="45">
        <f>'Calificaciones Informatica Indu'!I141</f>
        <v>5</v>
      </c>
      <c r="J141" s="45">
        <f>'Calificaciones Informatica Indu'!J141</f>
        <v>2</v>
      </c>
      <c r="K141" s="45" t="str">
        <f>'Calificaciones Informatica Indu'!K141</f>
        <v>2011-2012</v>
      </c>
      <c r="L141" s="45">
        <f>'Calificaciones Informatica Indu'!L141</f>
        <v>2</v>
      </c>
    </row>
    <row r="142">
      <c r="A142">
        <f>'Calificaciones Informatica Indu'!A142</f>
        <v>141</v>
      </c>
      <c r="B142" t="str">
        <f>'Calificaciones Informatica Indu'!B142</f>
        <v>PEDRO JOSE REGUILLO FERRIS</v>
      </c>
      <c r="C142" s="45">
        <f>'Calificaciones Informatica Indu'!C142</f>
        <v>0</v>
      </c>
      <c r="D142" s="45" t="str">
        <f>'Calificaciones Informatica Indu'!D142</f>
        <v>NP</v>
      </c>
      <c r="E142" s="45" t="str">
        <f>'Calificaciones Informatica Indu'!E142</f>
        <v>NP</v>
      </c>
      <c r="F142" s="45" t="str">
        <f>'Calificaciones Informatica Indu'!F142</f>
        <v>NP</v>
      </c>
      <c r="G142" s="45" t="str">
        <f>'Calificaciones Informatica Indu'!G142</f>
        <v>NP</v>
      </c>
      <c r="H142" s="45">
        <f>'Calificaciones Informatica Indu'!H142</f>
        <v>0.7</v>
      </c>
      <c r="I142" s="45" t="str">
        <f>'Calificaciones Informatica Indu'!I142</f>
        <v>NP</v>
      </c>
      <c r="J142" s="45">
        <f>'Calificaciones Informatica Indu'!J142</f>
        <v>2</v>
      </c>
      <c r="K142" s="45" t="str">
        <f>'Calificaciones Informatica Indu'!K142</f>
        <v>2011-2012</v>
      </c>
      <c r="L142" s="45">
        <f>'Calificaciones Informatica Indu'!L142</f>
        <v>2</v>
      </c>
    </row>
    <row r="143">
      <c r="A143">
        <f>'Calificaciones Informatica Indu'!A143</f>
        <v>142</v>
      </c>
      <c r="B143" t="str">
        <f>'Calificaciones Informatica Indu'!B143</f>
        <v>RAMON HUETE BERMEJO</v>
      </c>
      <c r="C143" s="45">
        <f>'Calificaciones Informatica Indu'!C143</f>
        <v>0.1</v>
      </c>
      <c r="D143" s="45" t="str">
        <f>'Calificaciones Informatica Indu'!D143</f>
        <v>**</v>
      </c>
      <c r="E143" s="45" t="str">
        <f>'Calificaciones Informatica Indu'!E143</f>
        <v>**</v>
      </c>
      <c r="F143" s="45">
        <f>'Calificaciones Informatica Indu'!F143</f>
        <v>1.45</v>
      </c>
      <c r="G143" s="45">
        <f>'Calificaciones Informatica Indu'!G143</f>
        <v>1.7</v>
      </c>
      <c r="H143" s="45">
        <f>'Calificaciones Informatica Indu'!H143</f>
        <v>1.3</v>
      </c>
      <c r="I143" s="45">
        <f>'Calificaciones Informatica Indu'!I143</f>
        <v>5</v>
      </c>
      <c r="J143" s="45">
        <f>'Calificaciones Informatica Indu'!J143</f>
        <v>2</v>
      </c>
      <c r="K143" s="45" t="str">
        <f>'Calificaciones Informatica Indu'!K143</f>
        <v>2011-2012</v>
      </c>
      <c r="L143" s="45">
        <f>'Calificaciones Informatica Indu'!L143</f>
        <v>2</v>
      </c>
    </row>
    <row r="144">
      <c r="A144">
        <f>'Calificaciones Informatica Indu'!A144</f>
        <v>143</v>
      </c>
      <c r="B144" t="str">
        <f>'Calificaciones Informatica Indu'!B144</f>
        <v>RAMON PEREZ PUNZON</v>
      </c>
      <c r="C144" s="45">
        <f>'Calificaciones Informatica Indu'!C144</f>
        <v>0.3</v>
      </c>
      <c r="D144" s="45">
        <f>'Calificaciones Informatica Indu'!D144</f>
        <v>1.05</v>
      </c>
      <c r="E144" s="45">
        <f>'Calificaciones Informatica Indu'!E144</f>
        <v>0.7</v>
      </c>
      <c r="F144" s="45">
        <f>'Calificaciones Informatica Indu'!F144</f>
        <v>0.6375</v>
      </c>
      <c r="G144" s="45">
        <f>'Calificaciones Informatica Indu'!G144</f>
        <v>2.3</v>
      </c>
      <c r="H144" s="45">
        <f>'Calificaciones Informatica Indu'!H144</f>
        <v>0.3</v>
      </c>
      <c r="I144" s="45">
        <f>'Calificaciones Informatica Indu'!I144</f>
        <v>5.3</v>
      </c>
      <c r="J144" s="45">
        <f>'Calificaciones Informatica Indu'!J144</f>
        <v>2</v>
      </c>
      <c r="K144" s="45" t="str">
        <f>'Calificaciones Informatica Indu'!K144</f>
        <v>2011-2012</v>
      </c>
      <c r="L144" s="45">
        <f>'Calificaciones Informatica Indu'!L144</f>
        <v>2</v>
      </c>
    </row>
    <row r="145">
      <c r="A145">
        <f>'Calificaciones Informatica Indu'!A145</f>
        <v>144</v>
      </c>
      <c r="B145" t="str">
        <f>'Calificaciones Informatica Indu'!B145</f>
        <v>RODRIGO SANCHEZ GÓMEZ</v>
      </c>
      <c r="C145" s="45">
        <f>'Calificaciones Informatica Indu'!C145</f>
        <v>0</v>
      </c>
      <c r="D145" s="45">
        <f>'Calificaciones Informatica Indu'!D145</f>
        <v>1</v>
      </c>
      <c r="E145" s="45">
        <f>'Calificaciones Informatica Indu'!E145</f>
        <v>0.86</v>
      </c>
      <c r="F145" s="45">
        <f>'Calificaciones Informatica Indu'!F145</f>
        <v>0.975</v>
      </c>
      <c r="G145" s="45">
        <f>'Calificaciones Informatica Indu'!G145</f>
        <v>1.2</v>
      </c>
      <c r="H145" s="45">
        <f>'Calificaciones Informatica Indu'!H145</f>
        <v>0</v>
      </c>
      <c r="I145" s="45">
        <f>'Calificaciones Informatica Indu'!I145</f>
        <v>5</v>
      </c>
      <c r="J145" s="45">
        <f>'Calificaciones Informatica Indu'!J145</f>
        <v>2</v>
      </c>
      <c r="K145" s="45" t="str">
        <f>'Calificaciones Informatica Indu'!K145</f>
        <v>2011-2012</v>
      </c>
      <c r="L145" s="45">
        <f>'Calificaciones Informatica Indu'!L145</f>
        <v>2</v>
      </c>
    </row>
    <row r="146">
      <c r="A146">
        <f>'Calificaciones Informatica Indu'!A146</f>
        <v>145</v>
      </c>
      <c r="B146" t="str">
        <f>'Calificaciones Informatica Indu'!B146</f>
        <v>ROMAN CALDERON CABRERA</v>
      </c>
      <c r="C146" s="45">
        <f>'Calificaciones Informatica Indu'!C146</f>
        <v>0</v>
      </c>
      <c r="D146" s="45" t="str">
        <f>'Calificaciones Informatica Indu'!D146</f>
        <v>NP</v>
      </c>
      <c r="E146" s="45" t="str">
        <f>'Calificaciones Informatica Indu'!E146</f>
        <v>NP</v>
      </c>
      <c r="F146" s="45" t="str">
        <f>'Calificaciones Informatica Indu'!F146</f>
        <v>NP</v>
      </c>
      <c r="G146" s="45" t="str">
        <f>'Calificaciones Informatica Indu'!G146</f>
        <v>NP</v>
      </c>
      <c r="H146" s="45">
        <f>'Calificaciones Informatica Indu'!H146</f>
        <v>0</v>
      </c>
      <c r="I146" s="45" t="str">
        <f>'Calificaciones Informatica Indu'!I146</f>
        <v>NP</v>
      </c>
      <c r="J146" s="45">
        <f>'Calificaciones Informatica Indu'!J146</f>
        <v>2</v>
      </c>
      <c r="K146" s="45" t="str">
        <f>'Calificaciones Informatica Indu'!K146</f>
        <v>2011-2012</v>
      </c>
      <c r="L146" s="45">
        <f>'Calificaciones Informatica Indu'!L146</f>
        <v>2</v>
      </c>
    </row>
    <row r="147">
      <c r="A147">
        <f>'Calificaciones Informatica Indu'!A147</f>
        <v>146</v>
      </c>
      <c r="B147" t="str">
        <f>'Calificaciones Informatica Indu'!B147</f>
        <v>SONIA GUIJARRO ARRIBAS</v>
      </c>
      <c r="C147" s="45">
        <f>'Calificaciones Informatica Indu'!C147</f>
        <v>0</v>
      </c>
      <c r="D147" s="45" t="str">
        <f>'Calificaciones Informatica Indu'!D147</f>
        <v>NP</v>
      </c>
      <c r="E147" s="45" t="str">
        <f>'Calificaciones Informatica Indu'!E147</f>
        <v>NP</v>
      </c>
      <c r="F147" s="45" t="str">
        <f>'Calificaciones Informatica Indu'!F147</f>
        <v>NP</v>
      </c>
      <c r="G147" s="45" t="str">
        <f>'Calificaciones Informatica Indu'!G147</f>
        <v>NP</v>
      </c>
      <c r="H147" s="45">
        <f>'Calificaciones Informatica Indu'!H147</f>
        <v>0</v>
      </c>
      <c r="I147" s="45" t="str">
        <f>'Calificaciones Informatica Indu'!I147</f>
        <v>NP</v>
      </c>
      <c r="J147" s="45">
        <f>'Calificaciones Informatica Indu'!J147</f>
        <v>2</v>
      </c>
      <c r="K147" s="45" t="str">
        <f>'Calificaciones Informatica Indu'!K147</f>
        <v>2011-2012</v>
      </c>
      <c r="L147" s="45">
        <f>'Calificaciones Informatica Indu'!L147</f>
        <v>2</v>
      </c>
    </row>
    <row r="148">
      <c r="A148">
        <f>'Calificaciones Informatica Indu'!A148</f>
        <v>147</v>
      </c>
      <c r="B148" t="str">
        <f>'Calificaciones Informatica Indu'!B148</f>
        <v>VICENTE MBOGO NDONG</v>
      </c>
      <c r="C148" s="45">
        <f>'Calificaciones Informatica Indu'!C148</f>
        <v>0</v>
      </c>
      <c r="D148" s="45" t="str">
        <f>'Calificaciones Informatica Indu'!D148</f>
        <v>NP</v>
      </c>
      <c r="E148" s="45" t="str">
        <f>'Calificaciones Informatica Indu'!E148</f>
        <v>NP</v>
      </c>
      <c r="F148" s="45" t="str">
        <f>'Calificaciones Informatica Indu'!F148</f>
        <v>NP</v>
      </c>
      <c r="G148" s="45" t="str">
        <f>'Calificaciones Informatica Indu'!G148</f>
        <v>NP</v>
      </c>
      <c r="H148" s="45">
        <f>'Calificaciones Informatica Indu'!H148</f>
        <v>0</v>
      </c>
      <c r="I148" s="45" t="str">
        <f>'Calificaciones Informatica Indu'!I148</f>
        <v>NP</v>
      </c>
      <c r="J148" s="45">
        <f>'Calificaciones Informatica Indu'!J148</f>
        <v>2</v>
      </c>
      <c r="K148" s="45" t="str">
        <f>'Calificaciones Informatica Indu'!K148</f>
        <v>2011-2012</v>
      </c>
      <c r="L148" s="45">
        <f>'Calificaciones Informatica Indu'!L148</f>
        <v>2</v>
      </c>
    </row>
    <row r="149">
      <c r="A149">
        <f>'Calificaciones Informatica Indu'!A149</f>
        <v>148</v>
      </c>
      <c r="B149" t="str">
        <f>'Calificaciones Informatica Indu'!B149</f>
        <v>WILWARDO A. RABAT GORBEÑA</v>
      </c>
      <c r="C149" s="45">
        <f>'Calificaciones Informatica Indu'!C149</f>
        <v>0</v>
      </c>
      <c r="D149" s="45" t="str">
        <f>'Calificaciones Informatica Indu'!D149</f>
        <v>NP</v>
      </c>
      <c r="E149" s="45" t="str">
        <f>'Calificaciones Informatica Indu'!E149</f>
        <v>NP</v>
      </c>
      <c r="F149" s="45" t="str">
        <f>'Calificaciones Informatica Indu'!F149</f>
        <v>NP</v>
      </c>
      <c r="G149" s="45" t="str">
        <f>'Calificaciones Informatica Indu'!G149</f>
        <v>NP</v>
      </c>
      <c r="H149" s="45">
        <f>'Calificaciones Informatica Indu'!H149</f>
        <v>0</v>
      </c>
      <c r="I149" s="45" t="str">
        <f>'Calificaciones Informatica Indu'!I149</f>
        <v>NP</v>
      </c>
      <c r="J149" s="45">
        <f>'Calificaciones Informatica Indu'!J149</f>
        <v>2</v>
      </c>
      <c r="K149" s="45" t="str">
        <f>'Calificaciones Informatica Indu'!K149</f>
        <v>2011-2012</v>
      </c>
      <c r="L149" s="45">
        <f>'Calificaciones Informatica Indu'!L149</f>
        <v>2</v>
      </c>
    </row>
    <row r="150">
      <c r="A150">
        <f>'Calificaciones Informatica Indu'!A150</f>
        <v>149</v>
      </c>
      <c r="B150" t="str">
        <f>'Calificaciones Informatica Indu'!B150</f>
        <v>Aceituno Marcos</v>
      </c>
      <c r="C150" s="45">
        <f>'Calificaciones Informatica Indu'!C150</f>
        <v>0.4</v>
      </c>
      <c r="D150" s="45" t="str">
        <f>'Calificaciones Informatica Indu'!D150</f>
        <v>NP</v>
      </c>
      <c r="E150" s="45" t="str">
        <f>'Calificaciones Informatica Indu'!E150</f>
        <v>NP</v>
      </c>
      <c r="F150" s="45" t="str">
        <f>'Calificaciones Informatica Indu'!F150</f>
        <v>NP</v>
      </c>
      <c r="G150" s="45" t="str">
        <f>'Calificaciones Informatica Indu'!G150</f>
        <v>NP</v>
      </c>
      <c r="H150" s="45">
        <f>'Calificaciones Informatica Indu'!H150</f>
        <v>0.33</v>
      </c>
      <c r="I150" s="45">
        <f>'Calificaciones Informatica Indu'!I150</f>
        <v>0.73</v>
      </c>
      <c r="J150" s="45">
        <f>'Calificaciones Informatica Indu'!J150</f>
        <v>1</v>
      </c>
      <c r="K150" s="45" t="str">
        <f>'Calificaciones Informatica Indu'!K150</f>
        <v>2012-2013</v>
      </c>
      <c r="L150" s="45">
        <f>'Calificaciones Informatica Indu'!L150</f>
        <v>1</v>
      </c>
    </row>
    <row r="151">
      <c r="A151">
        <f>'Calificaciones Informatica Indu'!A151</f>
        <v>150</v>
      </c>
      <c r="B151" t="str">
        <f>'Calificaciones Informatica Indu'!B151</f>
        <v>Agudo Martín-Caro</v>
      </c>
      <c r="C151" s="45">
        <f>'Calificaciones Informatica Indu'!C151</f>
        <v>0.05</v>
      </c>
      <c r="D151" s="45">
        <f>'Calificaciones Informatica Indu'!D151</f>
        <v>1.2</v>
      </c>
      <c r="E151" s="45">
        <f>'Calificaciones Informatica Indu'!E151</f>
        <v>0.5</v>
      </c>
      <c r="F151" s="45">
        <f>'Calificaciones Informatica Indu'!F151</f>
        <v>0.3375</v>
      </c>
      <c r="G151" s="45" t="str">
        <f>'Calificaciones Informatica Indu'!G151</f>
        <v>NP</v>
      </c>
      <c r="H151" s="45">
        <f>'Calificaciones Informatica Indu'!H151</f>
        <v>0.19</v>
      </c>
      <c r="I151" s="45">
        <f>'Calificaciones Informatica Indu'!I151</f>
        <v>2.2775</v>
      </c>
      <c r="J151" s="45">
        <f>'Calificaciones Informatica Indu'!J151</f>
        <v>1</v>
      </c>
      <c r="K151" s="45" t="str">
        <f>'Calificaciones Informatica Indu'!K151</f>
        <v>2012-2013</v>
      </c>
      <c r="L151" s="45">
        <f>'Calificaciones Informatica Indu'!L151</f>
        <v>1</v>
      </c>
    </row>
    <row r="152">
      <c r="A152">
        <f>'Calificaciones Informatica Indu'!A152</f>
        <v>151</v>
      </c>
      <c r="B152" t="str">
        <f>'Calificaciones Informatica Indu'!B152</f>
        <v>Alvarez Cid</v>
      </c>
      <c r="C152" s="45">
        <f>'Calificaciones Informatica Indu'!C152</f>
        <v>0.2</v>
      </c>
      <c r="D152" s="45">
        <f>'Calificaciones Informatica Indu'!D152</f>
        <v>1.22</v>
      </c>
      <c r="E152" s="45">
        <f>'Calificaciones Informatica Indu'!E152</f>
        <v>0.58</v>
      </c>
      <c r="F152" s="45">
        <f>'Calificaciones Informatica Indu'!F152</f>
        <v>0.45</v>
      </c>
      <c r="G152" s="45">
        <f>'Calificaciones Informatica Indu'!G152</f>
        <v>0.075</v>
      </c>
      <c r="H152" s="45">
        <f>'Calificaciones Informatica Indu'!H152</f>
        <v>0.35</v>
      </c>
      <c r="I152" s="45">
        <f>'Calificaciones Informatica Indu'!I152</f>
        <v>2.875</v>
      </c>
      <c r="J152" s="45">
        <f>'Calificaciones Informatica Indu'!J152</f>
        <v>1</v>
      </c>
      <c r="K152" s="45" t="str">
        <f>'Calificaciones Informatica Indu'!K152</f>
        <v>2012-2013</v>
      </c>
      <c r="L152" s="45">
        <f>'Calificaciones Informatica Indu'!L152</f>
        <v>3</v>
      </c>
    </row>
    <row r="153">
      <c r="A153">
        <f>'Calificaciones Informatica Indu'!A153</f>
        <v>152</v>
      </c>
      <c r="B153" t="str">
        <f>'Calificaciones Informatica Indu'!B153</f>
        <v>Arévalo Cáceres</v>
      </c>
      <c r="C153" s="45">
        <f>'Calificaciones Informatica Indu'!C153</f>
        <v>1</v>
      </c>
      <c r="D153" s="45">
        <f>'Calificaciones Informatica Indu'!D153</f>
        <v>1.08</v>
      </c>
      <c r="E153" s="45">
        <f>'Calificaciones Informatica Indu'!E153</f>
        <v>0.92</v>
      </c>
      <c r="F153" s="45">
        <f>'Calificaciones Informatica Indu'!F153</f>
        <v>0.3</v>
      </c>
      <c r="G153" s="45">
        <f>'Calificaciones Informatica Indu'!G153</f>
        <v>0.525</v>
      </c>
      <c r="H153" s="45">
        <f>'Calificaciones Informatica Indu'!H153</f>
        <v>0.9</v>
      </c>
      <c r="I153" s="45">
        <f>'Calificaciones Informatica Indu'!I153</f>
        <v>4.725</v>
      </c>
      <c r="J153" s="45">
        <f>'Calificaciones Informatica Indu'!J153</f>
        <v>1</v>
      </c>
      <c r="K153" s="45" t="str">
        <f>'Calificaciones Informatica Indu'!K153</f>
        <v>2012-2013</v>
      </c>
      <c r="L153" s="45">
        <f>'Calificaciones Informatica Indu'!L153</f>
        <v>1</v>
      </c>
    </row>
    <row r="154">
      <c r="A154">
        <f>'Calificaciones Informatica Indu'!A154</f>
        <v>153</v>
      </c>
      <c r="B154" t="str">
        <f>'Calificaciones Informatica Indu'!B154</f>
        <v>Beteta Vicente</v>
      </c>
      <c r="C154" s="45">
        <f>'Calificaciones Informatica Indu'!C154</f>
        <v>0.6</v>
      </c>
      <c r="D154" s="45">
        <f>'Calificaciones Informatica Indu'!D154</f>
        <v>0.65</v>
      </c>
      <c r="E154" s="45">
        <f>'Calificaciones Informatica Indu'!E154</f>
        <v>0.75</v>
      </c>
      <c r="F154" s="45">
        <f>'Calificaciones Informatica Indu'!F154</f>
        <v>0.0375</v>
      </c>
      <c r="G154" s="45">
        <f>'Calificaciones Informatica Indu'!G154</f>
        <v>0.3</v>
      </c>
      <c r="H154" s="45">
        <f>'Calificaciones Informatica Indu'!H154</f>
        <v>0.35</v>
      </c>
      <c r="I154" s="45">
        <f>'Calificaciones Informatica Indu'!I154</f>
        <v>2.6875</v>
      </c>
      <c r="J154" s="45">
        <f>'Calificaciones Informatica Indu'!J154</f>
        <v>1</v>
      </c>
      <c r="K154" s="45" t="str">
        <f>'Calificaciones Informatica Indu'!K154</f>
        <v>2012-2013</v>
      </c>
      <c r="L154" s="45">
        <f>'Calificaciones Informatica Indu'!L154</f>
        <v>1</v>
      </c>
    </row>
    <row r="155">
      <c r="A155">
        <f>'Calificaciones Informatica Indu'!A155</f>
        <v>154</v>
      </c>
      <c r="B155" t="str">
        <f>'Calificaciones Informatica Indu'!B155</f>
        <v>Biko Nzang</v>
      </c>
      <c r="C155" s="45">
        <f>'Calificaciones Informatica Indu'!C155</f>
        <v>1</v>
      </c>
      <c r="D155" s="45">
        <f>'Calificaciones Informatica Indu'!D155</f>
        <v>1.72</v>
      </c>
      <c r="E155" s="45">
        <f>'Calificaciones Informatica Indu'!E155</f>
        <v>0.77</v>
      </c>
      <c r="F155" s="45">
        <f>'Calificaciones Informatica Indu'!F155</f>
        <v>0.75</v>
      </c>
      <c r="G155" s="45">
        <f>'Calificaciones Informatica Indu'!G155</f>
        <v>2.85</v>
      </c>
      <c r="H155" s="45">
        <f>'Calificaciones Informatica Indu'!H155</f>
        <v>1.4</v>
      </c>
      <c r="I155" s="45">
        <f>'Calificaciones Informatica Indu'!I155</f>
        <v>8.49</v>
      </c>
      <c r="J155" s="45">
        <f>'Calificaciones Informatica Indu'!J155</f>
        <v>1</v>
      </c>
      <c r="K155" s="45" t="str">
        <f>'Calificaciones Informatica Indu'!K155</f>
        <v>2012-2013</v>
      </c>
      <c r="L155" s="45">
        <f>'Calificaciones Informatica Indu'!L155</f>
        <v>3</v>
      </c>
    </row>
    <row r="156">
      <c r="A156">
        <f>'Calificaciones Informatica Indu'!A156</f>
        <v>155</v>
      </c>
      <c r="B156" t="str">
        <f>'Calificaciones Informatica Indu'!B156</f>
        <v>Bosch Pastor</v>
      </c>
      <c r="C156" s="45">
        <f>'Calificaciones Informatica Indu'!C156</f>
        <v>0.7</v>
      </c>
      <c r="D156" s="45">
        <f>'Calificaciones Informatica Indu'!D156</f>
        <v>0.65</v>
      </c>
      <c r="E156" s="45">
        <f>'Calificaciones Informatica Indu'!E156</f>
        <v>0</v>
      </c>
      <c r="F156" s="45">
        <f>'Calificaciones Informatica Indu'!F156</f>
        <v>0.25</v>
      </c>
      <c r="G156" s="45">
        <f>'Calificaciones Informatica Indu'!G156</f>
        <v>0</v>
      </c>
      <c r="H156" s="45">
        <f>'Calificaciones Informatica Indu'!H156</f>
        <v>0.55</v>
      </c>
      <c r="I156" s="45">
        <f>'Calificaciones Informatica Indu'!I156</f>
        <v>2.15</v>
      </c>
      <c r="J156" s="45">
        <f>'Calificaciones Informatica Indu'!J156</f>
        <v>1</v>
      </c>
      <c r="K156" s="45" t="str">
        <f>'Calificaciones Informatica Indu'!K156</f>
        <v>2012-2013</v>
      </c>
      <c r="L156" s="45">
        <f>'Calificaciones Informatica Indu'!L156</f>
        <v>1</v>
      </c>
    </row>
    <row r="157">
      <c r="A157">
        <f>'Calificaciones Informatica Indu'!A157</f>
        <v>156</v>
      </c>
      <c r="B157" t="str">
        <f>'Calificaciones Informatica Indu'!B157</f>
        <v>Bravo Parra</v>
      </c>
      <c r="C157" s="45">
        <f>'Calificaciones Informatica Indu'!C157</f>
        <v>0</v>
      </c>
      <c r="D157" s="45" t="str">
        <f>'Calificaciones Informatica Indu'!D157</f>
        <v>NP</v>
      </c>
      <c r="E157" s="45" t="str">
        <f>'Calificaciones Informatica Indu'!E157</f>
        <v>NP</v>
      </c>
      <c r="F157" s="45" t="str">
        <f>'Calificaciones Informatica Indu'!F157</f>
        <v>NP</v>
      </c>
      <c r="G157" s="45" t="str">
        <f>'Calificaciones Informatica Indu'!G157</f>
        <v>NP</v>
      </c>
      <c r="H157" s="45">
        <f>'Calificaciones Informatica Indu'!H157</f>
        <v>0</v>
      </c>
      <c r="I157" s="45">
        <f>'Calificaciones Informatica Indu'!I157</f>
        <v>0</v>
      </c>
      <c r="J157" s="45">
        <f>'Calificaciones Informatica Indu'!J157</f>
        <v>1</v>
      </c>
      <c r="K157" s="45" t="str">
        <f>'Calificaciones Informatica Indu'!K157</f>
        <v>2012-2013</v>
      </c>
      <c r="L157" s="45">
        <f>'Calificaciones Informatica Indu'!L157</f>
        <v>1</v>
      </c>
    </row>
    <row r="158">
      <c r="A158">
        <f>'Calificaciones Informatica Indu'!A158</f>
        <v>157</v>
      </c>
      <c r="B158" t="str">
        <f>'Calificaciones Informatica Indu'!B158</f>
        <v>Bravo Ruiz</v>
      </c>
      <c r="C158" s="45">
        <f>'Calificaciones Informatica Indu'!C158</f>
        <v>1</v>
      </c>
      <c r="D158" s="45">
        <f>'Calificaciones Informatica Indu'!D158</f>
        <v>1.56</v>
      </c>
      <c r="E158" s="45">
        <f>'Calificaciones Informatica Indu'!E158</f>
        <v>0.81</v>
      </c>
      <c r="F158" s="45">
        <f>'Calificaciones Informatica Indu'!F158</f>
        <v>0.375</v>
      </c>
      <c r="G158" s="45" t="str">
        <f>'Calificaciones Informatica Indu'!G158</f>
        <v>NP</v>
      </c>
      <c r="H158" s="45">
        <f>'Calificaciones Informatica Indu'!H158</f>
        <v>0.25</v>
      </c>
      <c r="I158" s="45">
        <f>'Calificaciones Informatica Indu'!I158</f>
        <v>3.995</v>
      </c>
      <c r="J158" s="45">
        <f>'Calificaciones Informatica Indu'!J158</f>
        <v>1</v>
      </c>
      <c r="K158" s="45" t="str">
        <f>'Calificaciones Informatica Indu'!K158</f>
        <v>2012-2013</v>
      </c>
      <c r="L158" s="45">
        <f>'Calificaciones Informatica Indu'!L158</f>
        <v>1</v>
      </c>
    </row>
    <row r="159">
      <c r="A159">
        <f>'Calificaciones Informatica Indu'!A159</f>
        <v>158</v>
      </c>
      <c r="B159" t="str">
        <f>'Calificaciones Informatica Indu'!B159</f>
        <v>Buendia López</v>
      </c>
      <c r="C159" s="45">
        <f>'Calificaciones Informatica Indu'!C159</f>
        <v>1</v>
      </c>
      <c r="D159" s="45">
        <f>'Calificaciones Informatica Indu'!D159</f>
        <v>1.87</v>
      </c>
      <c r="E159" s="45">
        <f>'Calificaciones Informatica Indu'!E159</f>
        <v>1</v>
      </c>
      <c r="F159" s="45">
        <f>'Calificaciones Informatica Indu'!F159</f>
        <v>1.35</v>
      </c>
      <c r="G159" s="45">
        <f>'Calificaciones Informatica Indu'!G159</f>
        <v>2.325</v>
      </c>
      <c r="H159" s="45">
        <f>'Calificaciones Informatica Indu'!H159</f>
        <v>1.5</v>
      </c>
      <c r="I159" s="45">
        <f>'Calificaciones Informatica Indu'!I159</f>
        <v>9.045</v>
      </c>
      <c r="J159" s="45">
        <f>'Calificaciones Informatica Indu'!J159</f>
        <v>1</v>
      </c>
      <c r="K159" s="45" t="str">
        <f>'Calificaciones Informatica Indu'!K159</f>
        <v>2012-2013</v>
      </c>
      <c r="L159" s="45">
        <f>'Calificaciones Informatica Indu'!L159</f>
        <v>1</v>
      </c>
    </row>
    <row r="160">
      <c r="A160">
        <f>'Calificaciones Informatica Indu'!A160</f>
        <v>159</v>
      </c>
      <c r="B160" t="str">
        <f>'Calificaciones Informatica Indu'!B160</f>
        <v>Cabello Tejero</v>
      </c>
      <c r="C160" s="45">
        <f>'Calificaciones Informatica Indu'!C160</f>
        <v>0.6</v>
      </c>
      <c r="D160" s="45">
        <f>'Calificaciones Informatica Indu'!D160</f>
        <v>1.32</v>
      </c>
      <c r="E160" s="45">
        <f>'Calificaciones Informatica Indu'!E160</f>
        <v>0.6</v>
      </c>
      <c r="F160" s="45">
        <f>'Calificaciones Informatica Indu'!F160</f>
        <v>1.1625</v>
      </c>
      <c r="G160" s="45">
        <f>'Calificaciones Informatica Indu'!G160</f>
        <v>1.875</v>
      </c>
      <c r="H160" s="45">
        <f>'Calificaciones Informatica Indu'!H160</f>
        <v>1.5</v>
      </c>
      <c r="I160" s="45">
        <f>'Calificaciones Informatica Indu'!I160</f>
        <v>7.0575</v>
      </c>
      <c r="J160" s="45">
        <f>'Calificaciones Informatica Indu'!J160</f>
        <v>1</v>
      </c>
      <c r="K160" s="45" t="str">
        <f>'Calificaciones Informatica Indu'!K160</f>
        <v>2012-2013</v>
      </c>
      <c r="L160" s="45">
        <f>'Calificaciones Informatica Indu'!L160</f>
        <v>1</v>
      </c>
    </row>
    <row r="161">
      <c r="A161">
        <f>'Calificaciones Informatica Indu'!A161</f>
        <v>160</v>
      </c>
      <c r="B161" t="str">
        <f>'Calificaciones Informatica Indu'!B161</f>
        <v>Callejas Albiana</v>
      </c>
      <c r="C161" s="45">
        <f>'Calificaciones Informatica Indu'!C161</f>
        <v>0</v>
      </c>
      <c r="D161" s="45">
        <f>'Calificaciones Informatica Indu'!D161</f>
        <v>0.42</v>
      </c>
      <c r="E161" s="45">
        <f>'Calificaciones Informatica Indu'!E161</f>
        <v>0.89</v>
      </c>
      <c r="F161" s="45">
        <f>'Calificaciones Informatica Indu'!F161</f>
        <v>0</v>
      </c>
      <c r="G161" s="45" t="str">
        <f>'Calificaciones Informatica Indu'!G161</f>
        <v>NP</v>
      </c>
      <c r="H161" s="45">
        <f>'Calificaciones Informatica Indu'!H161</f>
        <v>0.25</v>
      </c>
      <c r="I161" s="45">
        <f>'Calificaciones Informatica Indu'!I161</f>
        <v>1.56</v>
      </c>
      <c r="J161" s="45">
        <f>'Calificaciones Informatica Indu'!J161</f>
        <v>1</v>
      </c>
      <c r="K161" s="45" t="str">
        <f>'Calificaciones Informatica Indu'!K161</f>
        <v>2012-2013</v>
      </c>
      <c r="L161" s="45">
        <f>'Calificaciones Informatica Indu'!L161</f>
        <v>1</v>
      </c>
    </row>
    <row r="162">
      <c r="A162">
        <f>'Calificaciones Informatica Indu'!A162</f>
        <v>161</v>
      </c>
      <c r="B162" t="str">
        <f>'Calificaciones Informatica Indu'!B162</f>
        <v>Calzado Fernández</v>
      </c>
      <c r="C162" s="45">
        <f>'Calificaciones Informatica Indu'!C162</f>
        <v>0</v>
      </c>
      <c r="D162" s="45" t="str">
        <f>'Calificaciones Informatica Indu'!D162</f>
        <v>NP</v>
      </c>
      <c r="E162" s="45" t="str">
        <f>'Calificaciones Informatica Indu'!E162</f>
        <v>NP</v>
      </c>
      <c r="F162" s="45" t="str">
        <f>'Calificaciones Informatica Indu'!F162</f>
        <v>NP</v>
      </c>
      <c r="G162" s="45" t="str">
        <f>'Calificaciones Informatica Indu'!G162</f>
        <v>NP</v>
      </c>
      <c r="H162" s="45">
        <f>'Calificaciones Informatica Indu'!H162</f>
        <v>0</v>
      </c>
      <c r="I162" s="45">
        <f>'Calificaciones Informatica Indu'!I162</f>
        <v>0</v>
      </c>
      <c r="J162" s="45">
        <f>'Calificaciones Informatica Indu'!J162</f>
        <v>1</v>
      </c>
      <c r="K162" s="45" t="str">
        <f>'Calificaciones Informatica Indu'!K162</f>
        <v>2012-2013</v>
      </c>
      <c r="L162" s="45">
        <f>'Calificaciones Informatica Indu'!L162</f>
        <v>1</v>
      </c>
    </row>
    <row r="163">
      <c r="A163">
        <f>'Calificaciones Informatica Indu'!A163</f>
        <v>162</v>
      </c>
      <c r="B163" t="str">
        <f>'Calificaciones Informatica Indu'!B163</f>
        <v>Cámara Muñoz</v>
      </c>
      <c r="C163" s="45">
        <f>'Calificaciones Informatica Indu'!C163</f>
        <v>1</v>
      </c>
      <c r="D163" s="45">
        <f>'Calificaciones Informatica Indu'!D163</f>
        <v>1.72</v>
      </c>
      <c r="E163" s="45">
        <f>'Calificaciones Informatica Indu'!E163</f>
        <v>0.93</v>
      </c>
      <c r="F163" s="45">
        <f>'Calificaciones Informatica Indu'!F163</f>
        <v>1.425</v>
      </c>
      <c r="G163" s="45">
        <f>'Calificaciones Informatica Indu'!G163</f>
        <v>3</v>
      </c>
      <c r="H163" s="45">
        <f>'Calificaciones Informatica Indu'!H163</f>
        <v>1.45</v>
      </c>
      <c r="I163" s="45">
        <f>'Calificaciones Informatica Indu'!I163</f>
        <v>9.525</v>
      </c>
      <c r="J163" s="45">
        <f>'Calificaciones Informatica Indu'!J163</f>
        <v>1</v>
      </c>
      <c r="K163" s="45" t="str">
        <f>'Calificaciones Informatica Indu'!K163</f>
        <v>2012-2013</v>
      </c>
      <c r="L163" s="45">
        <f>'Calificaciones Informatica Indu'!L163</f>
        <v>1</v>
      </c>
    </row>
    <row r="164">
      <c r="A164">
        <f>'Calificaciones Informatica Indu'!A164</f>
        <v>163</v>
      </c>
      <c r="B164" t="str">
        <f>'Calificaciones Informatica Indu'!B164</f>
        <v>Campos López</v>
      </c>
      <c r="C164" s="45">
        <f>'Calificaciones Informatica Indu'!C164</f>
        <v>0.3</v>
      </c>
      <c r="D164" s="45">
        <f>'Calificaciones Informatica Indu'!D164</f>
        <v>0.5</v>
      </c>
      <c r="E164" s="45">
        <f>'Calificaciones Informatica Indu'!E164</f>
        <v>0.2</v>
      </c>
      <c r="F164" s="45">
        <f>'Calificaciones Informatica Indu'!F164</f>
        <v>0</v>
      </c>
      <c r="G164" s="45">
        <f>'Calificaciones Informatica Indu'!G164</f>
        <v>0</v>
      </c>
      <c r="H164" s="45">
        <f>'Calificaciones Informatica Indu'!H164</f>
        <v>0.47</v>
      </c>
      <c r="I164" s="45">
        <f>'Calificaciones Informatica Indu'!I164</f>
        <v>1.47</v>
      </c>
      <c r="J164" s="45">
        <f>'Calificaciones Informatica Indu'!J164</f>
        <v>1</v>
      </c>
      <c r="K164" s="45" t="str">
        <f>'Calificaciones Informatica Indu'!K164</f>
        <v>2012-2013</v>
      </c>
      <c r="L164" s="45">
        <f>'Calificaciones Informatica Indu'!L164</f>
        <v>1</v>
      </c>
    </row>
    <row r="165">
      <c r="A165">
        <f>'Calificaciones Informatica Indu'!A165</f>
        <v>164</v>
      </c>
      <c r="B165" t="str">
        <f>'Calificaciones Informatica Indu'!B165</f>
        <v>Carrasco Cardeñosa</v>
      </c>
      <c r="C165" s="45">
        <f>'Calificaciones Informatica Indu'!C165</f>
        <v>0</v>
      </c>
      <c r="D165" s="45">
        <f>'Calificaciones Informatica Indu'!D165</f>
        <v>0.17</v>
      </c>
      <c r="E165" s="45">
        <f>'Calificaciones Informatica Indu'!E165</f>
        <v>0.76</v>
      </c>
      <c r="F165" s="45">
        <f>'Calificaciones Informatica Indu'!F165</f>
        <v>0</v>
      </c>
      <c r="G165" s="45" t="str">
        <f>'Calificaciones Informatica Indu'!G165</f>
        <v>NP</v>
      </c>
      <c r="H165" s="45">
        <f>'Calificaciones Informatica Indu'!H165</f>
        <v>0.2</v>
      </c>
      <c r="I165" s="45">
        <f>'Calificaciones Informatica Indu'!I165</f>
        <v>1.13</v>
      </c>
      <c r="J165" s="45">
        <f>'Calificaciones Informatica Indu'!J165</f>
        <v>1</v>
      </c>
      <c r="K165" s="45" t="str">
        <f>'Calificaciones Informatica Indu'!K165</f>
        <v>2012-2013</v>
      </c>
      <c r="L165" s="45">
        <f>'Calificaciones Informatica Indu'!L165</f>
        <v>1</v>
      </c>
    </row>
    <row r="166">
      <c r="A166">
        <f>'Calificaciones Informatica Indu'!A166</f>
        <v>165</v>
      </c>
      <c r="B166" t="str">
        <f>'Calificaciones Informatica Indu'!B166</f>
        <v>Castillo Cabrera</v>
      </c>
      <c r="C166" s="45">
        <f>'Calificaciones Informatica Indu'!C166</f>
        <v>0.1</v>
      </c>
      <c r="D166" s="45">
        <f>'Calificaciones Informatica Indu'!D166</f>
        <v>1.02</v>
      </c>
      <c r="E166" s="45">
        <f>'Calificaciones Informatica Indu'!E166</f>
        <v>1</v>
      </c>
      <c r="F166" s="45">
        <f>'Calificaciones Informatica Indu'!F166</f>
        <v>0</v>
      </c>
      <c r="G166" s="45">
        <f>'Calificaciones Informatica Indu'!G166</f>
        <v>1.2</v>
      </c>
      <c r="H166" s="45">
        <f>'Calificaciones Informatica Indu'!H166</f>
        <v>0.9</v>
      </c>
      <c r="I166" s="45">
        <f>'Calificaciones Informatica Indu'!I166</f>
        <v>4.22</v>
      </c>
      <c r="J166" s="45">
        <f>'Calificaciones Informatica Indu'!J166</f>
        <v>1</v>
      </c>
      <c r="K166" s="45" t="str">
        <f>'Calificaciones Informatica Indu'!K166</f>
        <v>2012-2013</v>
      </c>
      <c r="L166" s="45">
        <f>'Calificaciones Informatica Indu'!L166</f>
        <v>1</v>
      </c>
    </row>
    <row r="167">
      <c r="A167">
        <f>'Calificaciones Informatica Indu'!A167</f>
        <v>166</v>
      </c>
      <c r="B167" t="str">
        <f>'Calificaciones Informatica Indu'!B167</f>
        <v>Cejudo Martinmantero</v>
      </c>
      <c r="C167" s="45">
        <f>'Calificaciones Informatica Indu'!C167</f>
        <v>0.4</v>
      </c>
      <c r="D167" s="45">
        <f>'Calificaciones Informatica Indu'!D167</f>
        <v>1.52</v>
      </c>
      <c r="E167" s="45">
        <f>'Calificaciones Informatica Indu'!E167</f>
        <v>1</v>
      </c>
      <c r="F167" s="45">
        <f>'Calificaciones Informatica Indu'!F167</f>
        <v>1.2</v>
      </c>
      <c r="G167" s="45">
        <f>'Calificaciones Informatica Indu'!G167</f>
        <v>2.625</v>
      </c>
      <c r="H167" s="45">
        <f>'Calificaciones Informatica Indu'!H167</f>
        <v>1.5</v>
      </c>
      <c r="I167" s="45">
        <f>'Calificaciones Informatica Indu'!I167</f>
        <v>8.245</v>
      </c>
      <c r="J167" s="45">
        <f>'Calificaciones Informatica Indu'!J167</f>
        <v>1</v>
      </c>
      <c r="K167" s="45" t="str">
        <f>'Calificaciones Informatica Indu'!K167</f>
        <v>2012-2013</v>
      </c>
      <c r="L167" s="45">
        <f>'Calificaciones Informatica Indu'!L167</f>
        <v>1</v>
      </c>
    </row>
    <row r="168">
      <c r="A168">
        <f>'Calificaciones Informatica Indu'!A168</f>
        <v>167</v>
      </c>
      <c r="B168" t="str">
        <f>'Calificaciones Informatica Indu'!B168</f>
        <v>Cepas Gutierrez</v>
      </c>
      <c r="C168" s="45">
        <f>'Calificaciones Informatica Indu'!C168</f>
        <v>0.7</v>
      </c>
      <c r="D168" s="45">
        <f>'Calificaciones Informatica Indu'!D168</f>
        <v>1.04</v>
      </c>
      <c r="E168" s="45">
        <f>'Calificaciones Informatica Indu'!E168</f>
        <v>0.9</v>
      </c>
      <c r="F168" s="45">
        <f>'Calificaciones Informatica Indu'!F168</f>
        <v>1.2</v>
      </c>
      <c r="G168" s="45">
        <f>'Calificaciones Informatica Indu'!G168</f>
        <v>1.275</v>
      </c>
      <c r="H168" s="45">
        <f>'Calificaciones Informatica Indu'!H168</f>
        <v>1.01</v>
      </c>
      <c r="I168" s="45">
        <f>'Calificaciones Informatica Indu'!I168</f>
        <v>6.125</v>
      </c>
      <c r="J168" s="45">
        <f>'Calificaciones Informatica Indu'!J168</f>
        <v>1</v>
      </c>
      <c r="K168" s="45" t="str">
        <f>'Calificaciones Informatica Indu'!K168</f>
        <v>2012-2013</v>
      </c>
      <c r="L168" s="45">
        <f>'Calificaciones Informatica Indu'!L168</f>
        <v>1</v>
      </c>
    </row>
    <row r="169">
      <c r="A169">
        <f>'Calificaciones Informatica Indu'!A169</f>
        <v>168</v>
      </c>
      <c r="B169" t="str">
        <f>'Calificaciones Informatica Indu'!B169</f>
        <v>Chamorro Ortega</v>
      </c>
      <c r="C169" s="45">
        <f>'Calificaciones Informatica Indu'!C169</f>
        <v>0.2</v>
      </c>
      <c r="D169" s="45">
        <f>'Calificaciones Informatica Indu'!D169</f>
        <v>1.8</v>
      </c>
      <c r="E169" s="45">
        <f>'Calificaciones Informatica Indu'!E169</f>
        <v>0.8</v>
      </c>
      <c r="F169" s="45">
        <f>'Calificaciones Informatica Indu'!F169</f>
        <v>0</v>
      </c>
      <c r="G169" s="45">
        <f>'Calificaciones Informatica Indu'!G169</f>
        <v>0</v>
      </c>
      <c r="H169" s="45">
        <f>'Calificaciones Informatica Indu'!H169</f>
        <v>0.35</v>
      </c>
      <c r="I169" s="45">
        <f>'Calificaciones Informatica Indu'!I169</f>
        <v>3.15</v>
      </c>
      <c r="J169" s="45">
        <f>'Calificaciones Informatica Indu'!J169</f>
        <v>1</v>
      </c>
      <c r="K169" s="45" t="str">
        <f>'Calificaciones Informatica Indu'!K169</f>
        <v>2012-2013</v>
      </c>
      <c r="L169" s="45">
        <f>'Calificaciones Informatica Indu'!L169</f>
        <v>3</v>
      </c>
    </row>
    <row r="170">
      <c r="A170">
        <f>'Calificaciones Informatica Indu'!A170</f>
        <v>169</v>
      </c>
      <c r="B170" t="str">
        <f>'Calificaciones Informatica Indu'!B170</f>
        <v>Corbacho Loarte</v>
      </c>
      <c r="C170" s="45">
        <f>'Calificaciones Informatica Indu'!C170</f>
        <v>1</v>
      </c>
      <c r="D170" s="45">
        <f>'Calificaciones Informatica Indu'!D170</f>
        <v>1.31</v>
      </c>
      <c r="E170" s="45">
        <f>'Calificaciones Informatica Indu'!E170</f>
        <v>0.9</v>
      </c>
      <c r="F170" s="45">
        <f>'Calificaciones Informatica Indu'!F170</f>
        <v>1.275</v>
      </c>
      <c r="G170" s="45">
        <f>'Calificaciones Informatica Indu'!G170</f>
        <v>2.85</v>
      </c>
      <c r="H170" s="45">
        <f>'Calificaciones Informatica Indu'!H170</f>
        <v>1.5</v>
      </c>
      <c r="I170" s="45">
        <f>'Calificaciones Informatica Indu'!I170</f>
        <v>8.835</v>
      </c>
      <c r="J170" s="45">
        <f>'Calificaciones Informatica Indu'!J170</f>
        <v>1</v>
      </c>
      <c r="K170" s="45" t="str">
        <f>'Calificaciones Informatica Indu'!K170</f>
        <v>2012-2013</v>
      </c>
      <c r="L170" s="45">
        <f>'Calificaciones Informatica Indu'!L170</f>
        <v>1</v>
      </c>
    </row>
    <row r="171">
      <c r="A171">
        <f>'Calificaciones Informatica Indu'!A171</f>
        <v>170</v>
      </c>
      <c r="B171" t="str">
        <f>'Calificaciones Informatica Indu'!B171</f>
        <v>De la Muñoza Enano</v>
      </c>
      <c r="C171" s="45">
        <f>'Calificaciones Informatica Indu'!C171</f>
        <v>0.4</v>
      </c>
      <c r="D171" s="45">
        <f>'Calificaciones Informatica Indu'!D171</f>
        <v>1.35</v>
      </c>
      <c r="E171" s="45">
        <f>'Calificaciones Informatica Indu'!E171</f>
        <v>0.78</v>
      </c>
      <c r="F171" s="45">
        <f>'Calificaciones Informatica Indu'!F171</f>
        <v>0.15</v>
      </c>
      <c r="G171" s="45" t="str">
        <f>'Calificaciones Informatica Indu'!G171</f>
        <v>NP</v>
      </c>
      <c r="H171" s="45">
        <f>'Calificaciones Informatica Indu'!H171</f>
        <v>0.55</v>
      </c>
      <c r="I171" s="45">
        <f>'Calificaciones Informatica Indu'!I171</f>
        <v>3.23</v>
      </c>
      <c r="J171" s="45">
        <f>'Calificaciones Informatica Indu'!J171</f>
        <v>1</v>
      </c>
      <c r="K171" s="45" t="str">
        <f>'Calificaciones Informatica Indu'!K171</f>
        <v>2012-2013</v>
      </c>
      <c r="L171" s="45">
        <f>'Calificaciones Informatica Indu'!L171</f>
        <v>3</v>
      </c>
    </row>
    <row r="172">
      <c r="A172">
        <f>'Calificaciones Informatica Indu'!A172</f>
        <v>171</v>
      </c>
      <c r="B172" t="str">
        <f>'Calificaciones Informatica Indu'!B172</f>
        <v>De San Vicente Montero</v>
      </c>
      <c r="C172" s="45">
        <f>'Calificaciones Informatica Indu'!C172</f>
        <v>0</v>
      </c>
      <c r="D172" s="45" t="str">
        <f>'Calificaciones Informatica Indu'!D172</f>
        <v>NP</v>
      </c>
      <c r="E172" s="45" t="str">
        <f>'Calificaciones Informatica Indu'!E172</f>
        <v>NP</v>
      </c>
      <c r="F172" s="45" t="str">
        <f>'Calificaciones Informatica Indu'!F172</f>
        <v>NP</v>
      </c>
      <c r="G172" s="45" t="str">
        <f>'Calificaciones Informatica Indu'!G172</f>
        <v>NP</v>
      </c>
      <c r="H172" s="45">
        <f>'Calificaciones Informatica Indu'!H172</f>
        <v>0</v>
      </c>
      <c r="I172" s="45">
        <f>'Calificaciones Informatica Indu'!I172</f>
        <v>0</v>
      </c>
      <c r="J172" s="45">
        <f>'Calificaciones Informatica Indu'!J172</f>
        <v>1</v>
      </c>
      <c r="K172" s="45" t="str">
        <f>'Calificaciones Informatica Indu'!K172</f>
        <v>2012-2013</v>
      </c>
      <c r="L172" s="45">
        <f>'Calificaciones Informatica Indu'!L172</f>
        <v>1</v>
      </c>
    </row>
    <row r="173">
      <c r="A173">
        <f>'Calificaciones Informatica Indu'!A173</f>
        <v>172</v>
      </c>
      <c r="B173" t="str">
        <f>'Calificaciones Informatica Indu'!B173</f>
        <v>Dominguez Padilla</v>
      </c>
      <c r="C173" s="45">
        <f>'Calificaciones Informatica Indu'!C173</f>
        <v>0</v>
      </c>
      <c r="D173" s="45">
        <f>'Calificaciones Informatica Indu'!D173</f>
        <v>0.75</v>
      </c>
      <c r="E173" s="45">
        <f>'Calificaciones Informatica Indu'!E173</f>
        <v>0.25</v>
      </c>
      <c r="F173" s="45">
        <f>'Calificaciones Informatica Indu'!F173</f>
        <v>0.25</v>
      </c>
      <c r="G173" s="45">
        <f>'Calificaciones Informatica Indu'!G173</f>
        <v>0</v>
      </c>
      <c r="H173" s="45">
        <f>'Calificaciones Informatica Indu'!H173</f>
        <v>1.5</v>
      </c>
      <c r="I173" s="45">
        <f>'Calificaciones Informatica Indu'!I173</f>
        <v>2.75</v>
      </c>
      <c r="J173" s="45">
        <f>'Calificaciones Informatica Indu'!J173</f>
        <v>1</v>
      </c>
      <c r="K173" s="45" t="str">
        <f>'Calificaciones Informatica Indu'!K173</f>
        <v>2012-2013</v>
      </c>
      <c r="L173" s="45">
        <f>'Calificaciones Informatica Indu'!L173</f>
        <v>1</v>
      </c>
    </row>
    <row r="174">
      <c r="A174">
        <f>'Calificaciones Informatica Indu'!A174</f>
        <v>173</v>
      </c>
      <c r="B174" t="str">
        <f>'Calificaciones Informatica Indu'!B174</f>
        <v>Dondarza Mero</v>
      </c>
      <c r="C174" s="45">
        <f>'Calificaciones Informatica Indu'!C174</f>
        <v>0</v>
      </c>
      <c r="D174" s="45" t="str">
        <f>'Calificaciones Informatica Indu'!D174</f>
        <v>NP</v>
      </c>
      <c r="E174" s="45">
        <f>'Calificaciones Informatica Indu'!E174</f>
        <v>0.71</v>
      </c>
      <c r="F174" s="45" t="str">
        <f>'Calificaciones Informatica Indu'!F174</f>
        <v>NP</v>
      </c>
      <c r="G174" s="45" t="str">
        <f>'Calificaciones Informatica Indu'!G174</f>
        <v>NP</v>
      </c>
      <c r="H174" s="45">
        <f>'Calificaciones Informatica Indu'!H174</f>
        <v>0.2</v>
      </c>
      <c r="I174" s="45">
        <f>'Calificaciones Informatica Indu'!I174</f>
        <v>0.91</v>
      </c>
      <c r="J174" s="45">
        <f>'Calificaciones Informatica Indu'!J174</f>
        <v>1</v>
      </c>
      <c r="K174" s="45" t="str">
        <f>'Calificaciones Informatica Indu'!K174</f>
        <v>2012-2013</v>
      </c>
      <c r="L174" s="45">
        <f>'Calificaciones Informatica Indu'!L174</f>
        <v>1</v>
      </c>
    </row>
    <row r="175">
      <c r="A175">
        <f>'Calificaciones Informatica Indu'!A175</f>
        <v>174</v>
      </c>
      <c r="B175" t="str">
        <f>'Calificaciones Informatica Indu'!B175</f>
        <v>Dorado Bautista</v>
      </c>
      <c r="C175" s="45">
        <f>'Calificaciones Informatica Indu'!C175</f>
        <v>0.2</v>
      </c>
      <c r="D175" s="45">
        <f>'Calificaciones Informatica Indu'!D175</f>
        <v>1.57</v>
      </c>
      <c r="E175" s="45">
        <f>'Calificaciones Informatica Indu'!E175</f>
        <v>0.7</v>
      </c>
      <c r="F175" s="45">
        <f>'Calificaciones Informatica Indu'!F175</f>
        <v>0.0375</v>
      </c>
      <c r="G175" s="45">
        <f>'Calificaciones Informatica Indu'!G175</f>
        <v>0</v>
      </c>
      <c r="H175" s="45">
        <f>'Calificaciones Informatica Indu'!H175</f>
        <v>0.4</v>
      </c>
      <c r="I175" s="45">
        <f>'Calificaciones Informatica Indu'!I175</f>
        <v>2.9075</v>
      </c>
      <c r="J175" s="45">
        <f>'Calificaciones Informatica Indu'!J175</f>
        <v>1</v>
      </c>
      <c r="K175" s="45" t="str">
        <f>'Calificaciones Informatica Indu'!K175</f>
        <v>2012-2013</v>
      </c>
      <c r="L175" s="45">
        <f>'Calificaciones Informatica Indu'!L175</f>
        <v>1</v>
      </c>
    </row>
    <row r="176">
      <c r="A176">
        <f>'Calificaciones Informatica Indu'!A176</f>
        <v>175</v>
      </c>
      <c r="B176" t="str">
        <f>'Calificaciones Informatica Indu'!B176</f>
        <v>Escudero Bonillo</v>
      </c>
      <c r="C176" s="45">
        <f>'Calificaciones Informatica Indu'!C176</f>
        <v>1</v>
      </c>
      <c r="D176" s="45">
        <f>'Calificaciones Informatica Indu'!D176</f>
        <v>1.4</v>
      </c>
      <c r="E176" s="45">
        <f>'Calificaciones Informatica Indu'!E176</f>
        <v>0.92</v>
      </c>
      <c r="F176" s="45">
        <f>'Calificaciones Informatica Indu'!F176</f>
        <v>0.7875</v>
      </c>
      <c r="G176" s="45">
        <f>'Calificaciones Informatica Indu'!G176</f>
        <v>2.85</v>
      </c>
      <c r="H176" s="45">
        <f>'Calificaciones Informatica Indu'!H176</f>
        <v>1.15</v>
      </c>
      <c r="I176" s="45">
        <f>'Calificaciones Informatica Indu'!I176</f>
        <v>8.1075</v>
      </c>
      <c r="J176" s="45">
        <f>'Calificaciones Informatica Indu'!J176</f>
        <v>1</v>
      </c>
      <c r="K176" s="45" t="str">
        <f>'Calificaciones Informatica Indu'!K176</f>
        <v>2012-2013</v>
      </c>
      <c r="L176" s="45">
        <f>'Calificaciones Informatica Indu'!L176</f>
        <v>1</v>
      </c>
    </row>
    <row r="177">
      <c r="A177">
        <f>'Calificaciones Informatica Indu'!A177</f>
        <v>176</v>
      </c>
      <c r="B177" t="str">
        <f>'Calificaciones Informatica Indu'!B177</f>
        <v>Esono Onguene</v>
      </c>
      <c r="C177" s="45">
        <f>'Calificaciones Informatica Indu'!C177</f>
        <v>0</v>
      </c>
      <c r="D177" s="45" t="str">
        <f>'Calificaciones Informatica Indu'!D177</f>
        <v>NP</v>
      </c>
      <c r="E177" s="45" t="str">
        <f>'Calificaciones Informatica Indu'!E177</f>
        <v>NP</v>
      </c>
      <c r="F177" s="45" t="str">
        <f>'Calificaciones Informatica Indu'!F177</f>
        <v>NP</v>
      </c>
      <c r="G177" s="45" t="str">
        <f>'Calificaciones Informatica Indu'!G177</f>
        <v>NP</v>
      </c>
      <c r="H177" s="45">
        <f>'Calificaciones Informatica Indu'!H177</f>
        <v>0</v>
      </c>
      <c r="I177" s="45">
        <f>'Calificaciones Informatica Indu'!I177</f>
        <v>0</v>
      </c>
      <c r="J177" s="45">
        <f>'Calificaciones Informatica Indu'!J177</f>
        <v>1</v>
      </c>
      <c r="K177" s="45" t="str">
        <f>'Calificaciones Informatica Indu'!K177</f>
        <v>2012-2013</v>
      </c>
      <c r="L177" s="45">
        <f>'Calificaciones Informatica Indu'!L177</f>
        <v>1</v>
      </c>
    </row>
    <row r="178">
      <c r="A178">
        <f>'Calificaciones Informatica Indu'!A178</f>
        <v>177</v>
      </c>
      <c r="B178" t="str">
        <f>'Calificaciones Informatica Indu'!B178</f>
        <v>Felipe Cortes</v>
      </c>
      <c r="C178" s="45">
        <f>'Calificaciones Informatica Indu'!C178</f>
        <v>0.7</v>
      </c>
      <c r="D178" s="45">
        <f>'Calificaciones Informatica Indu'!D178</f>
        <v>1.64</v>
      </c>
      <c r="E178" s="45">
        <f>'Calificaciones Informatica Indu'!E178</f>
        <v>0.9</v>
      </c>
      <c r="F178" s="45">
        <f>'Calificaciones Informatica Indu'!F178</f>
        <v>1.05</v>
      </c>
      <c r="G178" s="45">
        <f>'Calificaciones Informatica Indu'!G178</f>
        <v>2.85</v>
      </c>
      <c r="H178" s="45">
        <f>'Calificaciones Informatica Indu'!H178</f>
        <v>1.4</v>
      </c>
      <c r="I178" s="45">
        <f>'Calificaciones Informatica Indu'!I178</f>
        <v>8.54</v>
      </c>
      <c r="J178" s="45">
        <f>'Calificaciones Informatica Indu'!J178</f>
        <v>1</v>
      </c>
      <c r="K178" s="45" t="str">
        <f>'Calificaciones Informatica Indu'!K178</f>
        <v>2012-2013</v>
      </c>
      <c r="L178" s="45">
        <f>'Calificaciones Informatica Indu'!L178</f>
        <v>1</v>
      </c>
    </row>
    <row r="179">
      <c r="A179">
        <f>'Calificaciones Informatica Indu'!A179</f>
        <v>178</v>
      </c>
      <c r="B179" t="str">
        <f>'Calificaciones Informatica Indu'!B179</f>
        <v>Félix Pareja</v>
      </c>
      <c r="C179" s="45">
        <f>'Calificaciones Informatica Indu'!C179</f>
        <v>0.65</v>
      </c>
      <c r="D179" s="45">
        <f>'Calificaciones Informatica Indu'!D179</f>
        <v>0.6</v>
      </c>
      <c r="E179" s="45">
        <f>'Calificaciones Informatica Indu'!E179</f>
        <v>0.92</v>
      </c>
      <c r="F179" s="45">
        <f>'Calificaciones Informatica Indu'!F179</f>
        <v>0.4875</v>
      </c>
      <c r="G179" s="45" t="str">
        <f>'Calificaciones Informatica Indu'!G179</f>
        <v>NP</v>
      </c>
      <c r="H179" s="45">
        <f>'Calificaciones Informatica Indu'!H179</f>
        <v>0.3</v>
      </c>
      <c r="I179" s="45">
        <f>'Calificaciones Informatica Indu'!I179</f>
        <v>2.9575</v>
      </c>
      <c r="J179" s="45">
        <f>'Calificaciones Informatica Indu'!J179</f>
        <v>1</v>
      </c>
      <c r="K179" s="45" t="str">
        <f>'Calificaciones Informatica Indu'!K179</f>
        <v>2012-2013</v>
      </c>
      <c r="L179" s="45">
        <f>'Calificaciones Informatica Indu'!L179</f>
        <v>1</v>
      </c>
    </row>
    <row r="180">
      <c r="A180">
        <f>'Calificaciones Informatica Indu'!A180</f>
        <v>179</v>
      </c>
      <c r="B180" t="str">
        <f>'Calificaciones Informatica Indu'!B180</f>
        <v>Fernández Marín</v>
      </c>
      <c r="C180" s="45">
        <f>'Calificaciones Informatica Indu'!C180</f>
        <v>0.1</v>
      </c>
      <c r="D180" s="45">
        <f>'Calificaciones Informatica Indu'!D180</f>
        <v>0.42</v>
      </c>
      <c r="E180" s="45">
        <f>'Calificaciones Informatica Indu'!E180</f>
        <v>0.5</v>
      </c>
      <c r="F180" s="45">
        <f>'Calificaciones Informatica Indu'!F180</f>
        <v>0</v>
      </c>
      <c r="G180" s="45" t="str">
        <f>'Calificaciones Informatica Indu'!G180</f>
        <v>NP</v>
      </c>
      <c r="H180" s="45">
        <f>'Calificaciones Informatica Indu'!H180</f>
        <v>0</v>
      </c>
      <c r="I180" s="45">
        <f>'Calificaciones Informatica Indu'!I180</f>
        <v>1.02</v>
      </c>
      <c r="J180" s="45">
        <f>'Calificaciones Informatica Indu'!J180</f>
        <v>1</v>
      </c>
      <c r="K180" s="45" t="str">
        <f>'Calificaciones Informatica Indu'!K180</f>
        <v>2012-2013</v>
      </c>
      <c r="L180" s="45">
        <f>'Calificaciones Informatica Indu'!L180</f>
        <v>1</v>
      </c>
    </row>
    <row r="181">
      <c r="A181">
        <f>'Calificaciones Informatica Indu'!A181</f>
        <v>180</v>
      </c>
      <c r="B181" t="str">
        <f>'Calificaciones Informatica Indu'!B181</f>
        <v>Fernández Marquez</v>
      </c>
      <c r="C181" s="45">
        <f>'Calificaciones Informatica Indu'!C181</f>
        <v>0</v>
      </c>
      <c r="D181" s="45" t="str">
        <f>'Calificaciones Informatica Indu'!D181</f>
        <v>NP</v>
      </c>
      <c r="E181" s="45">
        <f>'Calificaciones Informatica Indu'!E181</f>
        <v>0.6</v>
      </c>
      <c r="F181" s="45" t="str">
        <f>'Calificaciones Informatica Indu'!F181</f>
        <v>NP</v>
      </c>
      <c r="G181" s="45" t="str">
        <f>'Calificaciones Informatica Indu'!G181</f>
        <v>NP</v>
      </c>
      <c r="H181" s="45">
        <f>'Calificaciones Informatica Indu'!H181</f>
        <v>0</v>
      </c>
      <c r="I181" s="45">
        <f>'Calificaciones Informatica Indu'!I181</f>
        <v>0.6</v>
      </c>
      <c r="J181" s="45">
        <f>'Calificaciones Informatica Indu'!J181</f>
        <v>1</v>
      </c>
      <c r="K181" s="45" t="str">
        <f>'Calificaciones Informatica Indu'!K181</f>
        <v>2012-2013</v>
      </c>
      <c r="L181" s="45">
        <f>'Calificaciones Informatica Indu'!L181</f>
        <v>3</v>
      </c>
    </row>
    <row r="182">
      <c r="A182">
        <f>'Calificaciones Informatica Indu'!A182</f>
        <v>181</v>
      </c>
      <c r="B182" t="str">
        <f>'Calificaciones Informatica Indu'!B182</f>
        <v>Flores Delgado</v>
      </c>
      <c r="C182" s="45">
        <f>'Calificaciones Informatica Indu'!C182</f>
        <v>0.3</v>
      </c>
      <c r="D182" s="45">
        <f>'Calificaciones Informatica Indu'!D182</f>
        <v>1.18</v>
      </c>
      <c r="E182" s="45">
        <f>'Calificaciones Informatica Indu'!E182</f>
        <v>0.58</v>
      </c>
      <c r="F182" s="45">
        <f>'Calificaciones Informatica Indu'!F182</f>
        <v>0.105</v>
      </c>
      <c r="G182" s="45">
        <f>'Calificaciones Informatica Indu'!G182</f>
        <v>0.075</v>
      </c>
      <c r="H182" s="45">
        <f>'Calificaciones Informatica Indu'!H182</f>
        <v>0.22</v>
      </c>
      <c r="I182" s="45">
        <f>'Calificaciones Informatica Indu'!I182</f>
        <v>2.46</v>
      </c>
      <c r="J182" s="45">
        <f>'Calificaciones Informatica Indu'!J182</f>
        <v>1</v>
      </c>
      <c r="K182" s="45" t="str">
        <f>'Calificaciones Informatica Indu'!K182</f>
        <v>2012-2013</v>
      </c>
      <c r="L182" s="45">
        <f>'Calificaciones Informatica Indu'!L182</f>
        <v>1</v>
      </c>
    </row>
    <row r="183">
      <c r="A183">
        <f>'Calificaciones Informatica Indu'!A183</f>
        <v>182</v>
      </c>
      <c r="B183" t="str">
        <f>'Calificaciones Informatica Indu'!B183</f>
        <v>Galán Álvarez</v>
      </c>
      <c r="C183" s="45">
        <f>'Calificaciones Informatica Indu'!C183</f>
        <v>1</v>
      </c>
      <c r="D183" s="45">
        <f>'Calificaciones Informatica Indu'!D183</f>
        <v>1.77</v>
      </c>
      <c r="E183" s="45">
        <f>'Calificaciones Informatica Indu'!E183</f>
        <v>0.9</v>
      </c>
      <c r="F183" s="45">
        <f>'Calificaciones Informatica Indu'!F183</f>
        <v>1.05</v>
      </c>
      <c r="G183" s="45">
        <f>'Calificaciones Informatica Indu'!G183</f>
        <v>2.175</v>
      </c>
      <c r="H183" s="45">
        <f>'Calificaciones Informatica Indu'!H183</f>
        <v>1</v>
      </c>
      <c r="I183" s="45">
        <f>'Calificaciones Informatica Indu'!I183</f>
        <v>7.895</v>
      </c>
      <c r="J183" s="45">
        <f>'Calificaciones Informatica Indu'!J183</f>
        <v>1</v>
      </c>
      <c r="K183" s="45" t="str">
        <f>'Calificaciones Informatica Indu'!K183</f>
        <v>2012-2013</v>
      </c>
      <c r="L183" s="45">
        <f>'Calificaciones Informatica Indu'!L183</f>
        <v>1</v>
      </c>
    </row>
    <row r="184">
      <c r="A184">
        <f>'Calificaciones Informatica Indu'!A184</f>
        <v>183</v>
      </c>
      <c r="B184" t="str">
        <f>'Calificaciones Informatica Indu'!B184</f>
        <v>Gallego Gallardo</v>
      </c>
      <c r="C184" s="45">
        <f>'Calificaciones Informatica Indu'!C184</f>
        <v>0.9</v>
      </c>
      <c r="D184" s="45">
        <f>'Calificaciones Informatica Indu'!D184</f>
        <v>1.32</v>
      </c>
      <c r="E184" s="45">
        <f>'Calificaciones Informatica Indu'!E184</f>
        <v>0.9</v>
      </c>
      <c r="F184" s="45">
        <f>'Calificaciones Informatica Indu'!F184</f>
        <v>0.975</v>
      </c>
      <c r="G184" s="45">
        <f>'Calificaciones Informatica Indu'!G184</f>
        <v>1.875</v>
      </c>
      <c r="H184" s="45">
        <f>'Calificaciones Informatica Indu'!H184</f>
        <v>0.9</v>
      </c>
      <c r="I184" s="45">
        <f>'Calificaciones Informatica Indu'!I184</f>
        <v>6.87</v>
      </c>
      <c r="J184" s="45">
        <f>'Calificaciones Informatica Indu'!J184</f>
        <v>1</v>
      </c>
      <c r="K184" s="45" t="str">
        <f>'Calificaciones Informatica Indu'!K184</f>
        <v>2012-2013</v>
      </c>
      <c r="L184" s="45">
        <f>'Calificaciones Informatica Indu'!L184</f>
        <v>1</v>
      </c>
    </row>
    <row r="185">
      <c r="A185">
        <f>'Calificaciones Informatica Indu'!A185</f>
        <v>184</v>
      </c>
      <c r="B185" t="str">
        <f>'Calificaciones Informatica Indu'!B185</f>
        <v>García Carrasco</v>
      </c>
      <c r="C185" s="45">
        <f>'Calificaciones Informatica Indu'!C185</f>
        <v>0</v>
      </c>
      <c r="D185" s="45" t="str">
        <f>'Calificaciones Informatica Indu'!D185</f>
        <v>NP</v>
      </c>
      <c r="E185" s="45" t="str">
        <f>'Calificaciones Informatica Indu'!E185</f>
        <v>NP</v>
      </c>
      <c r="F185" s="45" t="str">
        <f>'Calificaciones Informatica Indu'!F185</f>
        <v>NP</v>
      </c>
      <c r="G185" s="45" t="str">
        <f>'Calificaciones Informatica Indu'!G185</f>
        <v>NP</v>
      </c>
      <c r="H185" s="45">
        <f>'Calificaciones Informatica Indu'!H185</f>
        <v>0</v>
      </c>
      <c r="I185" s="45">
        <f>'Calificaciones Informatica Indu'!I185</f>
        <v>0</v>
      </c>
      <c r="J185" s="45">
        <f>'Calificaciones Informatica Indu'!J185</f>
        <v>1</v>
      </c>
      <c r="K185" s="45" t="str">
        <f>'Calificaciones Informatica Indu'!K185</f>
        <v>2012-2013</v>
      </c>
      <c r="L185" s="45">
        <f>'Calificaciones Informatica Indu'!L185</f>
        <v>1</v>
      </c>
    </row>
    <row r="186">
      <c r="A186">
        <f>'Calificaciones Informatica Indu'!A186</f>
        <v>185</v>
      </c>
      <c r="B186" t="str">
        <f>'Calificaciones Informatica Indu'!B186</f>
        <v>García del Castillo Serrano</v>
      </c>
      <c r="C186" s="45">
        <f>'Calificaciones Informatica Indu'!C186</f>
        <v>0.1</v>
      </c>
      <c r="D186" s="45">
        <f>'Calificaciones Informatica Indu'!D186</f>
        <v>0.84</v>
      </c>
      <c r="E186" s="45">
        <f>'Calificaciones Informatica Indu'!E186</f>
        <v>0.5</v>
      </c>
      <c r="F186" s="45">
        <f>'Calificaciones Informatica Indu'!F186</f>
        <v>1.1</v>
      </c>
      <c r="G186" s="45">
        <f>'Calificaciones Informatica Indu'!G186</f>
        <v>0.9</v>
      </c>
      <c r="H186" s="45">
        <f>'Calificaciones Informatica Indu'!H186</f>
        <v>1.02</v>
      </c>
      <c r="I186" s="45">
        <f>'Calificaciones Informatica Indu'!I186</f>
        <v>4.46</v>
      </c>
      <c r="J186" s="45">
        <f>'Calificaciones Informatica Indu'!J186</f>
        <v>1</v>
      </c>
      <c r="K186" s="45" t="str">
        <f>'Calificaciones Informatica Indu'!K186</f>
        <v>2012-2013</v>
      </c>
      <c r="L186" s="45">
        <f>'Calificaciones Informatica Indu'!L186</f>
        <v>1</v>
      </c>
    </row>
    <row r="187">
      <c r="A187">
        <f>'Calificaciones Informatica Indu'!A187</f>
        <v>186</v>
      </c>
      <c r="B187" t="str">
        <f>'Calificaciones Informatica Indu'!B187</f>
        <v>García Gil</v>
      </c>
      <c r="C187" s="45">
        <f>'Calificaciones Informatica Indu'!C187</f>
        <v>0</v>
      </c>
      <c r="D187" s="45" t="str">
        <f>'Calificaciones Informatica Indu'!D187</f>
        <v>NP</v>
      </c>
      <c r="E187" s="45" t="str">
        <f>'Calificaciones Informatica Indu'!E187</f>
        <v>NP</v>
      </c>
      <c r="F187" s="45" t="str">
        <f>'Calificaciones Informatica Indu'!F187</f>
        <v>NP</v>
      </c>
      <c r="G187" s="45" t="str">
        <f>'Calificaciones Informatica Indu'!G187</f>
        <v>NP</v>
      </c>
      <c r="H187" s="45">
        <f>'Calificaciones Informatica Indu'!H187</f>
        <v>0</v>
      </c>
      <c r="I187" s="45">
        <f>'Calificaciones Informatica Indu'!I187</f>
        <v>0</v>
      </c>
      <c r="J187" s="45">
        <f>'Calificaciones Informatica Indu'!J187</f>
        <v>1</v>
      </c>
      <c r="K187" s="45" t="str">
        <f>'Calificaciones Informatica Indu'!K187</f>
        <v>2012-2013</v>
      </c>
      <c r="L187" s="45">
        <f>'Calificaciones Informatica Indu'!L187</f>
        <v>1</v>
      </c>
    </row>
    <row r="188">
      <c r="A188">
        <f>'Calificaciones Informatica Indu'!A188</f>
        <v>187</v>
      </c>
      <c r="B188" t="str">
        <f>'Calificaciones Informatica Indu'!B188</f>
        <v>García Lizcano</v>
      </c>
      <c r="C188" s="45">
        <f>'Calificaciones Informatica Indu'!C188</f>
        <v>0</v>
      </c>
      <c r="D188" s="45" t="str">
        <f>'Calificaciones Informatica Indu'!D188</f>
        <v>NP</v>
      </c>
      <c r="E188" s="45">
        <f>'Calificaciones Informatica Indu'!E188</f>
        <v>0.71</v>
      </c>
      <c r="F188" s="45" t="str">
        <f>'Calificaciones Informatica Indu'!F188</f>
        <v>NP</v>
      </c>
      <c r="G188" s="45" t="str">
        <f>'Calificaciones Informatica Indu'!G188</f>
        <v>NP</v>
      </c>
      <c r="H188" s="45">
        <f>'Calificaciones Informatica Indu'!H188</f>
        <v>0.75</v>
      </c>
      <c r="I188" s="45">
        <f>'Calificaciones Informatica Indu'!I188</f>
        <v>1.46</v>
      </c>
      <c r="J188" s="45">
        <f>'Calificaciones Informatica Indu'!J188</f>
        <v>1</v>
      </c>
      <c r="K188" s="45" t="str">
        <f>'Calificaciones Informatica Indu'!K188</f>
        <v>2012-2013</v>
      </c>
      <c r="L188" s="45">
        <f>'Calificaciones Informatica Indu'!L188</f>
        <v>3</v>
      </c>
    </row>
    <row r="189">
      <c r="A189">
        <f>'Calificaciones Informatica Indu'!A189</f>
        <v>188</v>
      </c>
      <c r="B189" t="str">
        <f>'Calificaciones Informatica Indu'!B189</f>
        <v>García Sánchez</v>
      </c>
      <c r="C189" s="45">
        <f>'Calificaciones Informatica Indu'!C189</f>
        <v>0</v>
      </c>
      <c r="D189" s="45" t="str">
        <f>'Calificaciones Informatica Indu'!D189</f>
        <v>NP</v>
      </c>
      <c r="E189" s="45" t="str">
        <f>'Calificaciones Informatica Indu'!E189</f>
        <v>NP</v>
      </c>
      <c r="F189" s="45" t="str">
        <f>'Calificaciones Informatica Indu'!F189</f>
        <v>NP</v>
      </c>
      <c r="G189" s="45" t="str">
        <f>'Calificaciones Informatica Indu'!G189</f>
        <v>NP</v>
      </c>
      <c r="H189" s="45">
        <f>'Calificaciones Informatica Indu'!H189</f>
        <v>0.6</v>
      </c>
      <c r="I189" s="45">
        <f>'Calificaciones Informatica Indu'!I189</f>
        <v>0.6</v>
      </c>
      <c r="J189" s="45">
        <f>'Calificaciones Informatica Indu'!J189</f>
        <v>1</v>
      </c>
      <c r="K189" s="45" t="str">
        <f>'Calificaciones Informatica Indu'!K189</f>
        <v>2012-2013</v>
      </c>
      <c r="L189" s="45">
        <f>'Calificaciones Informatica Indu'!L189</f>
        <v>1</v>
      </c>
    </row>
    <row r="190">
      <c r="A190">
        <f>'Calificaciones Informatica Indu'!A190</f>
        <v>189</v>
      </c>
      <c r="B190" t="str">
        <f>'Calificaciones Informatica Indu'!B190</f>
        <v>García Valverde</v>
      </c>
      <c r="C190" s="45">
        <f>'Calificaciones Informatica Indu'!C190</f>
        <v>0.5</v>
      </c>
      <c r="D190" s="45">
        <f>'Calificaciones Informatica Indu'!D190</f>
        <v>1.27</v>
      </c>
      <c r="E190" s="45">
        <f>'Calificaciones Informatica Indu'!E190</f>
        <v>0.85</v>
      </c>
      <c r="F190" s="45">
        <f>'Calificaciones Informatica Indu'!F190</f>
        <v>0.9375</v>
      </c>
      <c r="G190" s="45">
        <f>'Calificaciones Informatica Indu'!G190</f>
        <v>2.175</v>
      </c>
      <c r="H190" s="45">
        <f>'Calificaciones Informatica Indu'!H190</f>
        <v>1.16</v>
      </c>
      <c r="I190" s="45">
        <f>'Calificaciones Informatica Indu'!I190</f>
        <v>6.8925</v>
      </c>
      <c r="J190" s="45">
        <f>'Calificaciones Informatica Indu'!J190</f>
        <v>1</v>
      </c>
      <c r="K190" s="45" t="str">
        <f>'Calificaciones Informatica Indu'!K190</f>
        <v>2012-2013</v>
      </c>
      <c r="L190" s="45">
        <f>'Calificaciones Informatica Indu'!L190</f>
        <v>1</v>
      </c>
    </row>
    <row r="191">
      <c r="A191">
        <f>'Calificaciones Informatica Indu'!A191</f>
        <v>190</v>
      </c>
      <c r="B191" t="str">
        <f>'Calificaciones Informatica Indu'!B191</f>
        <v>García-Calderon Garc-Cald</v>
      </c>
      <c r="C191" s="45">
        <f>'Calificaciones Informatica Indu'!C191</f>
        <v>0</v>
      </c>
      <c r="D191" s="45" t="str">
        <f>'Calificaciones Informatica Indu'!D191</f>
        <v>NP</v>
      </c>
      <c r="E191" s="45" t="str">
        <f>'Calificaciones Informatica Indu'!E191</f>
        <v>NP</v>
      </c>
      <c r="F191" s="45" t="str">
        <f>'Calificaciones Informatica Indu'!F191</f>
        <v>NP</v>
      </c>
      <c r="G191" s="45" t="str">
        <f>'Calificaciones Informatica Indu'!G191</f>
        <v>NP</v>
      </c>
      <c r="H191" s="45">
        <f>'Calificaciones Informatica Indu'!H191</f>
        <v>0</v>
      </c>
      <c r="I191" s="45">
        <f>'Calificaciones Informatica Indu'!I191</f>
        <v>0</v>
      </c>
      <c r="J191" s="45">
        <f>'Calificaciones Informatica Indu'!J191</f>
        <v>1</v>
      </c>
      <c r="K191" s="45" t="str">
        <f>'Calificaciones Informatica Indu'!K191</f>
        <v>2012-2013</v>
      </c>
      <c r="L191" s="45">
        <f>'Calificaciones Informatica Indu'!L191</f>
        <v>1</v>
      </c>
    </row>
    <row r="192">
      <c r="A192">
        <f>'Calificaciones Informatica Indu'!A192</f>
        <v>191</v>
      </c>
      <c r="B192" t="str">
        <f>'Calificaciones Informatica Indu'!B192</f>
        <v>Garcilopez Sánchez</v>
      </c>
      <c r="C192" s="45">
        <f>'Calificaciones Informatica Indu'!C192</f>
        <v>0</v>
      </c>
      <c r="D192" s="45" t="str">
        <f>'Calificaciones Informatica Indu'!D192</f>
        <v>NP</v>
      </c>
      <c r="E192" s="45" t="str">
        <f>'Calificaciones Informatica Indu'!E192</f>
        <v>NP</v>
      </c>
      <c r="F192" s="45" t="str">
        <f>'Calificaciones Informatica Indu'!F192</f>
        <v>NP</v>
      </c>
      <c r="G192" s="45" t="str">
        <f>'Calificaciones Informatica Indu'!G192</f>
        <v>NP</v>
      </c>
      <c r="H192" s="45">
        <f>'Calificaciones Informatica Indu'!H192</f>
        <v>0</v>
      </c>
      <c r="I192" s="45">
        <f>'Calificaciones Informatica Indu'!I192</f>
        <v>0</v>
      </c>
      <c r="J192" s="45">
        <f>'Calificaciones Informatica Indu'!J192</f>
        <v>1</v>
      </c>
      <c r="K192" s="45" t="str">
        <f>'Calificaciones Informatica Indu'!K192</f>
        <v>2012-2013</v>
      </c>
      <c r="L192" s="45">
        <f>'Calificaciones Informatica Indu'!L192</f>
        <v>1</v>
      </c>
    </row>
    <row r="193">
      <c r="A193">
        <f>'Calificaciones Informatica Indu'!A193</f>
        <v>192</v>
      </c>
      <c r="B193" t="str">
        <f>'Calificaciones Informatica Indu'!B193</f>
        <v>Garvia Mingo</v>
      </c>
      <c r="C193" s="45">
        <f>'Calificaciones Informatica Indu'!C193</f>
        <v>0.7</v>
      </c>
      <c r="D193" s="45">
        <f>'Calificaciones Informatica Indu'!D193</f>
        <v>1.08</v>
      </c>
      <c r="E193" s="45">
        <f>'Calificaciones Informatica Indu'!E193</f>
        <v>0.97</v>
      </c>
      <c r="F193" s="45">
        <f>'Calificaciones Informatica Indu'!F193</f>
        <v>1.1625</v>
      </c>
      <c r="G193" s="45">
        <f>'Calificaciones Informatica Indu'!G193</f>
        <v>2.175</v>
      </c>
      <c r="H193" s="45">
        <f>'Calificaciones Informatica Indu'!H193</f>
        <v>1.45</v>
      </c>
      <c r="I193" s="45">
        <f>'Calificaciones Informatica Indu'!I193</f>
        <v>7.5375</v>
      </c>
      <c r="J193" s="45">
        <f>'Calificaciones Informatica Indu'!J193</f>
        <v>1</v>
      </c>
      <c r="K193" s="45" t="str">
        <f>'Calificaciones Informatica Indu'!K193</f>
        <v>2012-2013</v>
      </c>
      <c r="L193" s="45">
        <f>'Calificaciones Informatica Indu'!L193</f>
        <v>1</v>
      </c>
    </row>
    <row r="194">
      <c r="A194">
        <f>'Calificaciones Informatica Indu'!A194</f>
        <v>193</v>
      </c>
      <c r="B194" t="str">
        <f>'Calificaciones Informatica Indu'!B194</f>
        <v>Gascón Rozas</v>
      </c>
      <c r="C194" s="45">
        <f>'Calificaciones Informatica Indu'!C194</f>
        <v>0</v>
      </c>
      <c r="D194" s="45">
        <f>'Calificaciones Informatica Indu'!D194</f>
        <v>1.35</v>
      </c>
      <c r="E194" s="45">
        <f>'Calificaciones Informatica Indu'!E194</f>
        <v>0.4</v>
      </c>
      <c r="F194" s="45">
        <f>'Calificaciones Informatica Indu'!F194</f>
        <v>0</v>
      </c>
      <c r="G194" s="45">
        <f>'Calificaciones Informatica Indu'!G194</f>
        <v>0</v>
      </c>
      <c r="H194" s="45">
        <f>'Calificaciones Informatica Indu'!H194</f>
        <v>0.57</v>
      </c>
      <c r="I194" s="45">
        <f>'Calificaciones Informatica Indu'!I194</f>
        <v>2.32</v>
      </c>
      <c r="J194" s="45">
        <f>'Calificaciones Informatica Indu'!J194</f>
        <v>1</v>
      </c>
      <c r="K194" s="45" t="str">
        <f>'Calificaciones Informatica Indu'!K194</f>
        <v>2012-2013</v>
      </c>
      <c r="L194" s="45">
        <f>'Calificaciones Informatica Indu'!L194</f>
        <v>1</v>
      </c>
    </row>
    <row r="195">
      <c r="A195">
        <f>'Calificaciones Informatica Indu'!A195</f>
        <v>194</v>
      </c>
      <c r="B195" t="str">
        <f>'Calificaciones Informatica Indu'!B195</f>
        <v>Giménez de los Galanes Esp.</v>
      </c>
      <c r="C195" s="45">
        <f>'Calificaciones Informatica Indu'!C195</f>
        <v>1</v>
      </c>
      <c r="D195" s="45">
        <f>'Calificaciones Informatica Indu'!D195</f>
        <v>1.85</v>
      </c>
      <c r="E195" s="45">
        <f>'Calificaciones Informatica Indu'!E195</f>
        <v>0.87</v>
      </c>
      <c r="F195" s="45">
        <f>'Calificaciones Informatica Indu'!F195</f>
        <v>1.35</v>
      </c>
      <c r="G195" s="45">
        <f>'Calificaciones Informatica Indu'!G195</f>
        <v>1.875</v>
      </c>
      <c r="H195" s="45">
        <f>'Calificaciones Informatica Indu'!H195</f>
        <v>1.5</v>
      </c>
      <c r="I195" s="45">
        <f>'Calificaciones Informatica Indu'!I195</f>
        <v>8.445</v>
      </c>
      <c r="J195" s="45">
        <f>'Calificaciones Informatica Indu'!J195</f>
        <v>1</v>
      </c>
      <c r="K195" s="45" t="str">
        <f>'Calificaciones Informatica Indu'!K195</f>
        <v>2012-2013</v>
      </c>
      <c r="L195" s="45">
        <f>'Calificaciones Informatica Indu'!L195</f>
        <v>1</v>
      </c>
    </row>
    <row r="196">
      <c r="A196">
        <f>'Calificaciones Informatica Indu'!A196</f>
        <v>195</v>
      </c>
      <c r="B196" t="str">
        <f>'Calificaciones Informatica Indu'!B196</f>
        <v>Giraldo Saez</v>
      </c>
      <c r="C196" s="45">
        <f>'Calificaciones Informatica Indu'!C196</f>
        <v>0.25</v>
      </c>
      <c r="D196" s="45">
        <f>'Calificaciones Informatica Indu'!D196</f>
        <v>1.26</v>
      </c>
      <c r="E196" s="45">
        <f>'Calificaciones Informatica Indu'!E196</f>
        <v>0.42</v>
      </c>
      <c r="F196" s="45">
        <f>'Calificaciones Informatica Indu'!F196</f>
        <v>0</v>
      </c>
      <c r="G196" s="45" t="str">
        <f>'Calificaciones Informatica Indu'!G196</f>
        <v>NP</v>
      </c>
      <c r="H196" s="45">
        <f>'Calificaciones Informatica Indu'!H196</f>
        <v>0</v>
      </c>
      <c r="I196" s="45">
        <f>'Calificaciones Informatica Indu'!I196</f>
        <v>1.93</v>
      </c>
      <c r="J196" s="45">
        <f>'Calificaciones Informatica Indu'!J196</f>
        <v>1</v>
      </c>
      <c r="K196" s="45" t="str">
        <f>'Calificaciones Informatica Indu'!K196</f>
        <v>2012-2013</v>
      </c>
      <c r="L196" s="45">
        <f>'Calificaciones Informatica Indu'!L196</f>
        <v>1</v>
      </c>
    </row>
    <row r="197">
      <c r="A197">
        <f>'Calificaciones Informatica Indu'!A197</f>
        <v>196</v>
      </c>
      <c r="B197" t="str">
        <f>'Calificaciones Informatica Indu'!B197</f>
        <v>González García</v>
      </c>
      <c r="C197" s="45">
        <f>'Calificaciones Informatica Indu'!C197</f>
        <v>1</v>
      </c>
      <c r="D197" s="45">
        <f>'Calificaciones Informatica Indu'!D197</f>
        <v>1.85</v>
      </c>
      <c r="E197" s="45">
        <f>'Calificaciones Informatica Indu'!E197</f>
        <v>1</v>
      </c>
      <c r="F197" s="45">
        <f>'Calificaciones Informatica Indu'!F197</f>
        <v>0.8625</v>
      </c>
      <c r="G197" s="45">
        <f>'Calificaciones Informatica Indu'!G197</f>
        <v>2.325</v>
      </c>
      <c r="H197" s="45">
        <f>'Calificaciones Informatica Indu'!H197</f>
        <v>1.25</v>
      </c>
      <c r="I197" s="45">
        <f>'Calificaciones Informatica Indu'!I197</f>
        <v>8.2875</v>
      </c>
      <c r="J197" s="45">
        <f>'Calificaciones Informatica Indu'!J197</f>
        <v>1</v>
      </c>
      <c r="K197" s="45" t="str">
        <f>'Calificaciones Informatica Indu'!K197</f>
        <v>2012-2013</v>
      </c>
      <c r="L197" s="45">
        <f>'Calificaciones Informatica Indu'!L197</f>
        <v>1</v>
      </c>
    </row>
    <row r="198">
      <c r="A198">
        <f>'Calificaciones Informatica Indu'!A198</f>
        <v>197</v>
      </c>
      <c r="B198" t="str">
        <f>'Calificaciones Informatica Indu'!B198</f>
        <v>González Peña</v>
      </c>
      <c r="C198" s="45">
        <f>'Calificaciones Informatica Indu'!C198</f>
        <v>0</v>
      </c>
      <c r="D198" s="45" t="str">
        <f>'Calificaciones Informatica Indu'!D198</f>
        <v>NP</v>
      </c>
      <c r="E198" s="45" t="str">
        <f>'Calificaciones Informatica Indu'!E198</f>
        <v>NP</v>
      </c>
      <c r="F198" s="45" t="str">
        <f>'Calificaciones Informatica Indu'!F198</f>
        <v>NP</v>
      </c>
      <c r="G198" s="45" t="str">
        <f>'Calificaciones Informatica Indu'!G198</f>
        <v>NP</v>
      </c>
      <c r="H198" s="45">
        <f>'Calificaciones Informatica Indu'!H198</f>
        <v>0</v>
      </c>
      <c r="I198" s="45">
        <f>'Calificaciones Informatica Indu'!I198</f>
        <v>0</v>
      </c>
      <c r="J198" s="45">
        <f>'Calificaciones Informatica Indu'!J198</f>
        <v>1</v>
      </c>
      <c r="K198" s="45" t="str">
        <f>'Calificaciones Informatica Indu'!K198</f>
        <v>2012-2013</v>
      </c>
      <c r="L198" s="45">
        <f>'Calificaciones Informatica Indu'!L198</f>
        <v>1</v>
      </c>
    </row>
    <row r="199">
      <c r="A199">
        <f>'Calificaciones Informatica Indu'!A199</f>
        <v>198</v>
      </c>
      <c r="B199" t="str">
        <f>'Calificaciones Informatica Indu'!B199</f>
        <v>Guijarro Arribas</v>
      </c>
      <c r="C199" s="45">
        <f>'Calificaciones Informatica Indu'!C199</f>
        <v>0.65</v>
      </c>
      <c r="D199" s="45">
        <f>'Calificaciones Informatica Indu'!D199</f>
        <v>1.6</v>
      </c>
      <c r="E199" s="45">
        <f>'Calificaciones Informatica Indu'!E199</f>
        <v>0.78</v>
      </c>
      <c r="F199" s="45">
        <f>'Calificaciones Informatica Indu'!F199</f>
        <v>0.225</v>
      </c>
      <c r="G199" s="45" t="str">
        <f>'Calificaciones Informatica Indu'!G199</f>
        <v>NP</v>
      </c>
      <c r="H199" s="45">
        <f>'Calificaciones Informatica Indu'!H199</f>
        <v>0.77</v>
      </c>
      <c r="I199" s="45">
        <f>'Calificaciones Informatica Indu'!I199</f>
        <v>4.025</v>
      </c>
      <c r="J199" s="45">
        <f>'Calificaciones Informatica Indu'!J199</f>
        <v>1</v>
      </c>
      <c r="K199" s="45" t="str">
        <f>'Calificaciones Informatica Indu'!K199</f>
        <v>2012-2013</v>
      </c>
      <c r="L199" s="45">
        <f>'Calificaciones Informatica Indu'!L199</f>
        <v>3</v>
      </c>
    </row>
    <row r="200">
      <c r="A200">
        <f>'Calificaciones Informatica Indu'!A200</f>
        <v>199</v>
      </c>
      <c r="B200" t="str">
        <f>'Calificaciones Informatica Indu'!B200</f>
        <v>Guijarro Arribas</v>
      </c>
      <c r="C200" s="45">
        <f>'Calificaciones Informatica Indu'!C200</f>
        <v>0.2</v>
      </c>
      <c r="D200" s="45">
        <f>'Calificaciones Informatica Indu'!D200</f>
        <v>1.27</v>
      </c>
      <c r="E200" s="45">
        <f>'Calificaciones Informatica Indu'!E200</f>
        <v>0.78</v>
      </c>
      <c r="F200" s="45">
        <f>'Calificaciones Informatica Indu'!F200</f>
        <v>0.075</v>
      </c>
      <c r="G200" s="45" t="str">
        <f>'Calificaciones Informatica Indu'!G200</f>
        <v>NP</v>
      </c>
      <c r="H200" s="45">
        <f>'Calificaciones Informatica Indu'!H200</f>
        <v>0.27</v>
      </c>
      <c r="I200" s="45">
        <f>'Calificaciones Informatica Indu'!I200</f>
        <v>2.595</v>
      </c>
      <c r="J200" s="45">
        <f>'Calificaciones Informatica Indu'!J200</f>
        <v>1</v>
      </c>
      <c r="K200" s="45" t="str">
        <f>'Calificaciones Informatica Indu'!K200</f>
        <v>2012-2013</v>
      </c>
      <c r="L200" s="45">
        <f>'Calificaciones Informatica Indu'!L200</f>
        <v>3</v>
      </c>
    </row>
    <row r="201">
      <c r="A201">
        <f>'Calificaciones Informatica Indu'!A201</f>
        <v>200</v>
      </c>
      <c r="B201" t="str">
        <f>'Calificaciones Informatica Indu'!B201</f>
        <v>Hernández García</v>
      </c>
      <c r="C201" s="45">
        <f>'Calificaciones Informatica Indu'!C201</f>
        <v>0</v>
      </c>
      <c r="D201" s="45" t="str">
        <f>'Calificaciones Informatica Indu'!D201</f>
        <v>NP</v>
      </c>
      <c r="E201" s="45" t="str">
        <f>'Calificaciones Informatica Indu'!E201</f>
        <v>NP</v>
      </c>
      <c r="F201" s="45" t="str">
        <f>'Calificaciones Informatica Indu'!F201</f>
        <v>NP</v>
      </c>
      <c r="G201" s="45" t="str">
        <f>'Calificaciones Informatica Indu'!G201</f>
        <v>NP</v>
      </c>
      <c r="H201" s="45">
        <f>'Calificaciones Informatica Indu'!H201</f>
        <v>0</v>
      </c>
      <c r="I201" s="45">
        <f>'Calificaciones Informatica Indu'!I201</f>
        <v>0</v>
      </c>
      <c r="J201" s="45">
        <f>'Calificaciones Informatica Indu'!J201</f>
        <v>1</v>
      </c>
      <c r="K201" s="45" t="str">
        <f>'Calificaciones Informatica Indu'!K201</f>
        <v>2012-2013</v>
      </c>
      <c r="L201" s="45">
        <f>'Calificaciones Informatica Indu'!L201</f>
        <v>1</v>
      </c>
    </row>
    <row r="202">
      <c r="A202">
        <f>'Calificaciones Informatica Indu'!A202</f>
        <v>201</v>
      </c>
      <c r="B202" t="str">
        <f>'Calificaciones Informatica Indu'!B202</f>
        <v>Hernández Tubio</v>
      </c>
      <c r="C202" s="45">
        <f>'Calificaciones Informatica Indu'!C202</f>
        <v>1</v>
      </c>
      <c r="D202" s="45">
        <f>'Calificaciones Informatica Indu'!D202</f>
        <v>1.9</v>
      </c>
      <c r="E202" s="45">
        <f>'Calificaciones Informatica Indu'!E202</f>
        <v>0.93</v>
      </c>
      <c r="F202" s="45">
        <f>'Calificaciones Informatica Indu'!F202</f>
        <v>1.5</v>
      </c>
      <c r="G202" s="45">
        <f>'Calificaciones Informatica Indu'!G202</f>
        <v>2.925</v>
      </c>
      <c r="H202" s="45">
        <f>'Calificaciones Informatica Indu'!H202</f>
        <v>1.5</v>
      </c>
      <c r="I202" s="45">
        <f>'Calificaciones Informatica Indu'!I202</f>
        <v>9.755</v>
      </c>
      <c r="J202" s="45">
        <f>'Calificaciones Informatica Indu'!J202</f>
        <v>1</v>
      </c>
      <c r="K202" s="45" t="str">
        <f>'Calificaciones Informatica Indu'!K202</f>
        <v>2012-2013</v>
      </c>
      <c r="L202" s="45">
        <f>'Calificaciones Informatica Indu'!L202</f>
        <v>1</v>
      </c>
    </row>
    <row r="203">
      <c r="A203">
        <f>'Calificaciones Informatica Indu'!A203</f>
        <v>202</v>
      </c>
      <c r="B203" t="str">
        <f>'Calificaciones Informatica Indu'!B203</f>
        <v>Hidalga Franco</v>
      </c>
      <c r="C203" s="45">
        <f>'Calificaciones Informatica Indu'!C203</f>
        <v>1</v>
      </c>
      <c r="D203" s="45">
        <f>'Calificaciones Informatica Indu'!D203</f>
        <v>1.67</v>
      </c>
      <c r="E203" s="45">
        <f>'Calificaciones Informatica Indu'!E203</f>
        <v>1</v>
      </c>
      <c r="F203" s="45">
        <f>'Calificaciones Informatica Indu'!F203</f>
        <v>0.75</v>
      </c>
      <c r="G203" s="45">
        <f>'Calificaciones Informatica Indu'!G203</f>
        <v>2.85</v>
      </c>
      <c r="H203" s="45">
        <f>'Calificaciones Informatica Indu'!H203</f>
        <v>1.5</v>
      </c>
      <c r="I203" s="45">
        <f>'Calificaciones Informatica Indu'!I203</f>
        <v>8.77</v>
      </c>
      <c r="J203" s="45">
        <f>'Calificaciones Informatica Indu'!J203</f>
        <v>1</v>
      </c>
      <c r="K203" s="45" t="str">
        <f>'Calificaciones Informatica Indu'!K203</f>
        <v>2012-2013</v>
      </c>
      <c r="L203" s="45">
        <f>'Calificaciones Informatica Indu'!L203</f>
        <v>3</v>
      </c>
    </row>
    <row r="204">
      <c r="A204">
        <f>'Calificaciones Informatica Indu'!A204</f>
        <v>203</v>
      </c>
      <c r="B204" t="str">
        <f>'Calificaciones Informatica Indu'!B204</f>
        <v>Hidalgo Párraga</v>
      </c>
      <c r="C204" s="45">
        <f>'Calificaciones Informatica Indu'!C204</f>
        <v>0</v>
      </c>
      <c r="D204" s="45" t="str">
        <f>'Calificaciones Informatica Indu'!D204</f>
        <v>NP</v>
      </c>
      <c r="E204" s="45" t="str">
        <f>'Calificaciones Informatica Indu'!E204</f>
        <v>NP</v>
      </c>
      <c r="F204" s="45" t="str">
        <f>'Calificaciones Informatica Indu'!F204</f>
        <v>NP</v>
      </c>
      <c r="G204" s="45" t="str">
        <f>'Calificaciones Informatica Indu'!G204</f>
        <v>NP</v>
      </c>
      <c r="H204" s="45">
        <f>'Calificaciones Informatica Indu'!H204</f>
        <v>0</v>
      </c>
      <c r="I204" s="45">
        <f>'Calificaciones Informatica Indu'!I204</f>
        <v>0</v>
      </c>
      <c r="J204" s="45">
        <f>'Calificaciones Informatica Indu'!J204</f>
        <v>1</v>
      </c>
      <c r="K204" s="45" t="str">
        <f>'Calificaciones Informatica Indu'!K204</f>
        <v>2012-2013</v>
      </c>
      <c r="L204" s="45">
        <f>'Calificaciones Informatica Indu'!L204</f>
        <v>1</v>
      </c>
    </row>
    <row r="205">
      <c r="A205">
        <f>'Calificaciones Informatica Indu'!A205</f>
        <v>204</v>
      </c>
      <c r="B205" t="str">
        <f>'Calificaciones Informatica Indu'!B205</f>
        <v>Jiménez Serrano</v>
      </c>
      <c r="C205" s="45">
        <f>'Calificaciones Informatica Indu'!C205</f>
        <v>0</v>
      </c>
      <c r="D205" s="45" t="str">
        <f>'Calificaciones Informatica Indu'!D205</f>
        <v>NP</v>
      </c>
      <c r="E205" s="45" t="str">
        <f>'Calificaciones Informatica Indu'!E205</f>
        <v>NP</v>
      </c>
      <c r="F205" s="45" t="str">
        <f>'Calificaciones Informatica Indu'!F205</f>
        <v>NP</v>
      </c>
      <c r="G205" s="45" t="str">
        <f>'Calificaciones Informatica Indu'!G205</f>
        <v>NP</v>
      </c>
      <c r="H205" s="45">
        <f>'Calificaciones Informatica Indu'!H205</f>
        <v>0</v>
      </c>
      <c r="I205" s="45">
        <f>'Calificaciones Informatica Indu'!I205</f>
        <v>0</v>
      </c>
      <c r="J205" s="45">
        <f>'Calificaciones Informatica Indu'!J205</f>
        <v>1</v>
      </c>
      <c r="K205" s="45" t="str">
        <f>'Calificaciones Informatica Indu'!K205</f>
        <v>2012-2013</v>
      </c>
      <c r="L205" s="45">
        <f>'Calificaciones Informatica Indu'!L205</f>
        <v>1</v>
      </c>
    </row>
    <row r="206">
      <c r="A206">
        <f>'Calificaciones Informatica Indu'!A206</f>
        <v>205</v>
      </c>
      <c r="B206" t="str">
        <f>'Calificaciones Informatica Indu'!B206</f>
        <v>Juste Sala</v>
      </c>
      <c r="C206" s="45">
        <f>'Calificaciones Informatica Indu'!C206</f>
        <v>0.05</v>
      </c>
      <c r="D206" s="45">
        <f>'Calificaciones Informatica Indu'!D206</f>
        <v>1.07</v>
      </c>
      <c r="E206" s="45">
        <f>'Calificaciones Informatica Indu'!E206</f>
        <v>0.6</v>
      </c>
      <c r="F206" s="45">
        <f>'Calificaciones Informatica Indu'!F206</f>
        <v>0.1875</v>
      </c>
      <c r="G206" s="45">
        <f>'Calificaciones Informatica Indu'!G206</f>
        <v>0.075</v>
      </c>
      <c r="H206" s="45">
        <f>'Calificaciones Informatica Indu'!H206</f>
        <v>0.45</v>
      </c>
      <c r="I206" s="45">
        <f>'Calificaciones Informatica Indu'!I206</f>
        <v>2.4325</v>
      </c>
      <c r="J206" s="45">
        <f>'Calificaciones Informatica Indu'!J206</f>
        <v>1</v>
      </c>
      <c r="K206" s="45" t="str">
        <f>'Calificaciones Informatica Indu'!K206</f>
        <v>2012-2013</v>
      </c>
      <c r="L206" s="45">
        <f>'Calificaciones Informatica Indu'!L206</f>
        <v>3</v>
      </c>
    </row>
    <row r="207">
      <c r="A207">
        <f>'Calificaciones Informatica Indu'!A207</f>
        <v>206</v>
      </c>
      <c r="B207" t="str">
        <f>'Calificaciones Informatica Indu'!B207</f>
        <v>Latorre Madueno</v>
      </c>
      <c r="C207" s="45">
        <f>'Calificaciones Informatica Indu'!C207</f>
        <v>0.2</v>
      </c>
      <c r="D207" s="45">
        <f>'Calificaciones Informatica Indu'!D207</f>
        <v>1.75</v>
      </c>
      <c r="E207" s="45">
        <f>'Calificaciones Informatica Indu'!E207</f>
        <v>0.85</v>
      </c>
      <c r="F207" s="45">
        <f>'Calificaciones Informatica Indu'!F207</f>
        <v>0.6375</v>
      </c>
      <c r="G207" s="45">
        <f>'Calificaciones Informatica Indu'!G207</f>
        <v>2.1</v>
      </c>
      <c r="H207" s="45">
        <f>'Calificaciones Informatica Indu'!H207</f>
        <v>1.11</v>
      </c>
      <c r="I207" s="45">
        <f>'Calificaciones Informatica Indu'!I207</f>
        <v>6.6475</v>
      </c>
      <c r="J207" s="45">
        <f>'Calificaciones Informatica Indu'!J207</f>
        <v>1</v>
      </c>
      <c r="K207" s="45" t="str">
        <f>'Calificaciones Informatica Indu'!K207</f>
        <v>2012-2013</v>
      </c>
      <c r="L207" s="45">
        <f>'Calificaciones Informatica Indu'!L207</f>
        <v>1</v>
      </c>
    </row>
    <row r="208">
      <c r="A208">
        <f>'Calificaciones Informatica Indu'!A208</f>
        <v>207</v>
      </c>
      <c r="B208" t="str">
        <f>'Calificaciones Informatica Indu'!B208</f>
        <v>López Montes</v>
      </c>
      <c r="C208" s="45">
        <f>'Calificaciones Informatica Indu'!C208</f>
        <v>0.85</v>
      </c>
      <c r="D208" s="45">
        <f>'Calificaciones Informatica Indu'!D208</f>
        <v>0.92</v>
      </c>
      <c r="E208" s="45">
        <f>'Calificaciones Informatica Indu'!E208</f>
        <v>0.58</v>
      </c>
      <c r="F208" s="45">
        <f>'Calificaciones Informatica Indu'!F208</f>
        <v>0.0375</v>
      </c>
      <c r="G208" s="45" t="str">
        <f>'Calificaciones Informatica Indu'!G208</f>
        <v>NP</v>
      </c>
      <c r="H208" s="45">
        <f>'Calificaciones Informatica Indu'!H208</f>
        <v>0.27</v>
      </c>
      <c r="I208" s="45">
        <f>'Calificaciones Informatica Indu'!I208</f>
        <v>2.6575</v>
      </c>
      <c r="J208" s="45">
        <f>'Calificaciones Informatica Indu'!J208</f>
        <v>1</v>
      </c>
      <c r="K208" s="45" t="str">
        <f>'Calificaciones Informatica Indu'!K208</f>
        <v>2012-2013</v>
      </c>
      <c r="L208" s="45">
        <f>'Calificaciones Informatica Indu'!L208</f>
        <v>1</v>
      </c>
    </row>
    <row r="209">
      <c r="A209">
        <f>'Calificaciones Informatica Indu'!A209</f>
        <v>208</v>
      </c>
      <c r="B209" t="str">
        <f>'Calificaciones Informatica Indu'!B209</f>
        <v>López Ortiz</v>
      </c>
      <c r="C209" s="45">
        <f>'Calificaciones Informatica Indu'!C209</f>
        <v>0</v>
      </c>
      <c r="D209" s="45" t="str">
        <f>'Calificaciones Informatica Indu'!D209</f>
        <v>NP</v>
      </c>
      <c r="E209" s="45" t="str">
        <f>'Calificaciones Informatica Indu'!E209</f>
        <v>NP</v>
      </c>
      <c r="F209" s="45" t="str">
        <f>'Calificaciones Informatica Indu'!F209</f>
        <v>NP</v>
      </c>
      <c r="G209" s="45" t="str">
        <f>'Calificaciones Informatica Indu'!G209</f>
        <v>NP</v>
      </c>
      <c r="H209" s="45">
        <f>'Calificaciones Informatica Indu'!H209</f>
        <v>0</v>
      </c>
      <c r="I209" s="45">
        <f>'Calificaciones Informatica Indu'!I209</f>
        <v>0</v>
      </c>
      <c r="J209" s="45">
        <f>'Calificaciones Informatica Indu'!J209</f>
        <v>1</v>
      </c>
      <c r="K209" s="45" t="str">
        <f>'Calificaciones Informatica Indu'!K209</f>
        <v>2012-2013</v>
      </c>
      <c r="L209" s="45">
        <f>'Calificaciones Informatica Indu'!L209</f>
        <v>1</v>
      </c>
    </row>
    <row r="210">
      <c r="A210">
        <f>'Calificaciones Informatica Indu'!A210</f>
        <v>209</v>
      </c>
      <c r="B210" t="str">
        <f>'Calificaciones Informatica Indu'!B210</f>
        <v>López Suárez</v>
      </c>
      <c r="C210" s="45">
        <f>'Calificaciones Informatica Indu'!C210</f>
        <v>1</v>
      </c>
      <c r="D210" s="45">
        <f>'Calificaciones Informatica Indu'!D210</f>
        <v>1.13</v>
      </c>
      <c r="E210" s="45">
        <f>'Calificaciones Informatica Indu'!E210</f>
        <v>0.9</v>
      </c>
      <c r="F210" s="45">
        <f>'Calificaciones Informatica Indu'!F210</f>
        <v>0.6</v>
      </c>
      <c r="G210" s="45">
        <f>'Calificaciones Informatica Indu'!G210</f>
        <v>1.725</v>
      </c>
      <c r="H210" s="45">
        <f>'Calificaciones Informatica Indu'!H210</f>
        <v>0.9</v>
      </c>
      <c r="I210" s="45">
        <f>'Calificaciones Informatica Indu'!I210</f>
        <v>6.255</v>
      </c>
      <c r="J210" s="45">
        <f>'Calificaciones Informatica Indu'!J210</f>
        <v>1</v>
      </c>
      <c r="K210" s="45" t="str">
        <f>'Calificaciones Informatica Indu'!K210</f>
        <v>2012-2013</v>
      </c>
      <c r="L210" s="45">
        <f>'Calificaciones Informatica Indu'!L210</f>
        <v>1</v>
      </c>
    </row>
    <row r="211">
      <c r="A211">
        <f>'Calificaciones Informatica Indu'!A211</f>
        <v>210</v>
      </c>
      <c r="B211" t="str">
        <f>'Calificaciones Informatica Indu'!B211</f>
        <v>Lozano Redondo</v>
      </c>
      <c r="C211" s="45">
        <f>'Calificaciones Informatica Indu'!C211</f>
        <v>1</v>
      </c>
      <c r="D211" s="45">
        <f>'Calificaciones Informatica Indu'!D211</f>
        <v>2</v>
      </c>
      <c r="E211" s="45">
        <f>'Calificaciones Informatica Indu'!E211</f>
        <v>0.78</v>
      </c>
      <c r="F211" s="45">
        <f>'Calificaciones Informatica Indu'!F211</f>
        <v>0.75</v>
      </c>
      <c r="G211" s="45">
        <f>'Calificaciones Informatica Indu'!G211</f>
        <v>2.7</v>
      </c>
      <c r="H211" s="45">
        <f>'Calificaciones Informatica Indu'!H211</f>
        <v>1.4</v>
      </c>
      <c r="I211" s="45">
        <f>'Calificaciones Informatica Indu'!I211</f>
        <v>8.63</v>
      </c>
      <c r="J211" s="45">
        <f>'Calificaciones Informatica Indu'!J211</f>
        <v>1</v>
      </c>
      <c r="K211" s="45" t="str">
        <f>'Calificaciones Informatica Indu'!K211</f>
        <v>2012-2013</v>
      </c>
      <c r="L211" s="45">
        <f>'Calificaciones Informatica Indu'!L211</f>
        <v>1</v>
      </c>
    </row>
    <row r="212">
      <c r="A212">
        <f>'Calificaciones Informatica Indu'!A212</f>
        <v>211</v>
      </c>
      <c r="B212" t="str">
        <f>'Calificaciones Informatica Indu'!B212</f>
        <v>Luengo Ponce</v>
      </c>
      <c r="C212" s="45">
        <f>'Calificaciones Informatica Indu'!C212</f>
        <v>0</v>
      </c>
      <c r="D212" s="45" t="str">
        <f>'Calificaciones Informatica Indu'!D212</f>
        <v>NP</v>
      </c>
      <c r="E212" s="45" t="str">
        <f>'Calificaciones Informatica Indu'!E212</f>
        <v>NP</v>
      </c>
      <c r="F212" s="45" t="str">
        <f>'Calificaciones Informatica Indu'!F212</f>
        <v>NP</v>
      </c>
      <c r="G212" s="45" t="str">
        <f>'Calificaciones Informatica Indu'!G212</f>
        <v>NP</v>
      </c>
      <c r="H212" s="45">
        <f>'Calificaciones Informatica Indu'!H212</f>
        <v>0</v>
      </c>
      <c r="I212" s="45">
        <f>'Calificaciones Informatica Indu'!I212</f>
        <v>0</v>
      </c>
      <c r="J212" s="45">
        <f>'Calificaciones Informatica Indu'!J212</f>
        <v>1</v>
      </c>
      <c r="K212" s="45" t="str">
        <f>'Calificaciones Informatica Indu'!K212</f>
        <v>2012-2013</v>
      </c>
      <c r="L212" s="45">
        <f>'Calificaciones Informatica Indu'!L212</f>
        <v>1</v>
      </c>
    </row>
    <row r="213">
      <c r="A213">
        <f>'Calificaciones Informatica Indu'!A213</f>
        <v>212</v>
      </c>
      <c r="B213" t="str">
        <f>'Calificaciones Informatica Indu'!B213</f>
        <v>Luque Porras</v>
      </c>
      <c r="C213" s="45">
        <f>'Calificaciones Informatica Indu'!C213</f>
        <v>1</v>
      </c>
      <c r="D213" s="45">
        <f>'Calificaciones Informatica Indu'!D213</f>
        <v>1.86</v>
      </c>
      <c r="E213" s="45">
        <f>'Calificaciones Informatica Indu'!E213</f>
        <v>0.93</v>
      </c>
      <c r="F213" s="45">
        <f>'Calificaciones Informatica Indu'!F213</f>
        <v>0.6</v>
      </c>
      <c r="G213" s="45">
        <f>'Calificaciones Informatica Indu'!G213</f>
        <v>2.775</v>
      </c>
      <c r="H213" s="45">
        <f>'Calificaciones Informatica Indu'!H213</f>
        <v>1.5</v>
      </c>
      <c r="I213" s="45">
        <f>'Calificaciones Informatica Indu'!I213</f>
        <v>8.665</v>
      </c>
      <c r="J213" s="45">
        <f>'Calificaciones Informatica Indu'!J213</f>
        <v>1</v>
      </c>
      <c r="K213" s="45" t="str">
        <f>'Calificaciones Informatica Indu'!K213</f>
        <v>2012-2013</v>
      </c>
      <c r="L213" s="45">
        <f>'Calificaciones Informatica Indu'!L213</f>
        <v>1</v>
      </c>
    </row>
    <row r="214">
      <c r="A214">
        <f>'Calificaciones Informatica Indu'!A214</f>
        <v>213</v>
      </c>
      <c r="B214" t="str">
        <f>'Calificaciones Informatica Indu'!B214</f>
        <v>Madrigal Acevedo</v>
      </c>
      <c r="C214" s="45">
        <f>'Calificaciones Informatica Indu'!C214</f>
        <v>0.45</v>
      </c>
      <c r="D214" s="45">
        <f>'Calificaciones Informatica Indu'!D214</f>
        <v>1.31</v>
      </c>
      <c r="E214" s="45">
        <f>'Calificaciones Informatica Indu'!E214</f>
        <v>0.58</v>
      </c>
      <c r="F214" s="45">
        <f>'Calificaciones Informatica Indu'!F214</f>
        <v>0.3</v>
      </c>
      <c r="G214" s="45">
        <f>'Calificaciones Informatica Indu'!G214</f>
        <v>0.15</v>
      </c>
      <c r="H214" s="45">
        <f>'Calificaciones Informatica Indu'!H214</f>
        <v>0.22</v>
      </c>
      <c r="I214" s="45">
        <f>'Calificaciones Informatica Indu'!I214</f>
        <v>3.01</v>
      </c>
      <c r="J214" s="45">
        <f>'Calificaciones Informatica Indu'!J214</f>
        <v>1</v>
      </c>
      <c r="K214" s="45" t="str">
        <f>'Calificaciones Informatica Indu'!K214</f>
        <v>2012-2013</v>
      </c>
      <c r="L214" s="45">
        <f>'Calificaciones Informatica Indu'!L214</f>
        <v>1</v>
      </c>
    </row>
    <row r="215">
      <c r="A215">
        <f>'Calificaciones Informatica Indu'!A215</f>
        <v>214</v>
      </c>
      <c r="B215" t="str">
        <f>'Calificaciones Informatica Indu'!B215</f>
        <v>Mañero Hierro</v>
      </c>
      <c r="C215" s="45">
        <f>'Calificaciones Informatica Indu'!C215</f>
        <v>0</v>
      </c>
      <c r="D215" s="45">
        <f>'Calificaciones Informatica Indu'!D215</f>
        <v>1.25</v>
      </c>
      <c r="E215" s="45">
        <f>'Calificaciones Informatica Indu'!E215</f>
        <v>0.25</v>
      </c>
      <c r="F215" s="45">
        <f>'Calificaciones Informatica Indu'!F215</f>
        <v>0</v>
      </c>
      <c r="G215" s="45">
        <f>'Calificaciones Informatica Indu'!G215</f>
        <v>0</v>
      </c>
      <c r="H215" s="45">
        <f>'Calificaciones Informatica Indu'!H215</f>
        <v>0.62</v>
      </c>
      <c r="I215" s="45">
        <f>'Calificaciones Informatica Indu'!I215</f>
        <v>2.12</v>
      </c>
      <c r="J215" s="45">
        <f>'Calificaciones Informatica Indu'!J215</f>
        <v>1</v>
      </c>
      <c r="K215" s="45" t="str">
        <f>'Calificaciones Informatica Indu'!K215</f>
        <v>2012-2013</v>
      </c>
      <c r="L215" s="45">
        <f>'Calificaciones Informatica Indu'!L215</f>
        <v>1</v>
      </c>
    </row>
    <row r="216">
      <c r="A216">
        <f>'Calificaciones Informatica Indu'!A216</f>
        <v>215</v>
      </c>
      <c r="B216" t="str">
        <f>'Calificaciones Informatica Indu'!B216</f>
        <v>Mansilla Cabanillas</v>
      </c>
      <c r="C216" s="45">
        <f>'Calificaciones Informatica Indu'!C216</f>
        <v>0.7</v>
      </c>
      <c r="D216" s="45">
        <f>'Calificaciones Informatica Indu'!D216</f>
        <v>1</v>
      </c>
      <c r="E216" s="45">
        <f>'Calificaciones Informatica Indu'!E216</f>
        <v>0.4</v>
      </c>
      <c r="F216" s="45">
        <f>'Calificaciones Informatica Indu'!F216</f>
        <v>0.7</v>
      </c>
      <c r="G216" s="45">
        <f>'Calificaciones Informatica Indu'!G216</f>
        <v>2</v>
      </c>
      <c r="H216" s="45">
        <f>'Calificaciones Informatica Indu'!H216</f>
        <v>1.2</v>
      </c>
      <c r="I216" s="45">
        <f>'Calificaciones Informatica Indu'!I216</f>
        <v>6</v>
      </c>
      <c r="J216" s="45">
        <f>'Calificaciones Informatica Indu'!J216</f>
        <v>1</v>
      </c>
      <c r="K216" s="45" t="str">
        <f>'Calificaciones Informatica Indu'!K216</f>
        <v>2012-2013</v>
      </c>
      <c r="L216" s="45">
        <f>'Calificaciones Informatica Indu'!L216</f>
        <v>1</v>
      </c>
    </row>
    <row r="217">
      <c r="A217">
        <f>'Calificaciones Informatica Indu'!A217</f>
        <v>216</v>
      </c>
      <c r="B217" t="str">
        <f>'Calificaciones Informatica Indu'!B217</f>
        <v>Manzanares Arroyo</v>
      </c>
      <c r="C217" s="45">
        <f>'Calificaciones Informatica Indu'!C217</f>
        <v>1</v>
      </c>
      <c r="D217" s="45">
        <f>'Calificaciones Informatica Indu'!D217</f>
        <v>1.75</v>
      </c>
      <c r="E217" s="45">
        <f>'Calificaciones Informatica Indu'!E217</f>
        <v>0.9</v>
      </c>
      <c r="F217" s="45">
        <f>'Calificaciones Informatica Indu'!F217</f>
        <v>0.975</v>
      </c>
      <c r="G217" s="45">
        <f>'Calificaciones Informatica Indu'!G217</f>
        <v>2.175</v>
      </c>
      <c r="H217" s="45">
        <f>'Calificaciones Informatica Indu'!H217</f>
        <v>1.15</v>
      </c>
      <c r="I217" s="45">
        <f>'Calificaciones Informatica Indu'!I217</f>
        <v>7.95</v>
      </c>
      <c r="J217" s="45">
        <f>'Calificaciones Informatica Indu'!J217</f>
        <v>1</v>
      </c>
      <c r="K217" s="45" t="str">
        <f>'Calificaciones Informatica Indu'!K217</f>
        <v>2012-2013</v>
      </c>
      <c r="L217" s="45">
        <f>'Calificaciones Informatica Indu'!L217</f>
        <v>1</v>
      </c>
    </row>
    <row r="218">
      <c r="A218">
        <f>'Calificaciones Informatica Indu'!A218</f>
        <v>217</v>
      </c>
      <c r="B218" t="str">
        <f>'Calificaciones Informatica Indu'!B218</f>
        <v>Manzanares Calderón</v>
      </c>
      <c r="C218" s="45">
        <f>'Calificaciones Informatica Indu'!C218</f>
        <v>1</v>
      </c>
      <c r="D218" s="45">
        <f>'Calificaciones Informatica Indu'!D218</f>
        <v>0.86</v>
      </c>
      <c r="E218" s="45">
        <f>'Calificaciones Informatica Indu'!E218</f>
        <v>0.9</v>
      </c>
      <c r="F218" s="45">
        <f>'Calificaciones Informatica Indu'!F218</f>
        <v>0.75</v>
      </c>
      <c r="G218" s="45">
        <f>'Calificaciones Informatica Indu'!G218</f>
        <v>1.2</v>
      </c>
      <c r="H218" s="45">
        <f>'Calificaciones Informatica Indu'!H218</f>
        <v>0.9</v>
      </c>
      <c r="I218" s="45">
        <f>'Calificaciones Informatica Indu'!I218</f>
        <v>5.61</v>
      </c>
      <c r="J218" s="45">
        <f>'Calificaciones Informatica Indu'!J218</f>
        <v>1</v>
      </c>
      <c r="K218" s="45" t="str">
        <f>'Calificaciones Informatica Indu'!K218</f>
        <v>2012-2013</v>
      </c>
      <c r="L218" s="45">
        <f>'Calificaciones Informatica Indu'!L218</f>
        <v>1</v>
      </c>
    </row>
    <row r="219">
      <c r="A219">
        <f>'Calificaciones Informatica Indu'!A219</f>
        <v>218</v>
      </c>
      <c r="B219" t="str">
        <f>'Calificaciones Informatica Indu'!B219</f>
        <v>Marcos Martín</v>
      </c>
      <c r="C219" s="45">
        <f>'Calificaciones Informatica Indu'!C219</f>
        <v>0</v>
      </c>
      <c r="D219" s="45" t="str">
        <f>'Calificaciones Informatica Indu'!D219</f>
        <v>NP</v>
      </c>
      <c r="E219" s="45" t="str">
        <f>'Calificaciones Informatica Indu'!E219</f>
        <v>NP</v>
      </c>
      <c r="F219" s="45" t="str">
        <f>'Calificaciones Informatica Indu'!F219</f>
        <v>NP</v>
      </c>
      <c r="G219" s="45" t="str">
        <f>'Calificaciones Informatica Indu'!G219</f>
        <v>NP</v>
      </c>
      <c r="H219" s="45">
        <f>'Calificaciones Informatica Indu'!H219</f>
        <v>0</v>
      </c>
      <c r="I219" s="45">
        <f>'Calificaciones Informatica Indu'!I219</f>
        <v>0</v>
      </c>
      <c r="J219" s="45">
        <f>'Calificaciones Informatica Indu'!J219</f>
        <v>1</v>
      </c>
      <c r="K219" s="45" t="str">
        <f>'Calificaciones Informatica Indu'!K219</f>
        <v>2012-2013</v>
      </c>
      <c r="L219" s="45">
        <f>'Calificaciones Informatica Indu'!L219</f>
        <v>1</v>
      </c>
    </row>
    <row r="220">
      <c r="A220">
        <f>'Calificaciones Informatica Indu'!A220</f>
        <v>219</v>
      </c>
      <c r="B220" t="str">
        <f>'Calificaciones Informatica Indu'!B220</f>
        <v>Martín Saucedo</v>
      </c>
      <c r="C220" s="45">
        <f>'Calificaciones Informatica Indu'!C220</f>
        <v>1</v>
      </c>
      <c r="D220" s="45">
        <f>'Calificaciones Informatica Indu'!D220</f>
        <v>1.93</v>
      </c>
      <c r="E220" s="45">
        <f>'Calificaciones Informatica Indu'!E220</f>
        <v>0.74</v>
      </c>
      <c r="F220" s="45">
        <f>'Calificaciones Informatica Indu'!F220</f>
        <v>0.975</v>
      </c>
      <c r="G220" s="45">
        <f>'Calificaciones Informatica Indu'!G220</f>
        <v>1.95</v>
      </c>
      <c r="H220" s="45">
        <f>'Calificaciones Informatica Indu'!H220</f>
        <v>1.5</v>
      </c>
      <c r="I220" s="45">
        <f>'Calificaciones Informatica Indu'!I220</f>
        <v>8.095</v>
      </c>
      <c r="J220" s="45">
        <f>'Calificaciones Informatica Indu'!J220</f>
        <v>1</v>
      </c>
      <c r="K220" s="45" t="str">
        <f>'Calificaciones Informatica Indu'!K220</f>
        <v>2012-2013</v>
      </c>
      <c r="L220" s="45">
        <f>'Calificaciones Informatica Indu'!L220</f>
        <v>1</v>
      </c>
    </row>
    <row r="221">
      <c r="A221">
        <f>'Calificaciones Informatica Indu'!A221</f>
        <v>220</v>
      </c>
      <c r="B221" t="str">
        <f>'Calificaciones Informatica Indu'!B221</f>
        <v>Martín-Consuegra Campos</v>
      </c>
      <c r="C221" s="45">
        <f>'Calificaciones Informatica Indu'!C221</f>
        <v>0.1</v>
      </c>
      <c r="D221" s="45" t="str">
        <f>'Calificaciones Informatica Indu'!D221</f>
        <v>NP</v>
      </c>
      <c r="E221" s="45" t="str">
        <f>'Calificaciones Informatica Indu'!E221</f>
        <v>NP</v>
      </c>
      <c r="F221" s="45" t="str">
        <f>'Calificaciones Informatica Indu'!F221</f>
        <v>NP</v>
      </c>
      <c r="G221" s="45" t="str">
        <f>'Calificaciones Informatica Indu'!G221</f>
        <v>NP</v>
      </c>
      <c r="H221" s="45">
        <f>'Calificaciones Informatica Indu'!H221</f>
        <v>0</v>
      </c>
      <c r="I221" s="45">
        <f>'Calificaciones Informatica Indu'!I221</f>
        <v>0.1</v>
      </c>
      <c r="J221" s="45">
        <f>'Calificaciones Informatica Indu'!J221</f>
        <v>1</v>
      </c>
      <c r="K221" s="45" t="str">
        <f>'Calificaciones Informatica Indu'!K221</f>
        <v>2012-2013</v>
      </c>
      <c r="L221" s="45">
        <f>'Calificaciones Informatica Indu'!L221</f>
        <v>1</v>
      </c>
    </row>
    <row r="222">
      <c r="A222">
        <f>'Calificaciones Informatica Indu'!A222</f>
        <v>221</v>
      </c>
      <c r="B222" t="str">
        <f>'Calificaciones Informatica Indu'!B222</f>
        <v>Martínez Araque</v>
      </c>
      <c r="C222" s="45">
        <f>'Calificaciones Informatica Indu'!C222</f>
        <v>1</v>
      </c>
      <c r="D222" s="45">
        <f>'Calificaciones Informatica Indu'!D222</f>
        <v>1.82</v>
      </c>
      <c r="E222" s="45">
        <f>'Calificaciones Informatica Indu'!E222</f>
        <v>0.87</v>
      </c>
      <c r="F222" s="45">
        <f>'Calificaciones Informatica Indu'!F222</f>
        <v>1.35</v>
      </c>
      <c r="G222" s="45">
        <f>'Calificaciones Informatica Indu'!G222</f>
        <v>2.7</v>
      </c>
      <c r="H222" s="45">
        <f>'Calificaciones Informatica Indu'!H222</f>
        <v>1.5</v>
      </c>
      <c r="I222" s="45">
        <f>'Calificaciones Informatica Indu'!I222</f>
        <v>9.24</v>
      </c>
      <c r="J222" s="45">
        <f>'Calificaciones Informatica Indu'!J222</f>
        <v>1</v>
      </c>
      <c r="K222" s="45" t="str">
        <f>'Calificaciones Informatica Indu'!K222</f>
        <v>2012-2013</v>
      </c>
      <c r="L222" s="45">
        <f>'Calificaciones Informatica Indu'!L222</f>
        <v>1</v>
      </c>
    </row>
    <row r="223">
      <c r="A223">
        <f>'Calificaciones Informatica Indu'!A223</f>
        <v>222</v>
      </c>
      <c r="B223" t="str">
        <f>'Calificaciones Informatica Indu'!B223</f>
        <v>Martínez Corral</v>
      </c>
      <c r="C223" s="45">
        <f>'Calificaciones Informatica Indu'!C223</f>
        <v>0.1</v>
      </c>
      <c r="D223" s="45">
        <f>'Calificaciones Informatica Indu'!D223</f>
        <v>1.8</v>
      </c>
      <c r="E223" s="45">
        <f>'Calificaciones Informatica Indu'!E223</f>
        <v>0.81</v>
      </c>
      <c r="F223" s="45">
        <f>'Calificaciones Informatica Indu'!F223</f>
        <v>0.975</v>
      </c>
      <c r="G223" s="45">
        <f>'Calificaciones Informatica Indu'!G223</f>
        <v>2.925</v>
      </c>
      <c r="H223" s="45">
        <f>'Calificaciones Informatica Indu'!H223</f>
        <v>1.3</v>
      </c>
      <c r="I223" s="45">
        <f>'Calificaciones Informatica Indu'!I223</f>
        <v>7.91</v>
      </c>
      <c r="J223" s="45">
        <f>'Calificaciones Informatica Indu'!J223</f>
        <v>1</v>
      </c>
      <c r="K223" s="45" t="str">
        <f>'Calificaciones Informatica Indu'!K223</f>
        <v>2012-2013</v>
      </c>
      <c r="L223" s="45">
        <f>'Calificaciones Informatica Indu'!L223</f>
        <v>1</v>
      </c>
    </row>
    <row r="224">
      <c r="A224">
        <f>'Calificaciones Informatica Indu'!A224</f>
        <v>223</v>
      </c>
      <c r="B224" t="str">
        <f>'Calificaciones Informatica Indu'!B224</f>
        <v>Martínez Lucas</v>
      </c>
      <c r="C224" s="45">
        <f>'Calificaciones Informatica Indu'!C224</f>
        <v>0</v>
      </c>
      <c r="D224" s="45" t="str">
        <f>'Calificaciones Informatica Indu'!D224</f>
        <v>NP</v>
      </c>
      <c r="E224" s="45" t="str">
        <f>'Calificaciones Informatica Indu'!E224</f>
        <v>NP</v>
      </c>
      <c r="F224" s="45" t="str">
        <f>'Calificaciones Informatica Indu'!F224</f>
        <v>NP</v>
      </c>
      <c r="G224" s="45" t="str">
        <f>'Calificaciones Informatica Indu'!G224</f>
        <v>NP</v>
      </c>
      <c r="H224" s="45">
        <f>'Calificaciones Informatica Indu'!H224</f>
        <v>0.35</v>
      </c>
      <c r="I224" s="45">
        <f>'Calificaciones Informatica Indu'!I224</f>
        <v>0.35</v>
      </c>
      <c r="J224" s="45">
        <f>'Calificaciones Informatica Indu'!J224</f>
        <v>1</v>
      </c>
      <c r="K224" s="45" t="str">
        <f>'Calificaciones Informatica Indu'!K224</f>
        <v>2012-2013</v>
      </c>
      <c r="L224" s="45">
        <f>'Calificaciones Informatica Indu'!L224</f>
        <v>1</v>
      </c>
    </row>
    <row r="225">
      <c r="A225">
        <f>'Calificaciones Informatica Indu'!A225</f>
        <v>224</v>
      </c>
      <c r="B225" t="str">
        <f>'Calificaciones Informatica Indu'!B225</f>
        <v>Martínez Munto</v>
      </c>
      <c r="C225" s="45">
        <f>'Calificaciones Informatica Indu'!C225</f>
        <v>0.4</v>
      </c>
      <c r="D225" s="45">
        <f>'Calificaciones Informatica Indu'!D225</f>
        <v>1.47</v>
      </c>
      <c r="E225" s="45">
        <f>'Calificaciones Informatica Indu'!E225</f>
        <v>0.78</v>
      </c>
      <c r="F225" s="45">
        <f>'Calificaciones Informatica Indu'!F225</f>
        <v>0.45</v>
      </c>
      <c r="G225" s="45" t="str">
        <f>'Calificaciones Informatica Indu'!G225</f>
        <v>NP</v>
      </c>
      <c r="H225" s="45">
        <f>'Calificaciones Informatica Indu'!H225</f>
        <v>0.45</v>
      </c>
      <c r="I225" s="45">
        <f>'Calificaciones Informatica Indu'!I225</f>
        <v>3.55</v>
      </c>
      <c r="J225" s="45">
        <f>'Calificaciones Informatica Indu'!J225</f>
        <v>1</v>
      </c>
      <c r="K225" s="45" t="str">
        <f>'Calificaciones Informatica Indu'!K225</f>
        <v>2012-2013</v>
      </c>
      <c r="L225" s="45">
        <f>'Calificaciones Informatica Indu'!L225</f>
        <v>1</v>
      </c>
    </row>
    <row r="226">
      <c r="A226">
        <f>'Calificaciones Informatica Indu'!A226</f>
        <v>225</v>
      </c>
      <c r="B226" t="str">
        <f>'Calificaciones Informatica Indu'!B226</f>
        <v>Martínez Zambudio</v>
      </c>
      <c r="C226" s="45">
        <f>'Calificaciones Informatica Indu'!C226</f>
        <v>1</v>
      </c>
      <c r="D226" s="45">
        <f>'Calificaciones Informatica Indu'!D226</f>
        <v>1.82</v>
      </c>
      <c r="E226" s="45">
        <f>'Calificaciones Informatica Indu'!E226</f>
        <v>0.87</v>
      </c>
      <c r="F226" s="45">
        <f>'Calificaciones Informatica Indu'!F226</f>
        <v>1.4625</v>
      </c>
      <c r="G226" s="45">
        <f>'Calificaciones Informatica Indu'!G226</f>
        <v>1.65</v>
      </c>
      <c r="H226" s="45">
        <f>'Calificaciones Informatica Indu'!H226</f>
        <v>1.25</v>
      </c>
      <c r="I226" s="45">
        <f>'Calificaciones Informatica Indu'!I226</f>
        <v>8.0525</v>
      </c>
      <c r="J226" s="45">
        <f>'Calificaciones Informatica Indu'!J226</f>
        <v>1</v>
      </c>
      <c r="K226" s="45" t="str">
        <f>'Calificaciones Informatica Indu'!K226</f>
        <v>2012-2013</v>
      </c>
      <c r="L226" s="45">
        <f>'Calificaciones Informatica Indu'!L226</f>
        <v>1</v>
      </c>
    </row>
    <row r="227">
      <c r="A227">
        <f>'Calificaciones Informatica Indu'!A227</f>
        <v>226</v>
      </c>
      <c r="B227" t="str">
        <f>'Calificaciones Informatica Indu'!B227</f>
        <v>Mata Montes</v>
      </c>
      <c r="C227" s="45">
        <f>'Calificaciones Informatica Indu'!C227</f>
        <v>0</v>
      </c>
      <c r="D227" s="45" t="str">
        <f>'Calificaciones Informatica Indu'!D227</f>
        <v>NP</v>
      </c>
      <c r="E227" s="45" t="str">
        <f>'Calificaciones Informatica Indu'!E227</f>
        <v>NP</v>
      </c>
      <c r="F227" s="45" t="str">
        <f>'Calificaciones Informatica Indu'!F227</f>
        <v>NP</v>
      </c>
      <c r="G227" s="45" t="str">
        <f>'Calificaciones Informatica Indu'!G227</f>
        <v>NP</v>
      </c>
      <c r="H227" s="45">
        <f>'Calificaciones Informatica Indu'!H227</f>
        <v>0</v>
      </c>
      <c r="I227" s="45">
        <f>'Calificaciones Informatica Indu'!I227</f>
        <v>0</v>
      </c>
      <c r="J227" s="45">
        <f>'Calificaciones Informatica Indu'!J227</f>
        <v>1</v>
      </c>
      <c r="K227" s="45" t="str">
        <f>'Calificaciones Informatica Indu'!K227</f>
        <v>2012-2013</v>
      </c>
      <c r="L227" s="45">
        <f>'Calificaciones Informatica Indu'!L227</f>
        <v>1</v>
      </c>
    </row>
    <row r="228">
      <c r="A228">
        <f>'Calificaciones Informatica Indu'!A228</f>
        <v>227</v>
      </c>
      <c r="B228" t="str">
        <f>'Calificaciones Informatica Indu'!B228</f>
        <v>MBI NVE Mangue</v>
      </c>
      <c r="C228" s="45">
        <f>'Calificaciones Informatica Indu'!C228</f>
        <v>0</v>
      </c>
      <c r="D228" s="45">
        <f>'Calificaciones Informatica Indu'!D228</f>
        <v>1.06</v>
      </c>
      <c r="E228" s="45">
        <f>'Calificaciones Informatica Indu'!E228</f>
        <v>0.6</v>
      </c>
      <c r="F228" s="45">
        <f>'Calificaciones Informatica Indu'!F228</f>
        <v>0.5625</v>
      </c>
      <c r="G228" s="45" t="str">
        <f>'Calificaciones Informatica Indu'!G228</f>
        <v>NP</v>
      </c>
      <c r="H228" s="45">
        <f>'Calificaciones Informatica Indu'!H228</f>
        <v>0.37</v>
      </c>
      <c r="I228" s="45">
        <f>'Calificaciones Informatica Indu'!I228</f>
        <v>2.5925</v>
      </c>
      <c r="J228" s="45">
        <f>'Calificaciones Informatica Indu'!J228</f>
        <v>1</v>
      </c>
      <c r="K228" s="45" t="str">
        <f>'Calificaciones Informatica Indu'!K228</f>
        <v>2012-2013</v>
      </c>
      <c r="L228" s="45">
        <f>'Calificaciones Informatica Indu'!L228</f>
        <v>3</v>
      </c>
    </row>
    <row r="229">
      <c r="A229">
        <f>'Calificaciones Informatica Indu'!A229</f>
        <v>228</v>
      </c>
      <c r="B229" t="str">
        <f>'Calificaciones Informatica Indu'!B229</f>
        <v>Mbogo Ndong</v>
      </c>
      <c r="C229" s="45">
        <f>'Calificaciones Informatica Indu'!C229</f>
        <v>0.2</v>
      </c>
      <c r="D229" s="45" t="str">
        <f>'Calificaciones Informatica Indu'!D229</f>
        <v>NP</v>
      </c>
      <c r="E229" s="45">
        <f>'Calificaciones Informatica Indu'!E229</f>
        <v>0.77</v>
      </c>
      <c r="F229" s="45">
        <f>'Calificaciones Informatica Indu'!F229</f>
        <v>0.4125</v>
      </c>
      <c r="G229" s="45">
        <f>'Calificaciones Informatica Indu'!G229</f>
        <v>1.575</v>
      </c>
      <c r="H229" s="45">
        <f>'Calificaciones Informatica Indu'!H229</f>
        <v>0.4</v>
      </c>
      <c r="I229" s="45">
        <f>'Calificaciones Informatica Indu'!I229</f>
        <v>3.3575</v>
      </c>
      <c r="J229" s="45">
        <f>'Calificaciones Informatica Indu'!J229</f>
        <v>1</v>
      </c>
      <c r="K229" s="45" t="str">
        <f>'Calificaciones Informatica Indu'!K229</f>
        <v>2012-2013</v>
      </c>
      <c r="L229" s="45">
        <f>'Calificaciones Informatica Indu'!L229</f>
        <v>3</v>
      </c>
    </row>
    <row r="230">
      <c r="A230">
        <f>'Calificaciones Informatica Indu'!A230</f>
        <v>229</v>
      </c>
      <c r="B230" t="str">
        <f>'Calificaciones Informatica Indu'!B230</f>
        <v>Mendoza Higuera</v>
      </c>
      <c r="C230" s="45">
        <f>'Calificaciones Informatica Indu'!C230</f>
        <v>0.1</v>
      </c>
      <c r="D230" s="45" t="str">
        <f>'Calificaciones Informatica Indu'!D230</f>
        <v>NP</v>
      </c>
      <c r="E230" s="45" t="str">
        <f>'Calificaciones Informatica Indu'!E230</f>
        <v>NP</v>
      </c>
      <c r="F230" s="45" t="str">
        <f>'Calificaciones Informatica Indu'!F230</f>
        <v>NP</v>
      </c>
      <c r="G230" s="45" t="str">
        <f>'Calificaciones Informatica Indu'!G230</f>
        <v>NP</v>
      </c>
      <c r="H230" s="45">
        <f>'Calificaciones Informatica Indu'!H230</f>
        <v>0.05</v>
      </c>
      <c r="I230" s="45">
        <f>'Calificaciones Informatica Indu'!I230</f>
        <v>0.15</v>
      </c>
      <c r="J230" s="45">
        <f>'Calificaciones Informatica Indu'!J230</f>
        <v>1</v>
      </c>
      <c r="K230" s="45" t="str">
        <f>'Calificaciones Informatica Indu'!K230</f>
        <v>2012-2013</v>
      </c>
      <c r="L230" s="45">
        <f>'Calificaciones Informatica Indu'!L230</f>
        <v>1</v>
      </c>
    </row>
    <row r="231">
      <c r="A231">
        <f>'Calificaciones Informatica Indu'!A231</f>
        <v>230</v>
      </c>
      <c r="B231" t="str">
        <f>'Calificaciones Informatica Indu'!B231</f>
        <v>Molina Benítez</v>
      </c>
      <c r="C231" s="45">
        <f>'Calificaciones Informatica Indu'!C231</f>
        <v>0</v>
      </c>
      <c r="D231" s="45" t="str">
        <f>'Calificaciones Informatica Indu'!D231</f>
        <v>NP</v>
      </c>
      <c r="E231" s="45" t="str">
        <f>'Calificaciones Informatica Indu'!E231</f>
        <v>NP</v>
      </c>
      <c r="F231" s="45" t="str">
        <f>'Calificaciones Informatica Indu'!F231</f>
        <v>NP</v>
      </c>
      <c r="G231" s="45" t="str">
        <f>'Calificaciones Informatica Indu'!G231</f>
        <v>NP</v>
      </c>
      <c r="H231" s="45">
        <f>'Calificaciones Informatica Indu'!H231</f>
        <v>0</v>
      </c>
      <c r="I231" s="45">
        <f>'Calificaciones Informatica Indu'!I231</f>
        <v>0</v>
      </c>
      <c r="J231" s="45">
        <f>'Calificaciones Informatica Indu'!J231</f>
        <v>1</v>
      </c>
      <c r="K231" s="45" t="str">
        <f>'Calificaciones Informatica Indu'!K231</f>
        <v>2012-2013</v>
      </c>
      <c r="L231" s="45">
        <f>'Calificaciones Informatica Indu'!L231</f>
        <v>1</v>
      </c>
    </row>
    <row r="232">
      <c r="A232">
        <f>'Calificaciones Informatica Indu'!A232</f>
        <v>231</v>
      </c>
      <c r="B232" t="str">
        <f>'Calificaciones Informatica Indu'!B232</f>
        <v>Mora Gabriel</v>
      </c>
      <c r="C232" s="45">
        <f>'Calificaciones Informatica Indu'!C232</f>
        <v>0</v>
      </c>
      <c r="D232" s="45" t="str">
        <f>'Calificaciones Informatica Indu'!D232</f>
        <v>NP</v>
      </c>
      <c r="E232" s="45" t="str">
        <f>'Calificaciones Informatica Indu'!E232</f>
        <v>NP</v>
      </c>
      <c r="F232" s="45" t="str">
        <f>'Calificaciones Informatica Indu'!F232</f>
        <v>NP</v>
      </c>
      <c r="G232" s="45" t="str">
        <f>'Calificaciones Informatica Indu'!G232</f>
        <v>NP</v>
      </c>
      <c r="H232" s="45">
        <f>'Calificaciones Informatica Indu'!H232</f>
        <v>0</v>
      </c>
      <c r="I232" s="45">
        <f>'Calificaciones Informatica Indu'!I232</f>
        <v>0</v>
      </c>
      <c r="J232" s="45">
        <f>'Calificaciones Informatica Indu'!J232</f>
        <v>1</v>
      </c>
      <c r="K232" s="45" t="str">
        <f>'Calificaciones Informatica Indu'!K232</f>
        <v>2012-2013</v>
      </c>
      <c r="L232" s="45">
        <f>'Calificaciones Informatica Indu'!L232</f>
        <v>3</v>
      </c>
    </row>
    <row r="233">
      <c r="A233">
        <f>'Calificaciones Informatica Indu'!A233</f>
        <v>232</v>
      </c>
      <c r="B233" t="str">
        <f>'Calificaciones Informatica Indu'!B233</f>
        <v>Moreno Castillo</v>
      </c>
      <c r="C233" s="45">
        <f>'Calificaciones Informatica Indu'!C233</f>
        <v>0.1</v>
      </c>
      <c r="D233" s="45">
        <f>'Calificaciones Informatica Indu'!D233</f>
        <v>0.8</v>
      </c>
      <c r="E233" s="45">
        <f>'Calificaciones Informatica Indu'!E233</f>
        <v>0.7</v>
      </c>
      <c r="F233" s="45">
        <f>'Calificaciones Informatica Indu'!F233</f>
        <v>1</v>
      </c>
      <c r="G233" s="45">
        <f>'Calificaciones Informatica Indu'!G233</f>
        <v>1.65</v>
      </c>
      <c r="H233" s="45">
        <f>'Calificaciones Informatica Indu'!H233</f>
        <v>1.5</v>
      </c>
      <c r="I233" s="45">
        <f>'Calificaciones Informatica Indu'!I233</f>
        <v>5.75</v>
      </c>
      <c r="J233" s="45">
        <f>'Calificaciones Informatica Indu'!J233</f>
        <v>1</v>
      </c>
      <c r="K233" s="45" t="str">
        <f>'Calificaciones Informatica Indu'!K233</f>
        <v>2012-2013</v>
      </c>
      <c r="L233" s="45">
        <f>'Calificaciones Informatica Indu'!L233</f>
        <v>1</v>
      </c>
    </row>
    <row r="234">
      <c r="A234">
        <f>'Calificaciones Informatica Indu'!A234</f>
        <v>233</v>
      </c>
      <c r="B234" t="str">
        <f>'Calificaciones Informatica Indu'!B234</f>
        <v>Moreno Castillo</v>
      </c>
      <c r="C234" s="45">
        <f>'Calificaciones Informatica Indu'!C234</f>
        <v>0.8</v>
      </c>
      <c r="D234" s="45">
        <f>'Calificaciones Informatica Indu'!D234</f>
        <v>1.27</v>
      </c>
      <c r="E234" s="45">
        <f>'Calificaciones Informatica Indu'!E234</f>
        <v>0.81</v>
      </c>
      <c r="F234" s="45">
        <f>'Calificaciones Informatica Indu'!F234</f>
        <v>0.9</v>
      </c>
      <c r="G234" s="45">
        <f>'Calificaciones Informatica Indu'!G234</f>
        <v>2.85</v>
      </c>
      <c r="H234" s="45">
        <f>'Calificaciones Informatica Indu'!H234</f>
        <v>1.4</v>
      </c>
      <c r="I234" s="45">
        <f>'Calificaciones Informatica Indu'!I234</f>
        <v>8.03</v>
      </c>
      <c r="J234" s="45">
        <f>'Calificaciones Informatica Indu'!J234</f>
        <v>1</v>
      </c>
      <c r="K234" s="45" t="str">
        <f>'Calificaciones Informatica Indu'!K234</f>
        <v>2012-2013</v>
      </c>
      <c r="L234" s="45">
        <f>'Calificaciones Informatica Indu'!L234</f>
        <v>1</v>
      </c>
    </row>
    <row r="235">
      <c r="A235">
        <f>'Calificaciones Informatica Indu'!A235</f>
        <v>234</v>
      </c>
      <c r="B235" t="str">
        <f>'Calificaciones Informatica Indu'!B235</f>
        <v>Moreno García</v>
      </c>
      <c r="C235" s="45">
        <f>'Calificaciones Informatica Indu'!C235</f>
        <v>0.3</v>
      </c>
      <c r="D235" s="45">
        <f>'Calificaciones Informatica Indu'!D235</f>
        <v>1.57</v>
      </c>
      <c r="E235" s="45">
        <f>'Calificaciones Informatica Indu'!E235</f>
        <v>0.74</v>
      </c>
      <c r="F235" s="45">
        <f>'Calificaciones Informatica Indu'!F235</f>
        <v>0.4125</v>
      </c>
      <c r="G235" s="45">
        <f>'Calificaciones Informatica Indu'!G235</f>
        <v>2.775</v>
      </c>
      <c r="H235" s="45">
        <f>'Calificaciones Informatica Indu'!H235</f>
        <v>0.42</v>
      </c>
      <c r="I235" s="45">
        <f>'Calificaciones Informatica Indu'!I235</f>
        <v>6.2175</v>
      </c>
      <c r="J235" s="45">
        <f>'Calificaciones Informatica Indu'!J235</f>
        <v>1</v>
      </c>
      <c r="K235" s="45" t="str">
        <f>'Calificaciones Informatica Indu'!K235</f>
        <v>2012-2013</v>
      </c>
      <c r="L235" s="45">
        <f>'Calificaciones Informatica Indu'!L235</f>
        <v>1</v>
      </c>
    </row>
    <row r="236">
      <c r="A236">
        <f>'Calificaciones Informatica Indu'!A236</f>
        <v>235</v>
      </c>
      <c r="B236" t="str">
        <f>'Calificaciones Informatica Indu'!B236</f>
        <v>Moreno San Pedro</v>
      </c>
      <c r="C236" s="45">
        <f>'Calificaciones Informatica Indu'!C236</f>
        <v>1</v>
      </c>
      <c r="D236" s="45">
        <f>'Calificaciones Informatica Indu'!D236</f>
        <v>1.62</v>
      </c>
      <c r="E236" s="45">
        <f>'Calificaciones Informatica Indu'!E236</f>
        <v>0.81</v>
      </c>
      <c r="F236" s="45">
        <f>'Calificaciones Informatica Indu'!F236</f>
        <v>1.2</v>
      </c>
      <c r="G236" s="45">
        <f>'Calificaciones Informatica Indu'!G236</f>
        <v>2.925</v>
      </c>
      <c r="H236" s="45">
        <f>'Calificaciones Informatica Indu'!H236</f>
        <v>1.45</v>
      </c>
      <c r="I236" s="45">
        <f>'Calificaciones Informatica Indu'!I236</f>
        <v>9.005</v>
      </c>
      <c r="J236" s="45">
        <f>'Calificaciones Informatica Indu'!J236</f>
        <v>1</v>
      </c>
      <c r="K236" s="45" t="str">
        <f>'Calificaciones Informatica Indu'!K236</f>
        <v>2012-2013</v>
      </c>
      <c r="L236" s="45">
        <f>'Calificaciones Informatica Indu'!L236</f>
        <v>1</v>
      </c>
    </row>
    <row r="237">
      <c r="A237">
        <f>'Calificaciones Informatica Indu'!A237</f>
        <v>236</v>
      </c>
      <c r="B237" t="str">
        <f>'Calificaciones Informatica Indu'!B237</f>
        <v>Muñoz Orea</v>
      </c>
      <c r="C237" s="45">
        <f>'Calificaciones Informatica Indu'!C237</f>
        <v>1</v>
      </c>
      <c r="D237" s="45">
        <f>'Calificaciones Informatica Indu'!D237</f>
        <v>1.6</v>
      </c>
      <c r="E237" s="45">
        <f>'Calificaciones Informatica Indu'!E237</f>
        <v>1</v>
      </c>
      <c r="F237" s="45">
        <f>'Calificaciones Informatica Indu'!F237</f>
        <v>0.6</v>
      </c>
      <c r="G237" s="45">
        <f>'Calificaciones Informatica Indu'!G237</f>
        <v>0.675</v>
      </c>
      <c r="H237" s="45">
        <f>'Calificaciones Informatica Indu'!H237</f>
        <v>1.03</v>
      </c>
      <c r="I237" s="45">
        <f>'Calificaciones Informatica Indu'!I237</f>
        <v>5.905</v>
      </c>
      <c r="J237" s="45">
        <f>'Calificaciones Informatica Indu'!J237</f>
        <v>1</v>
      </c>
      <c r="K237" s="45" t="str">
        <f>'Calificaciones Informatica Indu'!K237</f>
        <v>2012-2013</v>
      </c>
      <c r="L237" s="45">
        <f>'Calificaciones Informatica Indu'!L237</f>
        <v>1</v>
      </c>
    </row>
    <row r="238">
      <c r="A238">
        <f>'Calificaciones Informatica Indu'!A238</f>
        <v>237</v>
      </c>
      <c r="B238" t="str">
        <f>'Calificaciones Informatica Indu'!B238</f>
        <v>Naharro Doñoro</v>
      </c>
      <c r="C238" s="45">
        <f>'Calificaciones Informatica Indu'!C238</f>
        <v>1</v>
      </c>
      <c r="D238" s="45">
        <f>'Calificaciones Informatica Indu'!D238</f>
        <v>1.55</v>
      </c>
      <c r="E238" s="45">
        <f>'Calificaciones Informatica Indu'!E238</f>
        <v>0.87</v>
      </c>
      <c r="F238" s="45">
        <f>'Calificaciones Informatica Indu'!F238</f>
        <v>1.125</v>
      </c>
      <c r="G238" s="45">
        <f>'Calificaciones Informatica Indu'!G238</f>
        <v>2.1</v>
      </c>
      <c r="H238" s="45">
        <f>'Calificaciones Informatica Indu'!H238</f>
        <v>1.5</v>
      </c>
      <c r="I238" s="45">
        <f>'Calificaciones Informatica Indu'!I238</f>
        <v>8.145</v>
      </c>
      <c r="J238" s="45">
        <f>'Calificaciones Informatica Indu'!J238</f>
        <v>1</v>
      </c>
      <c r="K238" s="45" t="str">
        <f>'Calificaciones Informatica Indu'!K238</f>
        <v>2012-2013</v>
      </c>
      <c r="L238" s="45">
        <f>'Calificaciones Informatica Indu'!L238</f>
        <v>3</v>
      </c>
    </row>
    <row r="239">
      <c r="A239">
        <f>'Calificaciones Informatica Indu'!A239</f>
        <v>238</v>
      </c>
      <c r="B239" t="str">
        <f>'Calificaciones Informatica Indu'!B239</f>
        <v>Nieva Velasco</v>
      </c>
      <c r="C239" s="45">
        <f>'Calificaciones Informatica Indu'!C239</f>
        <v>1</v>
      </c>
      <c r="D239" s="45">
        <f>'Calificaciones Informatica Indu'!D239</f>
        <v>1.16</v>
      </c>
      <c r="E239" s="45">
        <f>'Calificaciones Informatica Indu'!E239</f>
        <v>0.9</v>
      </c>
      <c r="F239" s="45">
        <f>'Calificaciones Informatica Indu'!F239</f>
        <v>0.9</v>
      </c>
      <c r="G239" s="45">
        <f>'Calificaciones Informatica Indu'!G239</f>
        <v>2.925</v>
      </c>
      <c r="H239" s="45">
        <f>'Calificaciones Informatica Indu'!H239</f>
        <v>1.5</v>
      </c>
      <c r="I239" s="45">
        <f>'Calificaciones Informatica Indu'!I239</f>
        <v>8.385</v>
      </c>
      <c r="J239" s="45">
        <f>'Calificaciones Informatica Indu'!J239</f>
        <v>1</v>
      </c>
      <c r="K239" s="45" t="str">
        <f>'Calificaciones Informatica Indu'!K239</f>
        <v>2012-2013</v>
      </c>
      <c r="L239" s="45">
        <f>'Calificaciones Informatica Indu'!L239</f>
        <v>1</v>
      </c>
    </row>
    <row r="240">
      <c r="A240">
        <f>'Calificaciones Informatica Indu'!A240</f>
        <v>239</v>
      </c>
      <c r="B240" t="str">
        <f>'Calificaciones Informatica Indu'!B240</f>
        <v>Nkoni Ondo Ayecaba</v>
      </c>
      <c r="C240" s="45">
        <f>'Calificaciones Informatica Indu'!C240</f>
        <v>0.3</v>
      </c>
      <c r="D240" s="45">
        <f>'Calificaciones Informatica Indu'!D240</f>
        <v>0.88</v>
      </c>
      <c r="E240" s="45">
        <f>'Calificaciones Informatica Indu'!E240</f>
        <v>0.6</v>
      </c>
      <c r="F240" s="45">
        <f>'Calificaciones Informatica Indu'!F240</f>
        <v>0.8625</v>
      </c>
      <c r="G240" s="45">
        <f>'Calificaciones Informatica Indu'!G240</f>
        <v>2.55</v>
      </c>
      <c r="H240" s="45">
        <f>'Calificaciones Informatica Indu'!H240</f>
        <v>0.78</v>
      </c>
      <c r="I240" s="45">
        <f>'Calificaciones Informatica Indu'!I240</f>
        <v>5.9725</v>
      </c>
      <c r="J240" s="45">
        <f>'Calificaciones Informatica Indu'!J240</f>
        <v>1</v>
      </c>
      <c r="K240" s="45" t="str">
        <f>'Calificaciones Informatica Indu'!K240</f>
        <v>2012-2013</v>
      </c>
      <c r="L240" s="45">
        <f>'Calificaciones Informatica Indu'!L240</f>
        <v>1</v>
      </c>
    </row>
    <row r="241">
      <c r="A241">
        <f>'Calificaciones Informatica Indu'!A241</f>
        <v>240</v>
      </c>
      <c r="B241" t="str">
        <f>'Calificaciones Informatica Indu'!B241</f>
        <v>Nova Pardo</v>
      </c>
      <c r="C241" s="45">
        <f>'Calificaciones Informatica Indu'!C241</f>
        <v>1</v>
      </c>
      <c r="D241" s="45">
        <f>'Calificaciones Informatica Indu'!D241</f>
        <v>1.43</v>
      </c>
      <c r="E241" s="45">
        <f>'Calificaciones Informatica Indu'!E241</f>
        <v>0.9</v>
      </c>
      <c r="F241" s="45">
        <f>'Calificaciones Informatica Indu'!F241</f>
        <v>1.05</v>
      </c>
      <c r="G241" s="45">
        <f>'Calificaciones Informatica Indu'!G241</f>
        <v>2.175</v>
      </c>
      <c r="H241" s="45">
        <f>'Calificaciones Informatica Indu'!H241</f>
        <v>1.5</v>
      </c>
      <c r="I241" s="45">
        <f>'Calificaciones Informatica Indu'!I241</f>
        <v>8.055</v>
      </c>
      <c r="J241" s="45">
        <f>'Calificaciones Informatica Indu'!J241</f>
        <v>1</v>
      </c>
      <c r="K241" s="45" t="str">
        <f>'Calificaciones Informatica Indu'!K241</f>
        <v>2012-2013</v>
      </c>
      <c r="L241" s="45">
        <f>'Calificaciones Informatica Indu'!L241</f>
        <v>1</v>
      </c>
    </row>
    <row r="242">
      <c r="A242">
        <f>'Calificaciones Informatica Indu'!A242</f>
        <v>241</v>
      </c>
      <c r="B242" t="str">
        <f>'Calificaciones Informatica Indu'!B242</f>
        <v>Nsi Ntongono</v>
      </c>
      <c r="C242" s="45">
        <f>'Calificaciones Informatica Indu'!C242</f>
        <v>0.1</v>
      </c>
      <c r="D242" s="45">
        <f>'Calificaciones Informatica Indu'!D242</f>
        <v>0.6</v>
      </c>
      <c r="E242" s="45">
        <f>'Calificaciones Informatica Indu'!E242</f>
        <v>0.6</v>
      </c>
      <c r="F242" s="45">
        <f>'Calificaciones Informatica Indu'!F242</f>
        <v>0.06</v>
      </c>
      <c r="G242" s="45" t="str">
        <f>'Calificaciones Informatica Indu'!G242</f>
        <v>NP</v>
      </c>
      <c r="H242" s="45">
        <f>'Calificaciones Informatica Indu'!H242</f>
        <v>0.3</v>
      </c>
      <c r="I242" s="45">
        <f>'Calificaciones Informatica Indu'!I242</f>
        <v>1.66</v>
      </c>
      <c r="J242" s="45">
        <f>'Calificaciones Informatica Indu'!J242</f>
        <v>1</v>
      </c>
      <c r="K242" s="45" t="str">
        <f>'Calificaciones Informatica Indu'!K242</f>
        <v>2012-2013</v>
      </c>
      <c r="L242" s="45">
        <f>'Calificaciones Informatica Indu'!L242</f>
        <v>1</v>
      </c>
    </row>
    <row r="243">
      <c r="A243">
        <f>'Calificaciones Informatica Indu'!A243</f>
        <v>242</v>
      </c>
      <c r="B243" t="str">
        <f>'Calificaciones Informatica Indu'!B243</f>
        <v>Nsue Onguene</v>
      </c>
      <c r="C243" s="45">
        <f>'Calificaciones Informatica Indu'!C243</f>
        <v>0.6</v>
      </c>
      <c r="D243" s="45">
        <f>'Calificaciones Informatica Indu'!D243</f>
        <v>1.88</v>
      </c>
      <c r="E243" s="45">
        <f>'Calificaciones Informatica Indu'!E243</f>
        <v>0.77</v>
      </c>
      <c r="F243" s="45">
        <f>'Calificaciones Informatica Indu'!F243</f>
        <v>0.525</v>
      </c>
      <c r="G243" s="45" t="str">
        <f>'Calificaciones Informatica Indu'!G243</f>
        <v>NP</v>
      </c>
      <c r="H243" s="45">
        <f>'Calificaciones Informatica Indu'!H243</f>
        <v>0.85</v>
      </c>
      <c r="I243" s="45">
        <f>'Calificaciones Informatica Indu'!I243</f>
        <v>4.625</v>
      </c>
      <c r="J243" s="45">
        <f>'Calificaciones Informatica Indu'!J243</f>
        <v>1</v>
      </c>
      <c r="K243" s="45" t="str">
        <f>'Calificaciones Informatica Indu'!K243</f>
        <v>2012-2013</v>
      </c>
      <c r="L243" s="45">
        <f>'Calificaciones Informatica Indu'!L243</f>
        <v>3</v>
      </c>
    </row>
    <row r="244">
      <c r="A244">
        <f>'Calificaciones Informatica Indu'!A244</f>
        <v>243</v>
      </c>
      <c r="B244" t="str">
        <f>'Calificaciones Informatica Indu'!B244</f>
        <v>Nsue Ayang</v>
      </c>
      <c r="C244" s="45">
        <f>'Calificaciones Informatica Indu'!C244</f>
        <v>0.2</v>
      </c>
      <c r="D244" s="45">
        <f>'Calificaciones Informatica Indu'!D244</f>
        <v>1.27</v>
      </c>
      <c r="E244" s="45">
        <f>'Calificaciones Informatica Indu'!E244</f>
        <v>0.6</v>
      </c>
      <c r="F244" s="45">
        <f>'Calificaciones Informatica Indu'!F244</f>
        <v>0.675</v>
      </c>
      <c r="G244" s="45">
        <f>'Calificaciones Informatica Indu'!G244</f>
        <v>0.3</v>
      </c>
      <c r="H244" s="45">
        <f>'Calificaciones Informatica Indu'!H244</f>
        <v>0.38</v>
      </c>
      <c r="I244" s="45">
        <f>'Calificaciones Informatica Indu'!I244</f>
        <v>3.425</v>
      </c>
      <c r="J244" s="45">
        <f>'Calificaciones Informatica Indu'!J244</f>
        <v>1</v>
      </c>
      <c r="K244" s="45" t="str">
        <f>'Calificaciones Informatica Indu'!K244</f>
        <v>2012-2013</v>
      </c>
      <c r="L244" s="45">
        <f>'Calificaciones Informatica Indu'!L244</f>
        <v>1</v>
      </c>
    </row>
    <row r="245">
      <c r="A245">
        <f>'Calificaciones Informatica Indu'!A245</f>
        <v>244</v>
      </c>
      <c r="B245" t="str">
        <f>'Calificaciones Informatica Indu'!B245</f>
        <v>Nve</v>
      </c>
      <c r="C245" s="45">
        <f>'Calificaciones Informatica Indu'!C245</f>
        <v>0.5</v>
      </c>
      <c r="D245" s="45">
        <f>'Calificaciones Informatica Indu'!D245</f>
        <v>1.35</v>
      </c>
      <c r="E245" s="45">
        <f>'Calificaciones Informatica Indu'!E245</f>
        <v>1</v>
      </c>
      <c r="F245" s="45">
        <f>'Calificaciones Informatica Indu'!F245</f>
        <v>0.9375</v>
      </c>
      <c r="G245" s="45">
        <f>'Calificaciones Informatica Indu'!G245</f>
        <v>1.2</v>
      </c>
      <c r="H245" s="45">
        <f>'Calificaciones Informatica Indu'!H245</f>
        <v>0.43</v>
      </c>
      <c r="I245" s="45">
        <f>'Calificaciones Informatica Indu'!I245</f>
        <v>5.4175</v>
      </c>
      <c r="J245" s="45">
        <f>'Calificaciones Informatica Indu'!J245</f>
        <v>1</v>
      </c>
      <c r="K245" s="45" t="str">
        <f>'Calificaciones Informatica Indu'!K245</f>
        <v>2012-2013</v>
      </c>
      <c r="L245" s="45">
        <f>'Calificaciones Informatica Indu'!L245</f>
        <v>1</v>
      </c>
    </row>
    <row r="246">
      <c r="A246">
        <f>'Calificaciones Informatica Indu'!A246</f>
        <v>245</v>
      </c>
      <c r="B246" t="str">
        <f>'Calificaciones Informatica Indu'!B246</f>
        <v>Orellana Arroba</v>
      </c>
      <c r="C246" s="45">
        <f>'Calificaciones Informatica Indu'!C246</f>
        <v>1</v>
      </c>
      <c r="D246" s="45">
        <f>'Calificaciones Informatica Indu'!D246</f>
        <v>1.97</v>
      </c>
      <c r="E246" s="45">
        <f>'Calificaciones Informatica Indu'!E246</f>
        <v>0.87</v>
      </c>
      <c r="F246" s="45">
        <f>'Calificaciones Informatica Indu'!F246</f>
        <v>1.5</v>
      </c>
      <c r="G246" s="45">
        <f>'Calificaciones Informatica Indu'!G246</f>
        <v>3</v>
      </c>
      <c r="H246" s="45">
        <f>'Calificaciones Informatica Indu'!H246</f>
        <v>1.5</v>
      </c>
      <c r="I246" s="45">
        <f>'Calificaciones Informatica Indu'!I246</f>
        <v>9.84</v>
      </c>
      <c r="J246" s="45">
        <f>'Calificaciones Informatica Indu'!J246</f>
        <v>1</v>
      </c>
      <c r="K246" s="45" t="str">
        <f>'Calificaciones Informatica Indu'!K246</f>
        <v>2012-2013</v>
      </c>
      <c r="L246" s="45">
        <f>'Calificaciones Informatica Indu'!L246</f>
        <v>1</v>
      </c>
    </row>
    <row r="247">
      <c r="A247">
        <f>'Calificaciones Informatica Indu'!A247</f>
        <v>246</v>
      </c>
      <c r="B247" t="str">
        <f>'Calificaciones Informatica Indu'!B247</f>
        <v>Ormeño Serrano</v>
      </c>
      <c r="C247" s="45">
        <f>'Calificaciones Informatica Indu'!C247</f>
        <v>0</v>
      </c>
      <c r="D247" s="45" t="str">
        <f>'Calificaciones Informatica Indu'!D247</f>
        <v>NP</v>
      </c>
      <c r="E247" s="45">
        <f>'Calificaciones Informatica Indu'!E247</f>
        <v>0.64</v>
      </c>
      <c r="F247" s="45" t="str">
        <f>'Calificaciones Informatica Indu'!F247</f>
        <v>NP</v>
      </c>
      <c r="G247" s="45" t="str">
        <f>'Calificaciones Informatica Indu'!G247</f>
        <v>NP</v>
      </c>
      <c r="H247" s="45">
        <f>'Calificaciones Informatica Indu'!H247</f>
        <v>0</v>
      </c>
      <c r="I247" s="45">
        <f>'Calificaciones Informatica Indu'!I247</f>
        <v>0.64</v>
      </c>
      <c r="J247" s="45">
        <f>'Calificaciones Informatica Indu'!J247</f>
        <v>1</v>
      </c>
      <c r="K247" s="45" t="str">
        <f>'Calificaciones Informatica Indu'!K247</f>
        <v>2012-2013</v>
      </c>
      <c r="L247" s="45">
        <f>'Calificaciones Informatica Indu'!L247</f>
        <v>3</v>
      </c>
    </row>
    <row r="248">
      <c r="A248">
        <f>'Calificaciones Informatica Indu'!A248</f>
        <v>247</v>
      </c>
      <c r="B248" t="str">
        <f>'Calificaciones Informatica Indu'!B248</f>
        <v>Palomino Montero</v>
      </c>
      <c r="C248" s="45">
        <f>'Calificaciones Informatica Indu'!C248</f>
        <v>0</v>
      </c>
      <c r="D248" s="45" t="str">
        <f>'Calificaciones Informatica Indu'!D248</f>
        <v>NP</v>
      </c>
      <c r="E248" s="45" t="str">
        <f>'Calificaciones Informatica Indu'!E248</f>
        <v>NP</v>
      </c>
      <c r="F248" s="45" t="str">
        <f>'Calificaciones Informatica Indu'!F248</f>
        <v>NP</v>
      </c>
      <c r="G248" s="45" t="str">
        <f>'Calificaciones Informatica Indu'!G248</f>
        <v>NP</v>
      </c>
      <c r="H248" s="45">
        <f>'Calificaciones Informatica Indu'!H248</f>
        <v>0</v>
      </c>
      <c r="I248" s="45">
        <f>'Calificaciones Informatica Indu'!I248</f>
        <v>0</v>
      </c>
      <c r="J248" s="45">
        <f>'Calificaciones Informatica Indu'!J248</f>
        <v>1</v>
      </c>
      <c r="K248" s="45" t="str">
        <f>'Calificaciones Informatica Indu'!K248</f>
        <v>2012-2013</v>
      </c>
      <c r="L248" s="45">
        <f>'Calificaciones Informatica Indu'!L248</f>
        <v>1</v>
      </c>
    </row>
    <row r="249">
      <c r="A249">
        <f>'Calificaciones Informatica Indu'!A249</f>
        <v>248</v>
      </c>
      <c r="B249" t="str">
        <f>'Calificaciones Informatica Indu'!B249</f>
        <v>Paniagua Jiménez</v>
      </c>
      <c r="C249" s="45">
        <f>'Calificaciones Informatica Indu'!C249</f>
        <v>0</v>
      </c>
      <c r="D249" s="45" t="str">
        <f>'Calificaciones Informatica Indu'!D249</f>
        <v>NP</v>
      </c>
      <c r="E249" s="45" t="str">
        <f>'Calificaciones Informatica Indu'!E249</f>
        <v>NP</v>
      </c>
      <c r="F249" s="45" t="str">
        <f>'Calificaciones Informatica Indu'!F249</f>
        <v>NP</v>
      </c>
      <c r="G249" s="45" t="str">
        <f>'Calificaciones Informatica Indu'!G249</f>
        <v>NP</v>
      </c>
      <c r="H249" s="45">
        <f>'Calificaciones Informatica Indu'!H249</f>
        <v>0</v>
      </c>
      <c r="I249" s="45">
        <f>'Calificaciones Informatica Indu'!I249</f>
        <v>0</v>
      </c>
      <c r="J249" s="45">
        <f>'Calificaciones Informatica Indu'!J249</f>
        <v>1</v>
      </c>
      <c r="K249" s="45" t="str">
        <f>'Calificaciones Informatica Indu'!K249</f>
        <v>2012-2013</v>
      </c>
      <c r="L249" s="45">
        <f>'Calificaciones Informatica Indu'!L249</f>
        <v>1</v>
      </c>
    </row>
    <row r="250">
      <c r="A250">
        <f>'Calificaciones Informatica Indu'!A250</f>
        <v>249</v>
      </c>
      <c r="B250" t="str">
        <f>'Calificaciones Informatica Indu'!B250</f>
        <v>Parra Soria</v>
      </c>
      <c r="C250" s="45">
        <f>'Calificaciones Informatica Indu'!C250</f>
        <v>1</v>
      </c>
      <c r="D250" s="45">
        <f>'Calificaciones Informatica Indu'!D250</f>
        <v>1.87</v>
      </c>
      <c r="E250" s="45">
        <f>'Calificaciones Informatica Indu'!E250</f>
        <v>0.97</v>
      </c>
      <c r="F250" s="45">
        <f>'Calificaciones Informatica Indu'!F250</f>
        <v>1.2</v>
      </c>
      <c r="G250" s="45">
        <f>'Calificaciones Informatica Indu'!G250</f>
        <v>2.325</v>
      </c>
      <c r="H250" s="45">
        <f>'Calificaciones Informatica Indu'!H250</f>
        <v>1.5</v>
      </c>
      <c r="I250" s="45">
        <f>'Calificaciones Informatica Indu'!I250</f>
        <v>8.865</v>
      </c>
      <c r="J250" s="45">
        <f>'Calificaciones Informatica Indu'!J250</f>
        <v>1</v>
      </c>
      <c r="K250" s="45" t="str">
        <f>'Calificaciones Informatica Indu'!K250</f>
        <v>2012-2013</v>
      </c>
      <c r="L250" s="45">
        <f>'Calificaciones Informatica Indu'!L250</f>
        <v>1</v>
      </c>
    </row>
    <row r="251">
      <c r="A251">
        <f>'Calificaciones Informatica Indu'!A251</f>
        <v>250</v>
      </c>
      <c r="B251" t="str">
        <f>'Calificaciones Informatica Indu'!B251</f>
        <v>Peco Calzado</v>
      </c>
      <c r="C251" s="45">
        <f>'Calificaciones Informatica Indu'!C251</f>
        <v>0</v>
      </c>
      <c r="D251" s="45" t="str">
        <f>'Calificaciones Informatica Indu'!D251</f>
        <v>NP</v>
      </c>
      <c r="E251" s="45" t="str">
        <f>'Calificaciones Informatica Indu'!E251</f>
        <v>NP</v>
      </c>
      <c r="F251" s="45" t="str">
        <f>'Calificaciones Informatica Indu'!F251</f>
        <v>NP</v>
      </c>
      <c r="G251" s="45" t="str">
        <f>'Calificaciones Informatica Indu'!G251</f>
        <v>NP</v>
      </c>
      <c r="H251" s="45">
        <f>'Calificaciones Informatica Indu'!H251</f>
        <v>0</v>
      </c>
      <c r="I251" s="45">
        <f>'Calificaciones Informatica Indu'!I251</f>
        <v>0</v>
      </c>
      <c r="J251" s="45">
        <f>'Calificaciones Informatica Indu'!J251</f>
        <v>1</v>
      </c>
      <c r="K251" s="45" t="str">
        <f>'Calificaciones Informatica Indu'!K251</f>
        <v>2012-2013</v>
      </c>
      <c r="L251" s="45">
        <f>'Calificaciones Informatica Indu'!L251</f>
        <v>1</v>
      </c>
    </row>
    <row r="252">
      <c r="A252">
        <f>'Calificaciones Informatica Indu'!A252</f>
        <v>251</v>
      </c>
      <c r="B252" t="str">
        <f>'Calificaciones Informatica Indu'!B252</f>
        <v>Pérez Sánchez</v>
      </c>
      <c r="C252" s="45">
        <f>'Calificaciones Informatica Indu'!C252</f>
        <v>1</v>
      </c>
      <c r="D252" s="45">
        <f>'Calificaciones Informatica Indu'!D252</f>
        <v>1.65</v>
      </c>
      <c r="E252" s="45">
        <f>'Calificaciones Informatica Indu'!E252</f>
        <v>0.4</v>
      </c>
      <c r="F252" s="45">
        <f>'Calificaciones Informatica Indu'!F252</f>
        <v>1.5</v>
      </c>
      <c r="G252" s="45">
        <f>'Calificaciones Informatica Indu'!G252</f>
        <v>1.85</v>
      </c>
      <c r="H252" s="45">
        <f>'Calificaciones Informatica Indu'!H252</f>
        <v>1.5</v>
      </c>
      <c r="I252" s="45">
        <f>'Calificaciones Informatica Indu'!I252</f>
        <v>7.9</v>
      </c>
      <c r="J252" s="45">
        <f>'Calificaciones Informatica Indu'!J252</f>
        <v>1</v>
      </c>
      <c r="K252" s="45" t="str">
        <f>'Calificaciones Informatica Indu'!K252</f>
        <v>2012-2013</v>
      </c>
      <c r="L252" s="45">
        <f>'Calificaciones Informatica Indu'!L252</f>
        <v>1</v>
      </c>
    </row>
    <row r="253">
      <c r="A253">
        <f>'Calificaciones Informatica Indu'!A253</f>
        <v>252</v>
      </c>
      <c r="B253" t="str">
        <f>'Calificaciones Informatica Indu'!B253</f>
        <v>Piedras de la Hoaz</v>
      </c>
      <c r="C253" s="45">
        <f>'Calificaciones Informatica Indu'!C253</f>
        <v>0</v>
      </c>
      <c r="D253" s="45" t="str">
        <f>'Calificaciones Informatica Indu'!D253</f>
        <v>NP</v>
      </c>
      <c r="E253" s="45" t="str">
        <f>'Calificaciones Informatica Indu'!E253</f>
        <v>NP</v>
      </c>
      <c r="F253" s="45" t="str">
        <f>'Calificaciones Informatica Indu'!F253</f>
        <v>NP</v>
      </c>
      <c r="G253" s="45" t="str">
        <f>'Calificaciones Informatica Indu'!G253</f>
        <v>NP</v>
      </c>
      <c r="H253" s="45">
        <f>'Calificaciones Informatica Indu'!H253</f>
        <v>0</v>
      </c>
      <c r="I253" s="45">
        <f>'Calificaciones Informatica Indu'!I253</f>
        <v>0</v>
      </c>
      <c r="J253" s="45">
        <f>'Calificaciones Informatica Indu'!J253</f>
        <v>1</v>
      </c>
      <c r="K253" s="45" t="str">
        <f>'Calificaciones Informatica Indu'!K253</f>
        <v>2012-2013</v>
      </c>
      <c r="L253" s="45">
        <f>'Calificaciones Informatica Indu'!L253</f>
        <v>1</v>
      </c>
    </row>
    <row r="254">
      <c r="A254">
        <f>'Calificaciones Informatica Indu'!A254</f>
        <v>253</v>
      </c>
      <c r="B254" t="str">
        <f>'Calificaciones Informatica Indu'!B254</f>
        <v>Pizarro Sánchez</v>
      </c>
      <c r="C254" s="45">
        <f>'Calificaciones Informatica Indu'!C254</f>
        <v>0.1</v>
      </c>
      <c r="D254" s="45">
        <f>'Calificaciones Informatica Indu'!D254</f>
        <v>0.8</v>
      </c>
      <c r="E254" s="45">
        <f>'Calificaciones Informatica Indu'!E254</f>
        <v>0.8</v>
      </c>
      <c r="F254" s="45">
        <f>'Calificaciones Informatica Indu'!F254</f>
        <v>0</v>
      </c>
      <c r="G254" s="45">
        <f>'Calificaciones Informatica Indu'!G254</f>
        <v>0.075</v>
      </c>
      <c r="H254" s="45">
        <f>'Calificaciones Informatica Indu'!H254</f>
        <v>0.45</v>
      </c>
      <c r="I254" s="45">
        <f>'Calificaciones Informatica Indu'!I254</f>
        <v>2.225</v>
      </c>
      <c r="J254" s="45">
        <f>'Calificaciones Informatica Indu'!J254</f>
        <v>1</v>
      </c>
      <c r="K254" s="45" t="str">
        <f>'Calificaciones Informatica Indu'!K254</f>
        <v>2012-2013</v>
      </c>
      <c r="L254" s="45">
        <f>'Calificaciones Informatica Indu'!L254</f>
        <v>1</v>
      </c>
    </row>
    <row r="255">
      <c r="A255">
        <f>'Calificaciones Informatica Indu'!A255</f>
        <v>254</v>
      </c>
      <c r="B255" t="str">
        <f>'Calificaciones Informatica Indu'!B255</f>
        <v>Porras Hidalgo</v>
      </c>
      <c r="C255" s="45">
        <f>'Calificaciones Informatica Indu'!C255</f>
        <v>0</v>
      </c>
      <c r="D255" s="45" t="str">
        <f>'Calificaciones Informatica Indu'!D255</f>
        <v>NP</v>
      </c>
      <c r="E255" s="45" t="str">
        <f>'Calificaciones Informatica Indu'!E255</f>
        <v>NP</v>
      </c>
      <c r="F255" s="45" t="str">
        <f>'Calificaciones Informatica Indu'!F255</f>
        <v>NP</v>
      </c>
      <c r="G255" s="45" t="str">
        <f>'Calificaciones Informatica Indu'!G255</f>
        <v>NP</v>
      </c>
      <c r="H255" s="45">
        <f>'Calificaciones Informatica Indu'!H255</f>
        <v>0</v>
      </c>
      <c r="I255" s="45">
        <f>'Calificaciones Informatica Indu'!I255</f>
        <v>0</v>
      </c>
      <c r="J255" s="45">
        <f>'Calificaciones Informatica Indu'!J255</f>
        <v>1</v>
      </c>
      <c r="K255" s="45" t="str">
        <f>'Calificaciones Informatica Indu'!K255</f>
        <v>2012-2013</v>
      </c>
      <c r="L255" s="45">
        <f>'Calificaciones Informatica Indu'!L255</f>
        <v>1</v>
      </c>
    </row>
    <row r="256">
      <c r="A256">
        <f>'Calificaciones Informatica Indu'!A256</f>
        <v>255</v>
      </c>
      <c r="B256" t="str">
        <f>'Calificaciones Informatica Indu'!B256</f>
        <v>Puerta Bustos</v>
      </c>
      <c r="C256" s="45">
        <f>'Calificaciones Informatica Indu'!C256</f>
        <v>0.5</v>
      </c>
      <c r="D256" s="45">
        <f>'Calificaciones Informatica Indu'!D256</f>
        <v>1.37</v>
      </c>
      <c r="E256" s="45">
        <f>'Calificaciones Informatica Indu'!E256</f>
        <v>0.74</v>
      </c>
      <c r="F256" s="45">
        <f>'Calificaciones Informatica Indu'!F256</f>
        <v>0.825</v>
      </c>
      <c r="G256" s="45">
        <f>'Calificaciones Informatica Indu'!G256</f>
        <v>0.825</v>
      </c>
      <c r="H256" s="45">
        <f>'Calificaciones Informatica Indu'!H256</f>
        <v>0.5</v>
      </c>
      <c r="I256" s="45">
        <f>'Calificaciones Informatica Indu'!I256</f>
        <v>4.76</v>
      </c>
      <c r="J256" s="45">
        <f>'Calificaciones Informatica Indu'!J256</f>
        <v>1</v>
      </c>
      <c r="K256" s="45" t="str">
        <f>'Calificaciones Informatica Indu'!K256</f>
        <v>2012-2013</v>
      </c>
      <c r="L256" s="45">
        <f>'Calificaciones Informatica Indu'!L256</f>
        <v>1</v>
      </c>
    </row>
    <row r="257">
      <c r="A257">
        <f>'Calificaciones Informatica Indu'!A257</f>
        <v>256</v>
      </c>
      <c r="B257" t="str">
        <f>'Calificaciones Informatica Indu'!B257</f>
        <v>Pulido Valle</v>
      </c>
      <c r="C257" s="45">
        <f>'Calificaciones Informatica Indu'!C257</f>
        <v>1</v>
      </c>
      <c r="D257" s="45">
        <f>'Calificaciones Informatica Indu'!D257</f>
        <v>1.25</v>
      </c>
      <c r="E257" s="45">
        <f>'Calificaciones Informatica Indu'!E257</f>
        <v>0.4</v>
      </c>
      <c r="F257" s="45">
        <f>'Calificaciones Informatica Indu'!F257</f>
        <v>1.1</v>
      </c>
      <c r="G257" s="45">
        <f>'Calificaciones Informatica Indu'!G257</f>
        <v>3</v>
      </c>
      <c r="H257" s="45">
        <f>'Calificaciones Informatica Indu'!H257</f>
        <v>1.35</v>
      </c>
      <c r="I257" s="45">
        <f>'Calificaciones Informatica Indu'!I257</f>
        <v>8.1</v>
      </c>
      <c r="J257" s="45">
        <f>'Calificaciones Informatica Indu'!J257</f>
        <v>1</v>
      </c>
      <c r="K257" s="45" t="str">
        <f>'Calificaciones Informatica Indu'!K257</f>
        <v>2012-2013</v>
      </c>
      <c r="L257" s="45">
        <f>'Calificaciones Informatica Indu'!L257</f>
        <v>1</v>
      </c>
    </row>
    <row r="258">
      <c r="A258">
        <f>'Calificaciones Informatica Indu'!A258</f>
        <v>257</v>
      </c>
      <c r="B258" t="str">
        <f>'Calificaciones Informatica Indu'!B258</f>
        <v>Quero Carrasco</v>
      </c>
      <c r="C258" s="45">
        <f>'Calificaciones Informatica Indu'!C258</f>
        <v>1</v>
      </c>
      <c r="D258" s="45">
        <f>'Calificaciones Informatica Indu'!D258</f>
        <v>0.94</v>
      </c>
      <c r="E258" s="45">
        <f>'Calificaciones Informatica Indu'!E258</f>
        <v>0.8</v>
      </c>
      <c r="F258" s="45">
        <f>'Calificaciones Informatica Indu'!F258</f>
        <v>1.0125</v>
      </c>
      <c r="G258" s="45">
        <f>'Calificaciones Informatica Indu'!G258</f>
        <v>1.275</v>
      </c>
      <c r="H258" s="45">
        <f>'Calificaciones Informatica Indu'!H258</f>
        <v>0.7</v>
      </c>
      <c r="I258" s="45">
        <f>'Calificaciones Informatica Indu'!I258</f>
        <v>5.7275</v>
      </c>
      <c r="J258" s="45">
        <f>'Calificaciones Informatica Indu'!J258</f>
        <v>1</v>
      </c>
      <c r="K258" s="45" t="str">
        <f>'Calificaciones Informatica Indu'!K258</f>
        <v>2012-2013</v>
      </c>
      <c r="L258" s="45">
        <f>'Calificaciones Informatica Indu'!L258</f>
        <v>1</v>
      </c>
    </row>
    <row r="259">
      <c r="A259">
        <f>'Calificaciones Informatica Indu'!A259</f>
        <v>258</v>
      </c>
      <c r="B259" t="str">
        <f>'Calificaciones Informatica Indu'!B259</f>
        <v>Rabat Gorbeña</v>
      </c>
      <c r="C259" s="45">
        <f>'Calificaciones Informatica Indu'!C259</f>
        <v>1</v>
      </c>
      <c r="D259" s="45">
        <f>'Calificaciones Informatica Indu'!D259</f>
        <v>1.49</v>
      </c>
      <c r="E259" s="45">
        <f>'Calificaciones Informatica Indu'!E259</f>
        <v>0.77</v>
      </c>
      <c r="F259" s="45">
        <f>'Calificaciones Informatica Indu'!F259</f>
        <v>0.8625</v>
      </c>
      <c r="G259" s="45">
        <f>'Calificaciones Informatica Indu'!G259</f>
        <v>2.175</v>
      </c>
      <c r="H259" s="45">
        <f>'Calificaciones Informatica Indu'!H259</f>
        <v>1.15</v>
      </c>
      <c r="I259" s="45">
        <f>'Calificaciones Informatica Indu'!I259</f>
        <v>7.4475</v>
      </c>
      <c r="J259" s="45">
        <f>'Calificaciones Informatica Indu'!J259</f>
        <v>1</v>
      </c>
      <c r="K259" s="45" t="str">
        <f>'Calificaciones Informatica Indu'!K259</f>
        <v>2012-2013</v>
      </c>
      <c r="L259" s="45">
        <f>'Calificaciones Informatica Indu'!L259</f>
        <v>3</v>
      </c>
    </row>
    <row r="260">
      <c r="A260">
        <f>'Calificaciones Informatica Indu'!A260</f>
        <v>259</v>
      </c>
      <c r="B260" t="str">
        <f>'Calificaciones Informatica Indu'!B260</f>
        <v>Ramilo Plata</v>
      </c>
      <c r="C260" s="45">
        <f>'Calificaciones Informatica Indu'!C260</f>
        <v>0.3</v>
      </c>
      <c r="D260" s="45">
        <f>'Calificaciones Informatica Indu'!D260</f>
        <v>1.25</v>
      </c>
      <c r="E260" s="45">
        <f>'Calificaciones Informatica Indu'!E260</f>
        <v>1</v>
      </c>
      <c r="F260" s="45">
        <f>'Calificaciones Informatica Indu'!F260</f>
        <v>0.6</v>
      </c>
      <c r="G260" s="45">
        <f>'Calificaciones Informatica Indu'!G260</f>
        <v>0.6</v>
      </c>
      <c r="H260" s="45">
        <f>'Calificaciones Informatica Indu'!H260</f>
        <v>1</v>
      </c>
      <c r="I260" s="45">
        <f>'Calificaciones Informatica Indu'!I260</f>
        <v>4.75</v>
      </c>
      <c r="J260" s="45">
        <f>'Calificaciones Informatica Indu'!J260</f>
        <v>1</v>
      </c>
      <c r="K260" s="45" t="str">
        <f>'Calificaciones Informatica Indu'!K260</f>
        <v>2012-2013</v>
      </c>
      <c r="L260" s="45">
        <f>'Calificaciones Informatica Indu'!L260</f>
        <v>1</v>
      </c>
    </row>
    <row r="261">
      <c r="A261">
        <f>'Calificaciones Informatica Indu'!A261</f>
        <v>260</v>
      </c>
      <c r="B261" t="str">
        <f>'Calificaciones Informatica Indu'!B261</f>
        <v>Reguillo Ferris</v>
      </c>
      <c r="C261" s="45">
        <f>'Calificaciones Informatica Indu'!C261</f>
        <v>0.5</v>
      </c>
      <c r="D261" s="45">
        <f>'Calificaciones Informatica Indu'!D261</f>
        <v>1</v>
      </c>
      <c r="E261" s="45">
        <f>'Calificaciones Informatica Indu'!E261</f>
        <v>1</v>
      </c>
      <c r="F261" s="45">
        <f>'Calificaciones Informatica Indu'!F261</f>
        <v>0</v>
      </c>
      <c r="G261" s="45">
        <f>'Calificaciones Informatica Indu'!G261</f>
        <v>0</v>
      </c>
      <c r="H261" s="45">
        <f>'Calificaciones Informatica Indu'!H261</f>
        <v>0.88</v>
      </c>
      <c r="I261" s="45">
        <f>'Calificaciones Informatica Indu'!I261</f>
        <v>3.38</v>
      </c>
      <c r="J261" s="45">
        <f>'Calificaciones Informatica Indu'!J261</f>
        <v>1</v>
      </c>
      <c r="K261" s="45" t="str">
        <f>'Calificaciones Informatica Indu'!K261</f>
        <v>2012-2013</v>
      </c>
      <c r="L261" s="45">
        <f>'Calificaciones Informatica Indu'!L261</f>
        <v>3</v>
      </c>
    </row>
    <row r="262">
      <c r="A262">
        <f>'Calificaciones Informatica Indu'!A262</f>
        <v>261</v>
      </c>
      <c r="B262" t="str">
        <f>'Calificaciones Informatica Indu'!B262</f>
        <v>Risco Cruz</v>
      </c>
      <c r="C262" s="45">
        <f>'Calificaciones Informatica Indu'!C262</f>
        <v>0</v>
      </c>
      <c r="D262" s="45" t="str">
        <f>'Calificaciones Informatica Indu'!D262</f>
        <v>NP</v>
      </c>
      <c r="E262" s="45" t="str">
        <f>'Calificaciones Informatica Indu'!E262</f>
        <v>NP</v>
      </c>
      <c r="F262" s="45" t="str">
        <f>'Calificaciones Informatica Indu'!F262</f>
        <v>NP</v>
      </c>
      <c r="G262" s="45" t="str">
        <f>'Calificaciones Informatica Indu'!G262</f>
        <v>NP</v>
      </c>
      <c r="H262" s="45">
        <f>'Calificaciones Informatica Indu'!H262</f>
        <v>0</v>
      </c>
      <c r="I262" s="45">
        <f>'Calificaciones Informatica Indu'!I262</f>
        <v>0</v>
      </c>
      <c r="J262" s="45">
        <f>'Calificaciones Informatica Indu'!J262</f>
        <v>1</v>
      </c>
      <c r="K262" s="45" t="str">
        <f>'Calificaciones Informatica Indu'!K262</f>
        <v>2012-2013</v>
      </c>
      <c r="L262" s="45">
        <f>'Calificaciones Informatica Indu'!L262</f>
        <v>1</v>
      </c>
    </row>
    <row r="263">
      <c r="A263">
        <f>'Calificaciones Informatica Indu'!A263</f>
        <v>262</v>
      </c>
      <c r="B263" t="str">
        <f>'Calificaciones Informatica Indu'!B263</f>
        <v>Rodriguez Lancha</v>
      </c>
      <c r="C263" s="45">
        <f>'Calificaciones Informatica Indu'!C263</f>
        <v>0</v>
      </c>
      <c r="D263" s="45">
        <f>'Calificaciones Informatica Indu'!D263</f>
        <v>1.07</v>
      </c>
      <c r="E263" s="45">
        <f>'Calificaciones Informatica Indu'!E263</f>
        <v>0.9</v>
      </c>
      <c r="F263" s="45">
        <f>'Calificaciones Informatica Indu'!F263</f>
        <v>0.4875</v>
      </c>
      <c r="G263" s="45" t="str">
        <f>'Calificaciones Informatica Indu'!G263</f>
        <v>NP</v>
      </c>
      <c r="H263" s="45">
        <f>'Calificaciones Informatica Indu'!H263</f>
        <v>0.47</v>
      </c>
      <c r="I263" s="45">
        <f>'Calificaciones Informatica Indu'!I263</f>
        <v>2.9275</v>
      </c>
      <c r="J263" s="45">
        <f>'Calificaciones Informatica Indu'!J263</f>
        <v>1</v>
      </c>
      <c r="K263" s="45" t="str">
        <f>'Calificaciones Informatica Indu'!K263</f>
        <v>2012-2013</v>
      </c>
      <c r="L263" s="45">
        <f>'Calificaciones Informatica Indu'!L263</f>
        <v>1</v>
      </c>
    </row>
    <row r="264">
      <c r="A264">
        <f>'Calificaciones Informatica Indu'!A264</f>
        <v>263</v>
      </c>
      <c r="B264" t="str">
        <f>'Calificaciones Informatica Indu'!B264</f>
        <v>Rodriguez Valero</v>
      </c>
      <c r="C264" s="45">
        <f>'Calificaciones Informatica Indu'!C264</f>
        <v>1</v>
      </c>
      <c r="D264" s="45">
        <f>'Calificaciones Informatica Indu'!D264</f>
        <v>1.82</v>
      </c>
      <c r="E264" s="45">
        <f>'Calificaciones Informatica Indu'!E264</f>
        <v>0.56</v>
      </c>
      <c r="F264" s="45">
        <f>'Calificaciones Informatica Indu'!F264</f>
        <v>1.35</v>
      </c>
      <c r="G264" s="45">
        <f>'Calificaciones Informatica Indu'!G264</f>
        <v>2.175</v>
      </c>
      <c r="H264" s="45">
        <f>'Calificaciones Informatica Indu'!H264</f>
        <v>1.1</v>
      </c>
      <c r="I264" s="45">
        <f>'Calificaciones Informatica Indu'!I264</f>
        <v>8.005</v>
      </c>
      <c r="J264" s="45">
        <f>'Calificaciones Informatica Indu'!J264</f>
        <v>1</v>
      </c>
      <c r="K264" s="45" t="str">
        <f>'Calificaciones Informatica Indu'!K264</f>
        <v>2012-2013</v>
      </c>
      <c r="L264" s="45">
        <f>'Calificaciones Informatica Indu'!L264</f>
        <v>3</v>
      </c>
    </row>
    <row r="265">
      <c r="A265">
        <f>'Calificaciones Informatica Indu'!A265</f>
        <v>264</v>
      </c>
      <c r="B265" t="str">
        <f>'Calificaciones Informatica Indu'!B265</f>
        <v>Romero Picazo</v>
      </c>
      <c r="C265" s="45">
        <f>'Calificaciones Informatica Indu'!C265</f>
        <v>0</v>
      </c>
      <c r="D265" s="45" t="str">
        <f>'Calificaciones Informatica Indu'!D265</f>
        <v>NP</v>
      </c>
      <c r="E265" s="45" t="str">
        <f>'Calificaciones Informatica Indu'!E265</f>
        <v>NP</v>
      </c>
      <c r="F265" s="45" t="str">
        <f>'Calificaciones Informatica Indu'!F265</f>
        <v>NP</v>
      </c>
      <c r="G265" s="45" t="str">
        <f>'Calificaciones Informatica Indu'!G265</f>
        <v>NP</v>
      </c>
      <c r="H265" s="45">
        <f>'Calificaciones Informatica Indu'!H265</f>
        <v>0</v>
      </c>
      <c r="I265" s="45">
        <f>'Calificaciones Informatica Indu'!I265</f>
        <v>0</v>
      </c>
      <c r="J265" s="45">
        <f>'Calificaciones Informatica Indu'!J265</f>
        <v>1</v>
      </c>
      <c r="K265" s="45" t="str">
        <f>'Calificaciones Informatica Indu'!K265</f>
        <v>2012-2013</v>
      </c>
      <c r="L265" s="45">
        <f>'Calificaciones Informatica Indu'!L265</f>
        <v>1</v>
      </c>
    </row>
    <row r="266">
      <c r="A266">
        <f>'Calificaciones Informatica Indu'!A266</f>
        <v>265</v>
      </c>
      <c r="B266" t="str">
        <f>'Calificaciones Informatica Indu'!B266</f>
        <v>Ruiz Diaz</v>
      </c>
      <c r="C266" s="45">
        <f>'Calificaciones Informatica Indu'!C266</f>
        <v>0.2</v>
      </c>
      <c r="D266" s="45">
        <f>'Calificaciones Informatica Indu'!D266</f>
        <v>1.95</v>
      </c>
      <c r="E266" s="45">
        <f>'Calificaciones Informatica Indu'!E266</f>
        <v>0.9</v>
      </c>
      <c r="F266" s="45">
        <f>'Calificaciones Informatica Indu'!F266</f>
        <v>0.525</v>
      </c>
      <c r="G266" s="45" t="str">
        <f>'Calificaciones Informatica Indu'!G266</f>
        <v>NP</v>
      </c>
      <c r="H266" s="45">
        <f>'Calificaciones Informatica Indu'!H266</f>
        <v>0.35</v>
      </c>
      <c r="I266" s="45">
        <f>'Calificaciones Informatica Indu'!I266</f>
        <v>3.925</v>
      </c>
      <c r="J266" s="45">
        <f>'Calificaciones Informatica Indu'!J266</f>
        <v>1</v>
      </c>
      <c r="K266" s="45" t="str">
        <f>'Calificaciones Informatica Indu'!K266</f>
        <v>2012-2013</v>
      </c>
      <c r="L266" s="45">
        <f>'Calificaciones Informatica Indu'!L266</f>
        <v>1</v>
      </c>
    </row>
    <row r="267">
      <c r="A267">
        <f>'Calificaciones Informatica Indu'!A267</f>
        <v>266</v>
      </c>
      <c r="B267" t="str">
        <f>'Calificaciones Informatica Indu'!B267</f>
        <v>Ruiz Escobar</v>
      </c>
      <c r="C267" s="45">
        <f>'Calificaciones Informatica Indu'!C267</f>
        <v>0.1</v>
      </c>
      <c r="D267" s="45">
        <f>'Calificaciones Informatica Indu'!D267</f>
        <v>0.54</v>
      </c>
      <c r="E267" s="45">
        <f>'Calificaciones Informatica Indu'!E267</f>
        <v>0.92</v>
      </c>
      <c r="F267" s="45">
        <f>'Calificaciones Informatica Indu'!F267</f>
        <v>0.375</v>
      </c>
      <c r="G267" s="45" t="str">
        <f>'Calificaciones Informatica Indu'!G267</f>
        <v>NP</v>
      </c>
      <c r="H267" s="45">
        <f>'Calificaciones Informatica Indu'!H267</f>
        <v>0.35</v>
      </c>
      <c r="I267" s="45">
        <f>'Calificaciones Informatica Indu'!I267</f>
        <v>2.285</v>
      </c>
      <c r="J267" s="45">
        <f>'Calificaciones Informatica Indu'!J267</f>
        <v>1</v>
      </c>
      <c r="K267" s="45" t="str">
        <f>'Calificaciones Informatica Indu'!K267</f>
        <v>2012-2013</v>
      </c>
      <c r="L267" s="45">
        <f>'Calificaciones Informatica Indu'!L267</f>
        <v>1</v>
      </c>
    </row>
    <row r="268">
      <c r="A268">
        <f>'Calificaciones Informatica Indu'!A268</f>
        <v>267</v>
      </c>
      <c r="B268" t="str">
        <f>'Calificaciones Informatica Indu'!B268</f>
        <v>Ruiz Fernández</v>
      </c>
      <c r="C268" s="45">
        <f>'Calificaciones Informatica Indu'!C268</f>
        <v>0</v>
      </c>
      <c r="D268" s="45" t="str">
        <f>'Calificaciones Informatica Indu'!D268</f>
        <v>NP</v>
      </c>
      <c r="E268" s="45" t="str">
        <f>'Calificaciones Informatica Indu'!E268</f>
        <v>NP</v>
      </c>
      <c r="F268" s="45" t="str">
        <f>'Calificaciones Informatica Indu'!F268</f>
        <v>NP</v>
      </c>
      <c r="G268" s="45" t="str">
        <f>'Calificaciones Informatica Indu'!G268</f>
        <v>NP</v>
      </c>
      <c r="H268" s="45">
        <f>'Calificaciones Informatica Indu'!H268</f>
        <v>0</v>
      </c>
      <c r="I268" s="45">
        <f>'Calificaciones Informatica Indu'!I268</f>
        <v>0</v>
      </c>
      <c r="J268" s="45">
        <f>'Calificaciones Informatica Indu'!J268</f>
        <v>1</v>
      </c>
      <c r="K268" s="45" t="str">
        <f>'Calificaciones Informatica Indu'!K268</f>
        <v>2012-2013</v>
      </c>
      <c r="L268" s="45">
        <f>'Calificaciones Informatica Indu'!L268</f>
        <v>1</v>
      </c>
    </row>
    <row r="269">
      <c r="A269">
        <f>'Calificaciones Informatica Indu'!A269</f>
        <v>268</v>
      </c>
      <c r="B269" t="str">
        <f>'Calificaciones Informatica Indu'!B269</f>
        <v>Ruiz Fernández</v>
      </c>
      <c r="C269" s="45">
        <f>'Calificaciones Informatica Indu'!C269</f>
        <v>0</v>
      </c>
      <c r="D269" s="45">
        <f>'Calificaciones Informatica Indu'!D269</f>
        <v>0.4</v>
      </c>
      <c r="E269" s="45">
        <f>'Calificaciones Informatica Indu'!E269</f>
        <v>0.5</v>
      </c>
      <c r="F269" s="45">
        <f>'Calificaciones Informatica Indu'!F269</f>
        <v>0</v>
      </c>
      <c r="G269" s="45" t="str">
        <f>'Calificaciones Informatica Indu'!G269</f>
        <v>NP</v>
      </c>
      <c r="H269" s="45">
        <f>'Calificaciones Informatica Indu'!H269</f>
        <v>0</v>
      </c>
      <c r="I269" s="45">
        <f>'Calificaciones Informatica Indu'!I269</f>
        <v>0.9</v>
      </c>
      <c r="J269" s="45">
        <f>'Calificaciones Informatica Indu'!J269</f>
        <v>1</v>
      </c>
      <c r="K269" s="45" t="str">
        <f>'Calificaciones Informatica Indu'!K269</f>
        <v>2012-2013</v>
      </c>
      <c r="L269" s="45">
        <f>'Calificaciones Informatica Indu'!L269</f>
        <v>1</v>
      </c>
    </row>
    <row r="270">
      <c r="A270">
        <f>'Calificaciones Informatica Indu'!A270</f>
        <v>269</v>
      </c>
      <c r="B270" t="str">
        <f>'Calificaciones Informatica Indu'!B270</f>
        <v>Ruiz Valero</v>
      </c>
      <c r="C270" s="45">
        <f>'Calificaciones Informatica Indu'!C270</f>
        <v>0</v>
      </c>
      <c r="D270" s="45" t="str">
        <f>'Calificaciones Informatica Indu'!D270</f>
        <v>NP</v>
      </c>
      <c r="E270" s="45" t="str">
        <f>'Calificaciones Informatica Indu'!E270</f>
        <v>NP</v>
      </c>
      <c r="F270" s="45" t="str">
        <f>'Calificaciones Informatica Indu'!F270</f>
        <v>NP</v>
      </c>
      <c r="G270" s="45" t="str">
        <f>'Calificaciones Informatica Indu'!G270</f>
        <v>NP</v>
      </c>
      <c r="H270" s="45">
        <f>'Calificaciones Informatica Indu'!H270</f>
        <v>0</v>
      </c>
      <c r="I270" s="45">
        <f>'Calificaciones Informatica Indu'!I270</f>
        <v>0</v>
      </c>
      <c r="J270" s="45">
        <f>'Calificaciones Informatica Indu'!J270</f>
        <v>1</v>
      </c>
      <c r="K270" s="45" t="str">
        <f>'Calificaciones Informatica Indu'!K270</f>
        <v>2012-2013</v>
      </c>
      <c r="L270" s="45">
        <f>'Calificaciones Informatica Indu'!L270</f>
        <v>1</v>
      </c>
    </row>
    <row r="271">
      <c r="A271">
        <f>'Calificaciones Informatica Indu'!A271</f>
        <v>270</v>
      </c>
      <c r="B271" t="str">
        <f>'Calificaciones Informatica Indu'!B271</f>
        <v>Sánchez Caballero</v>
      </c>
      <c r="C271" s="45">
        <f>'Calificaciones Informatica Indu'!C271</f>
        <v>1</v>
      </c>
      <c r="D271" s="45">
        <f>'Calificaciones Informatica Indu'!D271</f>
        <v>1.96</v>
      </c>
      <c r="E271" s="45">
        <f>'Calificaciones Informatica Indu'!E271</f>
        <v>0.93</v>
      </c>
      <c r="F271" s="45">
        <f>'Calificaciones Informatica Indu'!F271</f>
        <v>1.35</v>
      </c>
      <c r="G271" s="45">
        <f>'Calificaciones Informatica Indu'!G271</f>
        <v>2.925</v>
      </c>
      <c r="H271" s="45">
        <f>'Calificaciones Informatica Indu'!H271</f>
        <v>1.5</v>
      </c>
      <c r="I271" s="45">
        <f>'Calificaciones Informatica Indu'!I271</f>
        <v>9.665</v>
      </c>
      <c r="J271" s="45">
        <f>'Calificaciones Informatica Indu'!J271</f>
        <v>1</v>
      </c>
      <c r="K271" s="45" t="str">
        <f>'Calificaciones Informatica Indu'!K271</f>
        <v>2012-2013</v>
      </c>
      <c r="L271" s="45">
        <f>'Calificaciones Informatica Indu'!L271</f>
        <v>1</v>
      </c>
    </row>
    <row r="272">
      <c r="A272">
        <f>'Calificaciones Informatica Indu'!A272</f>
        <v>271</v>
      </c>
      <c r="B272" t="str">
        <f>'Calificaciones Informatica Indu'!B272</f>
        <v>Sánchez Coronado</v>
      </c>
      <c r="C272" s="45">
        <f>'Calificaciones Informatica Indu'!C272</f>
        <v>0</v>
      </c>
      <c r="D272" s="45" t="str">
        <f>'Calificaciones Informatica Indu'!D272</f>
        <v>NP</v>
      </c>
      <c r="E272" s="45" t="str">
        <f>'Calificaciones Informatica Indu'!E272</f>
        <v>NP</v>
      </c>
      <c r="F272" s="45" t="str">
        <f>'Calificaciones Informatica Indu'!F272</f>
        <v>NP</v>
      </c>
      <c r="G272" s="45" t="str">
        <f>'Calificaciones Informatica Indu'!G272</f>
        <v>NP</v>
      </c>
      <c r="H272" s="45">
        <f>'Calificaciones Informatica Indu'!H272</f>
        <v>0</v>
      </c>
      <c r="I272" s="45">
        <f>'Calificaciones Informatica Indu'!I272</f>
        <v>0</v>
      </c>
      <c r="J272" s="45">
        <f>'Calificaciones Informatica Indu'!J272</f>
        <v>1</v>
      </c>
      <c r="K272" s="45" t="str">
        <f>'Calificaciones Informatica Indu'!K272</f>
        <v>2012-2013</v>
      </c>
      <c r="L272" s="45">
        <f>'Calificaciones Informatica Indu'!L272</f>
        <v>1</v>
      </c>
    </row>
    <row r="273">
      <c r="A273">
        <f>'Calificaciones Informatica Indu'!A273</f>
        <v>272</v>
      </c>
      <c r="B273" t="str">
        <f>'Calificaciones Informatica Indu'!B273</f>
        <v>Sánchez Fuentes Segovia</v>
      </c>
      <c r="C273" s="45">
        <f>'Calificaciones Informatica Indu'!C273</f>
        <v>0.5</v>
      </c>
      <c r="D273" s="45">
        <f>'Calificaciones Informatica Indu'!D273</f>
        <v>1.66</v>
      </c>
      <c r="E273" s="45">
        <f>'Calificaciones Informatica Indu'!E273</f>
        <v>0.81</v>
      </c>
      <c r="F273" s="45">
        <f>'Calificaciones Informatica Indu'!F273</f>
        <v>0.4875</v>
      </c>
      <c r="G273" s="45" t="str">
        <f>'Calificaciones Informatica Indu'!G273</f>
        <v>NP</v>
      </c>
      <c r="H273" s="45">
        <f>'Calificaciones Informatica Indu'!H273</f>
        <v>0.6</v>
      </c>
      <c r="I273" s="45">
        <f>'Calificaciones Informatica Indu'!I273</f>
        <v>4.0575</v>
      </c>
      <c r="J273" s="45">
        <f>'Calificaciones Informatica Indu'!J273</f>
        <v>1</v>
      </c>
      <c r="K273" s="45" t="str">
        <f>'Calificaciones Informatica Indu'!K273</f>
        <v>2012-2013</v>
      </c>
      <c r="L273" s="45">
        <f>'Calificaciones Informatica Indu'!L273</f>
        <v>1</v>
      </c>
    </row>
    <row r="274">
      <c r="A274">
        <f>'Calificaciones Informatica Indu'!A274</f>
        <v>273</v>
      </c>
      <c r="B274" t="str">
        <f>'Calificaciones Informatica Indu'!B274</f>
        <v>Sánchez Gallego</v>
      </c>
      <c r="C274" s="45">
        <f>'Calificaciones Informatica Indu'!C274</f>
        <v>1</v>
      </c>
      <c r="D274" s="45">
        <f>'Calificaciones Informatica Indu'!D274</f>
        <v>2</v>
      </c>
      <c r="E274" s="45">
        <f>'Calificaciones Informatica Indu'!E274</f>
        <v>0.4</v>
      </c>
      <c r="F274" s="45">
        <f>'Calificaciones Informatica Indu'!F274</f>
        <v>1</v>
      </c>
      <c r="G274" s="45">
        <f>'Calificaciones Informatica Indu'!G274</f>
        <v>1.25</v>
      </c>
      <c r="H274" s="45">
        <f>'Calificaciones Informatica Indu'!H274</f>
        <v>1</v>
      </c>
      <c r="I274" s="45">
        <f>'Calificaciones Informatica Indu'!I274</f>
        <v>6.65</v>
      </c>
      <c r="J274" s="45">
        <f>'Calificaciones Informatica Indu'!J274</f>
        <v>1</v>
      </c>
      <c r="K274" s="45" t="str">
        <f>'Calificaciones Informatica Indu'!K274</f>
        <v>2012-2013</v>
      </c>
      <c r="L274" s="45">
        <f>'Calificaciones Informatica Indu'!L274</f>
        <v>1</v>
      </c>
    </row>
    <row r="275">
      <c r="A275">
        <f>'Calificaciones Informatica Indu'!A275</f>
        <v>274</v>
      </c>
      <c r="B275" t="str">
        <f>'Calificaciones Informatica Indu'!B275</f>
        <v>Sánchez Negrete</v>
      </c>
      <c r="C275" s="45">
        <f>'Calificaciones Informatica Indu'!C275</f>
        <v>0</v>
      </c>
      <c r="D275" s="45">
        <f>'Calificaciones Informatica Indu'!D275</f>
        <v>0.67</v>
      </c>
      <c r="E275" s="45">
        <f>'Calificaciones Informatica Indu'!E275</f>
        <v>0.75</v>
      </c>
      <c r="F275" s="45">
        <f>'Calificaciones Informatica Indu'!F275</f>
        <v>0.8625</v>
      </c>
      <c r="G275" s="45">
        <f>'Calificaciones Informatica Indu'!G275</f>
        <v>1.575</v>
      </c>
      <c r="H275" s="45">
        <f>'Calificaciones Informatica Indu'!H275</f>
        <v>0.4</v>
      </c>
      <c r="I275" s="45">
        <f>'Calificaciones Informatica Indu'!I275</f>
        <v>4.2575</v>
      </c>
      <c r="J275" s="45">
        <f>'Calificaciones Informatica Indu'!J275</f>
        <v>1</v>
      </c>
      <c r="K275" s="45" t="str">
        <f>'Calificaciones Informatica Indu'!K275</f>
        <v>2012-2013</v>
      </c>
      <c r="L275" s="45">
        <f>'Calificaciones Informatica Indu'!L275</f>
        <v>1</v>
      </c>
    </row>
    <row r="276">
      <c r="A276">
        <f>'Calificaciones Informatica Indu'!A276</f>
        <v>275</v>
      </c>
      <c r="B276" t="str">
        <f>'Calificaciones Informatica Indu'!B276</f>
        <v>Sánchez Rodriguez</v>
      </c>
      <c r="C276" s="45">
        <f>'Calificaciones Informatica Indu'!C276</f>
        <v>0</v>
      </c>
      <c r="D276" s="45" t="str">
        <f>'Calificaciones Informatica Indu'!D276</f>
        <v>NP</v>
      </c>
      <c r="E276" s="45" t="str">
        <f>'Calificaciones Informatica Indu'!E276</f>
        <v>NP</v>
      </c>
      <c r="F276" s="45" t="str">
        <f>'Calificaciones Informatica Indu'!F276</f>
        <v>NP</v>
      </c>
      <c r="G276" s="45" t="str">
        <f>'Calificaciones Informatica Indu'!G276</f>
        <v>NP</v>
      </c>
      <c r="H276" s="45">
        <f>'Calificaciones Informatica Indu'!H276</f>
        <v>0</v>
      </c>
      <c r="I276" s="45">
        <f>'Calificaciones Informatica Indu'!I276</f>
        <v>0</v>
      </c>
      <c r="J276" s="45">
        <f>'Calificaciones Informatica Indu'!J276</f>
        <v>1</v>
      </c>
      <c r="K276" s="45" t="str">
        <f>'Calificaciones Informatica Indu'!K276</f>
        <v>2012-2013</v>
      </c>
      <c r="L276" s="45">
        <f>'Calificaciones Informatica Indu'!L276</f>
        <v>1</v>
      </c>
    </row>
    <row r="277">
      <c r="A277">
        <f>'Calificaciones Informatica Indu'!A277</f>
        <v>276</v>
      </c>
      <c r="B277" t="str">
        <f>'Calificaciones Informatica Indu'!B277</f>
        <v>Sánchez Santiago</v>
      </c>
      <c r="C277" s="45">
        <f>'Calificaciones Informatica Indu'!C277</f>
        <v>1</v>
      </c>
      <c r="D277" s="45">
        <f>'Calificaciones Informatica Indu'!D277</f>
        <v>1.82</v>
      </c>
      <c r="E277" s="45">
        <f>'Calificaciones Informatica Indu'!E277</f>
        <v>0.92</v>
      </c>
      <c r="F277" s="45">
        <f>'Calificaciones Informatica Indu'!F277</f>
        <v>0.6</v>
      </c>
      <c r="G277" s="45">
        <f>'Calificaciones Informatica Indu'!G277</f>
        <v>2.925</v>
      </c>
      <c r="H277" s="45">
        <f>'Calificaciones Informatica Indu'!H277</f>
        <v>1.5</v>
      </c>
      <c r="I277" s="45">
        <f>'Calificaciones Informatica Indu'!I277</f>
        <v>8.765</v>
      </c>
      <c r="J277" s="45">
        <f>'Calificaciones Informatica Indu'!J277</f>
        <v>1</v>
      </c>
      <c r="K277" s="45" t="str">
        <f>'Calificaciones Informatica Indu'!K277</f>
        <v>2012-2013</v>
      </c>
      <c r="L277" s="45">
        <f>'Calificaciones Informatica Indu'!L277</f>
        <v>1</v>
      </c>
    </row>
    <row r="278">
      <c r="A278">
        <f>'Calificaciones Informatica Indu'!A278</f>
        <v>277</v>
      </c>
      <c r="B278" t="str">
        <f>'Calificaciones Informatica Indu'!B278</f>
        <v>Sánchez Viñambres</v>
      </c>
      <c r="C278" s="45">
        <f>'Calificaciones Informatica Indu'!C278</f>
        <v>1</v>
      </c>
      <c r="D278" s="45">
        <f>'Calificaciones Informatica Indu'!D278</f>
        <v>2</v>
      </c>
      <c r="E278" s="45">
        <f>'Calificaciones Informatica Indu'!E278</f>
        <v>0.45</v>
      </c>
      <c r="F278" s="45">
        <f>'Calificaciones Informatica Indu'!F278</f>
        <v>1</v>
      </c>
      <c r="G278" s="45">
        <f>'Calificaciones Informatica Indu'!G278</f>
        <v>1.55</v>
      </c>
      <c r="H278" s="45">
        <f>'Calificaciones Informatica Indu'!H278</f>
        <v>1.35</v>
      </c>
      <c r="I278" s="45">
        <f>'Calificaciones Informatica Indu'!I278</f>
        <v>7.35</v>
      </c>
      <c r="J278" s="45">
        <f>'Calificaciones Informatica Indu'!J278</f>
        <v>1</v>
      </c>
      <c r="K278" s="45" t="str">
        <f>'Calificaciones Informatica Indu'!K278</f>
        <v>2012-2013</v>
      </c>
      <c r="L278" s="45">
        <f>'Calificaciones Informatica Indu'!L278</f>
        <v>1</v>
      </c>
    </row>
    <row r="279">
      <c r="A279">
        <f>'Calificaciones Informatica Indu'!A279</f>
        <v>278</v>
      </c>
      <c r="B279" t="str">
        <f>'Calificaciones Informatica Indu'!B279</f>
        <v>Santos Martín</v>
      </c>
      <c r="C279" s="45">
        <f>'Calificaciones Informatica Indu'!C279</f>
        <v>0</v>
      </c>
      <c r="D279" s="45" t="str">
        <f>'Calificaciones Informatica Indu'!D279</f>
        <v>NP</v>
      </c>
      <c r="E279" s="45" t="str">
        <f>'Calificaciones Informatica Indu'!E279</f>
        <v>NP</v>
      </c>
      <c r="F279" s="45" t="str">
        <f>'Calificaciones Informatica Indu'!F279</f>
        <v>NP</v>
      </c>
      <c r="G279" s="45" t="str">
        <f>'Calificaciones Informatica Indu'!G279</f>
        <v>NP</v>
      </c>
      <c r="H279" s="45">
        <f>'Calificaciones Informatica Indu'!H279</f>
        <v>0</v>
      </c>
      <c r="I279" s="45">
        <f>'Calificaciones Informatica Indu'!I279</f>
        <v>0</v>
      </c>
      <c r="J279" s="45">
        <f>'Calificaciones Informatica Indu'!J279</f>
        <v>1</v>
      </c>
      <c r="K279" s="45" t="str">
        <f>'Calificaciones Informatica Indu'!K279</f>
        <v>2012-2013</v>
      </c>
      <c r="L279" s="45">
        <f>'Calificaciones Informatica Indu'!L279</f>
        <v>1</v>
      </c>
    </row>
    <row r="280">
      <c r="A280">
        <f>'Calificaciones Informatica Indu'!A280</f>
        <v>279</v>
      </c>
      <c r="B280" t="str">
        <f>'Calificaciones Informatica Indu'!B280</f>
        <v>Serrano Diaz</v>
      </c>
      <c r="C280" s="45">
        <f>'Calificaciones Informatica Indu'!C280</f>
        <v>0</v>
      </c>
      <c r="D280" s="45" t="str">
        <f>'Calificaciones Informatica Indu'!D280</f>
        <v>NP</v>
      </c>
      <c r="E280" s="45" t="str">
        <f>'Calificaciones Informatica Indu'!E280</f>
        <v>NP</v>
      </c>
      <c r="F280" s="45" t="str">
        <f>'Calificaciones Informatica Indu'!F280</f>
        <v>NP</v>
      </c>
      <c r="G280" s="45" t="str">
        <f>'Calificaciones Informatica Indu'!G280</f>
        <v>NP</v>
      </c>
      <c r="H280" s="45">
        <f>'Calificaciones Informatica Indu'!H280</f>
        <v>0</v>
      </c>
      <c r="I280" s="45">
        <f>'Calificaciones Informatica Indu'!I280</f>
        <v>0</v>
      </c>
      <c r="J280" s="45">
        <f>'Calificaciones Informatica Indu'!J280</f>
        <v>1</v>
      </c>
      <c r="K280" s="45" t="str">
        <f>'Calificaciones Informatica Indu'!K280</f>
        <v>2012-2013</v>
      </c>
      <c r="L280" s="45">
        <f>'Calificaciones Informatica Indu'!L280</f>
        <v>1</v>
      </c>
    </row>
    <row r="281">
      <c r="A281">
        <f>'Calificaciones Informatica Indu'!A281</f>
        <v>280</v>
      </c>
      <c r="B281" t="str">
        <f>'Calificaciones Informatica Indu'!B281</f>
        <v>Sila Roka</v>
      </c>
      <c r="C281" s="45">
        <f>'Calificaciones Informatica Indu'!C281</f>
        <v>0.2</v>
      </c>
      <c r="D281" s="45">
        <f>'Calificaciones Informatica Indu'!D281</f>
        <v>1.8</v>
      </c>
      <c r="E281" s="45">
        <f>'Calificaciones Informatica Indu'!E281</f>
        <v>0.77</v>
      </c>
      <c r="F281" s="45">
        <f>'Calificaciones Informatica Indu'!F281</f>
        <v>0</v>
      </c>
      <c r="G281" s="45" t="str">
        <f>'Calificaciones Informatica Indu'!G281</f>
        <v>NP</v>
      </c>
      <c r="H281" s="45">
        <f>'Calificaciones Informatica Indu'!H281</f>
        <v>0.24</v>
      </c>
      <c r="I281" s="45">
        <f>'Calificaciones Informatica Indu'!I281</f>
        <v>3.01</v>
      </c>
      <c r="J281" s="45">
        <f>'Calificaciones Informatica Indu'!J281</f>
        <v>1</v>
      </c>
      <c r="K281" s="45" t="str">
        <f>'Calificaciones Informatica Indu'!K281</f>
        <v>2012-2013</v>
      </c>
      <c r="L281" s="45">
        <f>'Calificaciones Informatica Indu'!L281</f>
        <v>1</v>
      </c>
    </row>
    <row r="282">
      <c r="A282">
        <f>'Calificaciones Informatica Indu'!A282</f>
        <v>281</v>
      </c>
      <c r="B282" t="str">
        <f>'Calificaciones Informatica Indu'!B282</f>
        <v>Sobrino Gutierrez</v>
      </c>
      <c r="C282" s="45">
        <f>'Calificaciones Informatica Indu'!C282</f>
        <v>0.1</v>
      </c>
      <c r="D282" s="45">
        <f>'Calificaciones Informatica Indu'!D282</f>
        <v>0.74</v>
      </c>
      <c r="E282" s="45">
        <f>'Calificaciones Informatica Indu'!E282</f>
        <v>0.8</v>
      </c>
      <c r="F282" s="45">
        <f>'Calificaciones Informatica Indu'!F282</f>
        <v>0</v>
      </c>
      <c r="G282" s="45" t="str">
        <f>'Calificaciones Informatica Indu'!G282</f>
        <v>NP</v>
      </c>
      <c r="H282" s="45">
        <f>'Calificaciones Informatica Indu'!H282</f>
        <v>0.3</v>
      </c>
      <c r="I282" s="45">
        <f>'Calificaciones Informatica Indu'!I282</f>
        <v>1.94</v>
      </c>
      <c r="J282" s="45">
        <f>'Calificaciones Informatica Indu'!J282</f>
        <v>1</v>
      </c>
      <c r="K282" s="45" t="str">
        <f>'Calificaciones Informatica Indu'!K282</f>
        <v>2012-2013</v>
      </c>
      <c r="L282" s="45">
        <f>'Calificaciones Informatica Indu'!L282</f>
        <v>3</v>
      </c>
    </row>
    <row r="283">
      <c r="A283">
        <f>'Calificaciones Informatica Indu'!A283</f>
        <v>282</v>
      </c>
      <c r="B283" t="str">
        <f>'Calificaciones Informatica Indu'!B283</f>
        <v>Tejeda Fernández</v>
      </c>
      <c r="C283" s="45">
        <f>'Calificaciones Informatica Indu'!C283</f>
        <v>0</v>
      </c>
      <c r="D283" s="45" t="str">
        <f>'Calificaciones Informatica Indu'!D283</f>
        <v>NP</v>
      </c>
      <c r="E283" s="45" t="str">
        <f>'Calificaciones Informatica Indu'!E283</f>
        <v>NP</v>
      </c>
      <c r="F283" s="45" t="str">
        <f>'Calificaciones Informatica Indu'!F283</f>
        <v>NP</v>
      </c>
      <c r="G283" s="45" t="str">
        <f>'Calificaciones Informatica Indu'!G283</f>
        <v>NP</v>
      </c>
      <c r="H283" s="45">
        <f>'Calificaciones Informatica Indu'!H283</f>
        <v>0</v>
      </c>
      <c r="I283" s="45">
        <f>'Calificaciones Informatica Indu'!I283</f>
        <v>0</v>
      </c>
      <c r="J283" s="45">
        <f>'Calificaciones Informatica Indu'!J283</f>
        <v>1</v>
      </c>
      <c r="K283" s="45" t="str">
        <f>'Calificaciones Informatica Indu'!K283</f>
        <v>2012-2013</v>
      </c>
      <c r="L283" s="45">
        <f>'Calificaciones Informatica Indu'!L283</f>
        <v>1</v>
      </c>
    </row>
    <row r="284">
      <c r="A284">
        <f>'Calificaciones Informatica Indu'!A284</f>
        <v>283</v>
      </c>
      <c r="B284" t="str">
        <f>'Calificaciones Informatica Indu'!B284</f>
        <v>Tellez Matey</v>
      </c>
      <c r="C284" s="45">
        <f>'Calificaciones Informatica Indu'!C284</f>
        <v>0</v>
      </c>
      <c r="D284" s="45">
        <f>'Calificaciones Informatica Indu'!D284</f>
        <v>1</v>
      </c>
      <c r="E284" s="45">
        <f>'Calificaciones Informatica Indu'!E284</f>
        <v>0.25</v>
      </c>
      <c r="F284" s="45">
        <f>'Calificaciones Informatica Indu'!F284</f>
        <v>0</v>
      </c>
      <c r="G284" s="45">
        <f>'Calificaciones Informatica Indu'!G284</f>
        <v>0.25</v>
      </c>
      <c r="H284" s="45">
        <f>'Calificaciones Informatica Indu'!H284</f>
        <v>0</v>
      </c>
      <c r="I284" s="45">
        <f>'Calificaciones Informatica Indu'!I284</f>
        <v>1.5</v>
      </c>
      <c r="J284" s="45">
        <f>'Calificaciones Informatica Indu'!J284</f>
        <v>1</v>
      </c>
      <c r="K284" s="45" t="str">
        <f>'Calificaciones Informatica Indu'!K284</f>
        <v>2012-2013</v>
      </c>
      <c r="L284" s="45">
        <f>'Calificaciones Informatica Indu'!L284</f>
        <v>1</v>
      </c>
    </row>
    <row r="285">
      <c r="A285">
        <f>'Calificaciones Informatica Indu'!A285</f>
        <v>284</v>
      </c>
      <c r="B285" t="str">
        <f>'Calificaciones Informatica Indu'!B285</f>
        <v>Templado Rodriguez</v>
      </c>
      <c r="C285" s="45">
        <f>'Calificaciones Informatica Indu'!C285</f>
        <v>0</v>
      </c>
      <c r="D285" s="45" t="str">
        <f>'Calificaciones Informatica Indu'!D285</f>
        <v>NP</v>
      </c>
      <c r="E285" s="45">
        <f>'Calificaciones Informatica Indu'!E285</f>
        <v>0.86</v>
      </c>
      <c r="F285" s="45" t="str">
        <f>'Calificaciones Informatica Indu'!F285</f>
        <v>NP</v>
      </c>
      <c r="G285" s="45" t="str">
        <f>'Calificaciones Informatica Indu'!G285</f>
        <v>NP</v>
      </c>
      <c r="H285" s="45">
        <f>'Calificaciones Informatica Indu'!H285</f>
        <v>0.2</v>
      </c>
      <c r="I285" s="45">
        <f>'Calificaciones Informatica Indu'!I285</f>
        <v>1.06</v>
      </c>
      <c r="J285" s="45">
        <f>'Calificaciones Informatica Indu'!J285</f>
        <v>1</v>
      </c>
      <c r="K285" s="45" t="str">
        <f>'Calificaciones Informatica Indu'!K285</f>
        <v>2012-2013</v>
      </c>
      <c r="L285" s="45">
        <f>'Calificaciones Informatica Indu'!L285</f>
        <v>3</v>
      </c>
    </row>
    <row r="286">
      <c r="A286">
        <f>'Calificaciones Informatica Indu'!A286</f>
        <v>285</v>
      </c>
      <c r="B286" t="str">
        <f>'Calificaciones Informatica Indu'!B286</f>
        <v>Toledano Arenas</v>
      </c>
      <c r="C286" s="45">
        <f>'Calificaciones Informatica Indu'!C286</f>
        <v>0</v>
      </c>
      <c r="D286" s="45" t="str">
        <f>'Calificaciones Informatica Indu'!D286</f>
        <v>NP</v>
      </c>
      <c r="E286" s="45" t="str">
        <f>'Calificaciones Informatica Indu'!E286</f>
        <v>NP</v>
      </c>
      <c r="F286" s="45" t="str">
        <f>'Calificaciones Informatica Indu'!F286</f>
        <v>NP</v>
      </c>
      <c r="G286" s="45" t="str">
        <f>'Calificaciones Informatica Indu'!G286</f>
        <v>NP</v>
      </c>
      <c r="H286" s="45">
        <f>'Calificaciones Informatica Indu'!H286</f>
        <v>0</v>
      </c>
      <c r="I286" s="45">
        <f>'Calificaciones Informatica Indu'!I286</f>
        <v>0</v>
      </c>
      <c r="J286" s="45">
        <f>'Calificaciones Informatica Indu'!J286</f>
        <v>1</v>
      </c>
      <c r="K286" s="45" t="str">
        <f>'Calificaciones Informatica Indu'!K286</f>
        <v>2012-2013</v>
      </c>
      <c r="L286" s="45">
        <f>'Calificaciones Informatica Indu'!L286</f>
        <v>1</v>
      </c>
    </row>
    <row r="287">
      <c r="A287">
        <f>'Calificaciones Informatica Indu'!A287</f>
        <v>286</v>
      </c>
      <c r="B287" t="str">
        <f>'Calificaciones Informatica Indu'!B287</f>
        <v>Trujillo García</v>
      </c>
      <c r="C287" s="45">
        <f>'Calificaciones Informatica Indu'!C287</f>
        <v>1</v>
      </c>
      <c r="D287" s="45">
        <f>'Calificaciones Informatica Indu'!D287</f>
        <v>1.62</v>
      </c>
      <c r="E287" s="45">
        <f>'Calificaciones Informatica Indu'!E287</f>
        <v>0.81</v>
      </c>
      <c r="F287" s="45">
        <f>'Calificaciones Informatica Indu'!F287</f>
        <v>0.825</v>
      </c>
      <c r="G287" s="45">
        <f>'Calificaciones Informatica Indu'!G287</f>
        <v>1.725</v>
      </c>
      <c r="H287" s="45">
        <f>'Calificaciones Informatica Indu'!H287</f>
        <v>1.15</v>
      </c>
      <c r="I287" s="45">
        <f>'Calificaciones Informatica Indu'!I287</f>
        <v>7.13</v>
      </c>
      <c r="J287" s="45">
        <f>'Calificaciones Informatica Indu'!J287</f>
        <v>1</v>
      </c>
      <c r="K287" s="45" t="str">
        <f>'Calificaciones Informatica Indu'!K287</f>
        <v>2012-2013</v>
      </c>
      <c r="L287" s="45">
        <f>'Calificaciones Informatica Indu'!L287</f>
        <v>1</v>
      </c>
    </row>
    <row r="288">
      <c r="A288">
        <f>'Calificaciones Informatica Indu'!A288</f>
        <v>287</v>
      </c>
      <c r="B288" t="str">
        <f>'Calificaciones Informatica Indu'!B288</f>
        <v>Valdes Andrada</v>
      </c>
      <c r="C288" s="45">
        <f>'Calificaciones Informatica Indu'!C288</f>
        <v>0.4</v>
      </c>
      <c r="D288" s="45">
        <f>'Calificaciones Informatica Indu'!D288</f>
        <v>1.07</v>
      </c>
      <c r="E288" s="45">
        <f>'Calificaciones Informatica Indu'!E288</f>
        <v>1</v>
      </c>
      <c r="F288" s="45">
        <f>'Calificaciones Informatica Indu'!F288</f>
        <v>0.45</v>
      </c>
      <c r="G288" s="45" t="str">
        <f>'Calificaciones Informatica Indu'!G288</f>
        <v>NP</v>
      </c>
      <c r="H288" s="45">
        <f>'Calificaciones Informatica Indu'!H288</f>
        <v>0.55</v>
      </c>
      <c r="I288" s="45">
        <f>'Calificaciones Informatica Indu'!I288</f>
        <v>3.47</v>
      </c>
      <c r="J288" s="45">
        <f>'Calificaciones Informatica Indu'!J288</f>
        <v>1</v>
      </c>
      <c r="K288" s="45" t="str">
        <f>'Calificaciones Informatica Indu'!K288</f>
        <v>2012-2013</v>
      </c>
      <c r="L288" s="45">
        <f>'Calificaciones Informatica Indu'!L288</f>
        <v>1</v>
      </c>
    </row>
    <row r="289">
      <c r="A289">
        <f>'Calificaciones Informatica Indu'!A289</f>
        <v>288</v>
      </c>
      <c r="B289" t="str">
        <f>'Calificaciones Informatica Indu'!B289</f>
        <v>Vazquez Rodriguez</v>
      </c>
      <c r="C289" s="45">
        <f>'Calificaciones Informatica Indu'!C289</f>
        <v>0</v>
      </c>
      <c r="D289" s="45" t="str">
        <f>'Calificaciones Informatica Indu'!D289</f>
        <v>NP</v>
      </c>
      <c r="E289" s="45" t="str">
        <f>'Calificaciones Informatica Indu'!E289</f>
        <v>NP</v>
      </c>
      <c r="F289" s="45" t="str">
        <f>'Calificaciones Informatica Indu'!F289</f>
        <v>NP</v>
      </c>
      <c r="G289" s="45" t="str">
        <f>'Calificaciones Informatica Indu'!G289</f>
        <v>NP</v>
      </c>
      <c r="H289" s="45">
        <f>'Calificaciones Informatica Indu'!H289</f>
        <v>0</v>
      </c>
      <c r="I289" s="45">
        <f>'Calificaciones Informatica Indu'!I289</f>
        <v>0</v>
      </c>
      <c r="J289" s="45">
        <f>'Calificaciones Informatica Indu'!J289</f>
        <v>1</v>
      </c>
      <c r="K289" s="45" t="str">
        <f>'Calificaciones Informatica Indu'!K289</f>
        <v>2012-2013</v>
      </c>
      <c r="L289" s="45">
        <f>'Calificaciones Informatica Indu'!L289</f>
        <v>1</v>
      </c>
    </row>
    <row r="290">
      <c r="A290">
        <f>'Calificaciones Informatica Indu'!A290</f>
        <v>289</v>
      </c>
      <c r="B290" t="str">
        <f>'Calificaciones Informatica Indu'!B290</f>
        <v>Villanueva Gutierrez</v>
      </c>
      <c r="C290" s="45">
        <f>'Calificaciones Informatica Indu'!C290</f>
        <v>1</v>
      </c>
      <c r="D290" s="45">
        <f>'Calificaciones Informatica Indu'!D290</f>
        <v>1.83</v>
      </c>
      <c r="E290" s="45">
        <f>'Calificaciones Informatica Indu'!E290</f>
        <v>1</v>
      </c>
      <c r="F290" s="45">
        <f>'Calificaciones Informatica Indu'!F290</f>
        <v>0.8625</v>
      </c>
      <c r="G290" s="45">
        <f>'Calificaciones Informatica Indu'!G290</f>
        <v>1.5</v>
      </c>
      <c r="H290" s="45">
        <f>'Calificaciones Informatica Indu'!H290</f>
        <v>1.5</v>
      </c>
      <c r="I290" s="45">
        <f>'Calificaciones Informatica Indu'!I290</f>
        <v>7.6925</v>
      </c>
      <c r="J290" s="45">
        <f>'Calificaciones Informatica Indu'!J290</f>
        <v>1</v>
      </c>
      <c r="K290" s="45" t="str">
        <f>'Calificaciones Informatica Indu'!K290</f>
        <v>2012-2013</v>
      </c>
      <c r="L290" s="45">
        <f>'Calificaciones Informatica Indu'!L290</f>
        <v>1</v>
      </c>
    </row>
    <row r="291">
      <c r="A291">
        <f>'Calificaciones Informatica Indu'!A291</f>
        <v>290</v>
      </c>
      <c r="B291" t="str">
        <f>'Calificaciones Informatica Indu'!B291</f>
        <v>Velayos Perez</v>
      </c>
      <c r="C291" s="45">
        <f>'Calificaciones Informatica Indu'!C291</f>
        <v>0.3</v>
      </c>
      <c r="D291" s="45">
        <f>'Calificaciones Informatica Indu'!D291</f>
        <v>0.83</v>
      </c>
      <c r="E291" s="45">
        <f>'Calificaciones Informatica Indu'!E291</f>
        <v>0.74</v>
      </c>
      <c r="F291" s="45">
        <f>'Calificaciones Informatica Indu'!F291</f>
        <v>0</v>
      </c>
      <c r="G291" s="45">
        <f>'Calificaciones Informatica Indu'!G291</f>
        <v>0.15</v>
      </c>
      <c r="H291" s="45">
        <f>'Calificaciones Informatica Indu'!H291</f>
        <v>0.27</v>
      </c>
      <c r="I291" s="45">
        <f>'Calificaciones Informatica Indu'!I291</f>
        <v>2.29</v>
      </c>
      <c r="J291" s="45">
        <f>'Calificaciones Informatica Indu'!J291</f>
        <v>1</v>
      </c>
      <c r="K291" s="45" t="str">
        <f>'Calificaciones Informatica Indu'!K291</f>
        <v>2012-2013</v>
      </c>
      <c r="L291" s="45">
        <f>'Calificaciones Informatica Indu'!L291</f>
        <v>1</v>
      </c>
    </row>
    <row r="292">
      <c r="A292">
        <f>'Calificaciones Informatica Indu'!A292</f>
        <v>291</v>
      </c>
      <c r="B292" t="str">
        <f>'Calificaciones Informatica Indu'!B292</f>
        <v>Zamora Negrillo</v>
      </c>
      <c r="C292" s="45">
        <f>'Calificaciones Informatica Indu'!C292</f>
        <v>0</v>
      </c>
      <c r="D292" s="45">
        <f>'Calificaciones Informatica Indu'!D292</f>
        <v>1.26</v>
      </c>
      <c r="E292" s="45">
        <f>'Calificaciones Informatica Indu'!E292</f>
        <v>1</v>
      </c>
      <c r="F292" s="45">
        <f>'Calificaciones Informatica Indu'!F292</f>
        <v>0.225</v>
      </c>
      <c r="G292" s="45" t="str">
        <f>'Calificaciones Informatica Indu'!G292</f>
        <v>NP</v>
      </c>
      <c r="H292" s="45">
        <f>'Calificaciones Informatica Indu'!H292</f>
        <v>0.2</v>
      </c>
      <c r="I292" s="45">
        <f>'Calificaciones Informatica Indu'!I292</f>
        <v>2.685</v>
      </c>
      <c r="J292" s="45">
        <f>'Calificaciones Informatica Indu'!J292</f>
        <v>1</v>
      </c>
      <c r="K292" s="45" t="str">
        <f>'Calificaciones Informatica Indu'!K292</f>
        <v>2012-2013</v>
      </c>
      <c r="L292" s="45">
        <f>'Calificaciones Informatica Indu'!L292</f>
        <v>3</v>
      </c>
    </row>
    <row r="293">
      <c r="A293">
        <f>'Calificaciones Informatica Indu'!A293</f>
        <v>292</v>
      </c>
      <c r="B293" t="str">
        <f>'Calificaciones Informatica Indu'!B293</f>
        <v>Zamora Valenzuela</v>
      </c>
      <c r="C293" s="45">
        <f>'Calificaciones Informatica Indu'!C293</f>
        <v>0.2</v>
      </c>
      <c r="D293" s="45">
        <f>'Calificaciones Informatica Indu'!D293</f>
        <v>0.58</v>
      </c>
      <c r="E293" s="45">
        <f>'Calificaciones Informatica Indu'!E293</f>
        <v>0.58</v>
      </c>
      <c r="F293" s="45">
        <f>'Calificaciones Informatica Indu'!F293</f>
        <v>0.075</v>
      </c>
      <c r="G293" s="45">
        <f>'Calificaciones Informatica Indu'!G293</f>
        <v>0</v>
      </c>
      <c r="H293" s="45">
        <f>'Calificaciones Informatica Indu'!H293</f>
        <v>0.22</v>
      </c>
      <c r="I293" s="45">
        <f>'Calificaciones Informatica Indu'!I293</f>
        <v>1.655</v>
      </c>
      <c r="J293" s="45">
        <f>'Calificaciones Informatica Indu'!J293</f>
        <v>1</v>
      </c>
      <c r="K293" s="45" t="str">
        <f>'Calificaciones Informatica Indu'!K293</f>
        <v>2012-2013</v>
      </c>
      <c r="L293" s="45">
        <f>'Calificaciones Informatica Indu'!L293</f>
        <v>1</v>
      </c>
    </row>
    <row r="294">
      <c r="A294">
        <f>'Calificaciones Informatica Indu'!A294</f>
        <v>293</v>
      </c>
      <c r="B294" t="str">
        <f>'Calificaciones Informatica Indu'!B294</f>
        <v>Zamorano Toledano</v>
      </c>
      <c r="C294" s="45">
        <f>'Calificaciones Informatica Indu'!C294</f>
        <v>0.1</v>
      </c>
      <c r="D294" s="45">
        <f>'Calificaciones Informatica Indu'!D294</f>
        <v>0.97</v>
      </c>
      <c r="E294" s="45">
        <f>'Calificaciones Informatica Indu'!E294</f>
        <v>0.8</v>
      </c>
      <c r="F294" s="45">
        <f>'Calificaciones Informatica Indu'!F294</f>
        <v>0.45</v>
      </c>
      <c r="G294" s="45">
        <f>'Calificaciones Informatica Indu'!G294</f>
        <v>0.525</v>
      </c>
      <c r="H294" s="45">
        <f>'Calificaciones Informatica Indu'!H294</f>
        <v>0.8</v>
      </c>
      <c r="I294" s="45">
        <f>'Calificaciones Informatica Indu'!I294</f>
        <v>3.645</v>
      </c>
      <c r="J294" s="45">
        <f>'Calificaciones Informatica Indu'!J294</f>
        <v>1</v>
      </c>
      <c r="K294" s="45" t="str">
        <f>'Calificaciones Informatica Indu'!K294</f>
        <v>2012-2013</v>
      </c>
      <c r="L294" s="45">
        <f>'Calificaciones Informatica Indu'!L294</f>
        <v>1</v>
      </c>
    </row>
    <row r="295">
      <c r="A295">
        <f>'Calificaciones Informatica Indu'!A295</f>
        <v>294</v>
      </c>
      <c r="B295" t="str">
        <f>'Calificaciones Informatica Indu'!B295</f>
        <v>Aceituno Marcos</v>
      </c>
      <c r="C295" s="45">
        <f>'Calificaciones Informatica Indu'!C295</f>
        <v>0.4</v>
      </c>
      <c r="D295" s="45">
        <f>'Calificaciones Informatica Indu'!D295</f>
        <v>1.42</v>
      </c>
      <c r="E295" s="45">
        <f>'Calificaciones Informatica Indu'!E295</f>
        <v>0.6</v>
      </c>
      <c r="F295" s="45">
        <f>'Calificaciones Informatica Indu'!F295</f>
        <v>1.5</v>
      </c>
      <c r="G295" s="45">
        <f>'Calificaciones Informatica Indu'!G295</f>
        <v>1.5</v>
      </c>
      <c r="H295" s="45">
        <f>'Calificaciones Informatica Indu'!H295</f>
        <v>1.25</v>
      </c>
      <c r="I295" s="45">
        <f>'Calificaciones Informatica Indu'!I295</f>
        <v>6.67</v>
      </c>
      <c r="J295" s="45">
        <f>'Calificaciones Informatica Indu'!J295</f>
        <v>2</v>
      </c>
      <c r="K295" s="45" t="str">
        <f>'Calificaciones Informatica Indu'!K295</f>
        <v>2012-2013</v>
      </c>
      <c r="L295" s="45">
        <f>'Calificaciones Informatica Indu'!L295</f>
        <v>2</v>
      </c>
    </row>
    <row r="296">
      <c r="A296">
        <f>'Calificaciones Informatica Indu'!A296</f>
        <v>295</v>
      </c>
      <c r="B296" t="str">
        <f>'Calificaciones Informatica Indu'!B296</f>
        <v>Arévalo Cáceres</v>
      </c>
      <c r="C296" s="45">
        <f>'Calificaciones Informatica Indu'!C296</f>
        <v>1</v>
      </c>
      <c r="D296" s="45">
        <f>'Calificaciones Informatica Indu'!D296</f>
        <v>1.08</v>
      </c>
      <c r="E296" s="45">
        <f>'Calificaciones Informatica Indu'!E296</f>
        <v>0.92</v>
      </c>
      <c r="F296" s="45">
        <f>'Calificaciones Informatica Indu'!F296</f>
        <v>0</v>
      </c>
      <c r="G296" s="45">
        <f>'Calificaciones Informatica Indu'!G296</f>
        <v>1</v>
      </c>
      <c r="H296" s="45">
        <f>'Calificaciones Informatica Indu'!H296</f>
        <v>0.9</v>
      </c>
      <c r="I296" s="45">
        <f>'Calificaciones Informatica Indu'!I296</f>
        <v>4.9</v>
      </c>
      <c r="J296" s="45">
        <f>'Calificaciones Informatica Indu'!J296</f>
        <v>2</v>
      </c>
      <c r="K296" s="45" t="str">
        <f>'Calificaciones Informatica Indu'!K296</f>
        <v>2012-2013</v>
      </c>
      <c r="L296" s="45">
        <f>'Calificaciones Informatica Indu'!L296</f>
        <v>2</v>
      </c>
    </row>
    <row r="297">
      <c r="A297">
        <f>'Calificaciones Informatica Indu'!A297</f>
        <v>296</v>
      </c>
      <c r="B297" t="str">
        <f>'Calificaciones Informatica Indu'!B297</f>
        <v>Bravo Ruiz</v>
      </c>
      <c r="C297" s="45">
        <f>'Calificaciones Informatica Indu'!C297</f>
        <v>1</v>
      </c>
      <c r="D297" s="45">
        <f>'Calificaciones Informatica Indu'!D297</f>
        <v>1.56</v>
      </c>
      <c r="E297" s="45">
        <f>'Calificaciones Informatica Indu'!E297</f>
        <v>0.81</v>
      </c>
      <c r="F297" s="45">
        <f>'Calificaciones Informatica Indu'!F297</f>
        <v>1.4</v>
      </c>
      <c r="G297" s="45">
        <f>'Calificaciones Informatica Indu'!G297</f>
        <v>2.4</v>
      </c>
      <c r="H297" s="45">
        <f>'Calificaciones Informatica Indu'!H297</f>
        <v>0.25</v>
      </c>
      <c r="I297" s="45">
        <f>'Calificaciones Informatica Indu'!I297</f>
        <v>7.42</v>
      </c>
      <c r="J297" s="45">
        <f>'Calificaciones Informatica Indu'!J297</f>
        <v>2</v>
      </c>
      <c r="K297" s="45" t="str">
        <f>'Calificaciones Informatica Indu'!K297</f>
        <v>2012-2013</v>
      </c>
      <c r="L297" s="45">
        <f>'Calificaciones Informatica Indu'!L297</f>
        <v>2</v>
      </c>
    </row>
    <row r="298">
      <c r="A298">
        <f>'Calificaciones Informatica Indu'!A298</f>
        <v>297</v>
      </c>
      <c r="B298" t="str">
        <f>'Calificaciones Informatica Indu'!B298</f>
        <v>Campos López</v>
      </c>
      <c r="C298" s="45">
        <f>'Calificaciones Informatica Indu'!C298</f>
        <v>0.3</v>
      </c>
      <c r="D298" s="45">
        <f>'Calificaciones Informatica Indu'!D298</f>
        <v>1.3</v>
      </c>
      <c r="E298" s="45">
        <f>'Calificaciones Informatica Indu'!E298</f>
        <v>0.15</v>
      </c>
      <c r="F298" s="45">
        <f>'Calificaciones Informatica Indu'!F298</f>
        <v>0</v>
      </c>
      <c r="G298" s="45">
        <f>'Calificaciones Informatica Indu'!G298</f>
        <v>0</v>
      </c>
      <c r="H298" s="45">
        <f>'Calificaciones Informatica Indu'!H298</f>
        <v>0.47</v>
      </c>
      <c r="I298" s="45">
        <f>'Calificaciones Informatica Indu'!I298</f>
        <v>2.22</v>
      </c>
      <c r="J298" s="45">
        <f>'Calificaciones Informatica Indu'!J298</f>
        <v>2</v>
      </c>
      <c r="K298" s="45" t="str">
        <f>'Calificaciones Informatica Indu'!K298</f>
        <v>2012-2013</v>
      </c>
      <c r="L298" s="45">
        <f>'Calificaciones Informatica Indu'!L298</f>
        <v>2</v>
      </c>
    </row>
    <row r="299">
      <c r="A299">
        <f>'Calificaciones Informatica Indu'!A299</f>
        <v>298</v>
      </c>
      <c r="B299" t="str">
        <f>'Calificaciones Informatica Indu'!B299</f>
        <v>Castillo Cabrera</v>
      </c>
      <c r="C299" s="45">
        <f>'Calificaciones Informatica Indu'!C299</f>
        <v>0.1</v>
      </c>
      <c r="D299" s="45">
        <f>'Calificaciones Informatica Indu'!D299</f>
        <v>1.02</v>
      </c>
      <c r="E299" s="45">
        <f>'Calificaciones Informatica Indu'!E299</f>
        <v>1</v>
      </c>
      <c r="F299" s="45">
        <f>'Calificaciones Informatica Indu'!F299</f>
        <v>0.75</v>
      </c>
      <c r="G299" s="45">
        <f>'Calificaciones Informatica Indu'!G299</f>
        <v>1.2</v>
      </c>
      <c r="H299" s="45">
        <f>'Calificaciones Informatica Indu'!H299</f>
        <v>0.9</v>
      </c>
      <c r="I299" s="45">
        <f>'Calificaciones Informatica Indu'!I299</f>
        <v>4.97</v>
      </c>
      <c r="J299" s="45">
        <f>'Calificaciones Informatica Indu'!J299</f>
        <v>2</v>
      </c>
      <c r="K299" s="45" t="str">
        <f>'Calificaciones Informatica Indu'!K299</f>
        <v>2012-2013</v>
      </c>
      <c r="L299" s="45">
        <f>'Calificaciones Informatica Indu'!L299</f>
        <v>2</v>
      </c>
    </row>
    <row r="300">
      <c r="A300">
        <f>'Calificaciones Informatica Indu'!A300</f>
        <v>299</v>
      </c>
      <c r="B300" t="str">
        <f>'Calificaciones Informatica Indu'!B300</f>
        <v>Chamorro Ortega</v>
      </c>
      <c r="C300" s="45">
        <f>'Calificaciones Informatica Indu'!C300</f>
        <v>0.2</v>
      </c>
      <c r="D300" s="45">
        <f>'Calificaciones Informatica Indu'!D300</f>
        <v>1.8</v>
      </c>
      <c r="E300" s="45">
        <f>'Calificaciones Informatica Indu'!E300</f>
        <v>0.8</v>
      </c>
      <c r="F300" s="45">
        <f>'Calificaciones Informatica Indu'!F300</f>
        <v>0.6</v>
      </c>
      <c r="G300" s="45">
        <f>'Calificaciones Informatica Indu'!G300</f>
        <v>1.9</v>
      </c>
      <c r="H300" s="45">
        <f>'Calificaciones Informatica Indu'!H300</f>
        <v>0.35</v>
      </c>
      <c r="I300" s="45">
        <f>'Calificaciones Informatica Indu'!I300</f>
        <v>5.65</v>
      </c>
      <c r="J300" s="45">
        <f>'Calificaciones Informatica Indu'!J300</f>
        <v>2</v>
      </c>
      <c r="K300" s="45" t="str">
        <f>'Calificaciones Informatica Indu'!K300</f>
        <v>2012-2013</v>
      </c>
      <c r="L300" s="45">
        <f>'Calificaciones Informatica Indu'!L300</f>
        <v>4</v>
      </c>
    </row>
    <row r="301">
      <c r="A301">
        <f>'Calificaciones Informatica Indu'!A301</f>
        <v>300</v>
      </c>
      <c r="B301" t="str">
        <f>'Calificaciones Informatica Indu'!B301</f>
        <v>García del Castillo Serrano</v>
      </c>
      <c r="C301" s="45">
        <f>'Calificaciones Informatica Indu'!C301</f>
        <v>0.1</v>
      </c>
      <c r="D301" s="45">
        <f>'Calificaciones Informatica Indu'!D301</f>
        <v>0.84</v>
      </c>
      <c r="E301" s="45">
        <f>'Calificaciones Informatica Indu'!E301</f>
        <v>0.5</v>
      </c>
      <c r="F301" s="45">
        <f>'Calificaciones Informatica Indu'!F301</f>
        <v>1.1</v>
      </c>
      <c r="G301" s="45">
        <f>'Calificaciones Informatica Indu'!G301</f>
        <v>2.75</v>
      </c>
      <c r="H301" s="45">
        <f>'Calificaciones Informatica Indu'!H301</f>
        <v>1.02</v>
      </c>
      <c r="I301" s="45">
        <f>'Calificaciones Informatica Indu'!I301</f>
        <v>6.31</v>
      </c>
      <c r="J301" s="45">
        <f>'Calificaciones Informatica Indu'!J301</f>
        <v>2</v>
      </c>
      <c r="K301" s="45" t="str">
        <f>'Calificaciones Informatica Indu'!K301</f>
        <v>2012-2013</v>
      </c>
      <c r="L301" s="45">
        <f>'Calificaciones Informatica Indu'!L301</f>
        <v>2</v>
      </c>
    </row>
    <row r="302">
      <c r="A302">
        <f>'Calificaciones Informatica Indu'!A302</f>
        <v>301</v>
      </c>
      <c r="B302" t="str">
        <f>'Calificaciones Informatica Indu'!B302</f>
        <v>Giraldo Saez</v>
      </c>
      <c r="C302" s="45">
        <f>'Calificaciones Informatica Indu'!C302</f>
        <v>1</v>
      </c>
      <c r="D302" s="45">
        <f>'Calificaciones Informatica Indu'!D302</f>
        <v>1.26</v>
      </c>
      <c r="E302" s="45">
        <f>'Calificaciones Informatica Indu'!E302</f>
        <v>0.6</v>
      </c>
      <c r="F302" s="45">
        <f>'Calificaciones Informatica Indu'!F302</f>
        <v>1</v>
      </c>
      <c r="G302" s="45">
        <f>'Calificaciones Informatica Indu'!G302</f>
        <v>2</v>
      </c>
      <c r="H302" s="45">
        <f>'Calificaciones Informatica Indu'!H302</f>
        <v>0.8</v>
      </c>
      <c r="I302" s="45">
        <f>'Calificaciones Informatica Indu'!I302</f>
        <v>6.66</v>
      </c>
      <c r="J302" s="45">
        <f>'Calificaciones Informatica Indu'!J302</f>
        <v>2</v>
      </c>
      <c r="K302" s="45" t="str">
        <f>'Calificaciones Informatica Indu'!K302</f>
        <v>2012-2013</v>
      </c>
      <c r="L302" s="45">
        <f>'Calificaciones Informatica Indu'!L302</f>
        <v>2</v>
      </c>
    </row>
    <row r="303">
      <c r="A303">
        <f>'Calificaciones Informatica Indu'!A303</f>
        <v>302</v>
      </c>
      <c r="B303" t="str">
        <f>'Calificaciones Informatica Indu'!B303</f>
        <v>González Peña</v>
      </c>
      <c r="C303" s="45">
        <f>'Calificaciones Informatica Indu'!C303</f>
        <v>0</v>
      </c>
      <c r="D303" s="45">
        <f>'Calificaciones Informatica Indu'!D303</f>
        <v>1.55</v>
      </c>
      <c r="E303" s="45">
        <f>'Calificaciones Informatica Indu'!E303</f>
        <v>0.6</v>
      </c>
      <c r="F303" s="45">
        <f>'Calificaciones Informatica Indu'!F303</f>
        <v>1</v>
      </c>
      <c r="G303" s="45">
        <f>'Calificaciones Informatica Indu'!G303</f>
        <v>0.5</v>
      </c>
      <c r="H303" s="45">
        <f>'Calificaciones Informatica Indu'!H303</f>
        <v>0.75</v>
      </c>
      <c r="I303" s="45">
        <f>'Calificaciones Informatica Indu'!I303</f>
        <v>4.4</v>
      </c>
      <c r="J303" s="45">
        <f>'Calificaciones Informatica Indu'!J303</f>
        <v>2</v>
      </c>
      <c r="K303" s="45" t="str">
        <f>'Calificaciones Informatica Indu'!K303</f>
        <v>2012-2013</v>
      </c>
      <c r="L303" s="45">
        <f>'Calificaciones Informatica Indu'!L303</f>
        <v>2</v>
      </c>
    </row>
    <row r="304">
      <c r="A304">
        <f>'Calificaciones Informatica Indu'!A304</f>
        <v>303</v>
      </c>
      <c r="B304" t="str">
        <f>'Calificaciones Informatica Indu'!B304</f>
        <v>Guijarro Arribas</v>
      </c>
      <c r="C304" s="45">
        <f>'Calificaciones Informatica Indu'!C304</f>
        <v>0.65</v>
      </c>
      <c r="D304" s="45">
        <f>'Calificaciones Informatica Indu'!D304</f>
        <v>1.6</v>
      </c>
      <c r="E304" s="45">
        <f>'Calificaciones Informatica Indu'!E304</f>
        <v>0.78</v>
      </c>
      <c r="F304" s="45">
        <f>'Calificaciones Informatica Indu'!F304</f>
        <v>0.4</v>
      </c>
      <c r="G304" s="45">
        <f>'Calificaciones Informatica Indu'!G304</f>
        <v>0.5</v>
      </c>
      <c r="H304" s="45">
        <f>'Calificaciones Informatica Indu'!H304</f>
        <v>0.77</v>
      </c>
      <c r="I304" s="45">
        <f>'Calificaciones Informatica Indu'!I304</f>
        <v>4.7</v>
      </c>
      <c r="J304" s="45">
        <f>'Calificaciones Informatica Indu'!J304</f>
        <v>2</v>
      </c>
      <c r="K304" s="45" t="str">
        <f>'Calificaciones Informatica Indu'!K304</f>
        <v>2012-2013</v>
      </c>
      <c r="L304" s="45">
        <f>'Calificaciones Informatica Indu'!L304</f>
        <v>4</v>
      </c>
    </row>
    <row r="305">
      <c r="A305">
        <f>'Calificaciones Informatica Indu'!A305</f>
        <v>304</v>
      </c>
      <c r="B305" t="str">
        <f>'Calificaciones Informatica Indu'!B305</f>
        <v>Guijarro Arribas</v>
      </c>
      <c r="C305" s="45">
        <f>'Calificaciones Informatica Indu'!C305</f>
        <v>0.2</v>
      </c>
      <c r="D305" s="45">
        <f>'Calificaciones Informatica Indu'!D305</f>
        <v>1.27</v>
      </c>
      <c r="E305" s="45">
        <f>'Calificaciones Informatica Indu'!E305</f>
        <v>0.78</v>
      </c>
      <c r="F305" s="45">
        <f>'Calificaciones Informatica Indu'!F305</f>
        <v>0.25</v>
      </c>
      <c r="G305" s="45">
        <f>'Calificaciones Informatica Indu'!G305</f>
        <v>0</v>
      </c>
      <c r="H305" s="45">
        <f>'Calificaciones Informatica Indu'!H305</f>
        <v>0.27</v>
      </c>
      <c r="I305" s="45">
        <f>'Calificaciones Informatica Indu'!I305</f>
        <v>2.77</v>
      </c>
      <c r="J305" s="45">
        <f>'Calificaciones Informatica Indu'!J305</f>
        <v>2</v>
      </c>
      <c r="K305" s="45" t="str">
        <f>'Calificaciones Informatica Indu'!K305</f>
        <v>2012-2013</v>
      </c>
      <c r="L305" s="45">
        <f>'Calificaciones Informatica Indu'!L305</f>
        <v>4</v>
      </c>
    </row>
    <row r="306">
      <c r="A306">
        <f>'Calificaciones Informatica Indu'!A306</f>
        <v>305</v>
      </c>
      <c r="B306" t="str">
        <f>'Calificaciones Informatica Indu'!B306</f>
        <v>Juste Sala</v>
      </c>
      <c r="C306" s="45">
        <f>'Calificaciones Informatica Indu'!C306</f>
        <v>0.05</v>
      </c>
      <c r="D306" s="45">
        <f>'Calificaciones Informatica Indu'!D306</f>
        <v>1.07</v>
      </c>
      <c r="E306" s="45">
        <f>'Calificaciones Informatica Indu'!E306</f>
        <v>0.6</v>
      </c>
      <c r="F306" s="45">
        <f>'Calificaciones Informatica Indu'!F306</f>
        <v>0</v>
      </c>
      <c r="G306" s="45">
        <f>'Calificaciones Informatica Indu'!G306</f>
        <v>0</v>
      </c>
      <c r="H306" s="45">
        <f>'Calificaciones Informatica Indu'!H306</f>
        <v>0.45</v>
      </c>
      <c r="I306" s="45">
        <f>'Calificaciones Informatica Indu'!I306</f>
        <v>2.17</v>
      </c>
      <c r="J306" s="45">
        <f>'Calificaciones Informatica Indu'!J306</f>
        <v>2</v>
      </c>
      <c r="K306" s="45" t="str">
        <f>'Calificaciones Informatica Indu'!K306</f>
        <v>2012-2013</v>
      </c>
      <c r="L306" s="45">
        <f>'Calificaciones Informatica Indu'!L306</f>
        <v>4</v>
      </c>
    </row>
    <row r="307">
      <c r="A307">
        <f>'Calificaciones Informatica Indu'!A307</f>
        <v>306</v>
      </c>
      <c r="B307" t="str">
        <f>'Calificaciones Informatica Indu'!B307</f>
        <v>Martínez Lucas</v>
      </c>
      <c r="C307" s="45">
        <f>'Calificaciones Informatica Indu'!C307</f>
        <v>0</v>
      </c>
      <c r="D307" s="45">
        <f>'Calificaciones Informatica Indu'!D307</f>
        <v>0.5</v>
      </c>
      <c r="E307" s="45">
        <f>'Calificaciones Informatica Indu'!E307</f>
        <v>0</v>
      </c>
      <c r="F307" s="45">
        <f>'Calificaciones Informatica Indu'!F307</f>
        <v>0.25</v>
      </c>
      <c r="G307" s="45">
        <f>'Calificaciones Informatica Indu'!G307</f>
        <v>0</v>
      </c>
      <c r="H307" s="45">
        <f>'Calificaciones Informatica Indu'!H307</f>
        <v>0.35</v>
      </c>
      <c r="I307" s="45">
        <f>'Calificaciones Informatica Indu'!I307</f>
        <v>1.1</v>
      </c>
      <c r="J307" s="45">
        <f>'Calificaciones Informatica Indu'!J307</f>
        <v>2</v>
      </c>
      <c r="K307" s="45" t="str">
        <f>'Calificaciones Informatica Indu'!K307</f>
        <v>2012-2013</v>
      </c>
      <c r="L307" s="45">
        <f>'Calificaciones Informatica Indu'!L307</f>
        <v>2</v>
      </c>
    </row>
    <row r="308">
      <c r="A308">
        <f>'Calificaciones Informatica Indu'!A308</f>
        <v>307</v>
      </c>
      <c r="B308" t="str">
        <f>'Calificaciones Informatica Indu'!B308</f>
        <v>Martínez Munto</v>
      </c>
      <c r="C308" s="45">
        <f>'Calificaciones Informatica Indu'!C308</f>
        <v>0.4</v>
      </c>
      <c r="D308" s="45">
        <f>'Calificaciones Informatica Indu'!D308</f>
        <v>1.47</v>
      </c>
      <c r="E308" s="45">
        <f>'Calificaciones Informatica Indu'!E308</f>
        <v>0.78</v>
      </c>
      <c r="F308" s="45">
        <f>'Calificaciones Informatica Indu'!F308</f>
        <v>0.25</v>
      </c>
      <c r="G308" s="45">
        <f>'Calificaciones Informatica Indu'!G308</f>
        <v>0.5</v>
      </c>
      <c r="H308" s="45">
        <f>'Calificaciones Informatica Indu'!H308</f>
        <v>0.45</v>
      </c>
      <c r="I308" s="45">
        <f>'Calificaciones Informatica Indu'!I308</f>
        <v>3.85</v>
      </c>
      <c r="J308" s="45">
        <f>'Calificaciones Informatica Indu'!J308</f>
        <v>2</v>
      </c>
      <c r="K308" s="45" t="str">
        <f>'Calificaciones Informatica Indu'!K308</f>
        <v>2012-2013</v>
      </c>
      <c r="L308" s="45">
        <f>'Calificaciones Informatica Indu'!L308</f>
        <v>2</v>
      </c>
    </row>
    <row r="309">
      <c r="A309">
        <f>'Calificaciones Informatica Indu'!A309</f>
        <v>308</v>
      </c>
      <c r="B309" t="str">
        <f>'Calificaciones Informatica Indu'!B309</f>
        <v>MBI NVE Mangue</v>
      </c>
      <c r="C309" s="45">
        <f>'Calificaciones Informatica Indu'!C309</f>
        <v>0</v>
      </c>
      <c r="D309" s="45">
        <f>'Calificaciones Informatica Indu'!D309</f>
        <v>1.06</v>
      </c>
      <c r="E309" s="45">
        <f>'Calificaciones Informatica Indu'!E309</f>
        <v>0.6</v>
      </c>
      <c r="F309" s="45">
        <f>'Calificaciones Informatica Indu'!F309</f>
        <v>1</v>
      </c>
      <c r="G309" s="45">
        <f>'Calificaciones Informatica Indu'!G309</f>
        <v>1.25</v>
      </c>
      <c r="H309" s="45">
        <f>'Calificaciones Informatica Indu'!H309</f>
        <v>0.37</v>
      </c>
      <c r="I309" s="45">
        <f>'Calificaciones Informatica Indu'!I309</f>
        <v>4.28</v>
      </c>
      <c r="J309" s="45">
        <f>'Calificaciones Informatica Indu'!J309</f>
        <v>2</v>
      </c>
      <c r="K309" s="45" t="str">
        <f>'Calificaciones Informatica Indu'!K309</f>
        <v>2012-2013</v>
      </c>
      <c r="L309" s="45">
        <f>'Calificaciones Informatica Indu'!L309</f>
        <v>4</v>
      </c>
    </row>
    <row r="310">
      <c r="A310">
        <f>'Calificaciones Informatica Indu'!A310</f>
        <v>309</v>
      </c>
      <c r="B310" t="str">
        <f>'Calificaciones Informatica Indu'!B310</f>
        <v>Mbogo Ndong</v>
      </c>
      <c r="C310" s="45">
        <f>'Calificaciones Informatica Indu'!C310</f>
        <v>0.2</v>
      </c>
      <c r="D310" s="45">
        <f>'Calificaciones Informatica Indu'!D310</f>
        <v>1.45</v>
      </c>
      <c r="E310" s="45">
        <f>'Calificaciones Informatica Indu'!E310</f>
        <v>0.77</v>
      </c>
      <c r="F310" s="45">
        <f>'Calificaciones Informatica Indu'!F310</f>
        <v>1</v>
      </c>
      <c r="G310" s="45">
        <f>'Calificaciones Informatica Indu'!G310</f>
        <v>1.575</v>
      </c>
      <c r="H310" s="45">
        <f>'Calificaciones Informatica Indu'!H310</f>
        <v>0.4</v>
      </c>
      <c r="I310" s="45">
        <f>'Calificaciones Informatica Indu'!I310</f>
        <v>5.395</v>
      </c>
      <c r="J310" s="45">
        <f>'Calificaciones Informatica Indu'!J310</f>
        <v>2</v>
      </c>
      <c r="K310" s="45" t="str">
        <f>'Calificaciones Informatica Indu'!K310</f>
        <v>2012-2013</v>
      </c>
      <c r="L310" s="45">
        <f>'Calificaciones Informatica Indu'!L310</f>
        <v>4</v>
      </c>
    </row>
    <row r="311">
      <c r="A311">
        <f>'Calificaciones Informatica Indu'!A311</f>
        <v>310</v>
      </c>
      <c r="B311" t="str">
        <f>'Calificaciones Informatica Indu'!B311</f>
        <v>Moreno García</v>
      </c>
      <c r="C311" s="45">
        <f>'Calificaciones Informatica Indu'!C311</f>
        <v>0.3</v>
      </c>
      <c r="D311" s="45">
        <f>'Calificaciones Informatica Indu'!D311</f>
        <v>1.57</v>
      </c>
      <c r="E311" s="45">
        <f>'Calificaciones Informatica Indu'!E311</f>
        <v>0.74</v>
      </c>
      <c r="F311" s="45">
        <f>'Calificaciones Informatica Indu'!F311</f>
        <v>0.6</v>
      </c>
      <c r="G311" s="45">
        <f>'Calificaciones Informatica Indu'!G311</f>
        <v>2.775</v>
      </c>
      <c r="H311" s="45">
        <f>'Calificaciones Informatica Indu'!H311</f>
        <v>0.42</v>
      </c>
      <c r="I311" s="45">
        <f>'Calificaciones Informatica Indu'!I311</f>
        <v>6.405</v>
      </c>
      <c r="J311" s="45">
        <f>'Calificaciones Informatica Indu'!J311</f>
        <v>2</v>
      </c>
      <c r="K311" s="45" t="str">
        <f>'Calificaciones Informatica Indu'!K311</f>
        <v>2012-2013</v>
      </c>
      <c r="L311" s="45">
        <f>'Calificaciones Informatica Indu'!L311</f>
        <v>1</v>
      </c>
    </row>
    <row r="312">
      <c r="A312">
        <f>'Calificaciones Informatica Indu'!A312</f>
        <v>311</v>
      </c>
      <c r="B312" t="str">
        <f>'Calificaciones Informatica Indu'!B312</f>
        <v>Muñoz Orea</v>
      </c>
      <c r="C312" s="45">
        <f>'Calificaciones Informatica Indu'!C312</f>
        <v>1</v>
      </c>
      <c r="D312" s="45">
        <f>'Calificaciones Informatica Indu'!D312</f>
        <v>1.6</v>
      </c>
      <c r="E312" s="45">
        <f>'Calificaciones Informatica Indu'!E312</f>
        <v>1</v>
      </c>
      <c r="F312" s="45">
        <f>'Calificaciones Informatica Indu'!F312</f>
        <v>0.6</v>
      </c>
      <c r="G312" s="45">
        <f>'Calificaciones Informatica Indu'!G312</f>
        <v>2.25</v>
      </c>
      <c r="H312" s="45">
        <f>'Calificaciones Informatica Indu'!H312</f>
        <v>1.03</v>
      </c>
      <c r="I312" s="45">
        <f>'Calificaciones Informatica Indu'!I312</f>
        <v>7.48</v>
      </c>
      <c r="J312" s="45">
        <f>'Calificaciones Informatica Indu'!J312</f>
        <v>2</v>
      </c>
      <c r="K312" s="45" t="str">
        <f>'Calificaciones Informatica Indu'!K312</f>
        <v>2012-2013</v>
      </c>
      <c r="L312" s="45">
        <f>'Calificaciones Informatica Indu'!L312</f>
        <v>1</v>
      </c>
    </row>
    <row r="313">
      <c r="A313">
        <f>'Calificaciones Informatica Indu'!A313</f>
        <v>312</v>
      </c>
      <c r="B313" t="str">
        <f>'Calificaciones Informatica Indu'!B313</f>
        <v>Nsi Ntongono</v>
      </c>
      <c r="C313" s="45">
        <f>'Calificaciones Informatica Indu'!C313</f>
        <v>0.1</v>
      </c>
      <c r="D313" s="45">
        <f>'Calificaciones Informatica Indu'!D313</f>
        <v>0.3</v>
      </c>
      <c r="E313" s="45">
        <f>'Calificaciones Informatica Indu'!E313</f>
        <v>0.6</v>
      </c>
      <c r="F313" s="45">
        <f>'Calificaciones Informatica Indu'!F313</f>
        <v>0.25</v>
      </c>
      <c r="G313" s="45">
        <f>'Calificaciones Informatica Indu'!G313</f>
        <v>0</v>
      </c>
      <c r="H313" s="45">
        <f>'Calificaciones Informatica Indu'!H313</f>
        <v>0.55</v>
      </c>
      <c r="I313" s="45">
        <f>'Calificaciones Informatica Indu'!I313</f>
        <v>1.8</v>
      </c>
      <c r="J313" s="45">
        <f>'Calificaciones Informatica Indu'!J313</f>
        <v>2</v>
      </c>
      <c r="K313" s="45" t="str">
        <f>'Calificaciones Informatica Indu'!K313</f>
        <v>2012-2013</v>
      </c>
      <c r="L313" s="45">
        <f>'Calificaciones Informatica Indu'!L313</f>
        <v>2</v>
      </c>
    </row>
    <row r="314">
      <c r="A314">
        <f>'Calificaciones Informatica Indu'!A314</f>
        <v>313</v>
      </c>
      <c r="B314" t="str">
        <f>'Calificaciones Informatica Indu'!B314</f>
        <v>Nsue Onguene</v>
      </c>
      <c r="C314" s="45">
        <f>'Calificaciones Informatica Indu'!C314</f>
        <v>0.6</v>
      </c>
      <c r="D314" s="45">
        <f>'Calificaciones Informatica Indu'!D314</f>
        <v>1.88</v>
      </c>
      <c r="E314" s="45">
        <f>'Calificaciones Informatica Indu'!E314</f>
        <v>0.77</v>
      </c>
      <c r="F314" s="45">
        <f>'Calificaciones Informatica Indu'!F314</f>
        <v>1</v>
      </c>
      <c r="G314" s="45">
        <f>'Calificaciones Informatica Indu'!G314</f>
        <v>2</v>
      </c>
      <c r="H314" s="45">
        <f>'Calificaciones Informatica Indu'!H314</f>
        <v>0.85</v>
      </c>
      <c r="I314" s="45">
        <f>'Calificaciones Informatica Indu'!I314</f>
        <v>7.1</v>
      </c>
      <c r="J314" s="45">
        <f>'Calificaciones Informatica Indu'!J314</f>
        <v>2</v>
      </c>
      <c r="K314" s="45" t="str">
        <f>'Calificaciones Informatica Indu'!K314</f>
        <v>2012-2013</v>
      </c>
      <c r="L314" s="45">
        <f>'Calificaciones Informatica Indu'!L314</f>
        <v>4</v>
      </c>
    </row>
    <row r="315">
      <c r="A315">
        <f>'Calificaciones Informatica Indu'!A315</f>
        <v>314</v>
      </c>
      <c r="B315" t="str">
        <f>'Calificaciones Informatica Indu'!B315</f>
        <v>Nsue Ayang</v>
      </c>
      <c r="C315" s="45">
        <f>'Calificaciones Informatica Indu'!C315</f>
        <v>0.2</v>
      </c>
      <c r="D315" s="45">
        <f>'Calificaciones Informatica Indu'!D315</f>
        <v>1.27</v>
      </c>
      <c r="E315" s="45">
        <f>'Calificaciones Informatica Indu'!E315</f>
        <v>0.6</v>
      </c>
      <c r="F315" s="45">
        <f>'Calificaciones Informatica Indu'!F315</f>
        <v>0.675</v>
      </c>
      <c r="G315" s="45">
        <f>'Calificaciones Informatica Indu'!G315</f>
        <v>0.25</v>
      </c>
      <c r="H315" s="45">
        <f>'Calificaciones Informatica Indu'!H315</f>
        <v>0.38</v>
      </c>
      <c r="I315" s="45">
        <f>'Calificaciones Informatica Indu'!I315</f>
        <v>3.375</v>
      </c>
      <c r="J315" s="45">
        <f>'Calificaciones Informatica Indu'!J315</f>
        <v>2</v>
      </c>
      <c r="K315" s="45" t="str">
        <f>'Calificaciones Informatica Indu'!K315</f>
        <v>2012-2013</v>
      </c>
      <c r="L315" s="45">
        <f>'Calificaciones Informatica Indu'!L315</f>
        <v>2</v>
      </c>
    </row>
    <row r="316">
      <c r="A316">
        <f>'Calificaciones Informatica Indu'!A316</f>
        <v>315</v>
      </c>
      <c r="B316" t="str">
        <f>'Calificaciones Informatica Indu'!B316</f>
        <v>Palomares Sobrino</v>
      </c>
      <c r="C316" s="45">
        <f>'Calificaciones Informatica Indu'!C316</f>
        <v>0.3</v>
      </c>
      <c r="D316" s="45">
        <f>'Calificaciones Informatica Indu'!D316</f>
        <v>1.4</v>
      </c>
      <c r="E316" s="45">
        <f>'Calificaciones Informatica Indu'!E316</f>
        <v>0.96</v>
      </c>
      <c r="F316" s="45">
        <f>'Calificaciones Informatica Indu'!F316</f>
        <v>1.5</v>
      </c>
      <c r="G316" s="45">
        <f>'Calificaciones Informatica Indu'!G316</f>
        <v>1.25</v>
      </c>
      <c r="H316" s="45">
        <f>'Calificaciones Informatica Indu'!H316</f>
        <v>0.6</v>
      </c>
      <c r="I316" s="45">
        <f>'Calificaciones Informatica Indu'!I316</f>
        <v>6.01</v>
      </c>
      <c r="J316" s="45">
        <f>'Calificaciones Informatica Indu'!J316</f>
        <v>2</v>
      </c>
      <c r="K316" s="45" t="str">
        <f>'Calificaciones Informatica Indu'!K316</f>
        <v>2012-2013</v>
      </c>
      <c r="L316" s="45">
        <f>'Calificaciones Informatica Indu'!L316</f>
        <v>1</v>
      </c>
    </row>
    <row r="317">
      <c r="A317">
        <f>'Calificaciones Informatica Indu'!A317</f>
        <v>316</v>
      </c>
      <c r="B317" t="str">
        <f>'Calificaciones Informatica Indu'!B317</f>
        <v>Olivares Lucas-Torres</v>
      </c>
      <c r="C317" s="45">
        <f>'Calificaciones Informatica Indu'!C317</f>
        <v>0</v>
      </c>
      <c r="D317" s="45">
        <f>'Calificaciones Informatica Indu'!D317</f>
        <v>1.3</v>
      </c>
      <c r="E317" s="45">
        <f>'Calificaciones Informatica Indu'!E317</f>
        <v>0.96</v>
      </c>
      <c r="F317" s="45">
        <f>'Calificaciones Informatica Indu'!F317</f>
        <v>0</v>
      </c>
      <c r="G317" s="45">
        <f>'Calificaciones Informatica Indu'!G317</f>
        <v>0.5</v>
      </c>
      <c r="H317" s="45">
        <f>'Calificaciones Informatica Indu'!H317</f>
        <v>0.45</v>
      </c>
      <c r="I317" s="45">
        <f>'Calificaciones Informatica Indu'!I317</f>
        <v>3.21</v>
      </c>
      <c r="J317" s="45">
        <f>'Calificaciones Informatica Indu'!J317</f>
        <v>2</v>
      </c>
      <c r="K317" s="45" t="str">
        <f>'Calificaciones Informatica Indu'!K317</f>
        <v>2012-2013</v>
      </c>
      <c r="L317" s="45">
        <f>'Calificaciones Informatica Indu'!L317</f>
        <v>1</v>
      </c>
    </row>
    <row r="318">
      <c r="A318">
        <f>'Calificaciones Informatica Indu'!A318</f>
        <v>317</v>
      </c>
      <c r="B318" t="str">
        <f>'Calificaciones Informatica Indu'!B318</f>
        <v>Puerta Bustos</v>
      </c>
      <c r="C318" s="45">
        <f>'Calificaciones Informatica Indu'!C318</f>
        <v>0.5</v>
      </c>
      <c r="D318" s="45">
        <f>'Calificaciones Informatica Indu'!D318</f>
        <v>1.37</v>
      </c>
      <c r="E318" s="45">
        <f>'Calificaciones Informatica Indu'!E318</f>
        <v>0.74</v>
      </c>
      <c r="F318" s="45">
        <f>'Calificaciones Informatica Indu'!F318</f>
        <v>0.825</v>
      </c>
      <c r="G318" s="45">
        <f>'Calificaciones Informatica Indu'!G318</f>
        <v>1.2</v>
      </c>
      <c r="H318" s="45">
        <f>'Calificaciones Informatica Indu'!H318</f>
        <v>0.5</v>
      </c>
      <c r="I318" s="45">
        <f>'Calificaciones Informatica Indu'!I318</f>
        <v>5.135</v>
      </c>
      <c r="J318" s="45">
        <f>'Calificaciones Informatica Indu'!J318</f>
        <v>2</v>
      </c>
      <c r="K318" s="45" t="str">
        <f>'Calificaciones Informatica Indu'!K318</f>
        <v>2012-2013</v>
      </c>
      <c r="L318" s="45">
        <f>'Calificaciones Informatica Indu'!L318</f>
        <v>2</v>
      </c>
    </row>
    <row r="319">
      <c r="A319">
        <f>'Calificaciones Informatica Indu'!A319</f>
        <v>318</v>
      </c>
      <c r="B319" t="str">
        <f>'Calificaciones Informatica Indu'!B319</f>
        <v>Ramilo Plata</v>
      </c>
      <c r="C319" s="45">
        <f>'Calificaciones Informatica Indu'!C319</f>
        <v>0.3</v>
      </c>
      <c r="D319" s="45">
        <f>'Calificaciones Informatica Indu'!D319</f>
        <v>1.25</v>
      </c>
      <c r="E319" s="45">
        <f>'Calificaciones Informatica Indu'!E319</f>
        <v>1</v>
      </c>
      <c r="F319" s="45">
        <f>'Calificaciones Informatica Indu'!F319</f>
        <v>0.6</v>
      </c>
      <c r="G319" s="45">
        <f>'Calificaciones Informatica Indu'!G319</f>
        <v>1.2</v>
      </c>
      <c r="H319" s="45">
        <f>'Calificaciones Informatica Indu'!H319</f>
        <v>1</v>
      </c>
      <c r="I319" s="45">
        <f>'Calificaciones Informatica Indu'!I319</f>
        <v>5.35</v>
      </c>
      <c r="J319" s="45">
        <f>'Calificaciones Informatica Indu'!J319</f>
        <v>2</v>
      </c>
      <c r="K319" s="45" t="str">
        <f>'Calificaciones Informatica Indu'!K319</f>
        <v>2012-2013</v>
      </c>
      <c r="L319" s="45">
        <f>'Calificaciones Informatica Indu'!L319</f>
        <v>2</v>
      </c>
    </row>
    <row r="320">
      <c r="A320">
        <f>'Calificaciones Informatica Indu'!A320</f>
        <v>319</v>
      </c>
      <c r="B320" t="str">
        <f>'Calificaciones Informatica Indu'!B320</f>
        <v>Reguillo Ferris</v>
      </c>
      <c r="C320" s="45">
        <f>'Calificaciones Informatica Indu'!C320</f>
        <v>0.5</v>
      </c>
      <c r="D320" s="45">
        <f>'Calificaciones Informatica Indu'!D320</f>
        <v>1</v>
      </c>
      <c r="E320" s="45">
        <f>'Calificaciones Informatica Indu'!E320</f>
        <v>1</v>
      </c>
      <c r="F320" s="45">
        <f>'Calificaciones Informatica Indu'!F320</f>
        <v>0.25</v>
      </c>
      <c r="G320" s="45">
        <f>'Calificaciones Informatica Indu'!G320</f>
        <v>0</v>
      </c>
      <c r="H320" s="45">
        <f>'Calificaciones Informatica Indu'!H320</f>
        <v>0.88</v>
      </c>
      <c r="I320" s="45">
        <f>'Calificaciones Informatica Indu'!I320</f>
        <v>3.63</v>
      </c>
      <c r="J320" s="45">
        <f>'Calificaciones Informatica Indu'!J320</f>
        <v>2</v>
      </c>
      <c r="K320" s="45" t="str">
        <f>'Calificaciones Informatica Indu'!K320</f>
        <v>2012-2013</v>
      </c>
      <c r="L320" s="45">
        <f>'Calificaciones Informatica Indu'!L320</f>
        <v>4</v>
      </c>
    </row>
    <row r="321">
      <c r="A321">
        <f>'Calificaciones Informatica Indu'!A321</f>
        <v>320</v>
      </c>
      <c r="B321" t="str">
        <f>'Calificaciones Informatica Indu'!B321</f>
        <v>Sánchez Negrete</v>
      </c>
      <c r="C321" s="45">
        <f>'Calificaciones Informatica Indu'!C321</f>
        <v>0</v>
      </c>
      <c r="D321" s="45">
        <f>'Calificaciones Informatica Indu'!D321</f>
        <v>1.1</v>
      </c>
      <c r="E321" s="45">
        <f>'Calificaciones Informatica Indu'!E321</f>
        <v>0.75</v>
      </c>
      <c r="F321" s="45">
        <f>'Calificaciones Informatica Indu'!F321</f>
        <v>0.8625</v>
      </c>
      <c r="G321" s="45">
        <f>'Calificaciones Informatica Indu'!G321</f>
        <v>1.575</v>
      </c>
      <c r="H321" s="45">
        <f>'Calificaciones Informatica Indu'!H321</f>
        <v>0.4</v>
      </c>
      <c r="I321" s="45">
        <f>'Calificaciones Informatica Indu'!I321</f>
        <v>4.6875</v>
      </c>
      <c r="J321" s="45">
        <f>'Calificaciones Informatica Indu'!J321</f>
        <v>2</v>
      </c>
      <c r="K321" s="45" t="str">
        <f>'Calificaciones Informatica Indu'!K321</f>
        <v>2012-2013</v>
      </c>
      <c r="L321" s="45">
        <f>'Calificaciones Informatica Indu'!L321</f>
        <v>2</v>
      </c>
    </row>
    <row r="322">
      <c r="A322">
        <f>'Calificaciones Informatica Indu'!A322</f>
        <v>321</v>
      </c>
      <c r="B322" t="str">
        <f>'Calificaciones Informatica Indu'!B322</f>
        <v>Sierra Ciudad</v>
      </c>
      <c r="C322" s="45">
        <f>'Calificaciones Informatica Indu'!C322</f>
        <v>1</v>
      </c>
      <c r="D322" s="45">
        <f>'Calificaciones Informatica Indu'!D322</f>
        <v>1.15</v>
      </c>
      <c r="E322" s="45">
        <f>'Calificaciones Informatica Indu'!E322</f>
        <v>0.86</v>
      </c>
      <c r="F322" s="45">
        <f>'Calificaciones Informatica Indu'!F322</f>
        <v>1.01</v>
      </c>
      <c r="G322" s="45">
        <f>'Calificaciones Informatica Indu'!G322</f>
        <v>1.8</v>
      </c>
      <c r="H322" s="45">
        <f>'Calificaciones Informatica Indu'!H322</f>
        <v>1.15</v>
      </c>
      <c r="I322" s="45">
        <f>'Calificaciones Informatica Indu'!I322</f>
        <v>6.97</v>
      </c>
      <c r="J322" s="45">
        <f>'Calificaciones Informatica Indu'!J322</f>
        <v>2</v>
      </c>
      <c r="K322" s="45" t="str">
        <f>'Calificaciones Informatica Indu'!K322</f>
        <v>2012-2013</v>
      </c>
      <c r="L322" s="45">
        <f>'Calificaciones Informatica Indu'!L322</f>
        <v>1</v>
      </c>
    </row>
    <row r="323">
      <c r="A323">
        <f>'Calificaciones Informatica Indu'!A323</f>
        <v>322</v>
      </c>
      <c r="B323" t="str">
        <f>'Calificaciones Informatica Indu'!B323</f>
        <v>Tejeda Fernández</v>
      </c>
      <c r="C323" s="45">
        <f>'Calificaciones Informatica Indu'!C323</f>
        <v>0.5</v>
      </c>
      <c r="D323" s="45">
        <f>'Calificaciones Informatica Indu'!D323</f>
        <v>1.82</v>
      </c>
      <c r="E323" s="45">
        <f>'Calificaciones Informatica Indu'!E323</f>
        <v>0.86</v>
      </c>
      <c r="F323" s="45">
        <f>'Calificaciones Informatica Indu'!F323</f>
        <v>1.35</v>
      </c>
      <c r="G323" s="45">
        <f>'Calificaciones Informatica Indu'!G323</f>
        <v>2.625</v>
      </c>
      <c r="H323" s="45">
        <f>'Calificaciones Informatica Indu'!H323</f>
        <v>1.5</v>
      </c>
      <c r="I323" s="45">
        <f>'Calificaciones Informatica Indu'!I323</f>
        <v>8.655</v>
      </c>
      <c r="J323" s="45">
        <f>'Calificaciones Informatica Indu'!J323</f>
        <v>2</v>
      </c>
      <c r="K323" s="45" t="str">
        <f>'Calificaciones Informatica Indu'!K323</f>
        <v>2012-2013</v>
      </c>
      <c r="L323" s="45">
        <f>'Calificaciones Informatica Indu'!L323</f>
        <v>2</v>
      </c>
    </row>
    <row r="324">
      <c r="A324">
        <f>'Calificaciones Informatica Indu'!A324</f>
        <v>323</v>
      </c>
      <c r="B324" t="str">
        <f>'Calificaciones Informatica Indu'!B324</f>
        <v>Velayos Perez</v>
      </c>
      <c r="C324" s="45">
        <f>'Calificaciones Informatica Indu'!C324</f>
        <v>0.3</v>
      </c>
      <c r="D324" s="45">
        <f>'Calificaciones Informatica Indu'!D324</f>
        <v>0.83</v>
      </c>
      <c r="E324" s="45">
        <f>'Calificaciones Informatica Indu'!E324</f>
        <v>0.74</v>
      </c>
      <c r="F324" s="45">
        <f>'Calificaciones Informatica Indu'!F324</f>
        <v>0</v>
      </c>
      <c r="G324" s="45">
        <f>'Calificaciones Informatica Indu'!G324</f>
        <v>0</v>
      </c>
      <c r="H324" s="45">
        <f>'Calificaciones Informatica Indu'!H324</f>
        <v>0.27</v>
      </c>
      <c r="I324" s="45">
        <f>'Calificaciones Informatica Indu'!I324</f>
        <v>2.14</v>
      </c>
      <c r="J324" s="45">
        <f>'Calificaciones Informatica Indu'!J324</f>
        <v>2</v>
      </c>
      <c r="K324" s="45" t="str">
        <f>'Calificaciones Informatica Indu'!K324</f>
        <v>2012-2013</v>
      </c>
      <c r="L324" s="45">
        <f>'Calificaciones Informatica Indu'!L324</f>
        <v>2</v>
      </c>
    </row>
    <row r="325">
      <c r="A325">
        <f>'Calificaciones Informatica Indu'!A325</f>
        <v>324</v>
      </c>
      <c r="B325" t="str">
        <f>'Calificaciones Informatica Indu'!B325</f>
        <v>ABENOJAR RAMIRO</v>
      </c>
      <c r="C325" s="45">
        <f>'Calificaciones Informatica Indu'!C325</f>
        <v>0.5</v>
      </c>
      <c r="D325" s="45">
        <f>'Calificaciones Informatica Indu'!D325</f>
        <v>0.88</v>
      </c>
      <c r="E325" s="45">
        <f>'Calificaciones Informatica Indu'!E325</f>
        <v>0</v>
      </c>
      <c r="F325" s="45">
        <f>'Calificaciones Informatica Indu'!F325</f>
        <v>0.5</v>
      </c>
      <c r="G325" s="45">
        <f>'Calificaciones Informatica Indu'!G325</f>
        <v>0</v>
      </c>
      <c r="H325" s="45">
        <f>'Calificaciones Informatica Indu'!H325</f>
        <v>0.45</v>
      </c>
      <c r="I325" s="45">
        <f>'Calificaciones Informatica Indu'!I325</f>
        <v>2.33</v>
      </c>
      <c r="J325" s="45">
        <f>'Calificaciones Informatica Indu'!J325</f>
        <v>1</v>
      </c>
      <c r="K325" s="45" t="str">
        <f>'Calificaciones Informatica Indu'!K325</f>
        <v>2013-2014</v>
      </c>
      <c r="L325" s="45">
        <f>'Calificaciones Informatica Indu'!L325</f>
        <v>1</v>
      </c>
    </row>
    <row r="326">
      <c r="A326">
        <f>'Calificaciones Informatica Indu'!A326</f>
        <v>325</v>
      </c>
      <c r="B326" t="str">
        <f>'Calificaciones Informatica Indu'!B326</f>
        <v>ALONSO MUÑOZ</v>
      </c>
      <c r="C326" s="45">
        <f>'Calificaciones Informatica Indu'!C326</f>
        <v>0.5</v>
      </c>
      <c r="D326" s="45">
        <f>'Calificaciones Informatica Indu'!D326</f>
        <v>1.65</v>
      </c>
      <c r="E326" s="45">
        <f>'Calificaciones Informatica Indu'!E326</f>
        <v>0.7875</v>
      </c>
      <c r="F326" s="45">
        <f>'Calificaciones Informatica Indu'!F326</f>
        <v>0.6</v>
      </c>
      <c r="G326" s="45">
        <f>'Calificaciones Informatica Indu'!G326</f>
        <v>1.5</v>
      </c>
      <c r="H326" s="45">
        <f>'Calificaciones Informatica Indu'!H326</f>
        <v>0.25</v>
      </c>
      <c r="I326" s="45">
        <f>'Calificaciones Informatica Indu'!I326</f>
        <v>5.2875</v>
      </c>
      <c r="J326" s="45">
        <f>'Calificaciones Informatica Indu'!J326</f>
        <v>1</v>
      </c>
      <c r="K326" s="45" t="str">
        <f>'Calificaciones Informatica Indu'!K326</f>
        <v>2013-2014</v>
      </c>
      <c r="L326" s="45">
        <f>'Calificaciones Informatica Indu'!L326</f>
        <v>1</v>
      </c>
    </row>
    <row r="327">
      <c r="A327">
        <f>'Calificaciones Informatica Indu'!A327</f>
        <v>326</v>
      </c>
      <c r="B327" t="str">
        <f>'Calificaciones Informatica Indu'!B327</f>
        <v>ALVAREZ CID</v>
      </c>
      <c r="C327" s="45">
        <f>'Calificaciones Informatica Indu'!C327</f>
        <v>0.7</v>
      </c>
      <c r="D327" s="45">
        <f>'Calificaciones Informatica Indu'!D327</f>
        <v>1.45</v>
      </c>
      <c r="E327" s="45">
        <f>'Calificaciones Informatica Indu'!E327</f>
        <v>0.85</v>
      </c>
      <c r="F327" s="45">
        <f>'Calificaciones Informatica Indu'!F327</f>
        <v>0.58</v>
      </c>
      <c r="G327" s="45">
        <f>'Calificaciones Informatica Indu'!G327</f>
        <v>0</v>
      </c>
      <c r="H327" s="45">
        <f>'Calificaciones Informatica Indu'!H327</f>
        <v>0.9</v>
      </c>
      <c r="I327" s="45">
        <f>'Calificaciones Informatica Indu'!I327</f>
        <v>4.48</v>
      </c>
      <c r="J327" s="45">
        <f>'Calificaciones Informatica Indu'!J327</f>
        <v>1</v>
      </c>
      <c r="K327" s="45" t="str">
        <f>'Calificaciones Informatica Indu'!K327</f>
        <v>2013-2014</v>
      </c>
      <c r="L327" s="45">
        <f>'Calificaciones Informatica Indu'!L327</f>
        <v>4</v>
      </c>
    </row>
    <row r="328">
      <c r="A328">
        <f>'Calificaciones Informatica Indu'!A328</f>
        <v>327</v>
      </c>
      <c r="B328" t="str">
        <f>'Calificaciones Informatica Indu'!B328</f>
        <v>ALVARO TORDESILLAS</v>
      </c>
      <c r="C328" s="45">
        <f>'Calificaciones Informatica Indu'!C328</f>
        <v>0.1</v>
      </c>
      <c r="D328" s="45">
        <f>'Calificaciones Informatica Indu'!D328</f>
        <v>1.4</v>
      </c>
      <c r="E328" s="45">
        <f>'Calificaciones Informatica Indu'!E328</f>
        <v>1.25</v>
      </c>
      <c r="F328" s="45">
        <f>'Calificaciones Informatica Indu'!F328</f>
        <v>0.9</v>
      </c>
      <c r="G328" s="45">
        <f>'Calificaciones Informatica Indu'!G328</f>
        <v>1.75</v>
      </c>
      <c r="H328" s="45">
        <f>'Calificaciones Informatica Indu'!H328</f>
        <v>1.05</v>
      </c>
      <c r="I328" s="45">
        <f>'Calificaciones Informatica Indu'!I328</f>
        <v>6.45</v>
      </c>
      <c r="J328" s="45">
        <f>'Calificaciones Informatica Indu'!J328</f>
        <v>1</v>
      </c>
      <c r="K328" s="45" t="str">
        <f>'Calificaciones Informatica Indu'!K328</f>
        <v>2013-2014</v>
      </c>
      <c r="L328" s="45">
        <f>'Calificaciones Informatica Indu'!L328</f>
        <v>1</v>
      </c>
    </row>
    <row r="329">
      <c r="A329">
        <f>'Calificaciones Informatica Indu'!A329</f>
        <v>328</v>
      </c>
      <c r="B329" t="str">
        <f>'Calificaciones Informatica Indu'!B329</f>
        <v>ANDRADA BARROSO</v>
      </c>
      <c r="C329" s="45">
        <f>'Calificaciones Informatica Indu'!C329</f>
        <v>0.1</v>
      </c>
      <c r="D329" s="45">
        <f>'Calificaciones Informatica Indu'!D329</f>
        <v>1.56</v>
      </c>
      <c r="E329" s="45">
        <f>'Calificaciones Informatica Indu'!E329</f>
        <v>1.2375</v>
      </c>
      <c r="F329" s="45">
        <f>'Calificaciones Informatica Indu'!F329</f>
        <v>0.6</v>
      </c>
      <c r="G329" s="45">
        <f>'Calificaciones Informatica Indu'!G329</f>
        <v>2.25</v>
      </c>
      <c r="H329" s="45">
        <f>'Calificaciones Informatica Indu'!H329</f>
        <v>1.05</v>
      </c>
      <c r="I329" s="45">
        <f>'Calificaciones Informatica Indu'!I329</f>
        <v>6.7975</v>
      </c>
      <c r="J329" s="45">
        <f>'Calificaciones Informatica Indu'!J329</f>
        <v>1</v>
      </c>
      <c r="K329" s="45" t="str">
        <f>'Calificaciones Informatica Indu'!K329</f>
        <v>2013-2014</v>
      </c>
      <c r="L329" s="45">
        <f>'Calificaciones Informatica Indu'!L329</f>
        <v>1</v>
      </c>
    </row>
    <row r="330">
      <c r="A330">
        <f>'Calificaciones Informatica Indu'!A330</f>
        <v>329</v>
      </c>
      <c r="B330" t="str">
        <f>'Calificaciones Informatica Indu'!B330</f>
        <v>ANGEL MANZANO</v>
      </c>
      <c r="C330" s="45">
        <f>'Calificaciones Informatica Indu'!C330</f>
        <v>0.4</v>
      </c>
      <c r="D330" s="45">
        <f>'Calificaciones Informatica Indu'!D330</f>
        <v>1.32</v>
      </c>
      <c r="E330" s="45">
        <f>'Calificaciones Informatica Indu'!E330</f>
        <v>0.25</v>
      </c>
      <c r="F330" s="45">
        <f>'Calificaciones Informatica Indu'!F330</f>
        <v>0.75</v>
      </c>
      <c r="G330" s="45">
        <f>'Calificaciones Informatica Indu'!G330</f>
        <v>0</v>
      </c>
      <c r="H330" s="45">
        <f>'Calificaciones Informatica Indu'!H330</f>
        <v>1.15</v>
      </c>
      <c r="I330" s="45">
        <f>'Calificaciones Informatica Indu'!I330</f>
        <v>3.87</v>
      </c>
      <c r="J330" s="45">
        <f>'Calificaciones Informatica Indu'!J330</f>
        <v>1</v>
      </c>
      <c r="K330" s="45" t="str">
        <f>'Calificaciones Informatica Indu'!K330</f>
        <v>2013-2014</v>
      </c>
      <c r="L330" s="45">
        <f>'Calificaciones Informatica Indu'!L330</f>
        <v>1</v>
      </c>
    </row>
    <row r="331">
      <c r="A331">
        <f>'Calificaciones Informatica Indu'!A331</f>
        <v>330</v>
      </c>
      <c r="B331" t="str">
        <f>'Calificaciones Informatica Indu'!B331</f>
        <v>AREVALO CACERES</v>
      </c>
      <c r="C331" s="45">
        <f>'Calificaciones Informatica Indu'!C331</f>
        <v>1</v>
      </c>
      <c r="D331" s="45">
        <f>'Calificaciones Informatica Indu'!D331</f>
        <v>1.07</v>
      </c>
      <c r="E331" s="45">
        <f>'Calificaciones Informatica Indu'!E331</f>
        <v>1.05</v>
      </c>
      <c r="F331" s="45">
        <f>'Calificaciones Informatica Indu'!F331</f>
        <v>0.92</v>
      </c>
      <c r="G331" s="45">
        <f>'Calificaciones Informatica Indu'!G331</f>
        <v>2.5</v>
      </c>
      <c r="H331" s="45">
        <f>'Calificaciones Informatica Indu'!H331</f>
        <v>0.9</v>
      </c>
      <c r="I331" s="45">
        <f>'Calificaciones Informatica Indu'!I331</f>
        <v>7.44</v>
      </c>
      <c r="J331" s="45">
        <f>'Calificaciones Informatica Indu'!J331</f>
        <v>1</v>
      </c>
      <c r="K331" s="45" t="str">
        <f>'Calificaciones Informatica Indu'!K331</f>
        <v>2013-2014</v>
      </c>
      <c r="L331" s="45">
        <f>'Calificaciones Informatica Indu'!L331</f>
        <v>3</v>
      </c>
    </row>
    <row r="332">
      <c r="A332">
        <f>'Calificaciones Informatica Indu'!A332</f>
        <v>331</v>
      </c>
      <c r="B332" t="str">
        <f>'Calificaciones Informatica Indu'!B332</f>
        <v>BANDA PUERTO</v>
      </c>
      <c r="C332" s="45">
        <f>'Calificaciones Informatica Indu'!C332</f>
        <v>0.3</v>
      </c>
      <c r="D332" s="45">
        <f>'Calificaciones Informatica Indu'!D332</f>
        <v>0.44</v>
      </c>
      <c r="E332" s="45">
        <f>'Calificaciones Informatica Indu'!E332</f>
        <v>0.0375</v>
      </c>
      <c r="F332" s="45">
        <f>'Calificaciones Informatica Indu'!F332</f>
        <v>0.8</v>
      </c>
      <c r="G332" s="45" t="str">
        <f>'Calificaciones Informatica Indu'!G332</f>
        <v>NP</v>
      </c>
      <c r="H332" s="45">
        <f>'Calificaciones Informatica Indu'!H332</f>
        <v>0.3</v>
      </c>
      <c r="I332" s="45">
        <f>'Calificaciones Informatica Indu'!I332</f>
        <v>1.8775</v>
      </c>
      <c r="J332" s="45">
        <f>'Calificaciones Informatica Indu'!J332</f>
        <v>1</v>
      </c>
      <c r="K332" s="45" t="str">
        <f>'Calificaciones Informatica Indu'!K332</f>
        <v>2013-2014</v>
      </c>
      <c r="L332" s="45">
        <f>'Calificaciones Informatica Indu'!L332</f>
        <v>1</v>
      </c>
    </row>
    <row r="333">
      <c r="A333">
        <f>'Calificaciones Informatica Indu'!A333</f>
        <v>332</v>
      </c>
      <c r="B333" t="str">
        <f>'Calificaciones Informatica Indu'!B333</f>
        <v>BERNAL CANO</v>
      </c>
      <c r="C333" s="45">
        <f>'Calificaciones Informatica Indu'!C333</f>
        <v>1</v>
      </c>
      <c r="D333" s="45">
        <f>'Calificaciones Informatica Indu'!D333</f>
        <v>1.7</v>
      </c>
      <c r="E333" s="45">
        <f>'Calificaciones Informatica Indu'!E333</f>
        <v>1.2375</v>
      </c>
      <c r="F333" s="45">
        <f>'Calificaciones Informatica Indu'!F333</f>
        <v>0.95</v>
      </c>
      <c r="G333" s="45">
        <f>'Calificaciones Informatica Indu'!G333</f>
        <v>1.75</v>
      </c>
      <c r="H333" s="45">
        <f>'Calificaciones Informatica Indu'!H333</f>
        <v>1.15</v>
      </c>
      <c r="I333" s="45">
        <f>'Calificaciones Informatica Indu'!I333</f>
        <v>7.7875</v>
      </c>
      <c r="J333" s="45">
        <f>'Calificaciones Informatica Indu'!J333</f>
        <v>1</v>
      </c>
      <c r="K333" s="45" t="str">
        <f>'Calificaciones Informatica Indu'!K333</f>
        <v>2013-2014</v>
      </c>
      <c r="L333" s="45">
        <f>'Calificaciones Informatica Indu'!L333</f>
        <v>1</v>
      </c>
    </row>
    <row r="334">
      <c r="A334">
        <f>'Calificaciones Informatica Indu'!A334</f>
        <v>333</v>
      </c>
      <c r="B334" t="str">
        <f>'Calificaciones Informatica Indu'!B334</f>
        <v>BETETA VICENTE</v>
      </c>
      <c r="C334" s="45">
        <f>'Calificaciones Informatica Indu'!C334</f>
        <v>0.6</v>
      </c>
      <c r="D334" s="45">
        <f>'Calificaciones Informatica Indu'!D334</f>
        <v>0.85</v>
      </c>
      <c r="E334" s="45">
        <f>'Calificaciones Informatica Indu'!E334</f>
        <v>0.225</v>
      </c>
      <c r="F334" s="45">
        <f>'Calificaciones Informatica Indu'!F334</f>
        <v>0.75</v>
      </c>
      <c r="G334" s="45" t="str">
        <f>'Calificaciones Informatica Indu'!G334</f>
        <v>NP</v>
      </c>
      <c r="H334" s="45">
        <f>'Calificaciones Informatica Indu'!H334</f>
        <v>0.55</v>
      </c>
      <c r="I334" s="45">
        <f>'Calificaciones Informatica Indu'!I334</f>
        <v>2.975</v>
      </c>
      <c r="J334" s="45">
        <f>'Calificaciones Informatica Indu'!J334</f>
        <v>1</v>
      </c>
      <c r="K334" s="45" t="str">
        <f>'Calificaciones Informatica Indu'!K334</f>
        <v>2013-2014</v>
      </c>
      <c r="L334" s="45">
        <f>'Calificaciones Informatica Indu'!L334</f>
        <v>2</v>
      </c>
    </row>
    <row r="335">
      <c r="A335">
        <f>'Calificaciones Informatica Indu'!A335</f>
        <v>334</v>
      </c>
      <c r="B335" t="str">
        <f>'Calificaciones Informatica Indu'!B335</f>
        <v>BREÑA SANTOFIMIA</v>
      </c>
      <c r="C335" s="45">
        <f>'Calificaciones Informatica Indu'!C335</f>
        <v>0</v>
      </c>
      <c r="D335" s="45" t="str">
        <f>'Calificaciones Informatica Indu'!D335</f>
        <v>NP</v>
      </c>
      <c r="E335" s="45" t="str">
        <f>'Calificaciones Informatica Indu'!E335</f>
        <v>NP</v>
      </c>
      <c r="F335" s="45">
        <f>'Calificaciones Informatica Indu'!F335</f>
        <v>0.6</v>
      </c>
      <c r="G335" s="45" t="str">
        <f>'Calificaciones Informatica Indu'!G335</f>
        <v>NP</v>
      </c>
      <c r="H335" s="45">
        <f>'Calificaciones Informatica Indu'!H335</f>
        <v>0</v>
      </c>
      <c r="I335" s="45">
        <f>'Calificaciones Informatica Indu'!I335</f>
        <v>0.6</v>
      </c>
      <c r="J335" s="45">
        <f>'Calificaciones Informatica Indu'!J335</f>
        <v>1</v>
      </c>
      <c r="K335" s="45" t="str">
        <f>'Calificaciones Informatica Indu'!K335</f>
        <v>2013-2014</v>
      </c>
      <c r="L335" s="45">
        <f>'Calificaciones Informatica Indu'!L335</f>
        <v>1</v>
      </c>
    </row>
    <row r="336">
      <c r="A336">
        <f>'Calificaciones Informatica Indu'!A336</f>
        <v>335</v>
      </c>
      <c r="B336" t="str">
        <f>'Calificaciones Informatica Indu'!B336</f>
        <v>CERVANTES ROCHA</v>
      </c>
      <c r="C336" s="45">
        <f>'Calificaciones Informatica Indu'!C336</f>
        <v>1</v>
      </c>
      <c r="D336" s="45" t="str">
        <f>'Calificaciones Informatica Indu'!D336</f>
        <v>NP</v>
      </c>
      <c r="E336" s="45" t="str">
        <f>'Calificaciones Informatica Indu'!E336</f>
        <v>NP</v>
      </c>
      <c r="F336" s="45" t="str">
        <f>'Calificaciones Informatica Indu'!F336</f>
        <v>NP</v>
      </c>
      <c r="G336" s="45" t="str">
        <f>'Calificaciones Informatica Indu'!G336</f>
        <v>NP</v>
      </c>
      <c r="H336" s="45">
        <f>'Calificaciones Informatica Indu'!H336</f>
        <v>0.65</v>
      </c>
      <c r="I336" s="45">
        <f>'Calificaciones Informatica Indu'!I336</f>
        <v>1.65</v>
      </c>
      <c r="J336" s="45">
        <f>'Calificaciones Informatica Indu'!J336</f>
        <v>1</v>
      </c>
      <c r="K336" s="45" t="str">
        <f>'Calificaciones Informatica Indu'!K336</f>
        <v>2013-2014</v>
      </c>
      <c r="L336" s="45">
        <f>'Calificaciones Informatica Indu'!L336</f>
        <v>1</v>
      </c>
    </row>
    <row r="337">
      <c r="A337">
        <f>'Calificaciones Informatica Indu'!A337</f>
        <v>336</v>
      </c>
      <c r="B337" t="str">
        <f>'Calificaciones Informatica Indu'!B337</f>
        <v>DOMINGUEZ PADILLA</v>
      </c>
      <c r="C337" s="45">
        <f>'Calificaciones Informatica Indu'!C337</f>
        <v>1</v>
      </c>
      <c r="D337" s="45">
        <f>'Calificaciones Informatica Indu'!D337</f>
        <v>1.42</v>
      </c>
      <c r="E337" s="45">
        <f>'Calificaciones Informatica Indu'!E337</f>
        <v>0.975</v>
      </c>
      <c r="F337" s="45">
        <f>'Calificaciones Informatica Indu'!F337</f>
        <v>0.95</v>
      </c>
      <c r="G337" s="45">
        <f>'Calificaciones Informatica Indu'!G337</f>
        <v>1.75</v>
      </c>
      <c r="H337" s="45">
        <f>'Calificaciones Informatica Indu'!H337</f>
        <v>1.5</v>
      </c>
      <c r="I337" s="45">
        <f>'Calificaciones Informatica Indu'!I337</f>
        <v>7.595</v>
      </c>
      <c r="J337" s="45">
        <f>'Calificaciones Informatica Indu'!J337</f>
        <v>1</v>
      </c>
      <c r="K337" s="45" t="str">
        <f>'Calificaciones Informatica Indu'!K337</f>
        <v>2013-2014</v>
      </c>
      <c r="L337" s="45">
        <f>'Calificaciones Informatica Indu'!L337</f>
        <v>2</v>
      </c>
    </row>
    <row r="338">
      <c r="A338">
        <f>'Calificaciones Informatica Indu'!A338</f>
        <v>337</v>
      </c>
      <c r="B338" t="str">
        <f>'Calificaciones Informatica Indu'!B338</f>
        <v>DONDARZA MERO</v>
      </c>
      <c r="C338" s="45">
        <f>'Calificaciones Informatica Indu'!C338</f>
        <v>1</v>
      </c>
      <c r="D338" s="45">
        <f>'Calificaciones Informatica Indu'!D338</f>
        <v>0.9</v>
      </c>
      <c r="E338" s="45">
        <f>'Calificaciones Informatica Indu'!E338</f>
        <v>0.9</v>
      </c>
      <c r="F338" s="45">
        <f>'Calificaciones Informatica Indu'!F338</f>
        <v>0.75</v>
      </c>
      <c r="G338" s="45">
        <f>'Calificaciones Informatica Indu'!G338</f>
        <v>1.75</v>
      </c>
      <c r="H338" s="45">
        <f>'Calificaciones Informatica Indu'!H338</f>
        <v>1.5</v>
      </c>
      <c r="I338" s="45">
        <f>'Calificaciones Informatica Indu'!I338</f>
        <v>6.8</v>
      </c>
      <c r="J338" s="45">
        <f>'Calificaciones Informatica Indu'!J338</f>
        <v>1</v>
      </c>
      <c r="K338" s="45" t="str">
        <f>'Calificaciones Informatica Indu'!K338</f>
        <v>2013-2014</v>
      </c>
      <c r="L338" s="45">
        <f>'Calificaciones Informatica Indu'!L338</f>
        <v>2</v>
      </c>
    </row>
    <row r="339">
      <c r="A339">
        <f>'Calificaciones Informatica Indu'!A339</f>
        <v>338</v>
      </c>
      <c r="B339" t="str">
        <f>'Calificaciones Informatica Indu'!B339</f>
        <v>DORADO BAUTISTA</v>
      </c>
      <c r="C339" s="45">
        <f>'Calificaciones Informatica Indu'!C339</f>
        <v>0.7</v>
      </c>
      <c r="D339" s="45">
        <f>'Calificaciones Informatica Indu'!D339</f>
        <v>1.73</v>
      </c>
      <c r="E339" s="45">
        <f>'Calificaciones Informatica Indu'!E339</f>
        <v>0.1125</v>
      </c>
      <c r="F339" s="45">
        <f>'Calificaciones Informatica Indu'!F339</f>
        <v>0.7</v>
      </c>
      <c r="G339" s="45" t="str">
        <f>'Calificaciones Informatica Indu'!G339</f>
        <v>NP</v>
      </c>
      <c r="H339" s="45">
        <f>'Calificaciones Informatica Indu'!H339</f>
        <v>0.75</v>
      </c>
      <c r="I339" s="45">
        <f>'Calificaciones Informatica Indu'!I339</f>
        <v>3.9925</v>
      </c>
      <c r="J339" s="45">
        <f>'Calificaciones Informatica Indu'!J339</f>
        <v>1</v>
      </c>
      <c r="K339" s="45" t="str">
        <f>'Calificaciones Informatica Indu'!K339</f>
        <v>2013-2014</v>
      </c>
      <c r="L339" s="45">
        <f>'Calificaciones Informatica Indu'!L339</f>
        <v>2</v>
      </c>
    </row>
    <row r="340">
      <c r="A340">
        <f>'Calificaciones Informatica Indu'!A340</f>
        <v>339</v>
      </c>
      <c r="B340" t="str">
        <f>'Calificaciones Informatica Indu'!B340</f>
        <v>DORADO MINGUILLAN</v>
      </c>
      <c r="C340" s="45">
        <f>'Calificaciones Informatica Indu'!C340</f>
        <v>1</v>
      </c>
      <c r="D340" s="45" t="str">
        <f>'Calificaciones Informatica Indu'!D340</f>
        <v>NP</v>
      </c>
      <c r="E340" s="45">
        <f>'Calificaciones Informatica Indu'!E340</f>
        <v>0.9</v>
      </c>
      <c r="F340" s="45" t="str">
        <f>'Calificaciones Informatica Indu'!F340</f>
        <v>NP</v>
      </c>
      <c r="G340" s="45" t="str">
        <f>'Calificaciones Informatica Indu'!G340</f>
        <v>NP</v>
      </c>
      <c r="H340" s="45">
        <f>'Calificaciones Informatica Indu'!H340</f>
        <v>0.55</v>
      </c>
      <c r="I340" s="45">
        <f>'Calificaciones Informatica Indu'!I340</f>
        <v>2.45</v>
      </c>
      <c r="J340" s="45">
        <f>'Calificaciones Informatica Indu'!J340</f>
        <v>1</v>
      </c>
      <c r="K340" s="45" t="str">
        <f>'Calificaciones Informatica Indu'!K340</f>
        <v>2013-2014</v>
      </c>
      <c r="L340" s="45">
        <f>'Calificaciones Informatica Indu'!L340</f>
        <v>1</v>
      </c>
    </row>
    <row r="341">
      <c r="A341">
        <f>'Calificaciones Informatica Indu'!A341</f>
        <v>340</v>
      </c>
      <c r="B341" t="str">
        <f>'Calificaciones Informatica Indu'!B341</f>
        <v>FERNÁNDEZ BERNARDINO</v>
      </c>
      <c r="C341" s="45">
        <f>'Calificaciones Informatica Indu'!C341</f>
        <v>0.3</v>
      </c>
      <c r="D341" s="45">
        <f>'Calificaciones Informatica Indu'!D341</f>
        <v>0.89</v>
      </c>
      <c r="E341" s="45">
        <f>'Calificaciones Informatica Indu'!E341</f>
        <v>0.5</v>
      </c>
      <c r="F341" s="45">
        <f>'Calificaciones Informatica Indu'!F341</f>
        <v>0.65</v>
      </c>
      <c r="G341" s="45">
        <f>'Calificaciones Informatica Indu'!G341</f>
        <v>0.25</v>
      </c>
      <c r="H341" s="45">
        <f>'Calificaciones Informatica Indu'!H341</f>
        <v>0.25</v>
      </c>
      <c r="I341" s="45">
        <f>'Calificaciones Informatica Indu'!I341</f>
        <v>2.84</v>
      </c>
      <c r="J341" s="45">
        <f>'Calificaciones Informatica Indu'!J341</f>
        <v>1</v>
      </c>
      <c r="K341" s="45" t="str">
        <f>'Calificaciones Informatica Indu'!K341</f>
        <v>2013-2014</v>
      </c>
      <c r="L341" s="45">
        <f>'Calificaciones Informatica Indu'!L341</f>
        <v>1</v>
      </c>
    </row>
    <row r="342">
      <c r="A342">
        <f>'Calificaciones Informatica Indu'!A342</f>
        <v>341</v>
      </c>
      <c r="B342" t="str">
        <f>'Calificaciones Informatica Indu'!B342</f>
        <v>FERRÁNDEZ GARCÍA</v>
      </c>
      <c r="C342" s="45">
        <f>'Calificaciones Informatica Indu'!C342</f>
        <v>1</v>
      </c>
      <c r="D342" s="45">
        <f>'Calificaciones Informatica Indu'!D342</f>
        <v>1.9</v>
      </c>
      <c r="E342" s="45">
        <f>'Calificaciones Informatica Indu'!E342</f>
        <v>1.425</v>
      </c>
      <c r="F342" s="45">
        <f>'Calificaciones Informatica Indu'!F342</f>
        <v>0.4</v>
      </c>
      <c r="G342" s="45">
        <f>'Calificaciones Informatica Indu'!G342</f>
        <v>3</v>
      </c>
      <c r="H342" s="45">
        <f>'Calificaciones Informatica Indu'!H342</f>
        <v>1.5</v>
      </c>
      <c r="I342" s="45">
        <f>'Calificaciones Informatica Indu'!I342</f>
        <v>9.225</v>
      </c>
      <c r="J342" s="45">
        <f>'Calificaciones Informatica Indu'!J342</f>
        <v>1</v>
      </c>
      <c r="K342" s="45" t="str">
        <f>'Calificaciones Informatica Indu'!K342</f>
        <v>2013-2014</v>
      </c>
      <c r="L342" s="45">
        <f>'Calificaciones Informatica Indu'!L342</f>
        <v>1</v>
      </c>
    </row>
    <row r="343">
      <c r="A343">
        <f>'Calificaciones Informatica Indu'!A343</f>
        <v>342</v>
      </c>
      <c r="B343" t="str">
        <f>'Calificaciones Informatica Indu'!B343</f>
        <v>GALLARDO SEVILLANO</v>
      </c>
      <c r="C343" s="45">
        <f>'Calificaciones Informatica Indu'!C343</f>
        <v>0.1</v>
      </c>
      <c r="D343" s="45" t="str">
        <f>'Calificaciones Informatica Indu'!D343</f>
        <v>NP</v>
      </c>
      <c r="E343" s="45" t="str">
        <f>'Calificaciones Informatica Indu'!E343</f>
        <v>NP</v>
      </c>
      <c r="F343" s="45" t="str">
        <f>'Calificaciones Informatica Indu'!F343</f>
        <v>NP</v>
      </c>
      <c r="G343" s="45" t="str">
        <f>'Calificaciones Informatica Indu'!G343</f>
        <v>NP</v>
      </c>
      <c r="H343" s="45">
        <f>'Calificaciones Informatica Indu'!H343</f>
        <v>0</v>
      </c>
      <c r="I343" s="45">
        <f>'Calificaciones Informatica Indu'!I343</f>
        <v>0.1</v>
      </c>
      <c r="J343" s="45">
        <f>'Calificaciones Informatica Indu'!J343</f>
        <v>1</v>
      </c>
      <c r="K343" s="45" t="str">
        <f>'Calificaciones Informatica Indu'!K343</f>
        <v>2013-2014</v>
      </c>
      <c r="L343" s="45">
        <f>'Calificaciones Informatica Indu'!L343</f>
        <v>1</v>
      </c>
    </row>
    <row r="344">
      <c r="A344">
        <f>'Calificaciones Informatica Indu'!A344</f>
        <v>343</v>
      </c>
      <c r="B344" t="str">
        <f>'Calificaciones Informatica Indu'!B344</f>
        <v>GARCÍA SÁNCHEZ</v>
      </c>
      <c r="C344" s="45">
        <f>'Calificaciones Informatica Indu'!C344</f>
        <v>0</v>
      </c>
      <c r="D344" s="45">
        <f>'Calificaciones Informatica Indu'!D344</f>
        <v>1.64</v>
      </c>
      <c r="E344" s="45">
        <f>'Calificaciones Informatica Indu'!E344</f>
        <v>0.1875</v>
      </c>
      <c r="F344" s="45">
        <f>'Calificaciones Informatica Indu'!F344</f>
        <v>0.95</v>
      </c>
      <c r="G344" s="45" t="str">
        <f>'Calificaciones Informatica Indu'!G344</f>
        <v>NP</v>
      </c>
      <c r="H344" s="45">
        <f>'Calificaciones Informatica Indu'!H344</f>
        <v>0.75</v>
      </c>
      <c r="I344" s="45">
        <f>'Calificaciones Informatica Indu'!I344</f>
        <v>3.5275</v>
      </c>
      <c r="J344" s="45">
        <f>'Calificaciones Informatica Indu'!J344</f>
        <v>1</v>
      </c>
      <c r="K344" s="45" t="str">
        <f>'Calificaciones Informatica Indu'!K344</f>
        <v>2013-2014</v>
      </c>
      <c r="L344" s="45">
        <f>'Calificaciones Informatica Indu'!L344</f>
        <v>2</v>
      </c>
    </row>
    <row r="345">
      <c r="A345">
        <f>'Calificaciones Informatica Indu'!A345</f>
        <v>344</v>
      </c>
      <c r="B345" t="str">
        <f>'Calificaciones Informatica Indu'!B345</f>
        <v>GÓMEZ TORRIJOS</v>
      </c>
      <c r="C345" s="45">
        <f>'Calificaciones Informatica Indu'!C345</f>
        <v>1</v>
      </c>
      <c r="D345" s="45">
        <f>'Calificaciones Informatica Indu'!D345</f>
        <v>1.24</v>
      </c>
      <c r="E345" s="45">
        <f>'Calificaciones Informatica Indu'!E345</f>
        <v>0.7875</v>
      </c>
      <c r="F345" s="45">
        <f>'Calificaciones Informatica Indu'!F345</f>
        <v>0.95</v>
      </c>
      <c r="G345" s="45">
        <f>'Calificaciones Informatica Indu'!G345</f>
        <v>1.5</v>
      </c>
      <c r="H345" s="45">
        <f>'Calificaciones Informatica Indu'!H345</f>
        <v>1.15</v>
      </c>
      <c r="I345" s="45">
        <f>'Calificaciones Informatica Indu'!I345</f>
        <v>6.6275</v>
      </c>
      <c r="J345" s="45">
        <f>'Calificaciones Informatica Indu'!J345</f>
        <v>1</v>
      </c>
      <c r="K345" s="45" t="str">
        <f>'Calificaciones Informatica Indu'!K345</f>
        <v>2013-2014</v>
      </c>
      <c r="L345" s="45">
        <f>'Calificaciones Informatica Indu'!L345</f>
        <v>1</v>
      </c>
    </row>
    <row r="346">
      <c r="A346">
        <f>'Calificaciones Informatica Indu'!A346</f>
        <v>345</v>
      </c>
      <c r="B346" t="str">
        <f>'Calificaciones Informatica Indu'!B346</f>
        <v>GONZALEZ DE LA HIGUERA</v>
      </c>
      <c r="C346" s="45">
        <f>'Calificaciones Informatica Indu'!C346</f>
        <v>0.9</v>
      </c>
      <c r="D346" s="45">
        <f>'Calificaciones Informatica Indu'!D346</f>
        <v>0.85</v>
      </c>
      <c r="E346" s="45">
        <f>'Calificaciones Informatica Indu'!E346</f>
        <v>0.6</v>
      </c>
      <c r="F346" s="45">
        <f>'Calificaciones Informatica Indu'!F346</f>
        <v>0.65</v>
      </c>
      <c r="G346" s="45">
        <f>'Calificaciones Informatica Indu'!G346</f>
        <v>1.25</v>
      </c>
      <c r="H346" s="45">
        <f>'Calificaciones Informatica Indu'!H346</f>
        <v>0.95</v>
      </c>
      <c r="I346" s="45">
        <f>'Calificaciones Informatica Indu'!I346</f>
        <v>5.2</v>
      </c>
      <c r="J346" s="45">
        <f>'Calificaciones Informatica Indu'!J346</f>
        <v>1</v>
      </c>
      <c r="K346" s="45" t="str">
        <f>'Calificaciones Informatica Indu'!K346</f>
        <v>2013-2014</v>
      </c>
      <c r="L346" s="45">
        <f>'Calificaciones Informatica Indu'!L346</f>
        <v>1</v>
      </c>
    </row>
    <row r="347">
      <c r="A347">
        <f>'Calificaciones Informatica Indu'!A347</f>
        <v>346</v>
      </c>
      <c r="B347" t="str">
        <f>'Calificaciones Informatica Indu'!B347</f>
        <v>GUIJARRO ARRIBAS</v>
      </c>
      <c r="C347" s="45">
        <f>'Calificaciones Informatica Indu'!C347</f>
        <v>1</v>
      </c>
      <c r="D347" s="45">
        <f>'Calificaciones Informatica Indu'!D347</f>
        <v>1.6</v>
      </c>
      <c r="E347" s="45">
        <f>'Calificaciones Informatica Indu'!E347</f>
        <v>0.7125</v>
      </c>
      <c r="F347" s="45">
        <f>'Calificaciones Informatica Indu'!F347</f>
        <v>0.78</v>
      </c>
      <c r="G347" s="45">
        <f>'Calificaciones Informatica Indu'!G347</f>
        <v>2</v>
      </c>
      <c r="H347" s="45">
        <f>'Calificaciones Informatica Indu'!H347</f>
        <v>1.5</v>
      </c>
      <c r="I347" s="45">
        <f>'Calificaciones Informatica Indu'!I347</f>
        <v>7.5925</v>
      </c>
      <c r="J347" s="45">
        <f>'Calificaciones Informatica Indu'!J347</f>
        <v>1</v>
      </c>
      <c r="K347" s="45" t="str">
        <f>'Calificaciones Informatica Indu'!K347</f>
        <v>2013-2014</v>
      </c>
      <c r="L347" s="45">
        <f>'Calificaciones Informatica Indu'!L347</f>
        <v>5</v>
      </c>
    </row>
    <row r="348">
      <c r="A348">
        <f>'Calificaciones Informatica Indu'!A348</f>
        <v>347</v>
      </c>
      <c r="B348" t="str">
        <f>'Calificaciones Informatica Indu'!B348</f>
        <v>GUIJARRO ARRIBAS</v>
      </c>
      <c r="C348" s="45">
        <f>'Calificaciones Informatica Indu'!C348</f>
        <v>0.9</v>
      </c>
      <c r="D348" s="45">
        <f>'Calificaciones Informatica Indu'!D348</f>
        <v>1.6</v>
      </c>
      <c r="E348" s="45">
        <f>'Calificaciones Informatica Indu'!E348</f>
        <v>0.7125</v>
      </c>
      <c r="F348" s="45">
        <f>'Calificaciones Informatica Indu'!F348</f>
        <v>0.78</v>
      </c>
      <c r="G348" s="45">
        <f>'Calificaciones Informatica Indu'!G348</f>
        <v>2.75</v>
      </c>
      <c r="H348" s="45">
        <f>'Calificaciones Informatica Indu'!H348</f>
        <v>1.5</v>
      </c>
      <c r="I348" s="45">
        <f>'Calificaciones Informatica Indu'!I348</f>
        <v>8.2425</v>
      </c>
      <c r="J348" s="45">
        <f>'Calificaciones Informatica Indu'!J348</f>
        <v>1</v>
      </c>
      <c r="K348" s="45" t="str">
        <f>'Calificaciones Informatica Indu'!K348</f>
        <v>2013-2014</v>
      </c>
      <c r="L348" s="45">
        <f>'Calificaciones Informatica Indu'!L348</f>
        <v>5</v>
      </c>
    </row>
    <row r="349">
      <c r="A349">
        <f>'Calificaciones Informatica Indu'!A349</f>
        <v>348</v>
      </c>
      <c r="B349" t="str">
        <f>'Calificaciones Informatica Indu'!B349</f>
        <v>GUIJAS HERRAEZ</v>
      </c>
      <c r="C349" s="45">
        <f>'Calificaciones Informatica Indu'!C349</f>
        <v>0.4</v>
      </c>
      <c r="D349" s="45">
        <f>'Calificaciones Informatica Indu'!D349</f>
        <v>1.51</v>
      </c>
      <c r="E349" s="45">
        <f>'Calificaciones Informatica Indu'!E349</f>
        <v>0.675</v>
      </c>
      <c r="F349" s="45">
        <f>'Calificaciones Informatica Indu'!F349</f>
        <v>0.6</v>
      </c>
      <c r="G349" s="45">
        <f>'Calificaciones Informatica Indu'!G349</f>
        <v>0.5</v>
      </c>
      <c r="H349" s="45">
        <f>'Calificaciones Informatica Indu'!H349</f>
        <v>0.9</v>
      </c>
      <c r="I349" s="45">
        <f>'Calificaciones Informatica Indu'!I349</f>
        <v>4.585</v>
      </c>
      <c r="J349" s="45">
        <f>'Calificaciones Informatica Indu'!J349</f>
        <v>1</v>
      </c>
      <c r="K349" s="45" t="str">
        <f>'Calificaciones Informatica Indu'!K349</f>
        <v>2013-2014</v>
      </c>
      <c r="L349" s="45">
        <f>'Calificaciones Informatica Indu'!L349</f>
        <v>1</v>
      </c>
    </row>
    <row r="350">
      <c r="A350">
        <f>'Calificaciones Informatica Indu'!A350</f>
        <v>349</v>
      </c>
      <c r="B350" t="str">
        <f>'Calificaciones Informatica Indu'!B350</f>
        <v>JUSTE SALA</v>
      </c>
      <c r="C350" s="45">
        <f>'Calificaciones Informatica Indu'!C350</f>
        <v>0.8</v>
      </c>
      <c r="D350" s="45">
        <f>'Calificaciones Informatica Indu'!D350</f>
        <v>1.56</v>
      </c>
      <c r="E350" s="45">
        <f>'Calificaciones Informatica Indu'!E350</f>
        <v>0.675</v>
      </c>
      <c r="F350" s="45">
        <f>'Calificaciones Informatica Indu'!F350</f>
        <v>0.6</v>
      </c>
      <c r="G350" s="45">
        <f>'Calificaciones Informatica Indu'!G350</f>
        <v>1.25</v>
      </c>
      <c r="H350" s="45">
        <f>'Calificaciones Informatica Indu'!H350</f>
        <v>1.5</v>
      </c>
      <c r="I350" s="45">
        <f>'Calificaciones Informatica Indu'!I350</f>
        <v>6.385</v>
      </c>
      <c r="J350" s="45">
        <f>'Calificaciones Informatica Indu'!J350</f>
        <v>1</v>
      </c>
      <c r="K350" s="45" t="str">
        <f>'Calificaciones Informatica Indu'!K350</f>
        <v>2013-2014</v>
      </c>
      <c r="L350" s="45">
        <f>'Calificaciones Informatica Indu'!L350</f>
        <v>5</v>
      </c>
    </row>
    <row r="351">
      <c r="A351">
        <f>'Calificaciones Informatica Indu'!A351</f>
        <v>350</v>
      </c>
      <c r="B351" t="str">
        <f>'Calificaciones Informatica Indu'!B351</f>
        <v>LUENGO PONCE</v>
      </c>
      <c r="C351" s="45">
        <f>'Calificaciones Informatica Indu'!C351</f>
        <v>1</v>
      </c>
      <c r="D351" s="45">
        <f>'Calificaciones Informatica Indu'!D351</f>
        <v>1.84</v>
      </c>
      <c r="E351" s="45">
        <f>'Calificaciones Informatica Indu'!E351</f>
        <v>1.2375</v>
      </c>
      <c r="F351" s="45">
        <f>'Calificaciones Informatica Indu'!F351</f>
        <v>0.95</v>
      </c>
      <c r="G351" s="45">
        <f>'Calificaciones Informatica Indu'!G351</f>
        <v>3</v>
      </c>
      <c r="H351" s="45">
        <f>'Calificaciones Informatica Indu'!H351</f>
        <v>1.25</v>
      </c>
      <c r="I351" s="45">
        <f>'Calificaciones Informatica Indu'!I351</f>
        <v>9.2775</v>
      </c>
      <c r="J351" s="45">
        <f>'Calificaciones Informatica Indu'!J351</f>
        <v>1</v>
      </c>
      <c r="K351" s="45" t="str">
        <f>'Calificaciones Informatica Indu'!K351</f>
        <v>2013-2014</v>
      </c>
      <c r="L351" s="45">
        <f>'Calificaciones Informatica Indu'!L351</f>
        <v>2</v>
      </c>
    </row>
    <row r="352">
      <c r="A352">
        <f>'Calificaciones Informatica Indu'!A352</f>
        <v>351</v>
      </c>
      <c r="B352" t="str">
        <f>'Calificaciones Informatica Indu'!B352</f>
        <v>MACIAS ARROYO</v>
      </c>
      <c r="C352" s="45">
        <f>'Calificaciones Informatica Indu'!C352</f>
        <v>0.3</v>
      </c>
      <c r="D352" s="45">
        <f>'Calificaciones Informatica Indu'!D352</f>
        <v>0.8</v>
      </c>
      <c r="E352" s="45">
        <f>'Calificaciones Informatica Indu'!E352</f>
        <v>0.3</v>
      </c>
      <c r="F352" s="45">
        <f>'Calificaciones Informatica Indu'!F352</f>
        <v>0.6</v>
      </c>
      <c r="G352" s="45">
        <f>'Calificaciones Informatica Indu'!G352</f>
        <v>0</v>
      </c>
      <c r="H352" s="45">
        <f>'Calificaciones Informatica Indu'!H352</f>
        <v>0.45</v>
      </c>
      <c r="I352" s="45">
        <f>'Calificaciones Informatica Indu'!I352</f>
        <v>2.45</v>
      </c>
      <c r="J352" s="45">
        <f>'Calificaciones Informatica Indu'!J352</f>
        <v>1</v>
      </c>
      <c r="K352" s="45" t="str">
        <f>'Calificaciones Informatica Indu'!K352</f>
        <v>2013-2014</v>
      </c>
      <c r="L352" s="45">
        <f>'Calificaciones Informatica Indu'!L352</f>
        <v>1</v>
      </c>
    </row>
    <row r="353">
      <c r="A353">
        <f>'Calificaciones Informatica Indu'!A353</f>
        <v>352</v>
      </c>
      <c r="B353" t="str">
        <f>'Calificaciones Informatica Indu'!B353</f>
        <v>MARTIN-CONSUEGRA CAMP.</v>
      </c>
      <c r="C353" s="45">
        <f>'Calificaciones Informatica Indu'!C353</f>
        <v>1</v>
      </c>
      <c r="D353" s="45">
        <f>'Calificaciones Informatica Indu'!D353</f>
        <v>1.33</v>
      </c>
      <c r="E353" s="45">
        <f>'Calificaciones Informatica Indu'!E353</f>
        <v>1.3125</v>
      </c>
      <c r="F353" s="45">
        <f>'Calificaciones Informatica Indu'!F353</f>
        <v>0.86</v>
      </c>
      <c r="G353" s="45">
        <f>'Calificaciones Informatica Indu'!G353</f>
        <v>3</v>
      </c>
      <c r="H353" s="45">
        <f>'Calificaciones Informatica Indu'!H353</f>
        <v>1.5</v>
      </c>
      <c r="I353" s="45">
        <f>'Calificaciones Informatica Indu'!I353</f>
        <v>9.0025</v>
      </c>
      <c r="J353" s="45">
        <f>'Calificaciones Informatica Indu'!J353</f>
        <v>1</v>
      </c>
      <c r="K353" s="45" t="str">
        <f>'Calificaciones Informatica Indu'!K353</f>
        <v>2013-2014</v>
      </c>
      <c r="L353" s="45">
        <f>'Calificaciones Informatica Indu'!L353</f>
        <v>2</v>
      </c>
    </row>
    <row r="354">
      <c r="A354">
        <f>'Calificaciones Informatica Indu'!A354</f>
        <v>353</v>
      </c>
      <c r="B354" t="str">
        <f>'Calificaciones Informatica Indu'!B354</f>
        <v>MARTINEZ LUCAS</v>
      </c>
      <c r="C354" s="45">
        <f>'Calificaciones Informatica Indu'!C354</f>
        <v>0.7</v>
      </c>
      <c r="D354" s="45">
        <f>'Calificaciones Informatica Indu'!D354</f>
        <v>1.11</v>
      </c>
      <c r="E354" s="45">
        <f>'Calificaciones Informatica Indu'!E354</f>
        <v>0.975</v>
      </c>
      <c r="F354" s="45">
        <f>'Calificaciones Informatica Indu'!F354</f>
        <v>0.75</v>
      </c>
      <c r="G354" s="45">
        <f>'Calificaciones Informatica Indu'!G354</f>
        <v>1.6</v>
      </c>
      <c r="H354" s="45">
        <f>'Calificaciones Informatica Indu'!H354</f>
        <v>1.4</v>
      </c>
      <c r="I354" s="45">
        <f>'Calificaciones Informatica Indu'!I354</f>
        <v>6.535</v>
      </c>
      <c r="J354" s="45">
        <f>'Calificaciones Informatica Indu'!J354</f>
        <v>1</v>
      </c>
      <c r="K354" s="45" t="str">
        <f>'Calificaciones Informatica Indu'!K354</f>
        <v>2013-2014</v>
      </c>
      <c r="L354" s="45">
        <f>'Calificaciones Informatica Indu'!L354</f>
        <v>3</v>
      </c>
    </row>
    <row r="355">
      <c r="A355">
        <f>'Calificaciones Informatica Indu'!A355</f>
        <v>354</v>
      </c>
      <c r="B355" t="str">
        <f>'Calificaciones Informatica Indu'!B355</f>
        <v>MARTINEZ MUNTO</v>
      </c>
      <c r="C355" s="45">
        <f>'Calificaciones Informatica Indu'!C355</f>
        <v>0.7</v>
      </c>
      <c r="D355" s="45">
        <f>'Calificaciones Informatica Indu'!D355</f>
        <v>0.69</v>
      </c>
      <c r="E355" s="45">
        <f>'Calificaciones Informatica Indu'!E355</f>
        <v>0.75</v>
      </c>
      <c r="F355" s="45">
        <f>'Calificaciones Informatica Indu'!F355</f>
        <v>0.78</v>
      </c>
      <c r="G355" s="45">
        <f>'Calificaciones Informatica Indu'!G355</f>
        <v>2.5</v>
      </c>
      <c r="H355" s="45">
        <f>'Calificaciones Informatica Indu'!H355</f>
        <v>0.45</v>
      </c>
      <c r="I355" s="45">
        <f>'Calificaciones Informatica Indu'!I355</f>
        <v>5.87</v>
      </c>
      <c r="J355" s="45">
        <f>'Calificaciones Informatica Indu'!J355</f>
        <v>1</v>
      </c>
      <c r="K355" s="45" t="str">
        <f>'Calificaciones Informatica Indu'!K355</f>
        <v>2013-2014</v>
      </c>
      <c r="L355" s="45">
        <f>'Calificaciones Informatica Indu'!L355</f>
        <v>3</v>
      </c>
    </row>
    <row r="356">
      <c r="A356">
        <f>'Calificaciones Informatica Indu'!A356</f>
        <v>355</v>
      </c>
      <c r="B356" t="str">
        <f>'Calificaciones Informatica Indu'!B356</f>
        <v>MATARREDONA BARBA</v>
      </c>
      <c r="C356" s="45">
        <f>'Calificaciones Informatica Indu'!C356</f>
        <v>0.1</v>
      </c>
      <c r="D356" s="45">
        <f>'Calificaciones Informatica Indu'!D356</f>
        <v>0.45</v>
      </c>
      <c r="E356" s="45" t="str">
        <f>'Calificaciones Informatica Indu'!E356</f>
        <v>NP</v>
      </c>
      <c r="F356" s="45">
        <f>'Calificaciones Informatica Indu'!F356</f>
        <v>0.5</v>
      </c>
      <c r="G356" s="45" t="str">
        <f>'Calificaciones Informatica Indu'!G356</f>
        <v>NP</v>
      </c>
      <c r="H356" s="45">
        <f>'Calificaciones Informatica Indu'!H356</f>
        <v>0.2</v>
      </c>
      <c r="I356" s="45">
        <f>'Calificaciones Informatica Indu'!I356</f>
        <v>1.25</v>
      </c>
      <c r="J356" s="45">
        <f>'Calificaciones Informatica Indu'!J356</f>
        <v>1</v>
      </c>
      <c r="K356" s="45" t="str">
        <f>'Calificaciones Informatica Indu'!K356</f>
        <v>2013-2014</v>
      </c>
      <c r="L356" s="45">
        <f>'Calificaciones Informatica Indu'!L356</f>
        <v>1</v>
      </c>
    </row>
    <row r="357">
      <c r="A357">
        <f>'Calificaciones Informatica Indu'!A357</f>
        <v>356</v>
      </c>
      <c r="B357" t="str">
        <f>'Calificaciones Informatica Indu'!B357</f>
        <v>MATARREDONA RUIZ</v>
      </c>
      <c r="C357" s="45">
        <f>'Calificaciones Informatica Indu'!C357</f>
        <v>0</v>
      </c>
      <c r="D357" s="45">
        <f>'Calificaciones Informatica Indu'!D357</f>
        <v>0.52</v>
      </c>
      <c r="E357" s="45" t="str">
        <f>'Calificaciones Informatica Indu'!E357</f>
        <v>NP</v>
      </c>
      <c r="F357" s="45">
        <f>'Calificaciones Informatica Indu'!F357</f>
        <v>0.54</v>
      </c>
      <c r="G357" s="45" t="str">
        <f>'Calificaciones Informatica Indu'!G357</f>
        <v>NP</v>
      </c>
      <c r="H357" s="45">
        <f>'Calificaciones Informatica Indu'!H357</f>
        <v>0</v>
      </c>
      <c r="I357" s="45">
        <f>'Calificaciones Informatica Indu'!I357</f>
        <v>1.06</v>
      </c>
      <c r="J357" s="45">
        <f>'Calificaciones Informatica Indu'!J357</f>
        <v>1</v>
      </c>
      <c r="K357" s="45" t="str">
        <f>'Calificaciones Informatica Indu'!K357</f>
        <v>2013-2014</v>
      </c>
      <c r="L357" s="45">
        <f>'Calificaciones Informatica Indu'!L357</f>
        <v>1</v>
      </c>
    </row>
    <row r="358">
      <c r="A358">
        <f>'Calificaciones Informatica Indu'!A358</f>
        <v>357</v>
      </c>
      <c r="B358" t="str">
        <f>'Calificaciones Informatica Indu'!B358</f>
        <v>MBA NCHAMA</v>
      </c>
      <c r="C358" s="45">
        <f>'Calificaciones Informatica Indu'!C358</f>
        <v>0</v>
      </c>
      <c r="D358" s="45">
        <f>'Calificaciones Informatica Indu'!D358</f>
        <v>0</v>
      </c>
      <c r="E358" s="45">
        <f>'Calificaciones Informatica Indu'!E358</f>
        <v>0</v>
      </c>
      <c r="F358" s="45">
        <f>'Calificaciones Informatica Indu'!F358</f>
        <v>0.1</v>
      </c>
      <c r="G358" s="45">
        <f>'Calificaciones Informatica Indu'!G358</f>
        <v>0</v>
      </c>
      <c r="H358" s="45">
        <f>'Calificaciones Informatica Indu'!H358</f>
        <v>0.3</v>
      </c>
      <c r="I358" s="45">
        <f>'Calificaciones Informatica Indu'!I358</f>
        <v>0.4</v>
      </c>
      <c r="J358" s="45">
        <f>'Calificaciones Informatica Indu'!J358</f>
        <v>1</v>
      </c>
      <c r="K358" s="45" t="str">
        <f>'Calificaciones Informatica Indu'!K358</f>
        <v>2013-2014</v>
      </c>
      <c r="L358" s="45">
        <f>'Calificaciones Informatica Indu'!L358</f>
        <v>1</v>
      </c>
    </row>
    <row r="359">
      <c r="A359">
        <f>'Calificaciones Informatica Indu'!A359</f>
        <v>358</v>
      </c>
      <c r="B359" t="str">
        <f>'Calificaciones Informatica Indu'!B359</f>
        <v>MELGAR RUIZ</v>
      </c>
      <c r="C359" s="45">
        <f>'Calificaciones Informatica Indu'!C359</f>
        <v>0.8</v>
      </c>
      <c r="D359" s="45">
        <f>'Calificaciones Informatica Indu'!D359</f>
        <v>1.2</v>
      </c>
      <c r="E359" s="45">
        <f>'Calificaciones Informatica Indu'!E359</f>
        <v>0.6375</v>
      </c>
      <c r="F359" s="45">
        <f>'Calificaciones Informatica Indu'!F359</f>
        <v>0.95</v>
      </c>
      <c r="G359" s="45">
        <f>'Calificaciones Informatica Indu'!G359</f>
        <v>3</v>
      </c>
      <c r="H359" s="45">
        <f>'Calificaciones Informatica Indu'!H359</f>
        <v>1.15</v>
      </c>
      <c r="I359" s="45">
        <f>'Calificaciones Informatica Indu'!I359</f>
        <v>7.7375</v>
      </c>
      <c r="J359" s="45">
        <f>'Calificaciones Informatica Indu'!J359</f>
        <v>1</v>
      </c>
      <c r="K359" s="45" t="str">
        <f>'Calificaciones Informatica Indu'!K359</f>
        <v>2013-2014</v>
      </c>
      <c r="L359" s="45">
        <f>'Calificaciones Informatica Indu'!L359</f>
        <v>1</v>
      </c>
    </row>
    <row r="360">
      <c r="A360">
        <f>'Calificaciones Informatica Indu'!A360</f>
        <v>359</v>
      </c>
      <c r="B360" t="str">
        <f>'Calificaciones Informatica Indu'!B360</f>
        <v>MERA GONZÁLEZ</v>
      </c>
      <c r="C360" s="45">
        <f>'Calificaciones Informatica Indu'!C360</f>
        <v>0.4</v>
      </c>
      <c r="D360" s="45">
        <f>'Calificaciones Informatica Indu'!D360</f>
        <v>1.08</v>
      </c>
      <c r="E360" s="45">
        <f>'Calificaciones Informatica Indu'!E360</f>
        <v>0.225</v>
      </c>
      <c r="F360" s="45">
        <f>'Calificaciones Informatica Indu'!F360</f>
        <v>0.8</v>
      </c>
      <c r="G360" s="45" t="str">
        <f>'Calificaciones Informatica Indu'!G360</f>
        <v>NP</v>
      </c>
      <c r="H360" s="45">
        <f>'Calificaciones Informatica Indu'!H360</f>
        <v>0.4</v>
      </c>
      <c r="I360" s="45">
        <f>'Calificaciones Informatica Indu'!I360</f>
        <v>2.905</v>
      </c>
      <c r="J360" s="45">
        <f>'Calificaciones Informatica Indu'!J360</f>
        <v>1</v>
      </c>
      <c r="K360" s="45" t="str">
        <f>'Calificaciones Informatica Indu'!K360</f>
        <v>2013-2014</v>
      </c>
      <c r="L360" s="45">
        <f>'Calificaciones Informatica Indu'!L360</f>
        <v>1</v>
      </c>
    </row>
    <row r="361">
      <c r="A361">
        <f>'Calificaciones Informatica Indu'!A361</f>
        <v>360</v>
      </c>
      <c r="B361" t="str">
        <f>'Calificaciones Informatica Indu'!B361</f>
        <v>MORALES GÓMEZ</v>
      </c>
      <c r="C361" s="45">
        <f>'Calificaciones Informatica Indu'!C361</f>
        <v>0.4</v>
      </c>
      <c r="D361" s="45">
        <f>'Calificaciones Informatica Indu'!D361</f>
        <v>0.73</v>
      </c>
      <c r="E361" s="45" t="str">
        <f>'Calificaciones Informatica Indu'!E361</f>
        <v>NP</v>
      </c>
      <c r="F361" s="45">
        <f>'Calificaciones Informatica Indu'!F361</f>
        <v>0.6</v>
      </c>
      <c r="G361" s="45" t="str">
        <f>'Calificaciones Informatica Indu'!G361</f>
        <v>NP</v>
      </c>
      <c r="H361" s="45">
        <f>'Calificaciones Informatica Indu'!H361</f>
        <v>0.2</v>
      </c>
      <c r="I361" s="45">
        <f>'Calificaciones Informatica Indu'!I361</f>
        <v>1.93</v>
      </c>
      <c r="J361" s="45">
        <f>'Calificaciones Informatica Indu'!J361</f>
        <v>1</v>
      </c>
      <c r="K361" s="45" t="str">
        <f>'Calificaciones Informatica Indu'!K361</f>
        <v>2013-2014</v>
      </c>
      <c r="L361" s="45">
        <f>'Calificaciones Informatica Indu'!L361</f>
        <v>1</v>
      </c>
    </row>
    <row r="362">
      <c r="A362">
        <f>'Calificaciones Informatica Indu'!A362</f>
        <v>361</v>
      </c>
      <c r="B362" t="str">
        <f>'Calificaciones Informatica Indu'!B362</f>
        <v>MOZA BARQUILLA</v>
      </c>
      <c r="C362" s="45">
        <f>'Calificaciones Informatica Indu'!C362</f>
        <v>1</v>
      </c>
      <c r="D362" s="45">
        <f>'Calificaciones Informatica Indu'!D362</f>
        <v>1.47</v>
      </c>
      <c r="E362" s="45">
        <f>'Calificaciones Informatica Indu'!E362</f>
        <v>1.1625</v>
      </c>
      <c r="F362" s="45">
        <f>'Calificaciones Informatica Indu'!F362</f>
        <v>0.95</v>
      </c>
      <c r="G362" s="45">
        <f>'Calificaciones Informatica Indu'!G362</f>
        <v>1.75</v>
      </c>
      <c r="H362" s="45">
        <f>'Calificaciones Informatica Indu'!H362</f>
        <v>1.5</v>
      </c>
      <c r="I362" s="45">
        <f>'Calificaciones Informatica Indu'!I362</f>
        <v>7.8325</v>
      </c>
      <c r="J362" s="45">
        <f>'Calificaciones Informatica Indu'!J362</f>
        <v>1</v>
      </c>
      <c r="K362" s="45" t="str">
        <f>'Calificaciones Informatica Indu'!K362</f>
        <v>2013-2014</v>
      </c>
      <c r="L362" s="45">
        <f>'Calificaciones Informatica Indu'!L362</f>
        <v>1</v>
      </c>
    </row>
    <row r="363">
      <c r="A363">
        <f>'Calificaciones Informatica Indu'!A363</f>
        <v>362</v>
      </c>
      <c r="B363" t="str">
        <f>'Calificaciones Informatica Indu'!B363</f>
        <v>MUÑOZ DELGADO</v>
      </c>
      <c r="C363" s="45">
        <f>'Calificaciones Informatica Indu'!C363</f>
        <v>0.1</v>
      </c>
      <c r="D363" s="45">
        <f>'Calificaciones Informatica Indu'!D363</f>
        <v>1.47</v>
      </c>
      <c r="E363" s="45" t="str">
        <f>'Calificaciones Informatica Indu'!E363</f>
        <v>NP</v>
      </c>
      <c r="F363" s="45">
        <f>'Calificaciones Informatica Indu'!F363</f>
        <v>0.5</v>
      </c>
      <c r="G363" s="45" t="str">
        <f>'Calificaciones Informatica Indu'!G363</f>
        <v>NP</v>
      </c>
      <c r="H363" s="45">
        <f>'Calificaciones Informatica Indu'!H363</f>
        <v>0</v>
      </c>
      <c r="I363" s="45">
        <f>'Calificaciones Informatica Indu'!I363</f>
        <v>2.07</v>
      </c>
      <c r="J363" s="45">
        <f>'Calificaciones Informatica Indu'!J363</f>
        <v>1</v>
      </c>
      <c r="K363" s="45" t="str">
        <f>'Calificaciones Informatica Indu'!K363</f>
        <v>2013-2014</v>
      </c>
      <c r="L363" s="45">
        <f>'Calificaciones Informatica Indu'!L363</f>
        <v>1</v>
      </c>
    </row>
    <row r="364">
      <c r="A364">
        <f>'Calificaciones Informatica Indu'!A364</f>
        <v>363</v>
      </c>
      <c r="B364" t="str">
        <f>'Calificaciones Informatica Indu'!B364</f>
        <v>MUÑOZ DELGADO</v>
      </c>
      <c r="C364" s="45">
        <f>'Calificaciones Informatica Indu'!C364</f>
        <v>0.2</v>
      </c>
      <c r="D364" s="45">
        <f>'Calificaciones Informatica Indu'!D364</f>
        <v>1.74</v>
      </c>
      <c r="E364" s="45" t="str">
        <f>'Calificaciones Informatica Indu'!E364</f>
        <v>NP</v>
      </c>
      <c r="F364" s="45">
        <f>'Calificaciones Informatica Indu'!F364</f>
        <v>0.5</v>
      </c>
      <c r="G364" s="45" t="str">
        <f>'Calificaciones Informatica Indu'!G364</f>
        <v>NP</v>
      </c>
      <c r="H364" s="45">
        <f>'Calificaciones Informatica Indu'!H364</f>
        <v>0</v>
      </c>
      <c r="I364" s="45">
        <f>'Calificaciones Informatica Indu'!I364</f>
        <v>2.44</v>
      </c>
      <c r="J364" s="45">
        <f>'Calificaciones Informatica Indu'!J364</f>
        <v>1</v>
      </c>
      <c r="K364" s="45" t="str">
        <f>'Calificaciones Informatica Indu'!K364</f>
        <v>2013-2014</v>
      </c>
      <c r="L364" s="45">
        <f>'Calificaciones Informatica Indu'!L364</f>
        <v>1</v>
      </c>
    </row>
    <row r="365">
      <c r="A365">
        <f>'Calificaciones Informatica Indu'!A365</f>
        <v>364</v>
      </c>
      <c r="B365" t="str">
        <f>'Calificaciones Informatica Indu'!B365</f>
        <v>MUÑOZ MORCILLO</v>
      </c>
      <c r="C365" s="45">
        <f>'Calificaciones Informatica Indu'!C365</f>
        <v>1</v>
      </c>
      <c r="D365" s="45">
        <f>'Calificaciones Informatica Indu'!D365</f>
        <v>1.71</v>
      </c>
      <c r="E365" s="45">
        <f>'Calificaciones Informatica Indu'!E365</f>
        <v>0.9</v>
      </c>
      <c r="F365" s="45">
        <f>'Calificaciones Informatica Indu'!F365</f>
        <v>0.95</v>
      </c>
      <c r="G365" s="45">
        <f>'Calificaciones Informatica Indu'!G365</f>
        <v>2.25</v>
      </c>
      <c r="H365" s="45">
        <f>'Calificaciones Informatica Indu'!H365</f>
        <v>1.35</v>
      </c>
      <c r="I365" s="45">
        <f>'Calificaciones Informatica Indu'!I365</f>
        <v>8.16</v>
      </c>
      <c r="J365" s="45">
        <f>'Calificaciones Informatica Indu'!J365</f>
        <v>1</v>
      </c>
      <c r="K365" s="45" t="str">
        <f>'Calificaciones Informatica Indu'!K365</f>
        <v>2013-2014</v>
      </c>
      <c r="L365" s="45">
        <f>'Calificaciones Informatica Indu'!L365</f>
        <v>1</v>
      </c>
    </row>
    <row r="366">
      <c r="A366">
        <f>'Calificaciones Informatica Indu'!A366</f>
        <v>365</v>
      </c>
      <c r="B366" t="str">
        <f>'Calificaciones Informatica Indu'!B366</f>
        <v>NSI NTONGONO</v>
      </c>
      <c r="C366" s="45">
        <f>'Calificaciones Informatica Indu'!C366</f>
        <v>0.4</v>
      </c>
      <c r="D366" s="45">
        <f>'Calificaciones Informatica Indu'!D366</f>
        <v>1.55</v>
      </c>
      <c r="E366" s="45">
        <f>'Calificaciones Informatica Indu'!E366</f>
        <v>0.85</v>
      </c>
      <c r="F366" s="45">
        <f>'Calificaciones Informatica Indu'!F366</f>
        <v>0.6</v>
      </c>
      <c r="G366" s="45">
        <f>'Calificaciones Informatica Indu'!G366</f>
        <v>0</v>
      </c>
      <c r="H366" s="45">
        <f>'Calificaciones Informatica Indu'!H366</f>
        <v>0.5</v>
      </c>
      <c r="I366" s="45">
        <f>'Calificaciones Informatica Indu'!I366</f>
        <v>3.9</v>
      </c>
      <c r="J366" s="45">
        <f>'Calificaciones Informatica Indu'!J366</f>
        <v>1</v>
      </c>
      <c r="K366" s="45" t="str">
        <f>'Calificaciones Informatica Indu'!K366</f>
        <v>2013-2014</v>
      </c>
      <c r="L366" s="45">
        <f>'Calificaciones Informatica Indu'!L366</f>
        <v>3</v>
      </c>
    </row>
    <row r="367">
      <c r="A367">
        <f>'Calificaciones Informatica Indu'!A367</f>
        <v>366</v>
      </c>
      <c r="B367" t="str">
        <f>'Calificaciones Informatica Indu'!B367</f>
        <v>OLIVARES LUCAS-TORRES</v>
      </c>
      <c r="C367" s="45">
        <f>'Calificaciones Informatica Indu'!C367</f>
        <v>0.2</v>
      </c>
      <c r="D367" s="45">
        <f>'Calificaciones Informatica Indu'!D367</f>
        <v>1.62</v>
      </c>
      <c r="E367" s="45" t="str">
        <f>'Calificaciones Informatica Indu'!E367</f>
        <v>NP</v>
      </c>
      <c r="F367" s="45" t="str">
        <f>'Calificaciones Informatica Indu'!F367</f>
        <v>NP</v>
      </c>
      <c r="G367" s="45" t="str">
        <f>'Calificaciones Informatica Indu'!G367</f>
        <v>NP</v>
      </c>
      <c r="H367" s="45">
        <f>'Calificaciones Informatica Indu'!H367</f>
        <v>0.1</v>
      </c>
      <c r="I367" s="45">
        <f>'Calificaciones Informatica Indu'!I367</f>
        <v>1.92</v>
      </c>
      <c r="J367" s="45">
        <f>'Calificaciones Informatica Indu'!J367</f>
        <v>1</v>
      </c>
      <c r="K367" s="45" t="str">
        <f>'Calificaciones Informatica Indu'!K367</f>
        <v>2013-2014</v>
      </c>
      <c r="L367" s="45">
        <f>'Calificaciones Informatica Indu'!L367</f>
        <v>2</v>
      </c>
    </row>
    <row r="368">
      <c r="A368">
        <f>'Calificaciones Informatica Indu'!A368</f>
        <v>367</v>
      </c>
      <c r="B368" t="str">
        <f>'Calificaciones Informatica Indu'!B368</f>
        <v>ORTEGA JIMÉNEZ</v>
      </c>
      <c r="C368" s="45">
        <f>'Calificaciones Informatica Indu'!C368</f>
        <v>0.6</v>
      </c>
      <c r="D368" s="45" t="str">
        <f>'Calificaciones Informatica Indu'!D368</f>
        <v>NP</v>
      </c>
      <c r="E368" s="45" t="str">
        <f>'Calificaciones Informatica Indu'!E368</f>
        <v>NP</v>
      </c>
      <c r="F368" s="45" t="str">
        <f>'Calificaciones Informatica Indu'!F368</f>
        <v>NP</v>
      </c>
      <c r="G368" s="45" t="str">
        <f>'Calificaciones Informatica Indu'!G368</f>
        <v>NP</v>
      </c>
      <c r="H368" s="45">
        <f>'Calificaciones Informatica Indu'!H368</f>
        <v>0.4</v>
      </c>
      <c r="I368" s="45">
        <f>'Calificaciones Informatica Indu'!I368</f>
        <v>1</v>
      </c>
      <c r="J368" s="45">
        <f>'Calificaciones Informatica Indu'!J368</f>
        <v>1</v>
      </c>
      <c r="K368" s="45" t="str">
        <f>'Calificaciones Informatica Indu'!K368</f>
        <v>2013-2014</v>
      </c>
      <c r="L368" s="45">
        <f>'Calificaciones Informatica Indu'!L368</f>
        <v>1</v>
      </c>
    </row>
    <row r="369">
      <c r="A369">
        <f>'Calificaciones Informatica Indu'!A369</f>
        <v>368</v>
      </c>
      <c r="B369" t="str">
        <f>'Calificaciones Informatica Indu'!B369</f>
        <v>RAMOS CAMARERO</v>
      </c>
      <c r="C369" s="45">
        <f>'Calificaciones Informatica Indu'!C369</f>
        <v>0.2</v>
      </c>
      <c r="D369" s="45">
        <f>'Calificaciones Informatica Indu'!D369</f>
        <v>1.14</v>
      </c>
      <c r="E369" s="45">
        <f>'Calificaciones Informatica Indu'!E369</f>
        <v>1.25</v>
      </c>
      <c r="F369" s="45">
        <f>'Calificaciones Informatica Indu'!F369</f>
        <v>0.95</v>
      </c>
      <c r="G369" s="45">
        <f>'Calificaciones Informatica Indu'!G369</f>
        <v>1.5</v>
      </c>
      <c r="H369" s="45">
        <f>'Calificaciones Informatica Indu'!H369</f>
        <v>0</v>
      </c>
      <c r="I369" s="45">
        <f>'Calificaciones Informatica Indu'!I369</f>
        <v>5.04</v>
      </c>
      <c r="J369" s="45">
        <f>'Calificaciones Informatica Indu'!J369</f>
        <v>1</v>
      </c>
      <c r="K369" s="45" t="str">
        <f>'Calificaciones Informatica Indu'!K369</f>
        <v>2013-2014</v>
      </c>
      <c r="L369" s="45">
        <f>'Calificaciones Informatica Indu'!L369</f>
        <v>1</v>
      </c>
    </row>
    <row r="370">
      <c r="A370">
        <f>'Calificaciones Informatica Indu'!A370</f>
        <v>369</v>
      </c>
      <c r="B370" t="str">
        <f>'Calificaciones Informatica Indu'!B370</f>
        <v>RAYO FERREIRO</v>
      </c>
      <c r="C370" s="45">
        <f>'Calificaciones Informatica Indu'!C370</f>
        <v>0.5</v>
      </c>
      <c r="D370" s="45">
        <f>'Calificaciones Informatica Indu'!D370</f>
        <v>0.95</v>
      </c>
      <c r="E370" s="45">
        <f>'Calificaciones Informatica Indu'!E370</f>
        <v>0.1875</v>
      </c>
      <c r="F370" s="45">
        <f>'Calificaciones Informatica Indu'!F370</f>
        <v>0.65</v>
      </c>
      <c r="G370" s="45">
        <f>'Calificaciones Informatica Indu'!G370</f>
        <v>0</v>
      </c>
      <c r="H370" s="45">
        <f>'Calificaciones Informatica Indu'!H370</f>
        <v>0.45</v>
      </c>
      <c r="I370" s="45">
        <f>'Calificaciones Informatica Indu'!I370</f>
        <v>2.7375</v>
      </c>
      <c r="J370" s="45">
        <f>'Calificaciones Informatica Indu'!J370</f>
        <v>1</v>
      </c>
      <c r="K370" s="45" t="str">
        <f>'Calificaciones Informatica Indu'!K370</f>
        <v>2013-2014</v>
      </c>
      <c r="L370" s="45">
        <f>'Calificaciones Informatica Indu'!L370</f>
        <v>1</v>
      </c>
    </row>
    <row r="371">
      <c r="A371">
        <f>'Calificaciones Informatica Indu'!A371</f>
        <v>370</v>
      </c>
      <c r="B371" t="str">
        <f>'Calificaciones Informatica Indu'!B371</f>
        <v>REGUILLO FERRIS</v>
      </c>
      <c r="C371" s="45">
        <f>'Calificaciones Informatica Indu'!C371</f>
        <v>1</v>
      </c>
      <c r="D371" s="45">
        <f>'Calificaciones Informatica Indu'!D371</f>
        <v>1</v>
      </c>
      <c r="E371" s="45">
        <f>'Calificaciones Informatica Indu'!E371</f>
        <v>0.8</v>
      </c>
      <c r="F371" s="45">
        <f>'Calificaciones Informatica Indu'!F371</f>
        <v>1</v>
      </c>
      <c r="G371" s="45">
        <f>'Calificaciones Informatica Indu'!G371</f>
        <v>1.5</v>
      </c>
      <c r="H371" s="45">
        <f>'Calificaciones Informatica Indu'!H371</f>
        <v>1.2</v>
      </c>
      <c r="I371" s="45">
        <f>'Calificaciones Informatica Indu'!I371</f>
        <v>6.5</v>
      </c>
      <c r="J371" s="45">
        <f>'Calificaciones Informatica Indu'!J371</f>
        <v>1</v>
      </c>
      <c r="K371" s="45" t="str">
        <f>'Calificaciones Informatica Indu'!K371</f>
        <v>2013-2014</v>
      </c>
      <c r="L371" s="45">
        <f>'Calificaciones Informatica Indu'!L371</f>
        <v>5</v>
      </c>
    </row>
    <row r="372">
      <c r="A372">
        <f>'Calificaciones Informatica Indu'!A372</f>
        <v>371</v>
      </c>
      <c r="B372" t="str">
        <f>'Calificaciones Informatica Indu'!B372</f>
        <v>REQUENA ROSADO</v>
      </c>
      <c r="C372" s="45">
        <f>'Calificaciones Informatica Indu'!C372</f>
        <v>0</v>
      </c>
      <c r="D372" s="45" t="str">
        <f>'Calificaciones Informatica Indu'!D372</f>
        <v>NP</v>
      </c>
      <c r="E372" s="45" t="str">
        <f>'Calificaciones Informatica Indu'!E372</f>
        <v>NP</v>
      </c>
      <c r="F372" s="45" t="str">
        <f>'Calificaciones Informatica Indu'!F372</f>
        <v>NP</v>
      </c>
      <c r="G372" s="45" t="str">
        <f>'Calificaciones Informatica Indu'!G372</f>
        <v>NP</v>
      </c>
      <c r="H372" s="45">
        <f>'Calificaciones Informatica Indu'!H372</f>
        <v>0</v>
      </c>
      <c r="I372" s="45">
        <f>'Calificaciones Informatica Indu'!I372</f>
        <v>0</v>
      </c>
      <c r="J372" s="45">
        <f>'Calificaciones Informatica Indu'!J372</f>
        <v>1</v>
      </c>
      <c r="K372" s="45" t="str">
        <f>'Calificaciones Informatica Indu'!K372</f>
        <v>2013-2014</v>
      </c>
      <c r="L372" s="45">
        <f>'Calificaciones Informatica Indu'!L372</f>
        <v>1</v>
      </c>
    </row>
    <row r="373">
      <c r="A373">
        <f>'Calificaciones Informatica Indu'!A373</f>
        <v>372</v>
      </c>
      <c r="B373" t="str">
        <f>'Calificaciones Informatica Indu'!B373</f>
        <v>RESINO RUBIO</v>
      </c>
      <c r="C373" s="45">
        <f>'Calificaciones Informatica Indu'!C373</f>
        <v>1</v>
      </c>
      <c r="D373" s="45">
        <f>'Calificaciones Informatica Indu'!D373</f>
        <v>1.54</v>
      </c>
      <c r="E373" s="45">
        <f>'Calificaciones Informatica Indu'!E373</f>
        <v>0.6</v>
      </c>
      <c r="F373" s="45">
        <f>'Calificaciones Informatica Indu'!F373</f>
        <v>0.9</v>
      </c>
      <c r="G373" s="45">
        <f>'Calificaciones Informatica Indu'!G373</f>
        <v>1.5</v>
      </c>
      <c r="H373" s="45">
        <f>'Calificaciones Informatica Indu'!H373</f>
        <v>0.95</v>
      </c>
      <c r="I373" s="45">
        <f>'Calificaciones Informatica Indu'!I373</f>
        <v>6.49</v>
      </c>
      <c r="J373" s="45">
        <f>'Calificaciones Informatica Indu'!J373</f>
        <v>1</v>
      </c>
      <c r="K373" s="45" t="str">
        <f>'Calificaciones Informatica Indu'!K373</f>
        <v>2013-2014</v>
      </c>
      <c r="L373" s="45">
        <f>'Calificaciones Informatica Indu'!L373</f>
        <v>1</v>
      </c>
    </row>
    <row r="374">
      <c r="A374">
        <f>'Calificaciones Informatica Indu'!A374</f>
        <v>373</v>
      </c>
      <c r="B374" t="str">
        <f>'Calificaciones Informatica Indu'!B374</f>
        <v>RODRIGUEZ ROMERO</v>
      </c>
      <c r="C374" s="45">
        <f>'Calificaciones Informatica Indu'!C374</f>
        <v>1</v>
      </c>
      <c r="D374" s="45">
        <f>'Calificaciones Informatica Indu'!D374</f>
        <v>1.55</v>
      </c>
      <c r="E374" s="45">
        <f>'Calificaciones Informatica Indu'!E374</f>
        <v>0.8625</v>
      </c>
      <c r="F374" s="45">
        <f>'Calificaciones Informatica Indu'!F374</f>
        <v>0.9</v>
      </c>
      <c r="G374" s="45">
        <f>'Calificaciones Informatica Indu'!G374</f>
        <v>2.75</v>
      </c>
      <c r="H374" s="45">
        <f>'Calificaciones Informatica Indu'!H374</f>
        <v>1.4</v>
      </c>
      <c r="I374" s="45">
        <f>'Calificaciones Informatica Indu'!I374</f>
        <v>8.4625</v>
      </c>
      <c r="J374" s="45">
        <f>'Calificaciones Informatica Indu'!J374</f>
        <v>1</v>
      </c>
      <c r="K374" s="45" t="str">
        <f>'Calificaciones Informatica Indu'!K374</f>
        <v>2013-2014</v>
      </c>
      <c r="L374" s="45">
        <f>'Calificaciones Informatica Indu'!L374</f>
        <v>1</v>
      </c>
    </row>
    <row r="375">
      <c r="A375">
        <f>'Calificaciones Informatica Indu'!A375</f>
        <v>374</v>
      </c>
      <c r="B375" t="str">
        <f>'Calificaciones Informatica Indu'!B375</f>
        <v>RUIZ BONILLO</v>
      </c>
      <c r="C375" s="45">
        <f>'Calificaciones Informatica Indu'!C375</f>
        <v>0.4</v>
      </c>
      <c r="D375" s="45">
        <f>'Calificaciones Informatica Indu'!D375</f>
        <v>1</v>
      </c>
      <c r="E375" s="45">
        <f>'Calificaciones Informatica Indu'!E375</f>
        <v>0.6</v>
      </c>
      <c r="F375" s="45">
        <f>'Calificaciones Informatica Indu'!F375</f>
        <v>0.5</v>
      </c>
      <c r="G375" s="45">
        <f>'Calificaciones Informatica Indu'!G375</f>
        <v>0.25</v>
      </c>
      <c r="H375" s="45">
        <f>'Calificaciones Informatica Indu'!H375</f>
        <v>0.6</v>
      </c>
      <c r="I375" s="45">
        <f>'Calificaciones Informatica Indu'!I375</f>
        <v>3.35</v>
      </c>
      <c r="J375" s="45">
        <f>'Calificaciones Informatica Indu'!J375</f>
        <v>1</v>
      </c>
      <c r="K375" s="45" t="str">
        <f>'Calificaciones Informatica Indu'!K375</f>
        <v>2013-2014</v>
      </c>
      <c r="L375" s="45">
        <f>'Calificaciones Informatica Indu'!L375</f>
        <v>1</v>
      </c>
    </row>
    <row r="376">
      <c r="A376">
        <f>'Calificaciones Informatica Indu'!A376</f>
        <v>375</v>
      </c>
      <c r="B376" t="str">
        <f>'Calificaciones Informatica Indu'!B376</f>
        <v>RUIZ-CALERO CABANILLAS</v>
      </c>
      <c r="C376" s="45">
        <f>'Calificaciones Informatica Indu'!C376</f>
        <v>0.3</v>
      </c>
      <c r="D376" s="45">
        <f>'Calificaciones Informatica Indu'!D376</f>
        <v>0.88</v>
      </c>
      <c r="E376" s="45">
        <f>'Calificaciones Informatica Indu'!E376</f>
        <v>0</v>
      </c>
      <c r="F376" s="45">
        <f>'Calificaciones Informatica Indu'!F376</f>
        <v>0.65</v>
      </c>
      <c r="G376" s="45" t="str">
        <f>'Calificaciones Informatica Indu'!G376</f>
        <v>NP</v>
      </c>
      <c r="H376" s="45">
        <f>'Calificaciones Informatica Indu'!H376</f>
        <v>0.1</v>
      </c>
      <c r="I376" s="45">
        <f>'Calificaciones Informatica Indu'!I376</f>
        <v>1.93</v>
      </c>
      <c r="J376" s="45">
        <f>'Calificaciones Informatica Indu'!J376</f>
        <v>1</v>
      </c>
      <c r="K376" s="45" t="str">
        <f>'Calificaciones Informatica Indu'!K376</f>
        <v>2013-2014</v>
      </c>
      <c r="L376" s="45">
        <f>'Calificaciones Informatica Indu'!L376</f>
        <v>1</v>
      </c>
    </row>
    <row r="377">
      <c r="A377">
        <f>'Calificaciones Informatica Indu'!A377</f>
        <v>376</v>
      </c>
      <c r="B377" t="str">
        <f>'Calificaciones Informatica Indu'!B377</f>
        <v>RUIZ ESCOBAR</v>
      </c>
      <c r="C377" s="45">
        <f>'Calificaciones Informatica Indu'!C377</f>
        <v>0</v>
      </c>
      <c r="D377" s="45">
        <f>'Calificaciones Informatica Indu'!D377</f>
        <v>0.4</v>
      </c>
      <c r="E377" s="45">
        <f>'Calificaciones Informatica Indu'!E377</f>
        <v>0</v>
      </c>
      <c r="F377" s="45">
        <f>'Calificaciones Informatica Indu'!F377</f>
        <v>0.92</v>
      </c>
      <c r="G377" s="45" t="str">
        <f>'Calificaciones Informatica Indu'!G377</f>
        <v>NP</v>
      </c>
      <c r="H377" s="45">
        <f>'Calificaciones Informatica Indu'!H377</f>
        <v>0.4</v>
      </c>
      <c r="I377" s="45">
        <f>'Calificaciones Informatica Indu'!I377</f>
        <v>1.72</v>
      </c>
      <c r="J377" s="45">
        <f>'Calificaciones Informatica Indu'!J377</f>
        <v>1</v>
      </c>
      <c r="K377" s="45" t="str">
        <f>'Calificaciones Informatica Indu'!K377</f>
        <v>2013-2014</v>
      </c>
      <c r="L377" s="45">
        <f>'Calificaciones Informatica Indu'!L377</f>
        <v>2</v>
      </c>
    </row>
    <row r="378">
      <c r="A378">
        <f>'Calificaciones Informatica Indu'!A378</f>
        <v>377</v>
      </c>
      <c r="B378" t="str">
        <f>'Calificaciones Informatica Indu'!B378</f>
        <v>RUIZ FERNANDEZ</v>
      </c>
      <c r="C378" s="45">
        <f>'Calificaciones Informatica Indu'!C378</f>
        <v>0.2</v>
      </c>
      <c r="D378" s="45">
        <f>'Calificaciones Informatica Indu'!D378</f>
        <v>0.8</v>
      </c>
      <c r="E378" s="45">
        <f>'Calificaciones Informatica Indu'!E378</f>
        <v>0.825</v>
      </c>
      <c r="F378" s="45">
        <f>'Calificaciones Informatica Indu'!F378</f>
        <v>0.5</v>
      </c>
      <c r="G378" s="45">
        <f>'Calificaciones Informatica Indu'!G378</f>
        <v>1.35</v>
      </c>
      <c r="H378" s="45">
        <f>'Calificaciones Informatica Indu'!H378</f>
        <v>1.5</v>
      </c>
      <c r="I378" s="45">
        <f>'Calificaciones Informatica Indu'!I378</f>
        <v>5.175</v>
      </c>
      <c r="J378" s="45">
        <f>'Calificaciones Informatica Indu'!J378</f>
        <v>1</v>
      </c>
      <c r="K378" s="45" t="str">
        <f>'Calificaciones Informatica Indu'!K378</f>
        <v>2013-2014</v>
      </c>
      <c r="L378" s="45">
        <f>'Calificaciones Informatica Indu'!L378</f>
        <v>2</v>
      </c>
    </row>
    <row r="379">
      <c r="A379">
        <f>'Calificaciones Informatica Indu'!A379</f>
        <v>378</v>
      </c>
      <c r="B379" t="str">
        <f>'Calificaciones Informatica Indu'!B379</f>
        <v>RUIZ PÉREZ</v>
      </c>
      <c r="C379" s="45">
        <f>'Calificaciones Informatica Indu'!C379</f>
        <v>0.2</v>
      </c>
      <c r="D379" s="45">
        <f>'Calificaciones Informatica Indu'!D379</f>
        <v>1.16</v>
      </c>
      <c r="E379" s="45">
        <f>'Calificaciones Informatica Indu'!E379</f>
        <v>0.7875</v>
      </c>
      <c r="F379" s="45">
        <f>'Calificaciones Informatica Indu'!F379</f>
        <v>0.6</v>
      </c>
      <c r="G379" s="45">
        <f>'Calificaciones Informatica Indu'!G379</f>
        <v>1.5</v>
      </c>
      <c r="H379" s="45">
        <f>'Calificaciones Informatica Indu'!H379</f>
        <v>1.05</v>
      </c>
      <c r="I379" s="45">
        <f>'Calificaciones Informatica Indu'!I379</f>
        <v>5.2975</v>
      </c>
      <c r="J379" s="45">
        <f>'Calificaciones Informatica Indu'!J379</f>
        <v>1</v>
      </c>
      <c r="K379" s="45" t="str">
        <f>'Calificaciones Informatica Indu'!K379</f>
        <v>2013-2014</v>
      </c>
      <c r="L379" s="45">
        <f>'Calificaciones Informatica Indu'!L379</f>
        <v>1</v>
      </c>
    </row>
    <row r="380">
      <c r="A380">
        <f>'Calificaciones Informatica Indu'!A380</f>
        <v>379</v>
      </c>
      <c r="B380" t="str">
        <f>'Calificaciones Informatica Indu'!B380</f>
        <v>RUIZ VALLE</v>
      </c>
      <c r="C380" s="45">
        <f>'Calificaciones Informatica Indu'!C380</f>
        <v>0.6</v>
      </c>
      <c r="D380" s="45">
        <f>'Calificaciones Informatica Indu'!D380</f>
        <v>1.14</v>
      </c>
      <c r="E380" s="45">
        <f>'Calificaciones Informatica Indu'!E380</f>
        <v>0.85</v>
      </c>
      <c r="F380" s="45">
        <f>'Calificaciones Informatica Indu'!F380</f>
        <v>0.5</v>
      </c>
      <c r="G380" s="45">
        <f>'Calificaciones Informatica Indu'!G380</f>
        <v>2.5</v>
      </c>
      <c r="H380" s="45">
        <f>'Calificaciones Informatica Indu'!H380</f>
        <v>1.05</v>
      </c>
      <c r="I380" s="45">
        <f>'Calificaciones Informatica Indu'!I380</f>
        <v>6.64</v>
      </c>
      <c r="J380" s="45">
        <f>'Calificaciones Informatica Indu'!J380</f>
        <v>1</v>
      </c>
      <c r="K380" s="45" t="str">
        <f>'Calificaciones Informatica Indu'!K380</f>
        <v>2013-2014</v>
      </c>
      <c r="L380" s="45">
        <f>'Calificaciones Informatica Indu'!L380</f>
        <v>1</v>
      </c>
    </row>
    <row r="381">
      <c r="A381">
        <f>'Calificaciones Informatica Indu'!A381</f>
        <v>380</v>
      </c>
      <c r="B381" t="str">
        <f>'Calificaciones Informatica Indu'!B381</f>
        <v>SALGADO LÓPEZ</v>
      </c>
      <c r="C381" s="45">
        <f>'Calificaciones Informatica Indu'!C381</f>
        <v>1</v>
      </c>
      <c r="D381" s="45">
        <f>'Calificaciones Informatica Indu'!D381</f>
        <v>1.75</v>
      </c>
      <c r="E381" s="45">
        <f>'Calificaciones Informatica Indu'!E381</f>
        <v>1</v>
      </c>
      <c r="F381" s="45">
        <f>'Calificaciones Informatica Indu'!F381</f>
        <v>1.25</v>
      </c>
      <c r="G381" s="45">
        <f>'Calificaciones Informatica Indu'!G381</f>
        <v>1.5</v>
      </c>
      <c r="H381" s="45">
        <f>'Calificaciones Informatica Indu'!H381</f>
        <v>1</v>
      </c>
      <c r="I381" s="45">
        <f>'Calificaciones Informatica Indu'!I381</f>
        <v>7.5</v>
      </c>
      <c r="J381" s="45">
        <f>'Calificaciones Informatica Indu'!J381</f>
        <v>1</v>
      </c>
      <c r="K381" s="45" t="str">
        <f>'Calificaciones Informatica Indu'!K381</f>
        <v>2013-2014</v>
      </c>
      <c r="L381" s="45">
        <f>'Calificaciones Informatica Indu'!L381</f>
        <v>1</v>
      </c>
    </row>
    <row r="382">
      <c r="A382">
        <f>'Calificaciones Informatica Indu'!A382</f>
        <v>381</v>
      </c>
      <c r="B382" t="str">
        <f>'Calificaciones Informatica Indu'!B382</f>
        <v>SEGADOR ARJONA</v>
      </c>
      <c r="C382" s="45">
        <f>'Calificaciones Informatica Indu'!C382</f>
        <v>0.3</v>
      </c>
      <c r="D382" s="45">
        <f>'Calificaciones Informatica Indu'!D382</f>
        <v>1.04</v>
      </c>
      <c r="E382" s="45" t="str">
        <f>'Calificaciones Informatica Indu'!E382</f>
        <v>NP</v>
      </c>
      <c r="F382" s="45">
        <f>'Calificaciones Informatica Indu'!F382</f>
        <v>0.8</v>
      </c>
      <c r="G382" s="45" t="str">
        <f>'Calificaciones Informatica Indu'!G382</f>
        <v>NP</v>
      </c>
      <c r="H382" s="45">
        <f>'Calificaciones Informatica Indu'!H382</f>
        <v>0</v>
      </c>
      <c r="I382" s="45">
        <f>'Calificaciones Informatica Indu'!I382</f>
        <v>2.14</v>
      </c>
      <c r="J382" s="45">
        <f>'Calificaciones Informatica Indu'!J382</f>
        <v>1</v>
      </c>
      <c r="K382" s="45" t="str">
        <f>'Calificaciones Informatica Indu'!K382</f>
        <v>2013-2014</v>
      </c>
      <c r="L382" s="45">
        <f>'Calificaciones Informatica Indu'!L382</f>
        <v>1</v>
      </c>
    </row>
    <row r="383">
      <c r="A383">
        <f>'Calificaciones Informatica Indu'!A383</f>
        <v>382</v>
      </c>
      <c r="B383" t="str">
        <f>'Calificaciones Informatica Indu'!B383</f>
        <v>SEGADOR RISCO</v>
      </c>
      <c r="C383" s="45">
        <f>'Calificaciones Informatica Indu'!C383</f>
        <v>0.4</v>
      </c>
      <c r="D383" s="45">
        <f>'Calificaciones Informatica Indu'!D383</f>
        <v>1.77</v>
      </c>
      <c r="E383" s="45">
        <f>'Calificaciones Informatica Indu'!E383</f>
        <v>1.25</v>
      </c>
      <c r="F383" s="45">
        <f>'Calificaciones Informatica Indu'!F383</f>
        <v>0.75</v>
      </c>
      <c r="G383" s="45">
        <f>'Calificaciones Informatica Indu'!G383</f>
        <v>0</v>
      </c>
      <c r="H383" s="45">
        <f>'Calificaciones Informatica Indu'!H383</f>
        <v>1</v>
      </c>
      <c r="I383" s="45">
        <f>'Calificaciones Informatica Indu'!I383</f>
        <v>5.17</v>
      </c>
      <c r="J383" s="45">
        <f>'Calificaciones Informatica Indu'!J383</f>
        <v>1</v>
      </c>
      <c r="K383" s="45" t="str">
        <f>'Calificaciones Informatica Indu'!K383</f>
        <v>2013-2014</v>
      </c>
      <c r="L383" s="45">
        <f>'Calificaciones Informatica Indu'!L383</f>
        <v>1</v>
      </c>
    </row>
    <row r="384">
      <c r="A384">
        <f>'Calificaciones Informatica Indu'!A384</f>
        <v>383</v>
      </c>
      <c r="B384" t="str">
        <f>'Calificaciones Informatica Indu'!B384</f>
        <v>SIERRA ALONSO</v>
      </c>
      <c r="C384" s="45">
        <f>'Calificaciones Informatica Indu'!C384</f>
        <v>1</v>
      </c>
      <c r="D384" s="45">
        <f>'Calificaciones Informatica Indu'!D384</f>
        <v>1.37</v>
      </c>
      <c r="E384" s="45">
        <f>'Calificaciones Informatica Indu'!E384</f>
        <v>0.9</v>
      </c>
      <c r="F384" s="45">
        <f>'Calificaciones Informatica Indu'!F384</f>
        <v>0.8</v>
      </c>
      <c r="G384" s="45">
        <f>'Calificaciones Informatica Indu'!G384</f>
        <v>2</v>
      </c>
      <c r="H384" s="45">
        <f>'Calificaciones Informatica Indu'!H384</f>
        <v>1.25</v>
      </c>
      <c r="I384" s="45">
        <f>'Calificaciones Informatica Indu'!I384</f>
        <v>7.32</v>
      </c>
      <c r="J384" s="45">
        <f>'Calificaciones Informatica Indu'!J384</f>
        <v>1</v>
      </c>
      <c r="K384" s="45" t="str">
        <f>'Calificaciones Informatica Indu'!K384</f>
        <v>2013-2014</v>
      </c>
      <c r="L384" s="45">
        <f>'Calificaciones Informatica Indu'!L384</f>
        <v>1</v>
      </c>
    </row>
    <row r="385">
      <c r="A385">
        <f>'Calificaciones Informatica Indu'!A385</f>
        <v>384</v>
      </c>
      <c r="B385" t="str">
        <f>'Calificaciones Informatica Indu'!B385</f>
        <v>SOBRINO GUTIERREZ</v>
      </c>
      <c r="C385" s="45">
        <f>'Calificaciones Informatica Indu'!C385</f>
        <v>0.35</v>
      </c>
      <c r="D385" s="45">
        <f>'Calificaciones Informatica Indu'!D385</f>
        <v>1.42</v>
      </c>
      <c r="E385" s="45">
        <f>'Calificaciones Informatica Indu'!E385</f>
        <v>0.5</v>
      </c>
      <c r="F385" s="45">
        <f>'Calificaciones Informatica Indu'!F385</f>
        <v>0.8</v>
      </c>
      <c r="G385" s="45">
        <f>'Calificaciones Informatica Indu'!G385</f>
        <v>0.25</v>
      </c>
      <c r="H385" s="45">
        <f>'Calificaciones Informatica Indu'!H385</f>
        <v>0.2</v>
      </c>
      <c r="I385" s="45">
        <f>'Calificaciones Informatica Indu'!I385</f>
        <v>3.52</v>
      </c>
      <c r="J385" s="45">
        <f>'Calificaciones Informatica Indu'!J385</f>
        <v>1</v>
      </c>
      <c r="K385" s="45" t="str">
        <f>'Calificaciones Informatica Indu'!K385</f>
        <v>2013-2014</v>
      </c>
      <c r="L385" s="45">
        <f>'Calificaciones Informatica Indu'!L385</f>
        <v>4</v>
      </c>
    </row>
    <row r="386">
      <c r="A386">
        <f>'Calificaciones Informatica Indu'!A386</f>
        <v>385</v>
      </c>
      <c r="B386" t="str">
        <f>'Calificaciones Informatica Indu'!B386</f>
        <v>TIREZ MEJIA</v>
      </c>
      <c r="C386" s="45">
        <f>'Calificaciones Informatica Indu'!C386</f>
        <v>1</v>
      </c>
      <c r="D386" s="45">
        <f>'Calificaciones Informatica Indu'!D386</f>
        <v>1.29</v>
      </c>
      <c r="E386" s="45">
        <f>'Calificaciones Informatica Indu'!E386</f>
        <v>1.0125</v>
      </c>
      <c r="F386" s="45">
        <f>'Calificaciones Informatica Indu'!F386</f>
        <v>0.9</v>
      </c>
      <c r="G386" s="45">
        <f>'Calificaciones Informatica Indu'!G386</f>
        <v>1.75</v>
      </c>
      <c r="H386" s="45">
        <f>'Calificaciones Informatica Indu'!H386</f>
        <v>1.25</v>
      </c>
      <c r="I386" s="45">
        <f>'Calificaciones Informatica Indu'!I386</f>
        <v>7.2025</v>
      </c>
      <c r="J386" s="45">
        <f>'Calificaciones Informatica Indu'!J386</f>
        <v>1</v>
      </c>
      <c r="K386" s="45" t="str">
        <f>'Calificaciones Informatica Indu'!K386</f>
        <v>2013-2014</v>
      </c>
      <c r="L386" s="45">
        <f>'Calificaciones Informatica Indu'!L386</f>
        <v>1</v>
      </c>
    </row>
    <row r="387">
      <c r="A387">
        <f>'Calificaciones Informatica Indu'!A387</f>
        <v>386</v>
      </c>
      <c r="B387" t="str">
        <f>'Calificaciones Informatica Indu'!B387</f>
        <v>VALDES ANDRADA</v>
      </c>
      <c r="C387" s="45">
        <f>'Calificaciones Informatica Indu'!C387</f>
        <v>1</v>
      </c>
      <c r="D387" s="45">
        <f>'Calificaciones Informatica Indu'!D387</f>
        <v>1.75</v>
      </c>
      <c r="E387" s="45">
        <f>'Calificaciones Informatica Indu'!E387</f>
        <v>1.0125</v>
      </c>
      <c r="F387" s="45">
        <f>'Calificaciones Informatica Indu'!F387</f>
        <v>1</v>
      </c>
      <c r="G387" s="45">
        <f>'Calificaciones Informatica Indu'!G387</f>
        <v>1.75</v>
      </c>
      <c r="H387" s="45">
        <f>'Calificaciones Informatica Indu'!H387</f>
        <v>1.5</v>
      </c>
      <c r="I387" s="45">
        <f>'Calificaciones Informatica Indu'!I387</f>
        <v>8.0125</v>
      </c>
      <c r="J387" s="45">
        <f>'Calificaciones Informatica Indu'!J387</f>
        <v>1</v>
      </c>
      <c r="K387" s="45" t="str">
        <f>'Calificaciones Informatica Indu'!K387</f>
        <v>2013-2014</v>
      </c>
      <c r="L387" s="45">
        <f>'Calificaciones Informatica Indu'!L387</f>
        <v>2</v>
      </c>
    </row>
    <row r="388">
      <c r="A388">
        <f>'Calificaciones Informatica Indu'!A388</f>
        <v>387</v>
      </c>
      <c r="B388" t="str">
        <f>'Calificaciones Informatica Indu'!B388</f>
        <v>VALIENTE GOMEZ</v>
      </c>
      <c r="C388" s="45">
        <f>'Calificaciones Informatica Indu'!C388</f>
        <v>0.9</v>
      </c>
      <c r="D388" s="45">
        <f>'Calificaciones Informatica Indu'!D388</f>
        <v>2</v>
      </c>
      <c r="E388" s="45">
        <f>'Calificaciones Informatica Indu'!E388</f>
        <v>1.0875</v>
      </c>
      <c r="F388" s="45">
        <f>'Calificaciones Informatica Indu'!F388</f>
        <v>0.6</v>
      </c>
      <c r="G388" s="45">
        <f>'Calificaciones Informatica Indu'!G388</f>
        <v>1.75</v>
      </c>
      <c r="H388" s="45">
        <f>'Calificaciones Informatica Indu'!H388</f>
        <v>1.5</v>
      </c>
      <c r="I388" s="45">
        <f>'Calificaciones Informatica Indu'!I388</f>
        <v>7.8375</v>
      </c>
      <c r="J388" s="45">
        <f>'Calificaciones Informatica Indu'!J388</f>
        <v>1</v>
      </c>
      <c r="K388" s="45" t="str">
        <f>'Calificaciones Informatica Indu'!K388</f>
        <v>2013-2014</v>
      </c>
      <c r="L388" s="45">
        <f>'Calificaciones Informatica Indu'!L388</f>
        <v>1</v>
      </c>
    </row>
    <row r="389">
      <c r="A389">
        <f>'Calificaciones Informatica Indu'!A389</f>
        <v>388</v>
      </c>
      <c r="B389" t="str">
        <f>'Calificaciones Informatica Indu'!B389</f>
        <v>VELAYOS PEREZ</v>
      </c>
      <c r="C389" s="45">
        <f>'Calificaciones Informatica Indu'!C389</f>
        <v>0</v>
      </c>
      <c r="D389" s="45">
        <f>'Calificaciones Informatica Indu'!D389</f>
        <v>0.37</v>
      </c>
      <c r="E389" s="45">
        <f>'Calificaciones Informatica Indu'!E389</f>
        <v>0.225</v>
      </c>
      <c r="F389" s="45">
        <f>'Calificaciones Informatica Indu'!F389</f>
        <v>0.74</v>
      </c>
      <c r="G389" s="45" t="str">
        <f>'Calificaciones Informatica Indu'!G389</f>
        <v>NP</v>
      </c>
      <c r="H389" s="45">
        <f>'Calificaciones Informatica Indu'!H389</f>
        <v>0.4</v>
      </c>
      <c r="I389" s="45">
        <f>'Calificaciones Informatica Indu'!I389</f>
        <v>1.735</v>
      </c>
      <c r="J389" s="45">
        <f>'Calificaciones Informatica Indu'!J389</f>
        <v>1</v>
      </c>
      <c r="K389" s="45" t="str">
        <f>'Calificaciones Informatica Indu'!K389</f>
        <v>2013-2014</v>
      </c>
      <c r="L389" s="45">
        <f>'Calificaciones Informatica Indu'!L389</f>
        <v>3</v>
      </c>
    </row>
    <row r="390">
      <c r="A390">
        <f>'Calificaciones Informatica Indu'!A390</f>
        <v>389</v>
      </c>
      <c r="B390" t="str">
        <f>'Calificaciones Informatica Indu'!B390</f>
        <v>ZAMORA NEGRILLO</v>
      </c>
      <c r="C390" s="45">
        <f>'Calificaciones Informatica Indu'!C390</f>
        <v>0.25</v>
      </c>
      <c r="D390" s="45">
        <f>'Calificaciones Informatica Indu'!D390</f>
        <v>1.37</v>
      </c>
      <c r="E390" s="45">
        <f>'Calificaciones Informatica Indu'!E390</f>
        <v>1.2375</v>
      </c>
      <c r="F390" s="45">
        <f>'Calificaciones Informatica Indu'!F390</f>
        <v>1</v>
      </c>
      <c r="G390" s="45">
        <f>'Calificaciones Informatica Indu'!G390</f>
        <v>1.5</v>
      </c>
      <c r="H390" s="45">
        <f>'Calificaciones Informatica Indu'!H390</f>
        <v>1</v>
      </c>
      <c r="I390" s="45">
        <f>'Calificaciones Informatica Indu'!I390</f>
        <v>6.3575</v>
      </c>
      <c r="J390" s="45">
        <f>'Calificaciones Informatica Indu'!J390</f>
        <v>1</v>
      </c>
      <c r="K390" s="45" t="str">
        <f>'Calificaciones Informatica Indu'!K390</f>
        <v>2013-2014</v>
      </c>
      <c r="L390" s="45">
        <f>'Calificaciones Informatica Indu'!L390</f>
        <v>4</v>
      </c>
    </row>
    <row r="391">
      <c r="A391">
        <f>'Calificaciones Informatica Indu'!A391</f>
        <v>390</v>
      </c>
      <c r="B391" t="str">
        <f>'Calificaciones Informatica Indu'!B391</f>
        <v>ALVAREZ CID</v>
      </c>
      <c r="C391" s="45">
        <f>'Calificaciones Informatica Indu'!C391</f>
        <v>0.7</v>
      </c>
      <c r="D391" s="45">
        <f>'Calificaciones Informatica Indu'!D391</f>
        <v>1.45</v>
      </c>
      <c r="E391" s="45">
        <f>'Calificaciones Informatica Indu'!E391</f>
        <v>0.85</v>
      </c>
      <c r="F391" s="45">
        <f>'Calificaciones Informatica Indu'!F391</f>
        <v>0.58</v>
      </c>
      <c r="G391" s="45">
        <f>'Calificaciones Informatica Indu'!G391</f>
        <v>1</v>
      </c>
      <c r="H391" s="45">
        <f>'Calificaciones Informatica Indu'!H391</f>
        <v>0.9</v>
      </c>
      <c r="I391" s="45">
        <f>'Calificaciones Informatica Indu'!I391</f>
        <v>5.5</v>
      </c>
      <c r="J391" s="45">
        <f>'Calificaciones Informatica Indu'!J391</f>
        <v>2</v>
      </c>
      <c r="K391" s="45" t="str">
        <f>'Calificaciones Informatica Indu'!K391</f>
        <v>2013-2014</v>
      </c>
      <c r="L391" s="45">
        <f>'Calificaciones Informatica Indu'!L391</f>
        <v>5</v>
      </c>
    </row>
    <row r="392">
      <c r="A392">
        <f>'Calificaciones Informatica Indu'!A392</f>
        <v>391</v>
      </c>
      <c r="B392" t="str">
        <f>'Calificaciones Informatica Indu'!B392</f>
        <v>ANGEL MANZANO</v>
      </c>
      <c r="C392" s="45">
        <f>'Calificaciones Informatica Indu'!C392</f>
        <v>0.4</v>
      </c>
      <c r="D392" s="45">
        <f>'Calificaciones Informatica Indu'!D392</f>
        <v>1.32</v>
      </c>
      <c r="E392" s="45">
        <f>'Calificaciones Informatica Indu'!E392</f>
        <v>0.25</v>
      </c>
      <c r="F392" s="45">
        <f>'Calificaciones Informatica Indu'!F392</f>
        <v>0.75</v>
      </c>
      <c r="G392" s="45">
        <f>'Calificaciones Informatica Indu'!G392</f>
        <v>0.25</v>
      </c>
      <c r="H392" s="45">
        <f>'Calificaciones Informatica Indu'!H392</f>
        <v>1.15</v>
      </c>
      <c r="I392" s="45">
        <f>'Calificaciones Informatica Indu'!I392</f>
        <v>4.1</v>
      </c>
      <c r="J392" s="45">
        <f>'Calificaciones Informatica Indu'!J392</f>
        <v>2</v>
      </c>
      <c r="K392" s="45" t="str">
        <f>'Calificaciones Informatica Indu'!K392</f>
        <v>2013-2014</v>
      </c>
      <c r="L392" s="45">
        <f>'Calificaciones Informatica Indu'!L392</f>
        <v>2</v>
      </c>
    </row>
    <row r="393">
      <c r="A393">
        <f>'Calificaciones Informatica Indu'!A393</f>
        <v>392</v>
      </c>
      <c r="B393" t="str">
        <f>'Calificaciones Informatica Indu'!B393</f>
        <v>DORADO MINGUILLAN</v>
      </c>
      <c r="C393" s="45">
        <f>'Calificaciones Informatica Indu'!C393</f>
        <v>1</v>
      </c>
      <c r="D393" s="45">
        <f>'Calificaciones Informatica Indu'!D393</f>
        <v>1.5</v>
      </c>
      <c r="E393" s="45">
        <f>'Calificaciones Informatica Indu'!E393</f>
        <v>0.9</v>
      </c>
      <c r="F393" s="45">
        <f>'Calificaciones Informatica Indu'!F393</f>
        <v>0.9</v>
      </c>
      <c r="G393" s="45">
        <f>'Calificaciones Informatica Indu'!G393</f>
        <v>1.75</v>
      </c>
      <c r="H393" s="45">
        <f>'Calificaciones Informatica Indu'!H393</f>
        <v>0.55</v>
      </c>
      <c r="I393" s="45">
        <f>'Calificaciones Informatica Indu'!I393</f>
        <v>6.6</v>
      </c>
      <c r="J393" s="45">
        <f>'Calificaciones Informatica Indu'!J393</f>
        <v>2</v>
      </c>
      <c r="K393" s="45" t="str">
        <f>'Calificaciones Informatica Indu'!K393</f>
        <v>2013-2014</v>
      </c>
      <c r="L393" s="45">
        <f>'Calificaciones Informatica Indu'!L393</f>
        <v>2</v>
      </c>
    </row>
    <row r="394">
      <c r="A394">
        <f>'Calificaciones Informatica Indu'!A394</f>
        <v>393</v>
      </c>
      <c r="B394" t="str">
        <f>'Calificaciones Informatica Indu'!B394</f>
        <v>FERNÁNDEZ BERNARDINO</v>
      </c>
      <c r="C394" s="45">
        <f>'Calificaciones Informatica Indu'!C394</f>
        <v>0.3</v>
      </c>
      <c r="D394" s="45">
        <f>'Calificaciones Informatica Indu'!D394</f>
        <v>0.89</v>
      </c>
      <c r="E394" s="45">
        <f>'Calificaciones Informatica Indu'!E394</f>
        <v>0.5</v>
      </c>
      <c r="F394" s="45">
        <f>'Calificaciones Informatica Indu'!F394</f>
        <v>0.25</v>
      </c>
      <c r="G394" s="45">
        <f>'Calificaciones Informatica Indu'!G394</f>
        <v>1.25</v>
      </c>
      <c r="H394" s="45">
        <f>'Calificaciones Informatica Indu'!H394</f>
        <v>0.25</v>
      </c>
      <c r="I394" s="45">
        <f>'Calificaciones Informatica Indu'!I394</f>
        <v>3.5</v>
      </c>
      <c r="J394" s="45">
        <f>'Calificaciones Informatica Indu'!J394</f>
        <v>2</v>
      </c>
      <c r="K394" s="45" t="str">
        <f>'Calificaciones Informatica Indu'!K394</f>
        <v>2013-2014</v>
      </c>
      <c r="L394" s="45">
        <f>'Calificaciones Informatica Indu'!L394</f>
        <v>2</v>
      </c>
    </row>
    <row r="395">
      <c r="A395">
        <f>'Calificaciones Informatica Indu'!A395</f>
        <v>394</v>
      </c>
      <c r="B395" t="str">
        <f>'Calificaciones Informatica Indu'!B395</f>
        <v>GUIJAS HERRAEZ</v>
      </c>
      <c r="C395" s="45">
        <f>'Calificaciones Informatica Indu'!C395</f>
        <v>0.4</v>
      </c>
      <c r="D395" s="45">
        <f>'Calificaciones Informatica Indu'!D395</f>
        <v>1.51</v>
      </c>
      <c r="E395" s="45">
        <f>'Calificaciones Informatica Indu'!E395</f>
        <v>0.675</v>
      </c>
      <c r="F395" s="45">
        <f>'Calificaciones Informatica Indu'!F395</f>
        <v>0.6</v>
      </c>
      <c r="G395" s="45">
        <f>'Calificaciones Informatica Indu'!G395</f>
        <v>1.25</v>
      </c>
      <c r="H395" s="45">
        <f>'Calificaciones Informatica Indu'!H395</f>
        <v>0.9</v>
      </c>
      <c r="I395" s="45">
        <f>'Calificaciones Informatica Indu'!I395</f>
        <v>5.3</v>
      </c>
      <c r="J395" s="45">
        <f>'Calificaciones Informatica Indu'!J395</f>
        <v>2</v>
      </c>
      <c r="K395" s="45" t="str">
        <f>'Calificaciones Informatica Indu'!K395</f>
        <v>2013-2014</v>
      </c>
      <c r="L395" s="45">
        <f>'Calificaciones Informatica Indu'!L395</f>
        <v>2</v>
      </c>
    </row>
    <row r="396">
      <c r="A396">
        <f>'Calificaciones Informatica Indu'!A396</f>
        <v>395</v>
      </c>
      <c r="B396" t="str">
        <f>'Calificaciones Informatica Indu'!B396</f>
        <v>MBA NCHAMA</v>
      </c>
      <c r="C396" s="45">
        <f>'Calificaciones Informatica Indu'!C396</f>
        <v>0</v>
      </c>
      <c r="D396" s="45">
        <f>'Calificaciones Informatica Indu'!D396</f>
        <v>0.5</v>
      </c>
      <c r="E396" s="45">
        <f>'Calificaciones Informatica Indu'!E396</f>
        <v>0.25</v>
      </c>
      <c r="F396" s="45">
        <f>'Calificaciones Informatica Indu'!F396</f>
        <v>0.1</v>
      </c>
      <c r="G396" s="45">
        <f>'Calificaciones Informatica Indu'!G396</f>
        <v>0.75</v>
      </c>
      <c r="H396" s="45">
        <f>'Calificaciones Informatica Indu'!H396</f>
        <v>0.3</v>
      </c>
      <c r="I396" s="45">
        <f>'Calificaciones Informatica Indu'!I396</f>
        <v>1.9</v>
      </c>
      <c r="J396" s="45">
        <f>'Calificaciones Informatica Indu'!J396</f>
        <v>2</v>
      </c>
      <c r="K396" s="45" t="str">
        <f>'Calificaciones Informatica Indu'!K396</f>
        <v>2013-2014</v>
      </c>
      <c r="L396" s="45">
        <f>'Calificaciones Informatica Indu'!L396</f>
        <v>2</v>
      </c>
    </row>
    <row r="397">
      <c r="A397">
        <f>'Calificaciones Informatica Indu'!A397</f>
        <v>396</v>
      </c>
      <c r="B397" t="str">
        <f>'Calificaciones Informatica Indu'!B397</f>
        <v>NSI NTONGONO</v>
      </c>
      <c r="C397" s="45">
        <f>'Calificaciones Informatica Indu'!C397</f>
        <v>0.4</v>
      </c>
      <c r="D397" s="45">
        <f>'Calificaciones Informatica Indu'!D397</f>
        <v>1.55</v>
      </c>
      <c r="E397" s="45">
        <f>'Calificaciones Informatica Indu'!E397</f>
        <v>0.85</v>
      </c>
      <c r="F397" s="45">
        <f>'Calificaciones Informatica Indu'!F397</f>
        <v>0.6</v>
      </c>
      <c r="G397" s="45">
        <f>'Calificaciones Informatica Indu'!G397</f>
        <v>1</v>
      </c>
      <c r="H397" s="45">
        <f>'Calificaciones Informatica Indu'!H397</f>
        <v>0.5</v>
      </c>
      <c r="I397" s="45">
        <f>'Calificaciones Informatica Indu'!I397</f>
        <v>5</v>
      </c>
      <c r="J397" s="45">
        <f>'Calificaciones Informatica Indu'!J397</f>
        <v>2</v>
      </c>
      <c r="K397" s="45" t="str">
        <f>'Calificaciones Informatica Indu'!K397</f>
        <v>2013-2014</v>
      </c>
      <c r="L397" s="45">
        <f>'Calificaciones Informatica Indu'!L397</f>
        <v>4</v>
      </c>
    </row>
    <row r="398">
      <c r="A398">
        <f>'Calificaciones Informatica Indu'!A398</f>
        <v>397</v>
      </c>
      <c r="B398" t="str">
        <f>'Calificaciones Informatica Indu'!B398</f>
        <v>RUIZ BONILLO</v>
      </c>
      <c r="C398" s="45">
        <f>'Calificaciones Informatica Indu'!C398</f>
        <v>0.4</v>
      </c>
      <c r="D398" s="45">
        <f>'Calificaciones Informatica Indu'!D398</f>
        <v>1</v>
      </c>
      <c r="E398" s="45">
        <f>'Calificaciones Informatica Indu'!E398</f>
        <v>1.5</v>
      </c>
      <c r="F398" s="45">
        <f>'Calificaciones Informatica Indu'!F398</f>
        <v>0.5</v>
      </c>
      <c r="G398" s="45">
        <f>'Calificaciones Informatica Indu'!G398</f>
        <v>1.75</v>
      </c>
      <c r="H398" s="45">
        <f>'Calificaciones Informatica Indu'!H398</f>
        <v>0.6</v>
      </c>
      <c r="I398" s="45">
        <f>'Calificaciones Informatica Indu'!I398</f>
        <v>5.8</v>
      </c>
      <c r="J398" s="45">
        <f>'Calificaciones Informatica Indu'!J398</f>
        <v>2</v>
      </c>
      <c r="K398" s="45" t="str">
        <f>'Calificaciones Informatica Indu'!K398</f>
        <v>2013-2014</v>
      </c>
      <c r="L398" s="45">
        <f>'Calificaciones Informatica Indu'!L398</f>
        <v>2</v>
      </c>
    </row>
    <row r="399">
      <c r="A399">
        <f>'Calificaciones Informatica Indu'!A399</f>
        <v>398</v>
      </c>
      <c r="B399" t="str">
        <f>'Calificaciones Informatica Indu'!B399</f>
        <v>SEGADOR RISCO</v>
      </c>
      <c r="C399" s="45">
        <f>'Calificaciones Informatica Indu'!C399</f>
        <v>0.4</v>
      </c>
      <c r="D399" s="45">
        <f>'Calificaciones Informatica Indu'!D399</f>
        <v>1.77</v>
      </c>
      <c r="E399" s="45">
        <f>'Calificaciones Informatica Indu'!E399</f>
        <v>1.25</v>
      </c>
      <c r="F399" s="45">
        <f>'Calificaciones Informatica Indu'!F399</f>
        <v>0.75</v>
      </c>
      <c r="G399" s="45">
        <f>'Calificaciones Informatica Indu'!G399</f>
        <v>2</v>
      </c>
      <c r="H399" s="45">
        <f>'Calificaciones Informatica Indu'!H399</f>
        <v>1</v>
      </c>
      <c r="I399" s="45">
        <f>'Calificaciones Informatica Indu'!I399</f>
        <v>7.2</v>
      </c>
      <c r="J399" s="45">
        <f>'Calificaciones Informatica Indu'!J399</f>
        <v>2</v>
      </c>
      <c r="K399" s="45" t="str">
        <f>'Calificaciones Informatica Indu'!K399</f>
        <v>2013-2014</v>
      </c>
      <c r="L399" s="45">
        <f>'Calificaciones Informatica Indu'!L399</f>
        <v>2</v>
      </c>
    </row>
    <row r="400">
      <c r="A400">
        <f>'Calificaciones Informatica Indu'!A400</f>
        <v>399</v>
      </c>
      <c r="B400" t="str">
        <f>'Calificaciones Informatica Indu'!B400</f>
        <v>SOBRINO GUTIERREZ</v>
      </c>
      <c r="C400" s="45">
        <f>'Calificaciones Informatica Indu'!C400</f>
        <v>0.35</v>
      </c>
      <c r="D400" s="45">
        <f>'Calificaciones Informatica Indu'!D400</f>
        <v>1.42</v>
      </c>
      <c r="E400" s="45">
        <f>'Calificaciones Informatica Indu'!E400</f>
        <v>0</v>
      </c>
      <c r="F400" s="45">
        <f>'Calificaciones Informatica Indu'!F400</f>
        <v>0.8</v>
      </c>
      <c r="G400" s="45">
        <f>'Calificaciones Informatica Indu'!G400</f>
        <v>0.75</v>
      </c>
      <c r="H400" s="45">
        <f>'Calificaciones Informatica Indu'!H400</f>
        <v>0.2</v>
      </c>
      <c r="I400" s="45">
        <f>'Calificaciones Informatica Indu'!I400</f>
        <v>3.5</v>
      </c>
      <c r="J400" s="45">
        <f>'Calificaciones Informatica Indu'!J400</f>
        <v>2</v>
      </c>
      <c r="K400" s="45" t="str">
        <f>'Calificaciones Informatica Indu'!K400</f>
        <v>2013-2014</v>
      </c>
      <c r="L400" s="45">
        <f>'Calificaciones Informatica Indu'!L400</f>
        <v>5</v>
      </c>
    </row>
    <row r="401">
      <c r="A401">
        <f>'Calificaciones Informatica Indu'!A401</f>
        <v>400</v>
      </c>
      <c r="B401" t="str">
        <f>'Calificaciones Informatica Indu'!B401</f>
        <v>ABENOJAR RAMIRO</v>
      </c>
      <c r="C401" s="45">
        <f>'Calificaciones Informatica Indu'!C401</f>
        <v>0.3</v>
      </c>
      <c r="D401" s="45">
        <f>'Calificaciones Informatica Indu'!D401</f>
        <v>1.4</v>
      </c>
      <c r="E401" s="45">
        <f>'Calificaciones Informatica Indu'!E401</f>
        <v>0.5</v>
      </c>
      <c r="F401" s="45">
        <f>'Calificaciones Informatica Indu'!F401</f>
        <v>0</v>
      </c>
      <c r="G401" s="45" t="str">
        <f>'Calificaciones Informatica Indu'!G401</f>
        <v>NP</v>
      </c>
      <c r="H401" s="45">
        <f>'Calificaciones Informatica Indu'!H401</f>
        <v>0.27</v>
      </c>
      <c r="I401" s="45">
        <f>'Calificaciones Informatica Indu'!I401</f>
        <v>2.47</v>
      </c>
      <c r="J401" s="45">
        <f>'Calificaciones Informatica Indu'!J401</f>
        <v>1</v>
      </c>
      <c r="K401" s="45" t="str">
        <f>'Calificaciones Informatica Indu'!K401</f>
        <v>2014-2015</v>
      </c>
      <c r="L401" s="45">
        <f>'Calificaciones Informatica Indu'!L401</f>
        <v>2</v>
      </c>
    </row>
    <row r="402">
      <c r="A402">
        <f>'Calificaciones Informatica Indu'!A402</f>
        <v>401</v>
      </c>
      <c r="B402" t="str">
        <f>'Calificaciones Informatica Indu'!B402</f>
        <v>ANGEL MANZANO</v>
      </c>
      <c r="C402" s="45">
        <f>'Calificaciones Informatica Indu'!C402</f>
        <v>0.5</v>
      </c>
      <c r="D402" s="45">
        <f>'Calificaciones Informatica Indu'!D402</f>
        <v>1.4</v>
      </c>
      <c r="E402" s="45">
        <f>'Calificaciones Informatica Indu'!E402</f>
        <v>0.75</v>
      </c>
      <c r="F402" s="45">
        <f>'Calificaciones Informatica Indu'!F402</f>
        <v>0.25</v>
      </c>
      <c r="G402" s="45">
        <f>'Calificaciones Informatica Indu'!G402</f>
        <v>0</v>
      </c>
      <c r="H402" s="45">
        <f>'Calificaciones Informatica Indu'!H402</f>
        <v>1.1</v>
      </c>
      <c r="I402" s="45">
        <f>'Calificaciones Informatica Indu'!I402</f>
        <v>4</v>
      </c>
      <c r="J402" s="45">
        <f>'Calificaciones Informatica Indu'!J402</f>
        <v>1</v>
      </c>
      <c r="K402" s="45" t="str">
        <f>'Calificaciones Informatica Indu'!K402</f>
        <v>2014-2015</v>
      </c>
      <c r="L402" s="45">
        <f>'Calificaciones Informatica Indu'!L402</f>
        <v>3</v>
      </c>
    </row>
    <row r="403">
      <c r="A403">
        <f>'Calificaciones Informatica Indu'!A403</f>
        <v>402</v>
      </c>
      <c r="B403" t="str">
        <f>'Calificaciones Informatica Indu'!B403</f>
        <v>AYUSO HERAS</v>
      </c>
      <c r="C403" s="45">
        <f>'Calificaciones Informatica Indu'!C403</f>
        <v>0.7</v>
      </c>
      <c r="D403" s="45">
        <f>'Calificaciones Informatica Indu'!D403</f>
        <v>1.2</v>
      </c>
      <c r="E403" s="45">
        <f>'Calificaciones Informatica Indu'!E403</f>
        <v>0.6</v>
      </c>
      <c r="F403" s="45">
        <f>'Calificaciones Informatica Indu'!F403</f>
        <v>0.825</v>
      </c>
      <c r="G403" s="45">
        <f>'Calificaciones Informatica Indu'!G403</f>
        <v>2.5</v>
      </c>
      <c r="H403" s="45">
        <f>'Calificaciones Informatica Indu'!H403</f>
        <v>0.8</v>
      </c>
      <c r="I403" s="45">
        <f>'Calificaciones Informatica Indu'!I403</f>
        <v>6.625</v>
      </c>
      <c r="J403" s="45">
        <f>'Calificaciones Informatica Indu'!J403</f>
        <v>1</v>
      </c>
      <c r="K403" s="45" t="str">
        <f>'Calificaciones Informatica Indu'!K403</f>
        <v>2014-2015</v>
      </c>
      <c r="L403" s="45">
        <f>'Calificaciones Informatica Indu'!L403</f>
        <v>2</v>
      </c>
    </row>
    <row r="404">
      <c r="A404">
        <f>'Calificaciones Informatica Indu'!A404</f>
        <v>403</v>
      </c>
      <c r="B404" t="str">
        <f>'Calificaciones Informatica Indu'!B404</f>
        <v>BANDA PUERTO</v>
      </c>
      <c r="C404" s="45">
        <f>'Calificaciones Informatica Indu'!C404</f>
        <v>0.2</v>
      </c>
      <c r="D404" s="45">
        <f>'Calificaciones Informatica Indu'!D404</f>
        <v>1.15</v>
      </c>
      <c r="E404" s="45">
        <f>'Calificaciones Informatica Indu'!E404</f>
        <v>0.8</v>
      </c>
      <c r="F404" s="45">
        <f>'Calificaciones Informatica Indu'!F404</f>
        <v>0.25</v>
      </c>
      <c r="G404" s="45">
        <f>'Calificaciones Informatica Indu'!G404</f>
        <v>0</v>
      </c>
      <c r="H404" s="45">
        <f>'Calificaciones Informatica Indu'!H404</f>
        <v>0.12</v>
      </c>
      <c r="I404" s="45">
        <f>'Calificaciones Informatica Indu'!I404</f>
        <v>2.52</v>
      </c>
      <c r="J404" s="45">
        <f>'Calificaciones Informatica Indu'!J404</f>
        <v>1</v>
      </c>
      <c r="K404" s="45" t="str">
        <f>'Calificaciones Informatica Indu'!K404</f>
        <v>2014-2015</v>
      </c>
      <c r="L404" s="45">
        <f>'Calificaciones Informatica Indu'!L404</f>
        <v>2</v>
      </c>
    </row>
    <row r="405">
      <c r="A405">
        <f>'Calificaciones Informatica Indu'!A405</f>
        <v>404</v>
      </c>
      <c r="B405" t="str">
        <f>'Calificaciones Informatica Indu'!B405</f>
        <v>BENITEZ-CANO HORRILLO</v>
      </c>
      <c r="C405" s="45">
        <f>'Calificaciones Informatica Indu'!C405</f>
        <v>0.3</v>
      </c>
      <c r="D405" s="45">
        <f>'Calificaciones Informatica Indu'!D405</f>
        <v>1.5</v>
      </c>
      <c r="E405" s="45">
        <f>'Calificaciones Informatica Indu'!E405</f>
        <v>1</v>
      </c>
      <c r="F405" s="45">
        <f>'Calificaciones Informatica Indu'!F405</f>
        <v>0.75</v>
      </c>
      <c r="G405" s="45">
        <f>'Calificaciones Informatica Indu'!G405</f>
        <v>0</v>
      </c>
      <c r="H405" s="45">
        <f>'Calificaciones Informatica Indu'!H405</f>
        <v>1.1</v>
      </c>
      <c r="I405" s="45">
        <f>'Calificaciones Informatica Indu'!I405</f>
        <v>4.65</v>
      </c>
      <c r="J405" s="45">
        <f>'Calificaciones Informatica Indu'!J405</f>
        <v>1</v>
      </c>
      <c r="K405" s="45" t="str">
        <f>'Calificaciones Informatica Indu'!K405</f>
        <v>2014-2015</v>
      </c>
      <c r="L405" s="45">
        <f>'Calificaciones Informatica Indu'!L405</f>
        <v>2</v>
      </c>
    </row>
    <row r="406">
      <c r="A406">
        <f>'Calificaciones Informatica Indu'!A406</f>
        <v>405</v>
      </c>
      <c r="B406" t="str">
        <f>'Calificaciones Informatica Indu'!B406</f>
        <v>BLANCO LÓPEZ</v>
      </c>
      <c r="C406" s="45">
        <f>'Calificaciones Informatica Indu'!C406</f>
        <v>0.7</v>
      </c>
      <c r="D406" s="45">
        <f>'Calificaciones Informatica Indu'!D406</f>
        <v>1.45</v>
      </c>
      <c r="E406" s="45">
        <f>'Calificaciones Informatica Indu'!E406</f>
        <v>0.65</v>
      </c>
      <c r="F406" s="45">
        <f>'Calificaciones Informatica Indu'!F406</f>
        <v>1.5</v>
      </c>
      <c r="G406" s="45">
        <f>'Calificaciones Informatica Indu'!G406</f>
        <v>1.5</v>
      </c>
      <c r="H406" s="45">
        <f>'Calificaciones Informatica Indu'!H406</f>
        <v>1.05</v>
      </c>
      <c r="I406" s="45">
        <f>'Calificaciones Informatica Indu'!I406</f>
        <v>6.85</v>
      </c>
      <c r="J406" s="45">
        <f>'Calificaciones Informatica Indu'!J406</f>
        <v>1</v>
      </c>
      <c r="K406" s="45" t="str">
        <f>'Calificaciones Informatica Indu'!K406</f>
        <v>2014-2015</v>
      </c>
      <c r="L406" s="45">
        <f>'Calificaciones Informatica Indu'!L406</f>
        <v>1</v>
      </c>
    </row>
    <row r="407">
      <c r="A407">
        <f>'Calificaciones Informatica Indu'!A407</f>
        <v>406</v>
      </c>
      <c r="B407" t="str">
        <f>'Calificaciones Informatica Indu'!B407</f>
        <v>CAMPOS MOLINA</v>
      </c>
      <c r="C407" s="45">
        <f>'Calificaciones Informatica Indu'!C407</f>
        <v>0.4</v>
      </c>
      <c r="D407" s="45">
        <f>'Calificaciones Informatica Indu'!D407</f>
        <v>1.4</v>
      </c>
      <c r="E407" s="45">
        <f>'Calificaciones Informatica Indu'!E407</f>
        <v>0.5</v>
      </c>
      <c r="F407" s="45">
        <f>'Calificaciones Informatica Indu'!F407</f>
        <v>0.6</v>
      </c>
      <c r="G407" s="45">
        <f>'Calificaciones Informatica Indu'!G407</f>
        <v>2.7</v>
      </c>
      <c r="H407" s="45">
        <f>'Calificaciones Informatica Indu'!H407</f>
        <v>1.1</v>
      </c>
      <c r="I407" s="45">
        <f>'Calificaciones Informatica Indu'!I407</f>
        <v>6.7</v>
      </c>
      <c r="J407" s="45">
        <f>'Calificaciones Informatica Indu'!J407</f>
        <v>1</v>
      </c>
      <c r="K407" s="45" t="str">
        <f>'Calificaciones Informatica Indu'!K407</f>
        <v>2014-2015</v>
      </c>
      <c r="L407" s="45">
        <f>'Calificaciones Informatica Indu'!L407</f>
        <v>1</v>
      </c>
    </row>
    <row r="408">
      <c r="A408">
        <f>'Calificaciones Informatica Indu'!A408</f>
        <v>407</v>
      </c>
      <c r="B408" t="str">
        <f>'Calificaciones Informatica Indu'!B408</f>
        <v>CAÑAMERO IZQUIERDO</v>
      </c>
      <c r="C408" s="45">
        <f>'Calificaciones Informatica Indu'!C408</f>
        <v>0.6</v>
      </c>
      <c r="D408" s="45">
        <f>'Calificaciones Informatica Indu'!D408</f>
        <v>1.5</v>
      </c>
      <c r="E408" s="45">
        <f>'Calificaciones Informatica Indu'!E408</f>
        <v>0.75</v>
      </c>
      <c r="F408" s="45">
        <f>'Calificaciones Informatica Indu'!F408</f>
        <v>0.7125</v>
      </c>
      <c r="G408" s="45">
        <f>'Calificaciones Informatica Indu'!G408</f>
        <v>1.5</v>
      </c>
      <c r="H408" s="45">
        <f>'Calificaciones Informatica Indu'!H408</f>
        <v>1.4</v>
      </c>
      <c r="I408" s="45">
        <f>'Calificaciones Informatica Indu'!I408</f>
        <v>6.4625</v>
      </c>
      <c r="J408" s="45">
        <f>'Calificaciones Informatica Indu'!J408</f>
        <v>1</v>
      </c>
      <c r="K408" s="45" t="str">
        <f>'Calificaciones Informatica Indu'!K408</f>
        <v>2014-2015</v>
      </c>
      <c r="L408" s="45">
        <f>'Calificaciones Informatica Indu'!L408</f>
        <v>1</v>
      </c>
    </row>
    <row r="409">
      <c r="A409">
        <f>'Calificaciones Informatica Indu'!A409</f>
        <v>408</v>
      </c>
      <c r="B409" t="str">
        <f>'Calificaciones Informatica Indu'!B409</f>
        <v>CHOCANO CANTON</v>
      </c>
      <c r="C409" s="45">
        <f>'Calificaciones Informatica Indu'!C409</f>
        <v>0.8</v>
      </c>
      <c r="D409" s="45">
        <f>'Calificaciones Informatica Indu'!D409</f>
        <v>1.2</v>
      </c>
      <c r="E409" s="45">
        <f>'Calificaciones Informatica Indu'!E409</f>
        <v>0.65</v>
      </c>
      <c r="F409" s="45">
        <f>'Calificaciones Informatica Indu'!F409</f>
        <v>0.5</v>
      </c>
      <c r="G409" s="45">
        <f>'Calificaciones Informatica Indu'!G409</f>
        <v>0.25</v>
      </c>
      <c r="H409" s="45">
        <f>'Calificaciones Informatica Indu'!H409</f>
        <v>0.95</v>
      </c>
      <c r="I409" s="45">
        <f>'Calificaciones Informatica Indu'!I409</f>
        <v>4.35</v>
      </c>
      <c r="J409" s="45">
        <f>'Calificaciones Informatica Indu'!J409</f>
        <v>1</v>
      </c>
      <c r="K409" s="45" t="str">
        <f>'Calificaciones Informatica Indu'!K409</f>
        <v>2014-2015</v>
      </c>
      <c r="L409" s="45">
        <f>'Calificaciones Informatica Indu'!L409</f>
        <v>1</v>
      </c>
    </row>
    <row r="410">
      <c r="A410">
        <f>'Calificaciones Informatica Indu'!A410</f>
        <v>409</v>
      </c>
      <c r="B410" t="str">
        <f>'Calificaciones Informatica Indu'!B410</f>
        <v>DORADO BAUTISTA</v>
      </c>
      <c r="C410" s="45">
        <f>'Calificaciones Informatica Indu'!C410</f>
        <v>0</v>
      </c>
      <c r="D410" s="45">
        <f>'Calificaciones Informatica Indu'!D410</f>
        <v>1.8</v>
      </c>
      <c r="E410" s="45">
        <f>'Calificaciones Informatica Indu'!E410</f>
        <v>0.7</v>
      </c>
      <c r="F410" s="45" t="str">
        <f>'Calificaciones Informatica Indu'!F410</f>
        <v>NP</v>
      </c>
      <c r="G410" s="45" t="str">
        <f>'Calificaciones Informatica Indu'!G410</f>
        <v>NP</v>
      </c>
      <c r="H410" s="45">
        <f>'Calificaciones Informatica Indu'!H410</f>
        <v>0.75</v>
      </c>
      <c r="I410" s="45">
        <f>'Calificaciones Informatica Indu'!I410</f>
        <v>3.25</v>
      </c>
      <c r="J410" s="45">
        <f>'Calificaciones Informatica Indu'!J410</f>
        <v>1</v>
      </c>
      <c r="K410" s="45" t="str">
        <f>'Calificaciones Informatica Indu'!K410</f>
        <v>2014-2015</v>
      </c>
      <c r="L410" s="45">
        <f>'Calificaciones Informatica Indu'!L410</f>
        <v>3</v>
      </c>
    </row>
    <row r="411">
      <c r="A411">
        <f>'Calificaciones Informatica Indu'!A411</f>
        <v>410</v>
      </c>
      <c r="B411" t="str">
        <f>'Calificaciones Informatica Indu'!B411</f>
        <v>ENCINAS LUNAR</v>
      </c>
      <c r="C411" s="45">
        <f>'Calificaciones Informatica Indu'!C411</f>
        <v>0.3</v>
      </c>
      <c r="D411" s="45">
        <f>'Calificaciones Informatica Indu'!D411</f>
        <v>1.2</v>
      </c>
      <c r="E411" s="45">
        <f>'Calificaciones Informatica Indu'!E411</f>
        <v>1</v>
      </c>
      <c r="F411" s="45">
        <f>'Calificaciones Informatica Indu'!F411</f>
        <v>0.7125</v>
      </c>
      <c r="G411" s="45">
        <f>'Calificaciones Informatica Indu'!G411</f>
        <v>0.75</v>
      </c>
      <c r="H411" s="45">
        <f>'Calificaciones Informatica Indu'!H411</f>
        <v>0.95</v>
      </c>
      <c r="I411" s="45">
        <f>'Calificaciones Informatica Indu'!I411</f>
        <v>4.9125</v>
      </c>
      <c r="J411" s="45">
        <f>'Calificaciones Informatica Indu'!J411</f>
        <v>1</v>
      </c>
      <c r="K411" s="45" t="str">
        <f>'Calificaciones Informatica Indu'!K411</f>
        <v>2014-2015</v>
      </c>
      <c r="L411" s="45">
        <f>'Calificaciones Informatica Indu'!L411</f>
        <v>1</v>
      </c>
    </row>
    <row r="412">
      <c r="A412">
        <f>'Calificaciones Informatica Indu'!A412</f>
        <v>411</v>
      </c>
      <c r="B412" t="str">
        <f>'Calificaciones Informatica Indu'!B412</f>
        <v>FERNANDEZ BABIANO</v>
      </c>
      <c r="C412" s="45">
        <f>'Calificaciones Informatica Indu'!C412</f>
        <v>0.3</v>
      </c>
      <c r="D412" s="45">
        <f>'Calificaciones Informatica Indu'!D412</f>
        <v>0.9</v>
      </c>
      <c r="E412" s="45">
        <f>'Calificaciones Informatica Indu'!E412</f>
        <v>0.65</v>
      </c>
      <c r="F412" s="45">
        <f>'Calificaciones Informatica Indu'!F412</f>
        <v>0.25</v>
      </c>
      <c r="G412" s="45">
        <f>'Calificaciones Informatica Indu'!G412</f>
        <v>0</v>
      </c>
      <c r="H412" s="45">
        <f>'Calificaciones Informatica Indu'!H412</f>
        <v>0.57</v>
      </c>
      <c r="I412" s="45">
        <f>'Calificaciones Informatica Indu'!I412</f>
        <v>2.67</v>
      </c>
      <c r="J412" s="45">
        <f>'Calificaciones Informatica Indu'!J412</f>
        <v>1</v>
      </c>
      <c r="K412" s="45" t="str">
        <f>'Calificaciones Informatica Indu'!K412</f>
        <v>2014-2015</v>
      </c>
      <c r="L412" s="45">
        <f>'Calificaciones Informatica Indu'!L412</f>
        <v>1</v>
      </c>
    </row>
    <row r="413">
      <c r="A413">
        <f>'Calificaciones Informatica Indu'!A413</f>
        <v>412</v>
      </c>
      <c r="B413" t="str">
        <f>'Calificaciones Informatica Indu'!B413</f>
        <v>GARCIA CARRASCO</v>
      </c>
      <c r="C413" s="45">
        <f>'Calificaciones Informatica Indu'!C413</f>
        <v>0</v>
      </c>
      <c r="D413" s="45">
        <f>'Calificaciones Informatica Indu'!D413</f>
        <v>1.75</v>
      </c>
      <c r="E413" s="45">
        <f>'Calificaciones Informatica Indu'!E413</f>
        <v>0.9</v>
      </c>
      <c r="F413" s="45">
        <f>'Calificaciones Informatica Indu'!F413</f>
        <v>0.25</v>
      </c>
      <c r="G413" s="45">
        <f>'Calificaciones Informatica Indu'!G413</f>
        <v>0.75</v>
      </c>
      <c r="H413" s="45">
        <f>'Calificaciones Informatica Indu'!H413</f>
        <v>0.9</v>
      </c>
      <c r="I413" s="45">
        <f>'Calificaciones Informatica Indu'!I413</f>
        <v>4.55</v>
      </c>
      <c r="J413" s="45">
        <f>'Calificaciones Informatica Indu'!J413</f>
        <v>1</v>
      </c>
      <c r="K413" s="45" t="str">
        <f>'Calificaciones Informatica Indu'!K413</f>
        <v>2014-2015</v>
      </c>
      <c r="L413" s="45">
        <f>'Calificaciones Informatica Indu'!L413</f>
        <v>2</v>
      </c>
    </row>
    <row r="414">
      <c r="A414">
        <f>'Calificaciones Informatica Indu'!A414</f>
        <v>413</v>
      </c>
      <c r="B414" t="str">
        <f>'Calificaciones Informatica Indu'!B414</f>
        <v>GARCIA REBOLLO</v>
      </c>
      <c r="C414" s="45">
        <f>'Calificaciones Informatica Indu'!C414</f>
        <v>0</v>
      </c>
      <c r="D414" s="45" t="str">
        <f>'Calificaciones Informatica Indu'!D414</f>
        <v>NP</v>
      </c>
      <c r="E414" s="45" t="str">
        <f>'Calificaciones Informatica Indu'!E414</f>
        <v>NP</v>
      </c>
      <c r="F414" s="45" t="str">
        <f>'Calificaciones Informatica Indu'!F414</f>
        <v>NP</v>
      </c>
      <c r="G414" s="45" t="str">
        <f>'Calificaciones Informatica Indu'!G414</f>
        <v>NP</v>
      </c>
      <c r="H414" s="45">
        <f>'Calificaciones Informatica Indu'!H414</f>
        <v>0</v>
      </c>
      <c r="I414" s="45">
        <f>'Calificaciones Informatica Indu'!I414</f>
        <v>0</v>
      </c>
      <c r="J414" s="45">
        <f>'Calificaciones Informatica Indu'!J414</f>
        <v>1</v>
      </c>
      <c r="K414" s="45" t="str">
        <f>'Calificaciones Informatica Indu'!K414</f>
        <v>2014-2015</v>
      </c>
      <c r="L414" s="45">
        <f>'Calificaciones Informatica Indu'!L414</f>
        <v>1</v>
      </c>
    </row>
    <row r="415">
      <c r="A415">
        <f>'Calificaciones Informatica Indu'!A415</f>
        <v>414</v>
      </c>
      <c r="B415" t="str">
        <f>'Calificaciones Informatica Indu'!B415</f>
        <v>GARCIA SANCHEZ</v>
      </c>
      <c r="C415" s="45">
        <f>'Calificaciones Informatica Indu'!C415</f>
        <v>0</v>
      </c>
      <c r="D415" s="45">
        <f>'Calificaciones Informatica Indu'!D415</f>
        <v>1.7</v>
      </c>
      <c r="E415" s="45">
        <f>'Calificaciones Informatica Indu'!E415</f>
        <v>0.95</v>
      </c>
      <c r="F415" s="45" t="str">
        <f>'Calificaciones Informatica Indu'!F415</f>
        <v>NP</v>
      </c>
      <c r="G415" s="45" t="str">
        <f>'Calificaciones Informatica Indu'!G415</f>
        <v>NP</v>
      </c>
      <c r="H415" s="45">
        <f>'Calificaciones Informatica Indu'!H415</f>
        <v>0.7</v>
      </c>
      <c r="I415" s="45">
        <f>'Calificaciones Informatica Indu'!I415</f>
        <v>3.35</v>
      </c>
      <c r="J415" s="45">
        <f>'Calificaciones Informatica Indu'!J415</f>
        <v>1</v>
      </c>
      <c r="K415" s="45" t="str">
        <f>'Calificaciones Informatica Indu'!K415</f>
        <v>2014-2015</v>
      </c>
      <c r="L415" s="45">
        <f>'Calificaciones Informatica Indu'!L415</f>
        <v>3</v>
      </c>
    </row>
    <row r="416">
      <c r="A416">
        <f>'Calificaciones Informatica Indu'!A416</f>
        <v>415</v>
      </c>
      <c r="B416" t="str">
        <f>'Calificaciones Informatica Indu'!B416</f>
        <v>GARCÍA DE CONSUEGRA R.</v>
      </c>
      <c r="C416" s="45">
        <f>'Calificaciones Informatica Indu'!C416</f>
        <v>0</v>
      </c>
      <c r="D416" s="45">
        <f>'Calificaciones Informatica Indu'!D416</f>
        <v>0.25</v>
      </c>
      <c r="E416" s="45">
        <f>'Calificaciones Informatica Indu'!E416</f>
        <v>0.85</v>
      </c>
      <c r="F416" s="45" t="str">
        <f>'Calificaciones Informatica Indu'!F416</f>
        <v>NP</v>
      </c>
      <c r="G416" s="45" t="str">
        <f>'Calificaciones Informatica Indu'!G416</f>
        <v>NP</v>
      </c>
      <c r="H416" s="45">
        <f>'Calificaciones Informatica Indu'!H416</f>
        <v>0</v>
      </c>
      <c r="I416" s="45">
        <f>'Calificaciones Informatica Indu'!I416</f>
        <v>1.1</v>
      </c>
      <c r="J416" s="45">
        <f>'Calificaciones Informatica Indu'!J416</f>
        <v>1</v>
      </c>
      <c r="K416" s="45" t="str">
        <f>'Calificaciones Informatica Indu'!K416</f>
        <v>2014-2015</v>
      </c>
      <c r="L416" s="45">
        <f>'Calificaciones Informatica Indu'!L416</f>
        <v>1</v>
      </c>
    </row>
    <row r="417">
      <c r="A417">
        <f>'Calificaciones Informatica Indu'!A417</f>
        <v>416</v>
      </c>
      <c r="B417" t="str">
        <f>'Calificaciones Informatica Indu'!B417</f>
        <v>GONZÁLEZ MANZANO</v>
      </c>
      <c r="C417" s="45">
        <f>'Calificaciones Informatica Indu'!C417</f>
        <v>0.6</v>
      </c>
      <c r="D417" s="45">
        <f>'Calificaciones Informatica Indu'!D417</f>
        <v>1.25</v>
      </c>
      <c r="E417" s="45">
        <f>'Calificaciones Informatica Indu'!E417</f>
        <v>0.75</v>
      </c>
      <c r="F417" s="45">
        <f>'Calificaciones Informatica Indu'!F417</f>
        <v>0.75</v>
      </c>
      <c r="G417" s="45">
        <f>'Calificaciones Informatica Indu'!G417</f>
        <v>0</v>
      </c>
      <c r="H417" s="45">
        <f>'Calificaciones Informatica Indu'!H417</f>
        <v>0.6</v>
      </c>
      <c r="I417" s="45">
        <f>'Calificaciones Informatica Indu'!I417</f>
        <v>3.95</v>
      </c>
      <c r="J417" s="45">
        <f>'Calificaciones Informatica Indu'!J417</f>
        <v>1</v>
      </c>
      <c r="K417" s="45" t="str">
        <f>'Calificaciones Informatica Indu'!K417</f>
        <v>2014-2015</v>
      </c>
      <c r="L417" s="45">
        <f>'Calificaciones Informatica Indu'!L417</f>
        <v>1</v>
      </c>
    </row>
    <row r="418">
      <c r="A418">
        <f>'Calificaciones Informatica Indu'!A418</f>
        <v>417</v>
      </c>
      <c r="B418" t="str">
        <f>'Calificaciones Informatica Indu'!B418</f>
        <v>GUIJARRO OCHOA</v>
      </c>
      <c r="C418" s="45">
        <f>'Calificaciones Informatica Indu'!C418</f>
        <v>0.1</v>
      </c>
      <c r="D418" s="45">
        <f>'Calificaciones Informatica Indu'!D418</f>
        <v>0</v>
      </c>
      <c r="E418" s="45">
        <f>'Calificaciones Informatica Indu'!E418</f>
        <v>0</v>
      </c>
      <c r="F418" s="45">
        <f>'Calificaciones Informatica Indu'!F418</f>
        <v>0</v>
      </c>
      <c r="G418" s="45">
        <f>'Calificaciones Informatica Indu'!G418</f>
        <v>0</v>
      </c>
      <c r="H418" s="45">
        <f>'Calificaciones Informatica Indu'!H418</f>
        <v>0.7</v>
      </c>
      <c r="I418" s="45">
        <f>'Calificaciones Informatica Indu'!I418</f>
        <v>0.8</v>
      </c>
      <c r="J418" s="45">
        <f>'Calificaciones Informatica Indu'!J418</f>
        <v>1</v>
      </c>
      <c r="K418" s="45" t="str">
        <f>'Calificaciones Informatica Indu'!K418</f>
        <v>2014-2015</v>
      </c>
      <c r="L418" s="45">
        <f>'Calificaciones Informatica Indu'!L418</f>
        <v>1</v>
      </c>
    </row>
    <row r="419">
      <c r="A419">
        <f>'Calificaciones Informatica Indu'!A419</f>
        <v>418</v>
      </c>
      <c r="B419" t="str">
        <f>'Calificaciones Informatica Indu'!B419</f>
        <v>HIDALGO PARRAGA</v>
      </c>
      <c r="C419" s="45">
        <f>'Calificaciones Informatica Indu'!C419</f>
        <v>0.3</v>
      </c>
      <c r="D419" s="45">
        <f>'Calificaciones Informatica Indu'!D419</f>
        <v>0.95</v>
      </c>
      <c r="E419" s="45">
        <f>'Calificaciones Informatica Indu'!E419</f>
        <v>0.65</v>
      </c>
      <c r="F419" s="45">
        <f>'Calificaciones Informatica Indu'!F419</f>
        <v>0</v>
      </c>
      <c r="G419" s="45" t="str">
        <f>'Calificaciones Informatica Indu'!G419</f>
        <v>NP</v>
      </c>
      <c r="H419" s="45">
        <f>'Calificaciones Informatica Indu'!H419</f>
        <v>0.27</v>
      </c>
      <c r="I419" s="45">
        <f>'Calificaciones Informatica Indu'!I419</f>
        <v>2.17</v>
      </c>
      <c r="J419" s="45">
        <f>'Calificaciones Informatica Indu'!J419</f>
        <v>1</v>
      </c>
      <c r="K419" s="45" t="str">
        <f>'Calificaciones Informatica Indu'!K419</f>
        <v>2014-2015</v>
      </c>
      <c r="L419" s="45">
        <f>'Calificaciones Informatica Indu'!L419</f>
        <v>2</v>
      </c>
    </row>
    <row r="420">
      <c r="A420">
        <f>'Calificaciones Informatica Indu'!A420</f>
        <v>419</v>
      </c>
      <c r="B420" t="str">
        <f>'Calificaciones Informatica Indu'!B420</f>
        <v>INBAÑEZ FERNANDEZ</v>
      </c>
      <c r="C420" s="45">
        <f>'Calificaciones Informatica Indu'!C420</f>
        <v>0.7</v>
      </c>
      <c r="D420" s="45">
        <f>'Calificaciones Informatica Indu'!D420</f>
        <v>0.8</v>
      </c>
      <c r="E420" s="45">
        <f>'Calificaciones Informatica Indu'!E420</f>
        <v>1</v>
      </c>
      <c r="F420" s="45">
        <f>'Calificaciones Informatica Indu'!F420</f>
        <v>0.75</v>
      </c>
      <c r="G420" s="45">
        <f>'Calificaciones Informatica Indu'!G420</f>
        <v>0</v>
      </c>
      <c r="H420" s="45">
        <f>'Calificaciones Informatica Indu'!H420</f>
        <v>0.85</v>
      </c>
      <c r="I420" s="45">
        <f>'Calificaciones Informatica Indu'!I420</f>
        <v>4.1</v>
      </c>
      <c r="J420" s="45">
        <f>'Calificaciones Informatica Indu'!J420</f>
        <v>1</v>
      </c>
      <c r="K420" s="45" t="str">
        <f>'Calificaciones Informatica Indu'!K420</f>
        <v>2014-2015</v>
      </c>
      <c r="L420" s="45">
        <f>'Calificaciones Informatica Indu'!L420</f>
        <v>1</v>
      </c>
    </row>
    <row r="421">
      <c r="A421">
        <f>'Calificaciones Informatica Indu'!A421</f>
        <v>420</v>
      </c>
      <c r="B421" t="str">
        <f>'Calificaciones Informatica Indu'!B421</f>
        <v>INIESTA CABALLERO</v>
      </c>
      <c r="C421" s="45">
        <f>'Calificaciones Informatica Indu'!C421</f>
        <v>0.3</v>
      </c>
      <c r="D421" s="45">
        <f>'Calificaciones Informatica Indu'!D421</f>
        <v>0.65</v>
      </c>
      <c r="E421" s="45">
        <f>'Calificaciones Informatica Indu'!E421</f>
        <v>0.65</v>
      </c>
      <c r="F421" s="45" t="str">
        <f>'Calificaciones Informatica Indu'!F421</f>
        <v>NP</v>
      </c>
      <c r="G421" s="45" t="str">
        <f>'Calificaciones Informatica Indu'!G421</f>
        <v>NP</v>
      </c>
      <c r="H421" s="45">
        <f>'Calificaciones Informatica Indu'!H421</f>
        <v>0.07</v>
      </c>
      <c r="I421" s="45">
        <f>'Calificaciones Informatica Indu'!I421</f>
        <v>1.67</v>
      </c>
      <c r="J421" s="45">
        <f>'Calificaciones Informatica Indu'!J421</f>
        <v>1</v>
      </c>
      <c r="K421" s="45" t="str">
        <f>'Calificaciones Informatica Indu'!K421</f>
        <v>2014-2015</v>
      </c>
      <c r="L421" s="45">
        <f>'Calificaciones Informatica Indu'!L421</f>
        <v>1</v>
      </c>
    </row>
    <row r="422">
      <c r="A422">
        <f>'Calificaciones Informatica Indu'!A422</f>
        <v>421</v>
      </c>
      <c r="B422" t="str">
        <f>'Calificaciones Informatica Indu'!B422</f>
        <v>JIMENEZ GONZALEZ</v>
      </c>
      <c r="C422" s="45">
        <f>'Calificaciones Informatica Indu'!C422</f>
        <v>0.7</v>
      </c>
      <c r="D422" s="45">
        <f>'Calificaciones Informatica Indu'!D422</f>
        <v>1.85</v>
      </c>
      <c r="E422" s="45">
        <f>'Calificaciones Informatica Indu'!E422</f>
        <v>0.6</v>
      </c>
      <c r="F422" s="45">
        <f>'Calificaciones Informatica Indu'!F422</f>
        <v>1.15</v>
      </c>
      <c r="G422" s="45">
        <f>'Calificaciones Informatica Indu'!G422</f>
        <v>0</v>
      </c>
      <c r="H422" s="45">
        <f>'Calificaciones Informatica Indu'!H422</f>
        <v>1.1</v>
      </c>
      <c r="I422" s="45">
        <f>'Calificaciones Informatica Indu'!I422</f>
        <v>5.4</v>
      </c>
      <c r="J422" s="45">
        <f>'Calificaciones Informatica Indu'!J422</f>
        <v>1</v>
      </c>
      <c r="K422" s="45" t="str">
        <f>'Calificaciones Informatica Indu'!K422</f>
        <v>2014-2015</v>
      </c>
      <c r="L422" s="45">
        <f>'Calificaciones Informatica Indu'!L422</f>
        <v>1</v>
      </c>
    </row>
    <row r="423">
      <c r="A423">
        <f>'Calificaciones Informatica Indu'!A423</f>
        <v>422</v>
      </c>
      <c r="B423" t="str">
        <f>'Calificaciones Informatica Indu'!B423</f>
        <v>LAGUNA DE FELIPE</v>
      </c>
      <c r="C423" s="45">
        <f>'Calificaciones Informatica Indu'!C423</f>
        <v>0.9</v>
      </c>
      <c r="D423" s="45">
        <f>'Calificaciones Informatica Indu'!D423</f>
        <v>1.35</v>
      </c>
      <c r="E423" s="45">
        <f>'Calificaciones Informatica Indu'!E423</f>
        <v>0.6</v>
      </c>
      <c r="F423" s="45">
        <f>'Calificaciones Informatica Indu'!F423</f>
        <v>1.0875</v>
      </c>
      <c r="G423" s="45">
        <f>'Calificaciones Informatica Indu'!G423</f>
        <v>2</v>
      </c>
      <c r="H423" s="45">
        <f>'Calificaciones Informatica Indu'!H423</f>
        <v>0.95</v>
      </c>
      <c r="I423" s="45">
        <f>'Calificaciones Informatica Indu'!I423</f>
        <v>6.8875</v>
      </c>
      <c r="J423" s="45">
        <f>'Calificaciones Informatica Indu'!J423</f>
        <v>1</v>
      </c>
      <c r="K423" s="45" t="str">
        <f>'Calificaciones Informatica Indu'!K423</f>
        <v>2014-2015</v>
      </c>
      <c r="L423" s="45">
        <f>'Calificaciones Informatica Indu'!L423</f>
        <v>1</v>
      </c>
    </row>
    <row r="424">
      <c r="A424">
        <f>'Calificaciones Informatica Indu'!A424</f>
        <v>423</v>
      </c>
      <c r="B424" t="str">
        <f>'Calificaciones Informatica Indu'!B424</f>
        <v>LOSILLA SERRANO</v>
      </c>
      <c r="C424" s="45">
        <f>'Calificaciones Informatica Indu'!C424</f>
        <v>1</v>
      </c>
      <c r="D424" s="45">
        <f>'Calificaciones Informatica Indu'!D424</f>
        <v>1.45</v>
      </c>
      <c r="E424" s="45">
        <f>'Calificaciones Informatica Indu'!E424</f>
        <v>0.65</v>
      </c>
      <c r="F424" s="45">
        <f>'Calificaciones Informatica Indu'!F424</f>
        <v>0.75</v>
      </c>
      <c r="G424" s="45">
        <f>'Calificaciones Informatica Indu'!G424</f>
        <v>1.5</v>
      </c>
      <c r="H424" s="45">
        <f>'Calificaciones Informatica Indu'!H424</f>
        <v>0.45</v>
      </c>
      <c r="I424" s="45">
        <f>'Calificaciones Informatica Indu'!I424</f>
        <v>5.8</v>
      </c>
      <c r="J424" s="45">
        <f>'Calificaciones Informatica Indu'!J424</f>
        <v>1</v>
      </c>
      <c r="K424" s="45" t="str">
        <f>'Calificaciones Informatica Indu'!K424</f>
        <v>2014-2015</v>
      </c>
      <c r="L424" s="45">
        <f>'Calificaciones Informatica Indu'!L424</f>
        <v>1</v>
      </c>
    </row>
    <row r="425">
      <c r="A425">
        <f>'Calificaciones Informatica Indu'!A425</f>
        <v>424</v>
      </c>
      <c r="B425" t="str">
        <f>'Calificaciones Informatica Indu'!B425</f>
        <v>MACIAS ARROYO</v>
      </c>
      <c r="C425" s="45">
        <f>'Calificaciones Informatica Indu'!C425</f>
        <v>0.7</v>
      </c>
      <c r="D425" s="45">
        <f>'Calificaciones Informatica Indu'!D425</f>
        <v>1.35</v>
      </c>
      <c r="E425" s="45">
        <f>'Calificaciones Informatica Indu'!E425</f>
        <v>0.6</v>
      </c>
      <c r="F425" s="45">
        <f>'Calificaciones Informatica Indu'!F425</f>
        <v>0.75</v>
      </c>
      <c r="G425" s="45">
        <f>'Calificaciones Informatica Indu'!G425</f>
        <v>0</v>
      </c>
      <c r="H425" s="45">
        <f>'Calificaciones Informatica Indu'!H425</f>
        <v>0.6</v>
      </c>
      <c r="I425" s="45">
        <f>'Calificaciones Informatica Indu'!I425</f>
        <v>4</v>
      </c>
      <c r="J425" s="45">
        <f>'Calificaciones Informatica Indu'!J425</f>
        <v>1</v>
      </c>
      <c r="K425" s="45" t="str">
        <f>'Calificaciones Informatica Indu'!K425</f>
        <v>2014-2015</v>
      </c>
      <c r="L425" s="45">
        <f>'Calificaciones Informatica Indu'!L425</f>
        <v>2</v>
      </c>
    </row>
    <row r="426">
      <c r="A426">
        <f>'Calificaciones Informatica Indu'!A426</f>
        <v>425</v>
      </c>
      <c r="B426" t="str">
        <f>'Calificaciones Informatica Indu'!B426</f>
        <v>MARTÍNEZ GARCÍA</v>
      </c>
      <c r="C426" s="45">
        <f>'Calificaciones Informatica Indu'!C426</f>
        <v>0.4</v>
      </c>
      <c r="D426" s="45">
        <f>'Calificaciones Informatica Indu'!D426</f>
        <v>1.5</v>
      </c>
      <c r="E426" s="45">
        <f>'Calificaciones Informatica Indu'!E426</f>
        <v>0.65</v>
      </c>
      <c r="F426" s="45">
        <f>'Calificaciones Informatica Indu'!F426</f>
        <v>1.0875</v>
      </c>
      <c r="G426" s="45">
        <f>'Calificaciones Informatica Indu'!G426</f>
        <v>2.75</v>
      </c>
      <c r="H426" s="45">
        <f>'Calificaciones Informatica Indu'!H426</f>
        <v>1.45</v>
      </c>
      <c r="I426" s="45">
        <f>'Calificaciones Informatica Indu'!I426</f>
        <v>7.8375</v>
      </c>
      <c r="J426" s="45">
        <f>'Calificaciones Informatica Indu'!J426</f>
        <v>1</v>
      </c>
      <c r="K426" s="45" t="str">
        <f>'Calificaciones Informatica Indu'!K426</f>
        <v>2014-2015</v>
      </c>
      <c r="L426" s="45">
        <f>'Calificaciones Informatica Indu'!L426</f>
        <v>1</v>
      </c>
    </row>
    <row r="427">
      <c r="A427">
        <f>'Calificaciones Informatica Indu'!A427</f>
        <v>426</v>
      </c>
      <c r="B427" t="str">
        <f>'Calificaciones Informatica Indu'!B427</f>
        <v>MATARREDONA BARBA</v>
      </c>
      <c r="C427" s="45">
        <f>'Calificaciones Informatica Indu'!C427</f>
        <v>0.2</v>
      </c>
      <c r="D427" s="45">
        <f>'Calificaciones Informatica Indu'!D427</f>
        <v>0.75</v>
      </c>
      <c r="E427" s="45">
        <f>'Calificaciones Informatica Indu'!E427</f>
        <v>0.5</v>
      </c>
      <c r="F427" s="45" t="str">
        <f>'Calificaciones Informatica Indu'!F427</f>
        <v>NP</v>
      </c>
      <c r="G427" s="45" t="str">
        <f>'Calificaciones Informatica Indu'!G427</f>
        <v>NP</v>
      </c>
      <c r="H427" s="45">
        <f>'Calificaciones Informatica Indu'!H427</f>
        <v>0.2</v>
      </c>
      <c r="I427" s="45">
        <f>'Calificaciones Informatica Indu'!I427</f>
        <v>1.65</v>
      </c>
      <c r="J427" s="45">
        <f>'Calificaciones Informatica Indu'!J427</f>
        <v>1</v>
      </c>
      <c r="K427" s="45" t="str">
        <f>'Calificaciones Informatica Indu'!K427</f>
        <v>2014-2015</v>
      </c>
      <c r="L427" s="45">
        <f>'Calificaciones Informatica Indu'!L427</f>
        <v>2</v>
      </c>
    </row>
    <row r="428">
      <c r="A428">
        <f>'Calificaciones Informatica Indu'!A428</f>
        <v>427</v>
      </c>
      <c r="B428" t="str">
        <f>'Calificaciones Informatica Indu'!B428</f>
        <v>MATARREDONA RUIZ</v>
      </c>
      <c r="C428" s="45">
        <f>'Calificaciones Informatica Indu'!C428</f>
        <v>0</v>
      </c>
      <c r="D428" s="45">
        <f>'Calificaciones Informatica Indu'!D428</f>
        <v>0.75</v>
      </c>
      <c r="E428" s="45">
        <f>'Calificaciones Informatica Indu'!E428</f>
        <v>0.54</v>
      </c>
      <c r="F428" s="45" t="str">
        <f>'Calificaciones Informatica Indu'!F428</f>
        <v>NP</v>
      </c>
      <c r="G428" s="45" t="str">
        <f>'Calificaciones Informatica Indu'!G428</f>
        <v>NP</v>
      </c>
      <c r="H428" s="45">
        <f>'Calificaciones Informatica Indu'!H428</f>
        <v>0</v>
      </c>
      <c r="I428" s="45">
        <f>'Calificaciones Informatica Indu'!I428</f>
        <v>1.29</v>
      </c>
      <c r="J428" s="45">
        <f>'Calificaciones Informatica Indu'!J428</f>
        <v>1</v>
      </c>
      <c r="K428" s="45" t="str">
        <f>'Calificaciones Informatica Indu'!K428</f>
        <v>2014-2015</v>
      </c>
      <c r="L428" s="45">
        <f>'Calificaciones Informatica Indu'!L428</f>
        <v>2</v>
      </c>
    </row>
    <row r="429">
      <c r="A429">
        <f>'Calificaciones Informatica Indu'!A429</f>
        <v>428</v>
      </c>
      <c r="B429" t="str">
        <f>'Calificaciones Informatica Indu'!B429</f>
        <v>MATEOS DIAZ</v>
      </c>
      <c r="C429" s="45">
        <f>'Calificaciones Informatica Indu'!C429</f>
        <v>0.5</v>
      </c>
      <c r="D429" s="45">
        <f>'Calificaciones Informatica Indu'!D429</f>
        <v>1.7</v>
      </c>
      <c r="E429" s="45">
        <f>'Calificaciones Informatica Indu'!E429</f>
        <v>1</v>
      </c>
      <c r="F429" s="45">
        <f>'Calificaciones Informatica Indu'!F429</f>
        <v>0.975</v>
      </c>
      <c r="G429" s="45">
        <f>'Calificaciones Informatica Indu'!G429</f>
        <v>2.75</v>
      </c>
      <c r="H429" s="45">
        <f>'Calificaciones Informatica Indu'!H429</f>
        <v>1.2</v>
      </c>
      <c r="I429" s="45">
        <f>'Calificaciones Informatica Indu'!I429</f>
        <v>8.125</v>
      </c>
      <c r="J429" s="45">
        <f>'Calificaciones Informatica Indu'!J429</f>
        <v>1</v>
      </c>
      <c r="K429" s="45" t="str">
        <f>'Calificaciones Informatica Indu'!K429</f>
        <v>2014-2015</v>
      </c>
      <c r="L429" s="45">
        <f>'Calificaciones Informatica Indu'!L429</f>
        <v>1</v>
      </c>
    </row>
    <row r="430">
      <c r="A430">
        <f>'Calificaciones Informatica Indu'!A430</f>
        <v>429</v>
      </c>
      <c r="B430" t="str">
        <f>'Calificaciones Informatica Indu'!B430</f>
        <v>MEJIAS SILVA</v>
      </c>
      <c r="C430" s="45">
        <f>'Calificaciones Informatica Indu'!C430</f>
        <v>0</v>
      </c>
      <c r="D430" s="45" t="str">
        <f>'Calificaciones Informatica Indu'!D430</f>
        <v>NP</v>
      </c>
      <c r="E430" s="45">
        <f>'Calificaciones Informatica Indu'!E430</f>
        <v>0.9</v>
      </c>
      <c r="F430" s="45" t="str">
        <f>'Calificaciones Informatica Indu'!F430</f>
        <v>NP</v>
      </c>
      <c r="G430" s="45" t="str">
        <f>'Calificaciones Informatica Indu'!G430</f>
        <v>NP</v>
      </c>
      <c r="H430" s="45">
        <f>'Calificaciones Informatica Indu'!H430</f>
        <v>0</v>
      </c>
      <c r="I430" s="45">
        <f>'Calificaciones Informatica Indu'!I430</f>
        <v>0.9</v>
      </c>
      <c r="J430" s="45">
        <f>'Calificaciones Informatica Indu'!J430</f>
        <v>1</v>
      </c>
      <c r="K430" s="45" t="str">
        <f>'Calificaciones Informatica Indu'!K430</f>
        <v>2014-2015</v>
      </c>
      <c r="L430" s="45">
        <f>'Calificaciones Informatica Indu'!L430</f>
        <v>1</v>
      </c>
    </row>
    <row r="431">
      <c r="A431">
        <f>'Calificaciones Informatica Indu'!A431</f>
        <v>430</v>
      </c>
      <c r="B431" t="str">
        <f>'Calificaciones Informatica Indu'!B431</f>
        <v>MERA GONZÁLEZ</v>
      </c>
      <c r="C431" s="45">
        <f>'Calificaciones Informatica Indu'!C431</f>
        <v>0</v>
      </c>
      <c r="D431" s="45">
        <f>'Calificaciones Informatica Indu'!D431</f>
        <v>1.35</v>
      </c>
      <c r="E431" s="45">
        <f>'Calificaciones Informatica Indu'!E431</f>
        <v>0.8</v>
      </c>
      <c r="F431" s="45">
        <f>'Calificaciones Informatica Indu'!F431</f>
        <v>0.25</v>
      </c>
      <c r="G431" s="45">
        <f>'Calificaciones Informatica Indu'!G431</f>
        <v>0</v>
      </c>
      <c r="H431" s="45">
        <f>'Calificaciones Informatica Indu'!H431</f>
        <v>0.4</v>
      </c>
      <c r="I431" s="45">
        <f>'Calificaciones Informatica Indu'!I431</f>
        <v>2.8</v>
      </c>
      <c r="J431" s="45">
        <f>'Calificaciones Informatica Indu'!J431</f>
        <v>1</v>
      </c>
      <c r="K431" s="45" t="str">
        <f>'Calificaciones Informatica Indu'!K431</f>
        <v>2014-2015</v>
      </c>
      <c r="L431" s="45">
        <f>'Calificaciones Informatica Indu'!L431</f>
        <v>2</v>
      </c>
    </row>
    <row r="432">
      <c r="A432">
        <f>'Calificaciones Informatica Indu'!A432</f>
        <v>431</v>
      </c>
      <c r="B432" t="str">
        <f>'Calificaciones Informatica Indu'!B432</f>
        <v>MOLINER BROCATE</v>
      </c>
      <c r="C432" s="45">
        <f>'Calificaciones Informatica Indu'!C432</f>
        <v>0</v>
      </c>
      <c r="D432" s="45" t="str">
        <f>'Calificaciones Informatica Indu'!D432</f>
        <v>NP</v>
      </c>
      <c r="E432" s="45" t="str">
        <f>'Calificaciones Informatica Indu'!E432</f>
        <v>NP</v>
      </c>
      <c r="F432" s="45" t="str">
        <f>'Calificaciones Informatica Indu'!F432</f>
        <v>NP</v>
      </c>
      <c r="G432" s="45" t="str">
        <f>'Calificaciones Informatica Indu'!G432</f>
        <v>NP</v>
      </c>
      <c r="H432" s="45">
        <f>'Calificaciones Informatica Indu'!H432</f>
        <v>0</v>
      </c>
      <c r="I432" s="45">
        <f>'Calificaciones Informatica Indu'!I432</f>
        <v>0</v>
      </c>
      <c r="J432" s="45">
        <f>'Calificaciones Informatica Indu'!J432</f>
        <v>1</v>
      </c>
      <c r="K432" s="45" t="str">
        <f>'Calificaciones Informatica Indu'!K432</f>
        <v>2014-2015</v>
      </c>
      <c r="L432" s="45">
        <f>'Calificaciones Informatica Indu'!L432</f>
        <v>1</v>
      </c>
    </row>
    <row r="433">
      <c r="A433">
        <f>'Calificaciones Informatica Indu'!A433</f>
        <v>432</v>
      </c>
      <c r="B433" t="str">
        <f>'Calificaciones Informatica Indu'!B433</f>
        <v>MORALES GÓMEZ</v>
      </c>
      <c r="C433" s="45">
        <f>'Calificaciones Informatica Indu'!C433</f>
        <v>0.4</v>
      </c>
      <c r="D433" s="45">
        <f>'Calificaciones Informatica Indu'!D433</f>
        <v>1.9</v>
      </c>
      <c r="E433" s="45">
        <f>'Calificaciones Informatica Indu'!E433</f>
        <v>0.6</v>
      </c>
      <c r="F433" s="45">
        <f>'Calificaciones Informatica Indu'!F433</f>
        <v>1.25</v>
      </c>
      <c r="G433" s="45">
        <f>'Calificaciones Informatica Indu'!G433</f>
        <v>0.85</v>
      </c>
      <c r="H433" s="45">
        <f>'Calificaciones Informatica Indu'!H433</f>
        <v>1.1</v>
      </c>
      <c r="I433" s="45">
        <f>'Calificaciones Informatica Indu'!I433</f>
        <v>6.1</v>
      </c>
      <c r="J433" s="45">
        <f>'Calificaciones Informatica Indu'!J433</f>
        <v>1</v>
      </c>
      <c r="K433" s="45" t="str">
        <f>'Calificaciones Informatica Indu'!K433</f>
        <v>2014-2015</v>
      </c>
      <c r="L433" s="45">
        <f>'Calificaciones Informatica Indu'!L433</f>
        <v>2</v>
      </c>
    </row>
    <row r="434">
      <c r="A434">
        <f>'Calificaciones Informatica Indu'!A434</f>
        <v>433</v>
      </c>
      <c r="B434" t="str">
        <f>'Calificaciones Informatica Indu'!B434</f>
        <v>MBA NCHAMA</v>
      </c>
      <c r="C434" s="45">
        <f>'Calificaciones Informatica Indu'!C434</f>
        <v>0</v>
      </c>
      <c r="D434" s="45">
        <f>'Calificaciones Informatica Indu'!D434</f>
        <v>0.55</v>
      </c>
      <c r="E434" s="45" t="str">
        <f>'Calificaciones Informatica Indu'!E434</f>
        <v>NP</v>
      </c>
      <c r="F434" s="45">
        <f>'Calificaciones Informatica Indu'!F434</f>
        <v>0</v>
      </c>
      <c r="G434" s="45" t="str">
        <f>'Calificaciones Informatica Indu'!G434</f>
        <v>NP</v>
      </c>
      <c r="H434" s="45">
        <f>'Calificaciones Informatica Indu'!H434</f>
        <v>0.3</v>
      </c>
      <c r="I434" s="45">
        <f>'Calificaciones Informatica Indu'!I434</f>
        <v>0.85</v>
      </c>
      <c r="J434" s="45">
        <f>'Calificaciones Informatica Indu'!J434</f>
        <v>1</v>
      </c>
      <c r="K434" s="45" t="str">
        <f>'Calificaciones Informatica Indu'!K434</f>
        <v>2014-2015</v>
      </c>
      <c r="L434" s="45">
        <f>'Calificaciones Informatica Indu'!L434</f>
        <v>3</v>
      </c>
    </row>
    <row r="435">
      <c r="A435">
        <f>'Calificaciones Informatica Indu'!A435</f>
        <v>434</v>
      </c>
      <c r="B435" t="str">
        <f>'Calificaciones Informatica Indu'!B435</f>
        <v>NIETO SEVILLANO</v>
      </c>
      <c r="C435" s="45">
        <f>'Calificaciones Informatica Indu'!C435</f>
        <v>0.1</v>
      </c>
      <c r="D435" s="45">
        <f>'Calificaciones Informatica Indu'!D435</f>
        <v>0.95</v>
      </c>
      <c r="E435" s="45">
        <f>'Calificaciones Informatica Indu'!E435</f>
        <v>1</v>
      </c>
      <c r="F435" s="45">
        <f>'Calificaciones Informatica Indu'!F435</f>
        <v>0.6375</v>
      </c>
      <c r="G435" s="45">
        <f>'Calificaciones Informatica Indu'!G435</f>
        <v>2.75</v>
      </c>
      <c r="H435" s="45">
        <f>'Calificaciones Informatica Indu'!H435</f>
        <v>1.3</v>
      </c>
      <c r="I435" s="45">
        <f>'Calificaciones Informatica Indu'!I435</f>
        <v>6.7375</v>
      </c>
      <c r="J435" s="45">
        <f>'Calificaciones Informatica Indu'!J435</f>
        <v>1</v>
      </c>
      <c r="K435" s="45" t="str">
        <f>'Calificaciones Informatica Indu'!K435</f>
        <v>2014-2015</v>
      </c>
      <c r="L435" s="45">
        <f>'Calificaciones Informatica Indu'!L435</f>
        <v>1</v>
      </c>
    </row>
    <row r="436">
      <c r="A436">
        <f>'Calificaciones Informatica Indu'!A436</f>
        <v>435</v>
      </c>
      <c r="B436" t="str">
        <f>'Calificaciones Informatica Indu'!B436</f>
        <v>RAYO FERREIRO</v>
      </c>
      <c r="C436" s="45">
        <f>'Calificaciones Informatica Indu'!C436</f>
        <v>0.4</v>
      </c>
      <c r="D436" s="45">
        <f>'Calificaciones Informatica Indu'!D436</f>
        <v>0.7</v>
      </c>
      <c r="E436" s="45">
        <f>'Calificaciones Informatica Indu'!E436</f>
        <v>0.65</v>
      </c>
      <c r="F436" s="45">
        <f>'Calificaciones Informatica Indu'!F436</f>
        <v>0.75</v>
      </c>
      <c r="G436" s="45">
        <f>'Calificaciones Informatica Indu'!G436</f>
        <v>0</v>
      </c>
      <c r="H436" s="45">
        <f>'Calificaciones Informatica Indu'!H436</f>
        <v>0.52</v>
      </c>
      <c r="I436" s="45">
        <f>'Calificaciones Informatica Indu'!I436</f>
        <v>3.02</v>
      </c>
      <c r="J436" s="45">
        <f>'Calificaciones Informatica Indu'!J436</f>
        <v>1</v>
      </c>
      <c r="K436" s="45" t="str">
        <f>'Calificaciones Informatica Indu'!K436</f>
        <v>2014-2015</v>
      </c>
      <c r="L436" s="45">
        <f>'Calificaciones Informatica Indu'!L436</f>
        <v>2</v>
      </c>
    </row>
    <row r="437">
      <c r="A437">
        <f>'Calificaciones Informatica Indu'!A437</f>
        <v>436</v>
      </c>
      <c r="B437" t="str">
        <f>'Calificaciones Informatica Indu'!B437</f>
        <v>REDONDO ROMERO</v>
      </c>
      <c r="C437" s="45">
        <f>'Calificaciones Informatica Indu'!C437</f>
        <v>1</v>
      </c>
      <c r="D437" s="45">
        <f>'Calificaciones Informatica Indu'!D437</f>
        <v>1.3</v>
      </c>
      <c r="E437" s="45">
        <f>'Calificaciones Informatica Indu'!E437</f>
        <v>0.6</v>
      </c>
      <c r="F437" s="45">
        <f>'Calificaciones Informatica Indu'!F437</f>
        <v>0.75</v>
      </c>
      <c r="G437" s="45">
        <f>'Calificaciones Informatica Indu'!G437</f>
        <v>0.5</v>
      </c>
      <c r="H437" s="45">
        <f>'Calificaciones Informatica Indu'!H437</f>
        <v>0.6</v>
      </c>
      <c r="I437" s="45">
        <f>'Calificaciones Informatica Indu'!I437</f>
        <v>4.75</v>
      </c>
      <c r="J437" s="45">
        <f>'Calificaciones Informatica Indu'!J437</f>
        <v>1</v>
      </c>
      <c r="K437" s="45" t="str">
        <f>'Calificaciones Informatica Indu'!K437</f>
        <v>2014-2015</v>
      </c>
      <c r="L437" s="45">
        <f>'Calificaciones Informatica Indu'!L437</f>
        <v>1</v>
      </c>
    </row>
    <row r="438">
      <c r="A438">
        <f>'Calificaciones Informatica Indu'!A438</f>
        <v>437</v>
      </c>
      <c r="B438" t="str">
        <f>'Calificaciones Informatica Indu'!B438</f>
        <v>RIBERA DOMINGUEZ</v>
      </c>
      <c r="C438" s="45">
        <f>'Calificaciones Informatica Indu'!C438</f>
        <v>0</v>
      </c>
      <c r="D438" s="45" t="str">
        <f>'Calificaciones Informatica Indu'!D438</f>
        <v>NP</v>
      </c>
      <c r="E438" s="45">
        <f>'Calificaciones Informatica Indu'!E438</f>
        <v>0.9</v>
      </c>
      <c r="F438" s="45" t="str">
        <f>'Calificaciones Informatica Indu'!F438</f>
        <v>NP</v>
      </c>
      <c r="G438" s="45" t="str">
        <f>'Calificaciones Informatica Indu'!G438</f>
        <v>NP</v>
      </c>
      <c r="H438" s="45">
        <f>'Calificaciones Informatica Indu'!H438</f>
        <v>0</v>
      </c>
      <c r="I438" s="45">
        <f>'Calificaciones Informatica Indu'!I438</f>
        <v>0.9</v>
      </c>
      <c r="J438" s="45">
        <f>'Calificaciones Informatica Indu'!J438</f>
        <v>1</v>
      </c>
      <c r="K438" s="45" t="str">
        <f>'Calificaciones Informatica Indu'!K438</f>
        <v>2014-2015</v>
      </c>
      <c r="L438" s="45">
        <f>'Calificaciones Informatica Indu'!L438</f>
        <v>1</v>
      </c>
    </row>
    <row r="439">
      <c r="A439">
        <f>'Calificaciones Informatica Indu'!A439</f>
        <v>438</v>
      </c>
      <c r="B439" t="str">
        <f>'Calificaciones Informatica Indu'!B439</f>
        <v>RIVES SANZ</v>
      </c>
      <c r="C439" s="45">
        <f>'Calificaciones Informatica Indu'!C439</f>
        <v>0</v>
      </c>
      <c r="D439" s="45" t="str">
        <f>'Calificaciones Informatica Indu'!D439</f>
        <v>NP</v>
      </c>
      <c r="E439" s="45" t="str">
        <f>'Calificaciones Informatica Indu'!E439</f>
        <v>NP</v>
      </c>
      <c r="F439" s="45" t="str">
        <f>'Calificaciones Informatica Indu'!F439</f>
        <v>NP</v>
      </c>
      <c r="G439" s="45" t="str">
        <f>'Calificaciones Informatica Indu'!G439</f>
        <v>NP</v>
      </c>
      <c r="H439" s="45">
        <f>'Calificaciones Informatica Indu'!H439</f>
        <v>0</v>
      </c>
      <c r="I439" s="45">
        <f>'Calificaciones Informatica Indu'!I439</f>
        <v>0</v>
      </c>
      <c r="J439" s="45">
        <f>'Calificaciones Informatica Indu'!J439</f>
        <v>1</v>
      </c>
      <c r="K439" s="45" t="str">
        <f>'Calificaciones Informatica Indu'!K439</f>
        <v>2014-2015</v>
      </c>
      <c r="L439" s="45">
        <f>'Calificaciones Informatica Indu'!L439</f>
        <v>1</v>
      </c>
    </row>
    <row r="440">
      <c r="A440">
        <f>'Calificaciones Informatica Indu'!A440</f>
        <v>439</v>
      </c>
      <c r="B440" t="str">
        <f>'Calificaciones Informatica Indu'!B440</f>
        <v>RODRIGUEZ ACEITUNO</v>
      </c>
      <c r="C440" s="45">
        <f>'Calificaciones Informatica Indu'!C440</f>
        <v>0</v>
      </c>
      <c r="D440" s="45" t="str">
        <f>'Calificaciones Informatica Indu'!D440</f>
        <v>NP</v>
      </c>
      <c r="E440" s="45" t="str">
        <f>'Calificaciones Informatica Indu'!E440</f>
        <v>NP</v>
      </c>
      <c r="F440" s="45" t="str">
        <f>'Calificaciones Informatica Indu'!F440</f>
        <v>NP</v>
      </c>
      <c r="G440" s="45" t="str">
        <f>'Calificaciones Informatica Indu'!G440</f>
        <v>NP</v>
      </c>
      <c r="H440" s="45">
        <f>'Calificaciones Informatica Indu'!H440</f>
        <v>0</v>
      </c>
      <c r="I440" s="45">
        <f>'Calificaciones Informatica Indu'!I440</f>
        <v>0</v>
      </c>
      <c r="J440" s="45">
        <f>'Calificaciones Informatica Indu'!J440</f>
        <v>1</v>
      </c>
      <c r="K440" s="45" t="str">
        <f>'Calificaciones Informatica Indu'!K440</f>
        <v>2014-2015</v>
      </c>
      <c r="L440" s="45">
        <f>'Calificaciones Informatica Indu'!L440</f>
        <v>1</v>
      </c>
    </row>
    <row r="441">
      <c r="A441">
        <f>'Calificaciones Informatica Indu'!A441</f>
        <v>440</v>
      </c>
      <c r="B441" t="str">
        <f>'Calificaciones Informatica Indu'!B441</f>
        <v>RODRIGUEZ MARTINEZ</v>
      </c>
      <c r="C441" s="45">
        <f>'Calificaciones Informatica Indu'!C441</f>
        <v>0.1</v>
      </c>
      <c r="D441" s="45">
        <f>'Calificaciones Informatica Indu'!D441</f>
        <v>0.75</v>
      </c>
      <c r="E441" s="45">
        <f>'Calificaciones Informatica Indu'!E441</f>
        <v>0.65</v>
      </c>
      <c r="F441" s="45">
        <f>'Calificaciones Informatica Indu'!F441</f>
        <v>0.25</v>
      </c>
      <c r="G441" s="45">
        <f>'Calificaciones Informatica Indu'!G441</f>
        <v>0</v>
      </c>
      <c r="H441" s="45">
        <f>'Calificaciones Informatica Indu'!H441</f>
        <v>0.6</v>
      </c>
      <c r="I441" s="45">
        <f>'Calificaciones Informatica Indu'!I441</f>
        <v>2.35</v>
      </c>
      <c r="J441" s="45">
        <f>'Calificaciones Informatica Indu'!J441</f>
        <v>1</v>
      </c>
      <c r="K441" s="45" t="str">
        <f>'Calificaciones Informatica Indu'!K441</f>
        <v>2014-2015</v>
      </c>
      <c r="L441" s="45">
        <f>'Calificaciones Informatica Indu'!L441</f>
        <v>1</v>
      </c>
    </row>
    <row r="442">
      <c r="A442">
        <f>'Calificaciones Informatica Indu'!A442</f>
        <v>441</v>
      </c>
      <c r="B442" t="str">
        <f>'Calificaciones Informatica Indu'!B442</f>
        <v>ROJO SALINAS</v>
      </c>
      <c r="C442" s="45">
        <f>'Calificaciones Informatica Indu'!C442</f>
        <v>0</v>
      </c>
      <c r="D442" s="45" t="str">
        <f>'Calificaciones Informatica Indu'!D442</f>
        <v>NP</v>
      </c>
      <c r="E442" s="45" t="str">
        <f>'Calificaciones Informatica Indu'!E442</f>
        <v>NP</v>
      </c>
      <c r="F442" s="45" t="str">
        <f>'Calificaciones Informatica Indu'!F442</f>
        <v>NP</v>
      </c>
      <c r="G442" s="45" t="str">
        <f>'Calificaciones Informatica Indu'!G442</f>
        <v>NP</v>
      </c>
      <c r="H442" s="45">
        <f>'Calificaciones Informatica Indu'!H442</f>
        <v>0</v>
      </c>
      <c r="I442" s="45">
        <f>'Calificaciones Informatica Indu'!I442</f>
        <v>0</v>
      </c>
      <c r="J442" s="45">
        <f>'Calificaciones Informatica Indu'!J442</f>
        <v>1</v>
      </c>
      <c r="K442" s="45" t="str">
        <f>'Calificaciones Informatica Indu'!K442</f>
        <v>2014-2015</v>
      </c>
      <c r="L442" s="45">
        <f>'Calificaciones Informatica Indu'!L442</f>
        <v>1</v>
      </c>
    </row>
    <row r="443">
      <c r="A443">
        <f>'Calificaciones Informatica Indu'!A443</f>
        <v>442</v>
      </c>
      <c r="B443" t="str">
        <f>'Calificaciones Informatica Indu'!B443</f>
        <v>ROMAN MURILLO</v>
      </c>
      <c r="C443" s="45">
        <f>'Calificaciones Informatica Indu'!C443</f>
        <v>0.1</v>
      </c>
      <c r="D443" s="45">
        <f>'Calificaciones Informatica Indu'!D443</f>
        <v>1.7</v>
      </c>
      <c r="E443" s="45">
        <f>'Calificaciones Informatica Indu'!E443</f>
        <v>0.9</v>
      </c>
      <c r="F443" s="45">
        <f>'Calificaciones Informatica Indu'!F443</f>
        <v>1.25</v>
      </c>
      <c r="G443" s="45">
        <f>'Calificaciones Informatica Indu'!G443</f>
        <v>2.75</v>
      </c>
      <c r="H443" s="45">
        <f>'Calificaciones Informatica Indu'!H443</f>
        <v>0.95</v>
      </c>
      <c r="I443" s="45">
        <f>'Calificaciones Informatica Indu'!I443</f>
        <v>7.65</v>
      </c>
      <c r="J443" s="45">
        <f>'Calificaciones Informatica Indu'!J443</f>
        <v>1</v>
      </c>
      <c r="K443" s="45" t="str">
        <f>'Calificaciones Informatica Indu'!K443</f>
        <v>2014-2015</v>
      </c>
      <c r="L443" s="45">
        <f>'Calificaciones Informatica Indu'!L443</f>
        <v>1</v>
      </c>
    </row>
    <row r="444">
      <c r="A444">
        <f>'Calificaciones Informatica Indu'!A444</f>
        <v>443</v>
      </c>
      <c r="B444" t="str">
        <f>'Calificaciones Informatica Indu'!B444</f>
        <v>RUIZ LOZANO</v>
      </c>
      <c r="C444" s="45">
        <f>'Calificaciones Informatica Indu'!C444</f>
        <v>0.1</v>
      </c>
      <c r="D444" s="45">
        <f>'Calificaciones Informatica Indu'!D444</f>
        <v>1.25</v>
      </c>
      <c r="E444" s="45">
        <f>'Calificaciones Informatica Indu'!E444</f>
        <v>0.5</v>
      </c>
      <c r="F444" s="45">
        <f>'Calificaciones Informatica Indu'!F444</f>
        <v>0.5</v>
      </c>
      <c r="G444" s="45">
        <f>'Calificaciones Informatica Indu'!G444</f>
        <v>0</v>
      </c>
      <c r="H444" s="45">
        <f>'Calificaciones Informatica Indu'!H444</f>
        <v>0.65</v>
      </c>
      <c r="I444" s="45">
        <f>'Calificaciones Informatica Indu'!I444</f>
        <v>3</v>
      </c>
      <c r="J444" s="45">
        <f>'Calificaciones Informatica Indu'!J444</f>
        <v>1</v>
      </c>
      <c r="K444" s="45" t="str">
        <f>'Calificaciones Informatica Indu'!K444</f>
        <v>2014-2015</v>
      </c>
      <c r="L444" s="45">
        <f>'Calificaciones Informatica Indu'!L444</f>
        <v>1</v>
      </c>
    </row>
    <row r="445">
      <c r="A445">
        <f>'Calificaciones Informatica Indu'!A445</f>
        <v>444</v>
      </c>
      <c r="B445" t="str">
        <f>'Calificaciones Informatica Indu'!B445</f>
        <v>RUIZ RUIZ</v>
      </c>
      <c r="C445" s="45">
        <f>'Calificaciones Informatica Indu'!C445</f>
        <v>0.3</v>
      </c>
      <c r="D445" s="45">
        <f>'Calificaciones Informatica Indu'!D445</f>
        <v>1.4</v>
      </c>
      <c r="E445" s="45">
        <f>'Calificaciones Informatica Indu'!E445</f>
        <v>0.2</v>
      </c>
      <c r="F445" s="45" t="str">
        <f>'Calificaciones Informatica Indu'!F445</f>
        <v>NP</v>
      </c>
      <c r="G445" s="45" t="str">
        <f>'Calificaciones Informatica Indu'!G445</f>
        <v>NP</v>
      </c>
      <c r="H445" s="45">
        <f>'Calificaciones Informatica Indu'!H445</f>
        <v>0.45</v>
      </c>
      <c r="I445" s="45">
        <f>'Calificaciones Informatica Indu'!I445</f>
        <v>2.35</v>
      </c>
      <c r="J445" s="45">
        <f>'Calificaciones Informatica Indu'!J445</f>
        <v>1</v>
      </c>
      <c r="K445" s="45" t="str">
        <f>'Calificaciones Informatica Indu'!K445</f>
        <v>2014-2015</v>
      </c>
      <c r="L445" s="45">
        <f>'Calificaciones Informatica Indu'!L445</f>
        <v>1</v>
      </c>
    </row>
    <row r="446">
      <c r="A446">
        <f>'Calificaciones Informatica Indu'!A446</f>
        <v>445</v>
      </c>
      <c r="B446" t="str">
        <f>'Calificaciones Informatica Indu'!B446</f>
        <v>SANTOS GIL</v>
      </c>
      <c r="C446" s="45">
        <f>'Calificaciones Informatica Indu'!C446</f>
        <v>0.4</v>
      </c>
      <c r="D446" s="45">
        <f>'Calificaciones Informatica Indu'!D446</f>
        <v>1.05</v>
      </c>
      <c r="E446" s="45">
        <f>'Calificaciones Informatica Indu'!E446</f>
        <v>0.5</v>
      </c>
      <c r="F446" s="45">
        <f>'Calificaciones Informatica Indu'!F446</f>
        <v>0.25</v>
      </c>
      <c r="G446" s="45">
        <f>'Calificaciones Informatica Indu'!G446</f>
        <v>1.5</v>
      </c>
      <c r="H446" s="45">
        <f>'Calificaciones Informatica Indu'!H446</f>
        <v>0.45</v>
      </c>
      <c r="I446" s="45">
        <f>'Calificaciones Informatica Indu'!I446</f>
        <v>4.15</v>
      </c>
      <c r="J446" s="45">
        <f>'Calificaciones Informatica Indu'!J446</f>
        <v>1</v>
      </c>
      <c r="K446" s="45" t="str">
        <f>'Calificaciones Informatica Indu'!K446</f>
        <v>2014-2015</v>
      </c>
      <c r="L446" s="45">
        <f>'Calificaciones Informatica Indu'!L446</f>
        <v>1</v>
      </c>
    </row>
    <row r="447">
      <c r="A447">
        <f>'Calificaciones Informatica Indu'!A447</f>
        <v>446</v>
      </c>
      <c r="B447" t="str">
        <f>'Calificaciones Informatica Indu'!B447</f>
        <v>SORDO ALBANIL</v>
      </c>
      <c r="C447" s="45">
        <f>'Calificaciones Informatica Indu'!C447</f>
        <v>0.3</v>
      </c>
      <c r="D447" s="45">
        <f>'Calificaciones Informatica Indu'!D447</f>
        <v>2</v>
      </c>
      <c r="E447" s="45">
        <f>'Calificaciones Informatica Indu'!E447</f>
        <v>0.6</v>
      </c>
      <c r="F447" s="45">
        <f>'Calificaciones Informatica Indu'!F447</f>
        <v>0.8625</v>
      </c>
      <c r="G447" s="45">
        <f>'Calificaciones Informatica Indu'!G447</f>
        <v>2.7</v>
      </c>
      <c r="H447" s="45">
        <f>'Calificaciones Informatica Indu'!H447</f>
        <v>0.95</v>
      </c>
      <c r="I447" s="45">
        <f>'Calificaciones Informatica Indu'!I447</f>
        <v>7.4125</v>
      </c>
      <c r="J447" s="45">
        <f>'Calificaciones Informatica Indu'!J447</f>
        <v>1</v>
      </c>
      <c r="K447" s="45" t="str">
        <f>'Calificaciones Informatica Indu'!K447</f>
        <v>2014-2015</v>
      </c>
      <c r="L447" s="45">
        <f>'Calificaciones Informatica Indu'!L447</f>
        <v>1</v>
      </c>
    </row>
    <row r="448">
      <c r="A448">
        <f>'Calificaciones Informatica Indu'!A448</f>
        <v>447</v>
      </c>
      <c r="B448" t="str">
        <f>'Calificaciones Informatica Indu'!B448</f>
        <v>TEJERO MARCHANTE</v>
      </c>
      <c r="C448" s="45">
        <f>'Calificaciones Informatica Indu'!C448</f>
        <v>0.6</v>
      </c>
      <c r="D448" s="45">
        <f>'Calificaciones Informatica Indu'!D448</f>
        <v>1.2</v>
      </c>
      <c r="E448" s="45">
        <f>'Calificaciones Informatica Indu'!E448</f>
        <v>0.75</v>
      </c>
      <c r="F448" s="45">
        <f>'Calificaciones Informatica Indu'!F448</f>
        <v>1.5</v>
      </c>
      <c r="G448" s="45">
        <f>'Calificaciones Informatica Indu'!G448</f>
        <v>1.75</v>
      </c>
      <c r="H448" s="45">
        <f>'Calificaciones Informatica Indu'!H448</f>
        <v>1.45</v>
      </c>
      <c r="I448" s="45">
        <f>'Calificaciones Informatica Indu'!I448</f>
        <v>7.25</v>
      </c>
      <c r="J448" s="45">
        <f>'Calificaciones Informatica Indu'!J448</f>
        <v>1</v>
      </c>
      <c r="K448" s="45" t="str">
        <f>'Calificaciones Informatica Indu'!K448</f>
        <v>2014-2015</v>
      </c>
      <c r="L448" s="45">
        <f>'Calificaciones Informatica Indu'!L448</f>
        <v>1</v>
      </c>
    </row>
    <row r="449">
      <c r="A449">
        <f>'Calificaciones Informatica Indu'!A449</f>
        <v>448</v>
      </c>
      <c r="B449" t="str">
        <f>'Calificaciones Informatica Indu'!B449</f>
        <v>VOZMEDIANO TOLEDANO</v>
      </c>
      <c r="C449" s="45">
        <f>'Calificaciones Informatica Indu'!C449</f>
        <v>0.3</v>
      </c>
      <c r="D449" s="45">
        <f>'Calificaciones Informatica Indu'!D449</f>
        <v>0.9</v>
      </c>
      <c r="E449" s="45">
        <f>'Calificaciones Informatica Indu'!E449</f>
        <v>0.6</v>
      </c>
      <c r="F449" s="45">
        <f>'Calificaciones Informatica Indu'!F449</f>
        <v>0</v>
      </c>
      <c r="G449" s="45">
        <f>'Calificaciones Informatica Indu'!G449</f>
        <v>0</v>
      </c>
      <c r="H449" s="45">
        <f>'Calificaciones Informatica Indu'!H449</f>
        <v>0.85</v>
      </c>
      <c r="I449" s="45">
        <f>'Calificaciones Informatica Indu'!I449</f>
        <v>2.65</v>
      </c>
      <c r="J449" s="45">
        <f>'Calificaciones Informatica Indu'!J449</f>
        <v>1</v>
      </c>
      <c r="K449" s="45" t="str">
        <f>'Calificaciones Informatica Indu'!K449</f>
        <v>2014-2015</v>
      </c>
      <c r="L449" s="45">
        <f>'Calificaciones Informatica Indu'!L449</f>
        <v>1</v>
      </c>
    </row>
    <row r="450">
      <c r="A450">
        <f>'Calificaciones Informatica Indu'!A450</f>
        <v>449</v>
      </c>
      <c r="B450" t="str">
        <f>'Calificaciones Informatica Indu'!B450</f>
        <v>ABENOJAR RAMIRO</v>
      </c>
      <c r="C450" s="45">
        <f>'Calificaciones Informatica Indu'!C450</f>
        <v>0.3</v>
      </c>
      <c r="D450" s="45">
        <f>'Calificaciones Informatica Indu'!D450</f>
        <v>1.4</v>
      </c>
      <c r="E450" s="45">
        <f>'Calificaciones Informatica Indu'!E450</f>
        <v>0.5</v>
      </c>
      <c r="F450" s="45">
        <f>'Calificaciones Informatica Indu'!F450</f>
        <v>0.25</v>
      </c>
      <c r="G450" s="45">
        <f>'Calificaciones Informatica Indu'!G450</f>
        <v>0</v>
      </c>
      <c r="H450" s="45">
        <f>'Calificaciones Informatica Indu'!H450</f>
        <v>0.27</v>
      </c>
      <c r="I450" s="45">
        <f>'Calificaciones Informatica Indu'!I450</f>
        <v>2.72</v>
      </c>
      <c r="J450" s="45">
        <f>'Calificaciones Informatica Indu'!J450</f>
        <v>2</v>
      </c>
      <c r="K450" s="45" t="str">
        <f>'Calificaciones Informatica Indu'!K450</f>
        <v>2014-2015</v>
      </c>
      <c r="L450" s="45">
        <f>'Calificaciones Informatica Indu'!L450</f>
        <v>3</v>
      </c>
    </row>
    <row r="451">
      <c r="A451">
        <f>'Calificaciones Informatica Indu'!A451</f>
        <v>450</v>
      </c>
      <c r="B451" t="str">
        <f>'Calificaciones Informatica Indu'!B451</f>
        <v>ANGEL MANZANO</v>
      </c>
      <c r="C451" s="45">
        <f>'Calificaciones Informatica Indu'!C451</f>
        <v>0.5</v>
      </c>
      <c r="D451" s="45">
        <f>'Calificaciones Informatica Indu'!D451</f>
        <v>1.4</v>
      </c>
      <c r="E451" s="45">
        <f>'Calificaciones Informatica Indu'!E451</f>
        <v>0.75</v>
      </c>
      <c r="F451" s="45">
        <f>'Calificaciones Informatica Indu'!F451</f>
        <v>1</v>
      </c>
      <c r="G451" s="45">
        <f>'Calificaciones Informatica Indu'!G451</f>
        <v>0.75</v>
      </c>
      <c r="H451" s="45">
        <f>'Calificaciones Informatica Indu'!H451</f>
        <v>0.6</v>
      </c>
      <c r="I451" s="45">
        <f>'Calificaciones Informatica Indu'!I451</f>
        <v>5</v>
      </c>
      <c r="J451" s="45">
        <f>'Calificaciones Informatica Indu'!J451</f>
        <v>2</v>
      </c>
      <c r="K451" s="45" t="str">
        <f>'Calificaciones Informatica Indu'!K451</f>
        <v>2014-2015</v>
      </c>
      <c r="L451" s="45">
        <f>'Calificaciones Informatica Indu'!L451</f>
        <v>4</v>
      </c>
    </row>
    <row r="452">
      <c r="A452">
        <f>'Calificaciones Informatica Indu'!A452</f>
        <v>451</v>
      </c>
      <c r="B452" t="str">
        <f>'Calificaciones Informatica Indu'!B452</f>
        <v>BENITEZ-CANO HORRILLO</v>
      </c>
      <c r="C452" s="45">
        <f>'Calificaciones Informatica Indu'!C452</f>
        <v>0.3</v>
      </c>
      <c r="D452" s="45">
        <f>'Calificaciones Informatica Indu'!D452</f>
        <v>1.5</v>
      </c>
      <c r="E452" s="45">
        <f>'Calificaciones Informatica Indu'!E452</f>
        <v>1</v>
      </c>
      <c r="F452" s="45">
        <f>'Calificaciones Informatica Indu'!F452</f>
        <v>0.75</v>
      </c>
      <c r="G452" s="45">
        <f>'Calificaciones Informatica Indu'!G452</f>
        <v>1</v>
      </c>
      <c r="H452" s="45">
        <f>'Calificaciones Informatica Indu'!H452</f>
        <v>0.6</v>
      </c>
      <c r="I452" s="45">
        <f>'Calificaciones Informatica Indu'!I452</f>
        <v>5.15</v>
      </c>
      <c r="J452" s="45">
        <f>'Calificaciones Informatica Indu'!J452</f>
        <v>2</v>
      </c>
      <c r="K452" s="45" t="str">
        <f>'Calificaciones Informatica Indu'!K452</f>
        <v>2014-2015</v>
      </c>
      <c r="L452" s="45">
        <f>'Calificaciones Informatica Indu'!L452</f>
        <v>2</v>
      </c>
    </row>
    <row r="453">
      <c r="A453">
        <f>'Calificaciones Informatica Indu'!A453</f>
        <v>452</v>
      </c>
      <c r="B453" t="str">
        <f>'Calificaciones Informatica Indu'!B453</f>
        <v>CHOCANO CANTON</v>
      </c>
      <c r="C453" s="45">
        <f>'Calificaciones Informatica Indu'!C453</f>
        <v>0.8</v>
      </c>
      <c r="D453" s="45">
        <f>'Calificaciones Informatica Indu'!D453</f>
        <v>1.2</v>
      </c>
      <c r="E453" s="45">
        <f>'Calificaciones Informatica Indu'!E453</f>
        <v>0.65</v>
      </c>
      <c r="F453" s="45">
        <f>'Calificaciones Informatica Indu'!F453</f>
        <v>1.25</v>
      </c>
      <c r="G453" s="45">
        <f>'Calificaciones Informatica Indu'!G453</f>
        <v>1.5</v>
      </c>
      <c r="H453" s="45">
        <f>'Calificaciones Informatica Indu'!H453</f>
        <v>0.45</v>
      </c>
      <c r="I453" s="45">
        <f>'Calificaciones Informatica Indu'!I453</f>
        <v>5.85</v>
      </c>
      <c r="J453" s="45">
        <f>'Calificaciones Informatica Indu'!J453</f>
        <v>2</v>
      </c>
      <c r="K453" s="45" t="str">
        <f>'Calificaciones Informatica Indu'!K453</f>
        <v>2014-2015</v>
      </c>
      <c r="L453" s="45">
        <f>'Calificaciones Informatica Indu'!L453</f>
        <v>2</v>
      </c>
    </row>
    <row r="454">
      <c r="A454">
        <f>'Calificaciones Informatica Indu'!A454</f>
        <v>453</v>
      </c>
      <c r="B454" t="str">
        <f>'Calificaciones Informatica Indu'!B454</f>
        <v>ENCINAS LUNAR</v>
      </c>
      <c r="C454" s="45">
        <f>'Calificaciones Informatica Indu'!C454</f>
        <v>0.3</v>
      </c>
      <c r="D454" s="45">
        <f>'Calificaciones Informatica Indu'!D454</f>
        <v>1.2</v>
      </c>
      <c r="E454" s="45">
        <f>'Calificaciones Informatica Indu'!E454</f>
        <v>1</v>
      </c>
      <c r="F454" s="45">
        <f>'Calificaciones Informatica Indu'!F454</f>
        <v>0.7125</v>
      </c>
      <c r="G454" s="45">
        <f>'Calificaciones Informatica Indu'!G454</f>
        <v>2.6</v>
      </c>
      <c r="H454" s="45">
        <f>'Calificaciones Informatica Indu'!H454</f>
        <v>0.7</v>
      </c>
      <c r="I454" s="45">
        <f>'Calificaciones Informatica Indu'!I454</f>
        <v>6.5125</v>
      </c>
      <c r="J454" s="45">
        <f>'Calificaciones Informatica Indu'!J454</f>
        <v>2</v>
      </c>
      <c r="K454" s="45" t="str">
        <f>'Calificaciones Informatica Indu'!K454</f>
        <v>2014-2015</v>
      </c>
      <c r="L454" s="45">
        <f>'Calificaciones Informatica Indu'!L454</f>
        <v>2</v>
      </c>
    </row>
    <row r="455">
      <c r="A455">
        <f>'Calificaciones Informatica Indu'!A455</f>
        <v>454</v>
      </c>
      <c r="B455" t="str">
        <f>'Calificaciones Informatica Indu'!B455</f>
        <v>FERNANDEZ BABIANO</v>
      </c>
      <c r="C455" s="45">
        <f>'Calificaciones Informatica Indu'!C455</f>
        <v>0.3</v>
      </c>
      <c r="D455" s="45">
        <f>'Calificaciones Informatica Indu'!D455</f>
        <v>0.9</v>
      </c>
      <c r="E455" s="45">
        <f>'Calificaciones Informatica Indu'!E455</f>
        <v>0.65</v>
      </c>
      <c r="F455" s="45">
        <f>'Calificaciones Informatica Indu'!F455</f>
        <v>0.8</v>
      </c>
      <c r="G455" s="45">
        <f>'Calificaciones Informatica Indu'!G455</f>
        <v>0</v>
      </c>
      <c r="H455" s="45">
        <f>'Calificaciones Informatica Indu'!H455</f>
        <v>0.57</v>
      </c>
      <c r="I455" s="45">
        <f>'Calificaciones Informatica Indu'!I455</f>
        <v>3.22</v>
      </c>
      <c r="J455" s="45">
        <f>'Calificaciones Informatica Indu'!J455</f>
        <v>2</v>
      </c>
      <c r="K455" s="45" t="str">
        <f>'Calificaciones Informatica Indu'!K455</f>
        <v>2014-2015</v>
      </c>
      <c r="L455" s="45">
        <f>'Calificaciones Informatica Indu'!L455</f>
        <v>2</v>
      </c>
    </row>
    <row r="456">
      <c r="A456">
        <f>'Calificaciones Informatica Indu'!A456</f>
        <v>455</v>
      </c>
      <c r="B456" t="str">
        <f>'Calificaciones Informatica Indu'!B456</f>
        <v>GARCIA CARRASCO</v>
      </c>
      <c r="C456" s="45">
        <f>'Calificaciones Informatica Indu'!C456</f>
        <v>0</v>
      </c>
      <c r="D456" s="45">
        <f>'Calificaciones Informatica Indu'!D456</f>
        <v>1.75</v>
      </c>
      <c r="E456" s="45">
        <f>'Calificaciones Informatica Indu'!E456</f>
        <v>0.9</v>
      </c>
      <c r="F456" s="45">
        <f>'Calificaciones Informatica Indu'!F456</f>
        <v>1.5</v>
      </c>
      <c r="G456" s="45">
        <f>'Calificaciones Informatica Indu'!G456</f>
        <v>3</v>
      </c>
      <c r="H456" s="45">
        <f>'Calificaciones Informatica Indu'!H456</f>
        <v>0.65</v>
      </c>
      <c r="I456" s="45">
        <f>'Calificaciones Informatica Indu'!I456</f>
        <v>7.8</v>
      </c>
      <c r="J456" s="45">
        <f>'Calificaciones Informatica Indu'!J456</f>
        <v>2</v>
      </c>
      <c r="K456" s="45" t="str">
        <f>'Calificaciones Informatica Indu'!K456</f>
        <v>2014-2015</v>
      </c>
      <c r="L456" s="45">
        <f>'Calificaciones Informatica Indu'!L456</f>
        <v>3</v>
      </c>
    </row>
    <row r="457">
      <c r="A457">
        <f>'Calificaciones Informatica Indu'!A457</f>
        <v>456</v>
      </c>
      <c r="B457" t="str">
        <f>'Calificaciones Informatica Indu'!B457</f>
        <v>GONZÁLEZ MANZANO</v>
      </c>
      <c r="C457" s="45">
        <f>'Calificaciones Informatica Indu'!C457</f>
        <v>0.6</v>
      </c>
      <c r="D457" s="45">
        <f>'Calificaciones Informatica Indu'!D457</f>
        <v>1.25</v>
      </c>
      <c r="E457" s="45">
        <f>'Calificaciones Informatica Indu'!E457</f>
        <v>0.75</v>
      </c>
      <c r="F457" s="45">
        <f>'Calificaciones Informatica Indu'!F457</f>
        <v>0.75</v>
      </c>
      <c r="G457" s="45">
        <f>'Calificaciones Informatica Indu'!G457</f>
        <v>3</v>
      </c>
      <c r="H457" s="45">
        <f>'Calificaciones Informatica Indu'!H457</f>
        <v>0.6</v>
      </c>
      <c r="I457" s="45">
        <f>'Calificaciones Informatica Indu'!I457</f>
        <v>6.95</v>
      </c>
      <c r="J457" s="45">
        <f>'Calificaciones Informatica Indu'!J457</f>
        <v>2</v>
      </c>
      <c r="K457" s="45" t="str">
        <f>'Calificaciones Informatica Indu'!K457</f>
        <v>2014-2015</v>
      </c>
      <c r="L457" s="45">
        <f>'Calificaciones Informatica Indu'!L457</f>
        <v>2</v>
      </c>
    </row>
    <row r="458">
      <c r="A458">
        <f>'Calificaciones Informatica Indu'!A458</f>
        <v>457</v>
      </c>
      <c r="B458" t="str">
        <f>'Calificaciones Informatica Indu'!B458</f>
        <v>INBAÑEZ FERNANDEZ</v>
      </c>
      <c r="C458" s="45">
        <f>'Calificaciones Informatica Indu'!C458</f>
        <v>0.7</v>
      </c>
      <c r="D458" s="45">
        <f>'Calificaciones Informatica Indu'!D458</f>
        <v>0.8</v>
      </c>
      <c r="E458" s="45">
        <f>'Calificaciones Informatica Indu'!E458</f>
        <v>1</v>
      </c>
      <c r="F458" s="45">
        <f>'Calificaciones Informatica Indu'!F458</f>
        <v>0.75</v>
      </c>
      <c r="G458" s="45">
        <f>'Calificaciones Informatica Indu'!G458</f>
        <v>2</v>
      </c>
      <c r="H458" s="45">
        <f>'Calificaciones Informatica Indu'!H458</f>
        <v>0.6</v>
      </c>
      <c r="I458" s="45">
        <f>'Calificaciones Informatica Indu'!I458</f>
        <v>5.85</v>
      </c>
      <c r="J458" s="45">
        <f>'Calificaciones Informatica Indu'!J458</f>
        <v>2</v>
      </c>
      <c r="K458" s="45" t="str">
        <f>'Calificaciones Informatica Indu'!K458</f>
        <v>2014-2015</v>
      </c>
      <c r="L458" s="45">
        <f>'Calificaciones Informatica Indu'!L458</f>
        <v>2</v>
      </c>
    </row>
    <row r="459">
      <c r="A459">
        <f>'Calificaciones Informatica Indu'!A459</f>
        <v>458</v>
      </c>
      <c r="B459" t="str">
        <f>'Calificaciones Informatica Indu'!B459</f>
        <v>INIESTA CABALLERO</v>
      </c>
      <c r="C459" s="45">
        <f>'Calificaciones Informatica Indu'!C459</f>
        <v>0.3</v>
      </c>
      <c r="D459" s="45">
        <f>'Calificaciones Informatica Indu'!D459</f>
        <v>0.65</v>
      </c>
      <c r="E459" s="45">
        <f>'Calificaciones Informatica Indu'!E459</f>
        <v>0.65</v>
      </c>
      <c r="F459" s="45">
        <f>'Calificaciones Informatica Indu'!F459</f>
        <v>0</v>
      </c>
      <c r="G459" s="45">
        <f>'Calificaciones Informatica Indu'!G459</f>
        <v>0</v>
      </c>
      <c r="H459" s="45">
        <f>'Calificaciones Informatica Indu'!H459</f>
        <v>0.07</v>
      </c>
      <c r="I459" s="45">
        <f>'Calificaciones Informatica Indu'!I459</f>
        <v>1.67</v>
      </c>
      <c r="J459" s="45">
        <f>'Calificaciones Informatica Indu'!J459</f>
        <v>2</v>
      </c>
      <c r="K459" s="45" t="str">
        <f>'Calificaciones Informatica Indu'!K459</f>
        <v>2014-2015</v>
      </c>
      <c r="L459" s="45">
        <f>'Calificaciones Informatica Indu'!L459</f>
        <v>2</v>
      </c>
    </row>
    <row r="460">
      <c r="A460">
        <f>'Calificaciones Informatica Indu'!A460</f>
        <v>459</v>
      </c>
      <c r="B460" t="str">
        <f>'Calificaciones Informatica Indu'!B460</f>
        <v>JIMENEZ GONZALEZ</v>
      </c>
      <c r="C460" s="45">
        <f>'Calificaciones Informatica Indu'!C460</f>
        <v>0.7</v>
      </c>
      <c r="D460" s="45">
        <f>'Calificaciones Informatica Indu'!D460</f>
        <v>1.85</v>
      </c>
      <c r="E460" s="45">
        <f>'Calificaciones Informatica Indu'!E460</f>
        <v>0.6</v>
      </c>
      <c r="F460" s="45">
        <f>'Calificaciones Informatica Indu'!F460</f>
        <v>1.15</v>
      </c>
      <c r="G460" s="45">
        <f>'Calificaciones Informatica Indu'!G460</f>
        <v>3</v>
      </c>
      <c r="H460" s="45">
        <f>'Calificaciones Informatica Indu'!H460</f>
        <v>0.65</v>
      </c>
      <c r="I460" s="45">
        <f>'Calificaciones Informatica Indu'!I460</f>
        <v>7.95</v>
      </c>
      <c r="J460" s="45">
        <f>'Calificaciones Informatica Indu'!J460</f>
        <v>2</v>
      </c>
      <c r="K460" s="45" t="str">
        <f>'Calificaciones Informatica Indu'!K460</f>
        <v>2014-2015</v>
      </c>
      <c r="L460" s="45">
        <f>'Calificaciones Informatica Indu'!L460</f>
        <v>2</v>
      </c>
    </row>
    <row r="461">
      <c r="A461">
        <f>'Calificaciones Informatica Indu'!A461</f>
        <v>460</v>
      </c>
      <c r="B461" t="str">
        <f>'Calificaciones Informatica Indu'!B461</f>
        <v>MACIAS ARROYO</v>
      </c>
      <c r="C461" s="45">
        <f>'Calificaciones Informatica Indu'!C461</f>
        <v>0.7</v>
      </c>
      <c r="D461" s="45">
        <f>'Calificaciones Informatica Indu'!D461</f>
        <v>1.35</v>
      </c>
      <c r="E461" s="45">
        <f>'Calificaciones Informatica Indu'!E461</f>
        <v>0.6</v>
      </c>
      <c r="F461" s="45">
        <f>'Calificaciones Informatica Indu'!F461</f>
        <v>0.75</v>
      </c>
      <c r="G461" s="45">
        <f>'Calificaciones Informatica Indu'!G461</f>
        <v>0</v>
      </c>
      <c r="H461" s="45">
        <f>'Calificaciones Informatica Indu'!H461</f>
        <v>0.6</v>
      </c>
      <c r="I461" s="45">
        <f>'Calificaciones Informatica Indu'!I461</f>
        <v>4</v>
      </c>
      <c r="J461" s="45">
        <f>'Calificaciones Informatica Indu'!J461</f>
        <v>2</v>
      </c>
      <c r="K461" s="45" t="str">
        <f>'Calificaciones Informatica Indu'!K461</f>
        <v>2014-2015</v>
      </c>
      <c r="L461" s="45">
        <f>'Calificaciones Informatica Indu'!L461</f>
        <v>3</v>
      </c>
    </row>
    <row r="462">
      <c r="A462">
        <f>'Calificaciones Informatica Indu'!A462</f>
        <v>461</v>
      </c>
      <c r="B462" t="str">
        <f>'Calificaciones Informatica Indu'!B462</f>
        <v>MORALES GÓMEZ</v>
      </c>
      <c r="C462" s="45">
        <f>'Calificaciones Informatica Indu'!C462</f>
        <v>0.4</v>
      </c>
      <c r="D462" s="45">
        <f>'Calificaciones Informatica Indu'!D462</f>
        <v>1.9</v>
      </c>
      <c r="E462" s="45">
        <f>'Calificaciones Informatica Indu'!E462</f>
        <v>0.6</v>
      </c>
      <c r="F462" s="45">
        <f>'Calificaciones Informatica Indu'!F462</f>
        <v>1.25</v>
      </c>
      <c r="G462" s="45">
        <f>'Calificaciones Informatica Indu'!G462</f>
        <v>1.25</v>
      </c>
      <c r="H462" s="45">
        <f>'Calificaciones Informatica Indu'!H462</f>
        <v>0.6</v>
      </c>
      <c r="I462" s="45">
        <f>'Calificaciones Informatica Indu'!I462</f>
        <v>6</v>
      </c>
      <c r="J462" s="45">
        <f>'Calificaciones Informatica Indu'!J462</f>
        <v>2</v>
      </c>
      <c r="K462" s="45" t="str">
        <f>'Calificaciones Informatica Indu'!K462</f>
        <v>2014-2015</v>
      </c>
      <c r="L462" s="45">
        <f>'Calificaciones Informatica Indu'!L462</f>
        <v>2</v>
      </c>
    </row>
    <row r="463">
      <c r="A463">
        <f>'Calificaciones Informatica Indu'!A463</f>
        <v>462</v>
      </c>
      <c r="B463" t="str">
        <f>'Calificaciones Informatica Indu'!B463</f>
        <v>MBA NCHAMA</v>
      </c>
      <c r="C463" s="45">
        <f>'Calificaciones Informatica Indu'!C463</f>
        <v>0</v>
      </c>
      <c r="D463" s="45">
        <f>'Calificaciones Informatica Indu'!D463</f>
        <v>0</v>
      </c>
      <c r="E463" s="45">
        <f>'Calificaciones Informatica Indu'!E463</f>
        <v>0</v>
      </c>
      <c r="F463" s="45">
        <f>'Calificaciones Informatica Indu'!F463</f>
        <v>0.3</v>
      </c>
      <c r="G463" s="45">
        <f>'Calificaciones Informatica Indu'!G463</f>
        <v>0</v>
      </c>
      <c r="H463" s="45">
        <f>'Calificaciones Informatica Indu'!H463</f>
        <v>0.3</v>
      </c>
      <c r="I463" s="45">
        <f>'Calificaciones Informatica Indu'!I463</f>
        <v>0.6</v>
      </c>
      <c r="J463" s="45">
        <f>'Calificaciones Informatica Indu'!J463</f>
        <v>2</v>
      </c>
      <c r="K463" s="45" t="str">
        <f>'Calificaciones Informatica Indu'!K463</f>
        <v>2014-2015</v>
      </c>
      <c r="L463" s="45">
        <f>'Calificaciones Informatica Indu'!L463</f>
        <v>4</v>
      </c>
    </row>
    <row r="464">
      <c r="A464">
        <f>'Calificaciones Informatica Indu'!A464</f>
        <v>463</v>
      </c>
      <c r="B464" t="str">
        <f>'Calificaciones Informatica Indu'!B464</f>
        <v>RAYO FERREIRO</v>
      </c>
      <c r="C464" s="45">
        <f>'Calificaciones Informatica Indu'!C464</f>
        <v>0.4</v>
      </c>
      <c r="D464" s="45">
        <f>'Calificaciones Informatica Indu'!D464</f>
        <v>0.6</v>
      </c>
      <c r="E464" s="45">
        <f>'Calificaciones Informatica Indu'!E464</f>
        <v>0.65</v>
      </c>
      <c r="F464" s="45">
        <f>'Calificaciones Informatica Indu'!F464</f>
        <v>0.75</v>
      </c>
      <c r="G464" s="45">
        <f>'Calificaciones Informatica Indu'!G464</f>
        <v>0</v>
      </c>
      <c r="H464" s="45">
        <f>'Calificaciones Informatica Indu'!H464</f>
        <v>0.27</v>
      </c>
      <c r="I464" s="45">
        <f>'Calificaciones Informatica Indu'!I464</f>
        <v>2.67</v>
      </c>
      <c r="J464" s="45">
        <f>'Calificaciones Informatica Indu'!J464</f>
        <v>2</v>
      </c>
      <c r="K464" s="45" t="str">
        <f>'Calificaciones Informatica Indu'!K464</f>
        <v>2014-2015</v>
      </c>
      <c r="L464" s="45">
        <f>'Calificaciones Informatica Indu'!L464</f>
        <v>3</v>
      </c>
    </row>
    <row r="465">
      <c r="A465">
        <f>'Calificaciones Informatica Indu'!A465</f>
        <v>464</v>
      </c>
      <c r="B465" t="str">
        <f>'Calificaciones Informatica Indu'!B465</f>
        <v>REDONDO ROMERO</v>
      </c>
      <c r="C465" s="45">
        <f>'Calificaciones Informatica Indu'!C465</f>
        <v>1</v>
      </c>
      <c r="D465" s="45">
        <f>'Calificaciones Informatica Indu'!D465</f>
        <v>1.3</v>
      </c>
      <c r="E465" s="45">
        <f>'Calificaciones Informatica Indu'!E465</f>
        <v>0.6</v>
      </c>
      <c r="F465" s="45">
        <f>'Calificaciones Informatica Indu'!F465</f>
        <v>0.75</v>
      </c>
      <c r="G465" s="45">
        <f>'Calificaciones Informatica Indu'!G465</f>
        <v>2</v>
      </c>
      <c r="H465" s="45">
        <f>'Calificaciones Informatica Indu'!H465</f>
        <v>0.6</v>
      </c>
      <c r="I465" s="45">
        <f>'Calificaciones Informatica Indu'!I465</f>
        <v>6.25</v>
      </c>
      <c r="J465" s="45">
        <f>'Calificaciones Informatica Indu'!J465</f>
        <v>2</v>
      </c>
      <c r="K465" s="45" t="str">
        <f>'Calificaciones Informatica Indu'!K465</f>
        <v>2014-2015</v>
      </c>
      <c r="L465" s="45">
        <f>'Calificaciones Informatica Indu'!L465</f>
        <v>2</v>
      </c>
    </row>
    <row r="466">
      <c r="A466">
        <f>'Calificaciones Informatica Indu'!A466</f>
        <v>465</v>
      </c>
      <c r="B466" t="str">
        <f>'Calificaciones Informatica Indu'!B466</f>
        <v>RUIZ LOZANO</v>
      </c>
      <c r="C466" s="45">
        <f>'Calificaciones Informatica Indu'!C466</f>
        <v>0.1</v>
      </c>
      <c r="D466" s="45">
        <f>'Calificaciones Informatica Indu'!D466</f>
        <v>1.25</v>
      </c>
      <c r="E466" s="45">
        <f>'Calificaciones Informatica Indu'!E466</f>
        <v>0.5</v>
      </c>
      <c r="F466" s="45">
        <f>'Calificaciones Informatica Indu'!F466</f>
        <v>1</v>
      </c>
      <c r="G466" s="45">
        <f>'Calificaciones Informatica Indu'!G466</f>
        <v>0</v>
      </c>
      <c r="H466" s="45">
        <f>'Calificaciones Informatica Indu'!H466</f>
        <v>0.65</v>
      </c>
      <c r="I466" s="45">
        <f>'Calificaciones Informatica Indu'!I466</f>
        <v>3.5</v>
      </c>
      <c r="J466" s="45">
        <f>'Calificaciones Informatica Indu'!J466</f>
        <v>2</v>
      </c>
      <c r="K466" s="45" t="str">
        <f>'Calificaciones Informatica Indu'!K466</f>
        <v>2014-2015</v>
      </c>
      <c r="L466" s="45">
        <f>'Calificaciones Informatica Indu'!L466</f>
        <v>2</v>
      </c>
    </row>
    <row r="467">
      <c r="A467">
        <f>'Calificaciones Informatica Indu'!A467</f>
        <v>466</v>
      </c>
      <c r="B467" t="str">
        <f>'Calificaciones Informatica Indu'!B467</f>
        <v>SANTOS GIL</v>
      </c>
      <c r="C467" s="45">
        <f>'Calificaciones Informatica Indu'!C467</f>
        <v>0.4</v>
      </c>
      <c r="D467" s="45">
        <f>'Calificaciones Informatica Indu'!D467</f>
        <v>1.05</v>
      </c>
      <c r="E467" s="45">
        <f>'Calificaciones Informatica Indu'!E467</f>
        <v>0.5</v>
      </c>
      <c r="F467" s="45">
        <f>'Calificaciones Informatica Indu'!F467</f>
        <v>1.5</v>
      </c>
      <c r="G467" s="45">
        <f>'Calificaciones Informatica Indu'!G467</f>
        <v>1.5</v>
      </c>
      <c r="H467" s="45">
        <f>'Calificaciones Informatica Indu'!H467</f>
        <v>0.45</v>
      </c>
      <c r="I467" s="45">
        <f>'Calificaciones Informatica Indu'!I467</f>
        <v>5.4</v>
      </c>
      <c r="J467" s="45">
        <f>'Calificaciones Informatica Indu'!J467</f>
        <v>2</v>
      </c>
      <c r="K467" s="45" t="str">
        <f>'Calificaciones Informatica Indu'!K467</f>
        <v>2014-2015</v>
      </c>
      <c r="L467" s="45">
        <f>'Calificaciones Informatica Indu'!L467</f>
        <v>2</v>
      </c>
    </row>
    <row r="468">
      <c r="A468">
        <f>'Calificaciones Informatica Indu'!A468</f>
        <v>467</v>
      </c>
      <c r="B468" t="str">
        <f>'Calificaciones Informatica Indu'!B468</f>
        <v>VOZMEDIANO TOLEDANO</v>
      </c>
      <c r="C468" s="45">
        <f>'Calificaciones Informatica Indu'!C468</f>
        <v>0.3</v>
      </c>
      <c r="D468" s="45">
        <f>'Calificaciones Informatica Indu'!D468</f>
        <v>0.9</v>
      </c>
      <c r="E468" s="45">
        <f>'Calificaciones Informatica Indu'!E468</f>
        <v>0.6</v>
      </c>
      <c r="F468" s="45">
        <f>'Calificaciones Informatica Indu'!F468</f>
        <v>0.4</v>
      </c>
      <c r="G468" s="45">
        <f>'Calificaciones Informatica Indu'!G468</f>
        <v>0</v>
      </c>
      <c r="H468" s="45">
        <f>'Calificaciones Informatica Indu'!H468</f>
        <v>0.6</v>
      </c>
      <c r="I468" s="45">
        <f>'Calificaciones Informatica Indu'!I468</f>
        <v>2.8</v>
      </c>
      <c r="J468" s="45">
        <f>'Calificaciones Informatica Indu'!J468</f>
        <v>2</v>
      </c>
      <c r="K468" s="45" t="str">
        <f>'Calificaciones Informatica Indu'!K468</f>
        <v>2014-2015</v>
      </c>
      <c r="L468" s="45">
        <f>'Calificaciones Informatica Indu'!L468</f>
        <v>2</v>
      </c>
    </row>
    <row r="469">
      <c r="A469">
        <f>'Calificaciones Informatica Indu'!A469</f>
        <v>468</v>
      </c>
      <c r="B469" t="str">
        <f>'Calificaciones Informatica Indu'!B469</f>
        <v>Abenojar Ramiro</v>
      </c>
      <c r="C469" s="45">
        <f>'Calificaciones Informatica Indu'!C469</f>
        <v>0</v>
      </c>
      <c r="D469" s="45">
        <f>'Calificaciones Informatica Indu'!D469</f>
        <v>1.12</v>
      </c>
      <c r="E469" s="45">
        <f>'Calificaciones Informatica Indu'!E469</f>
        <v>0.5</v>
      </c>
      <c r="F469" s="45">
        <f>'Calificaciones Informatica Indu'!F469</f>
        <v>0.225</v>
      </c>
      <c r="G469" s="45" t="str">
        <f>'Calificaciones Informatica Indu'!G469</f>
        <v>NP</v>
      </c>
      <c r="H469" s="45">
        <f>'Calificaciones Informatica Indu'!H469</f>
        <v>0.15</v>
      </c>
      <c r="I469" s="45" t="str">
        <f>'Calificaciones Informatica Indu'!I469</f>
        <v>NP</v>
      </c>
      <c r="J469" s="45">
        <f>'Calificaciones Informatica Indu'!J469</f>
        <v>1</v>
      </c>
      <c r="K469" s="45" t="str">
        <f>'Calificaciones Informatica Indu'!K469</f>
        <v>2015-2016</v>
      </c>
      <c r="L469" s="45">
        <f>'Calificaciones Informatica Indu'!L469</f>
        <v>4</v>
      </c>
    </row>
    <row r="470">
      <c r="A470">
        <f>'Calificaciones Informatica Indu'!A470</f>
        <v>469</v>
      </c>
      <c r="B470" t="str">
        <f>'Calificaciones Informatica Indu'!B470</f>
        <v>Arenas García</v>
      </c>
      <c r="C470" s="45">
        <f>'Calificaciones Informatica Indu'!C470</f>
        <v>0.5</v>
      </c>
      <c r="D470" s="45">
        <f>'Calificaciones Informatica Indu'!D470</f>
        <v>0.57</v>
      </c>
      <c r="E470" s="45">
        <f>'Calificaciones Informatica Indu'!E470</f>
        <v>0.65</v>
      </c>
      <c r="F470" s="45">
        <f>'Calificaciones Informatica Indu'!F470</f>
        <v>0</v>
      </c>
      <c r="G470" s="45" t="str">
        <f>'Calificaciones Informatica Indu'!G470</f>
        <v>NP</v>
      </c>
      <c r="H470" s="45">
        <f>'Calificaciones Informatica Indu'!H470</f>
        <v>0.425</v>
      </c>
      <c r="I470" s="45" t="str">
        <f>'Calificaciones Informatica Indu'!I470</f>
        <v>NP</v>
      </c>
      <c r="J470" s="45">
        <f>'Calificaciones Informatica Indu'!J470</f>
        <v>1</v>
      </c>
      <c r="K470" s="45" t="str">
        <f>'Calificaciones Informatica Indu'!K470</f>
        <v>2015-2016</v>
      </c>
      <c r="L470" s="45">
        <f>'Calificaciones Informatica Indu'!L470</f>
        <v>1</v>
      </c>
    </row>
    <row r="471">
      <c r="A471">
        <f>'Calificaciones Informatica Indu'!A471</f>
        <v>470</v>
      </c>
      <c r="B471" t="str">
        <f>'Calificaciones Informatica Indu'!B471</f>
        <v>Bustos Moya</v>
      </c>
      <c r="C471" s="45">
        <f>'Calificaciones Informatica Indu'!C471</f>
        <v>0</v>
      </c>
      <c r="D471" s="45" t="str">
        <f>'Calificaciones Informatica Indu'!D471</f>
        <v>NP</v>
      </c>
      <c r="E471" s="45" t="str">
        <f>'Calificaciones Informatica Indu'!E471</f>
        <v>NP</v>
      </c>
      <c r="F471" s="45" t="str">
        <f>'Calificaciones Informatica Indu'!F471</f>
        <v>NP</v>
      </c>
      <c r="G471" s="45" t="str">
        <f>'Calificaciones Informatica Indu'!G471</f>
        <v>NP</v>
      </c>
      <c r="H471" s="45">
        <f>'Calificaciones Informatica Indu'!H471</f>
        <v>0</v>
      </c>
      <c r="I471" s="45" t="str">
        <f>'Calificaciones Informatica Indu'!I471</f>
        <v>NP</v>
      </c>
      <c r="J471" s="45">
        <f>'Calificaciones Informatica Indu'!J471</f>
        <v>1</v>
      </c>
      <c r="K471" s="45" t="str">
        <f>'Calificaciones Informatica Indu'!K471</f>
        <v>2015-2016</v>
      </c>
      <c r="L471" s="45">
        <f>'Calificaciones Informatica Indu'!L471</f>
        <v>1</v>
      </c>
    </row>
    <row r="472">
      <c r="A472">
        <f>'Calificaciones Informatica Indu'!A472</f>
        <v>471</v>
      </c>
      <c r="B472" t="str">
        <f>'Calificaciones Informatica Indu'!B472</f>
        <v>Calderon Muñoz</v>
      </c>
      <c r="C472" s="45">
        <f>'Calificaciones Informatica Indu'!C472</f>
        <v>0</v>
      </c>
      <c r="D472" s="45" t="str">
        <f>'Calificaciones Informatica Indu'!D472</f>
        <v>NP</v>
      </c>
      <c r="E472" s="45" t="str">
        <f>'Calificaciones Informatica Indu'!E472</f>
        <v>NP</v>
      </c>
      <c r="F472" s="45" t="str">
        <f>'Calificaciones Informatica Indu'!F472</f>
        <v>NP</v>
      </c>
      <c r="G472" s="45" t="str">
        <f>'Calificaciones Informatica Indu'!G472</f>
        <v>NP</v>
      </c>
      <c r="H472" s="45">
        <f>'Calificaciones Informatica Indu'!H472</f>
        <v>0</v>
      </c>
      <c r="I472" s="45" t="str">
        <f>'Calificaciones Informatica Indu'!I472</f>
        <v>NP</v>
      </c>
      <c r="J472" s="45">
        <f>'Calificaciones Informatica Indu'!J472</f>
        <v>1</v>
      </c>
      <c r="K472" s="45" t="str">
        <f>'Calificaciones Informatica Indu'!K472</f>
        <v>2015-2016</v>
      </c>
      <c r="L472" s="45">
        <f>'Calificaciones Informatica Indu'!L472</f>
        <v>1</v>
      </c>
    </row>
    <row r="473">
      <c r="A473">
        <f>'Calificaciones Informatica Indu'!A473</f>
        <v>472</v>
      </c>
      <c r="B473" t="str">
        <f>'Calificaciones Informatica Indu'!B473</f>
        <v>Cano Saucedo</v>
      </c>
      <c r="C473" s="45">
        <f>'Calificaciones Informatica Indu'!C473</f>
        <v>0.8</v>
      </c>
      <c r="D473" s="45">
        <f>'Calificaciones Informatica Indu'!D473</f>
        <v>1.4</v>
      </c>
      <c r="E473" s="45">
        <f>'Calificaciones Informatica Indu'!E473</f>
        <v>0.7</v>
      </c>
      <c r="F473" s="45">
        <f>'Calificaciones Informatica Indu'!F473</f>
        <v>1.5</v>
      </c>
      <c r="G473" s="45">
        <f>'Calificaciones Informatica Indu'!G473</f>
        <v>2</v>
      </c>
      <c r="H473" s="45">
        <f>'Calificaciones Informatica Indu'!H473</f>
        <v>1.25</v>
      </c>
      <c r="I473" s="45">
        <f>'Calificaciones Informatica Indu'!I473</f>
        <v>7.65</v>
      </c>
      <c r="J473" s="45">
        <f>'Calificaciones Informatica Indu'!J473</f>
        <v>1</v>
      </c>
      <c r="K473" s="45" t="str">
        <f>'Calificaciones Informatica Indu'!K473</f>
        <v>2015-2016</v>
      </c>
      <c r="L473" s="45">
        <f>'Calificaciones Informatica Indu'!L473</f>
        <v>1</v>
      </c>
    </row>
    <row r="474">
      <c r="A474">
        <f>'Calificaciones Informatica Indu'!A474</f>
        <v>473</v>
      </c>
      <c r="B474" t="str">
        <f>'Calificaciones Informatica Indu'!B474</f>
        <v>Contador Carmona</v>
      </c>
      <c r="C474" s="45">
        <f>'Calificaciones Informatica Indu'!C474</f>
        <v>0</v>
      </c>
      <c r="D474" s="45">
        <f>'Calificaciones Informatica Indu'!D474</f>
        <v>0.76</v>
      </c>
      <c r="E474" s="45">
        <f>'Calificaciones Informatica Indu'!E474</f>
        <v>0.53</v>
      </c>
      <c r="F474" s="45" t="str">
        <f>'Calificaciones Informatica Indu'!F474</f>
        <v>NP</v>
      </c>
      <c r="G474" s="45" t="str">
        <f>'Calificaciones Informatica Indu'!G474</f>
        <v>NP</v>
      </c>
      <c r="H474" s="45">
        <f>'Calificaciones Informatica Indu'!H474</f>
        <v>0</v>
      </c>
      <c r="I474" s="45" t="str">
        <f>'Calificaciones Informatica Indu'!I474</f>
        <v>NP</v>
      </c>
      <c r="J474" s="45">
        <f>'Calificaciones Informatica Indu'!J474</f>
        <v>1</v>
      </c>
      <c r="K474" s="45" t="str">
        <f>'Calificaciones Informatica Indu'!K474</f>
        <v>2015-2016</v>
      </c>
      <c r="L474" s="45">
        <f>'Calificaciones Informatica Indu'!L474</f>
        <v>1</v>
      </c>
    </row>
    <row r="475">
      <c r="A475">
        <f>'Calificaciones Informatica Indu'!A475</f>
        <v>474</v>
      </c>
      <c r="B475" t="str">
        <f>'Calificaciones Informatica Indu'!B475</f>
        <v>Diaz Moreno</v>
      </c>
      <c r="C475" s="45">
        <f>'Calificaciones Informatica Indu'!C475</f>
        <v>0</v>
      </c>
      <c r="D475" s="45">
        <f>'Calificaciones Informatica Indu'!D475</f>
        <v>0.18</v>
      </c>
      <c r="E475" s="45">
        <f>'Calificaciones Informatica Indu'!E475</f>
        <v>0.53</v>
      </c>
      <c r="F475" s="45" t="str">
        <f>'Calificaciones Informatica Indu'!F475</f>
        <v>NP</v>
      </c>
      <c r="G475" s="45" t="str">
        <f>'Calificaciones Informatica Indu'!G475</f>
        <v>NP</v>
      </c>
      <c r="H475" s="45">
        <f>'Calificaciones Informatica Indu'!H475</f>
        <v>0.1</v>
      </c>
      <c r="I475" s="45" t="str">
        <f>'Calificaciones Informatica Indu'!I475</f>
        <v>NP</v>
      </c>
      <c r="J475" s="45">
        <f>'Calificaciones Informatica Indu'!J475</f>
        <v>1</v>
      </c>
      <c r="K475" s="45" t="str">
        <f>'Calificaciones Informatica Indu'!K475</f>
        <v>2015-2016</v>
      </c>
      <c r="L475" s="45">
        <f>'Calificaciones Informatica Indu'!L475</f>
        <v>1</v>
      </c>
    </row>
    <row r="476">
      <c r="A476">
        <f>'Calificaciones Informatica Indu'!A476</f>
        <v>475</v>
      </c>
      <c r="B476" t="str">
        <f>'Calificaciones Informatica Indu'!B476</f>
        <v>Dorado Bautista</v>
      </c>
      <c r="C476" s="45">
        <f>'Calificaciones Informatica Indu'!C476</f>
        <v>0</v>
      </c>
      <c r="D476" s="45">
        <f>'Calificaciones Informatica Indu'!D476</f>
        <v>1.55</v>
      </c>
      <c r="E476" s="45">
        <f>'Calificaciones Informatica Indu'!E476</f>
        <v>0.7</v>
      </c>
      <c r="F476" s="45" t="str">
        <f>'Calificaciones Informatica Indu'!F476</f>
        <v>NP</v>
      </c>
      <c r="G476" s="45" t="str">
        <f>'Calificaciones Informatica Indu'!G476</f>
        <v>NP</v>
      </c>
      <c r="H476" s="45">
        <f>'Calificaciones Informatica Indu'!H476</f>
        <v>0.75</v>
      </c>
      <c r="I476" s="45" t="str">
        <f>'Calificaciones Informatica Indu'!I476</f>
        <v>NP</v>
      </c>
      <c r="J476" s="45">
        <f>'Calificaciones Informatica Indu'!J476</f>
        <v>1</v>
      </c>
      <c r="K476" s="45" t="str">
        <f>'Calificaciones Informatica Indu'!K476</f>
        <v>2015-2016</v>
      </c>
      <c r="L476" s="45">
        <f>'Calificaciones Informatica Indu'!L476</f>
        <v>4</v>
      </c>
    </row>
    <row r="477">
      <c r="A477">
        <f>'Calificaciones Informatica Indu'!A477</f>
        <v>476</v>
      </c>
      <c r="B477" t="str">
        <f>'Calificaciones Informatica Indu'!B477</f>
        <v>Fernández Babiano</v>
      </c>
      <c r="C477" s="45">
        <f>'Calificaciones Informatica Indu'!C477</f>
        <v>0.3</v>
      </c>
      <c r="D477" s="45">
        <f>'Calificaciones Informatica Indu'!D477</f>
        <v>1.16</v>
      </c>
      <c r="E477" s="45">
        <f>'Calificaciones Informatica Indu'!E477</f>
        <v>0.65</v>
      </c>
      <c r="F477" s="45">
        <f>'Calificaciones Informatica Indu'!F477</f>
        <v>1.1625</v>
      </c>
      <c r="G477" s="45">
        <f>'Calificaciones Informatica Indu'!G477</f>
        <v>2.5</v>
      </c>
      <c r="H477" s="45">
        <f>'Calificaciones Informatica Indu'!H477</f>
        <v>0.57</v>
      </c>
      <c r="I477" s="45">
        <f>'Calificaciones Informatica Indu'!I477</f>
        <v>6.3425</v>
      </c>
      <c r="J477" s="45">
        <f>'Calificaciones Informatica Indu'!J477</f>
        <v>1</v>
      </c>
      <c r="K477" s="45" t="str">
        <f>'Calificaciones Informatica Indu'!K477</f>
        <v>2015-2016</v>
      </c>
      <c r="L477" s="45">
        <f>'Calificaciones Informatica Indu'!L477</f>
        <v>3</v>
      </c>
    </row>
    <row r="478">
      <c r="A478">
        <f>'Calificaciones Informatica Indu'!A478</f>
        <v>477</v>
      </c>
      <c r="B478" t="str">
        <f>'Calificaciones Informatica Indu'!B478</f>
        <v>Fernández González</v>
      </c>
      <c r="C478" s="45">
        <f>'Calificaciones Informatica Indu'!C478</f>
        <v>0.6</v>
      </c>
      <c r="D478" s="45">
        <f>'Calificaciones Informatica Indu'!D478</f>
        <v>0.93</v>
      </c>
      <c r="E478" s="45">
        <f>'Calificaciones Informatica Indu'!E478</f>
        <v>0.6</v>
      </c>
      <c r="F478" s="45">
        <f>'Calificaciones Informatica Indu'!F478</f>
        <v>0.225</v>
      </c>
      <c r="G478" s="45" t="str">
        <f>'Calificaciones Informatica Indu'!G478</f>
        <v>NP</v>
      </c>
      <c r="H478" s="45">
        <f>'Calificaciones Informatica Indu'!H478</f>
        <v>0.55</v>
      </c>
      <c r="I478" s="45" t="str">
        <f>'Calificaciones Informatica Indu'!I478</f>
        <v>NP</v>
      </c>
      <c r="J478" s="45">
        <f>'Calificaciones Informatica Indu'!J478</f>
        <v>1</v>
      </c>
      <c r="K478" s="45" t="str">
        <f>'Calificaciones Informatica Indu'!K478</f>
        <v>2015-2016</v>
      </c>
      <c r="L478" s="45">
        <f>'Calificaciones Informatica Indu'!L478</f>
        <v>1</v>
      </c>
    </row>
    <row r="479">
      <c r="A479">
        <f>'Calificaciones Informatica Indu'!A479</f>
        <v>478</v>
      </c>
      <c r="B479" t="str">
        <f>'Calificaciones Informatica Indu'!B479</f>
        <v>García -Heras Rguez</v>
      </c>
      <c r="C479" s="45">
        <f>'Calificaciones Informatica Indu'!C479</f>
        <v>1</v>
      </c>
      <c r="D479" s="45">
        <f>'Calificaciones Informatica Indu'!D479</f>
        <v>0.89</v>
      </c>
      <c r="E479" s="45">
        <f>'Calificaciones Informatica Indu'!E479</f>
        <v>1</v>
      </c>
      <c r="F479" s="45">
        <f>'Calificaciones Informatica Indu'!F479</f>
        <v>1.425</v>
      </c>
      <c r="G479" s="45">
        <f>'Calificaciones Informatica Indu'!G479</f>
        <v>2.5</v>
      </c>
      <c r="H479" s="45">
        <f>'Calificaciones Informatica Indu'!H479</f>
        <v>1.25</v>
      </c>
      <c r="I479" s="45">
        <f>'Calificaciones Informatica Indu'!I479</f>
        <v>8.065</v>
      </c>
      <c r="J479" s="45">
        <f>'Calificaciones Informatica Indu'!J479</f>
        <v>1</v>
      </c>
      <c r="K479" s="45" t="str">
        <f>'Calificaciones Informatica Indu'!K479</f>
        <v>2015-2016</v>
      </c>
      <c r="L479" s="45">
        <f>'Calificaciones Informatica Indu'!L479</f>
        <v>1</v>
      </c>
    </row>
    <row r="480">
      <c r="A480">
        <f>'Calificaciones Informatica Indu'!A480</f>
        <v>479</v>
      </c>
      <c r="B480" t="str">
        <f>'Calificaciones Informatica Indu'!B480</f>
        <v>García Sánchez</v>
      </c>
      <c r="C480" s="45">
        <f>'Calificaciones Informatica Indu'!C480</f>
        <v>0</v>
      </c>
      <c r="D480" s="45">
        <f>'Calificaciones Informatica Indu'!D480</f>
        <v>1.11</v>
      </c>
      <c r="E480" s="45">
        <f>'Calificaciones Informatica Indu'!E480</f>
        <v>0.95</v>
      </c>
      <c r="F480" s="45" t="str">
        <f>'Calificaciones Informatica Indu'!F480</f>
        <v>NP</v>
      </c>
      <c r="G480" s="45" t="str">
        <f>'Calificaciones Informatica Indu'!G480</f>
        <v>NP</v>
      </c>
      <c r="H480" s="45">
        <f>'Calificaciones Informatica Indu'!H480</f>
        <v>0</v>
      </c>
      <c r="I480" s="45" t="str">
        <f>'Calificaciones Informatica Indu'!I480</f>
        <v>NP</v>
      </c>
      <c r="J480" s="45">
        <f>'Calificaciones Informatica Indu'!J480</f>
        <v>1</v>
      </c>
      <c r="K480" s="45" t="str">
        <f>'Calificaciones Informatica Indu'!K480</f>
        <v>2015-2016</v>
      </c>
      <c r="L480" s="45">
        <f>'Calificaciones Informatica Indu'!L480</f>
        <v>4</v>
      </c>
    </row>
    <row r="481">
      <c r="A481">
        <f>'Calificaciones Informatica Indu'!A481</f>
        <v>480</v>
      </c>
      <c r="B481" t="str">
        <f>'Calificaciones Informatica Indu'!B481</f>
        <v>Gómez Rejón</v>
      </c>
      <c r="C481" s="45">
        <f>'Calificaciones Informatica Indu'!C481</f>
        <v>0</v>
      </c>
      <c r="D481" s="45">
        <f>'Calificaciones Informatica Indu'!D481</f>
        <v>1.12</v>
      </c>
      <c r="E481" s="45">
        <f>'Calificaciones Informatica Indu'!E481</f>
        <v>0.53</v>
      </c>
      <c r="F481" s="45">
        <f>'Calificaciones Informatica Indu'!F481</f>
        <v>1.2</v>
      </c>
      <c r="G481" s="45">
        <f>'Calificaciones Informatica Indu'!G481</f>
        <v>0.5</v>
      </c>
      <c r="H481" s="45">
        <f>'Calificaciones Informatica Indu'!H481</f>
        <v>0.6</v>
      </c>
      <c r="I481" s="45">
        <f>'Calificaciones Informatica Indu'!I481</f>
        <v>3.95</v>
      </c>
      <c r="J481" s="45">
        <f>'Calificaciones Informatica Indu'!J481</f>
        <v>1</v>
      </c>
      <c r="K481" s="45" t="str">
        <f>'Calificaciones Informatica Indu'!K481</f>
        <v>2015-2016</v>
      </c>
      <c r="L481" s="45">
        <f>'Calificaciones Informatica Indu'!L481</f>
        <v>1</v>
      </c>
    </row>
    <row r="482">
      <c r="A482">
        <f>'Calificaciones Informatica Indu'!A482</f>
        <v>481</v>
      </c>
      <c r="B482" t="str">
        <f>'Calificaciones Informatica Indu'!B482</f>
        <v>Guerrero Sánchez</v>
      </c>
      <c r="C482" s="45">
        <f>'Calificaciones Informatica Indu'!C482</f>
        <v>1</v>
      </c>
      <c r="D482" s="45">
        <f>'Calificaciones Informatica Indu'!D482</f>
        <v>0.96</v>
      </c>
      <c r="E482" s="45">
        <f>'Calificaciones Informatica Indu'!E482</f>
        <v>1</v>
      </c>
      <c r="F482" s="45">
        <f>'Calificaciones Informatica Indu'!F482</f>
        <v>1.3125</v>
      </c>
      <c r="G482" s="45">
        <f>'Calificaciones Informatica Indu'!G482</f>
        <v>1.5</v>
      </c>
      <c r="H482" s="45">
        <f>'Calificaciones Informatica Indu'!H482</f>
        <v>1.15</v>
      </c>
      <c r="I482" s="45">
        <f>'Calificaciones Informatica Indu'!I482</f>
        <v>6.9225</v>
      </c>
      <c r="J482" s="45">
        <f>'Calificaciones Informatica Indu'!J482</f>
        <v>1</v>
      </c>
      <c r="K482" s="45" t="str">
        <f>'Calificaciones Informatica Indu'!K482</f>
        <v>2015-2016</v>
      </c>
      <c r="L482" s="45">
        <f>'Calificaciones Informatica Indu'!L482</f>
        <v>1</v>
      </c>
    </row>
    <row r="483">
      <c r="A483">
        <f>'Calificaciones Informatica Indu'!A483</f>
        <v>482</v>
      </c>
      <c r="B483" t="str">
        <f>'Calificaciones Informatica Indu'!B483</f>
        <v>Guijarro Ochoa</v>
      </c>
      <c r="C483" s="45">
        <f>'Calificaciones Informatica Indu'!C483</f>
        <v>0</v>
      </c>
      <c r="D483" s="45" t="str">
        <f>'Calificaciones Informatica Indu'!D483</f>
        <v>NP</v>
      </c>
      <c r="E483" s="45" t="str">
        <f>'Calificaciones Informatica Indu'!E483</f>
        <v>NP</v>
      </c>
      <c r="F483" s="45" t="str">
        <f>'Calificaciones Informatica Indu'!F483</f>
        <v>NP</v>
      </c>
      <c r="G483" s="45" t="str">
        <f>'Calificaciones Informatica Indu'!G483</f>
        <v>NP</v>
      </c>
      <c r="H483" s="45">
        <f>'Calificaciones Informatica Indu'!H483</f>
        <v>0.7</v>
      </c>
      <c r="I483" s="45" t="str">
        <f>'Calificaciones Informatica Indu'!I483</f>
        <v>NP</v>
      </c>
      <c r="J483" s="45">
        <f>'Calificaciones Informatica Indu'!J483</f>
        <v>1</v>
      </c>
      <c r="K483" s="45" t="str">
        <f>'Calificaciones Informatica Indu'!K483</f>
        <v>2015-2016</v>
      </c>
      <c r="L483" s="45">
        <f>'Calificaciones Informatica Indu'!L483</f>
        <v>2</v>
      </c>
    </row>
    <row r="484">
      <c r="A484">
        <f>'Calificaciones Informatica Indu'!A484</f>
        <v>483</v>
      </c>
      <c r="B484" t="str">
        <f>'Calificaciones Informatica Indu'!B484</f>
        <v>Hernández Fernández</v>
      </c>
      <c r="C484" s="45">
        <f>'Calificaciones Informatica Indu'!C484</f>
        <v>1</v>
      </c>
      <c r="D484" s="45">
        <f>'Calificaciones Informatica Indu'!D484</f>
        <v>0.87</v>
      </c>
      <c r="E484" s="45">
        <f>'Calificaciones Informatica Indu'!E484</f>
        <v>0.9</v>
      </c>
      <c r="F484" s="45">
        <f>'Calificaciones Informatica Indu'!F484</f>
        <v>1.05</v>
      </c>
      <c r="G484" s="45">
        <f>'Calificaciones Informatica Indu'!G484</f>
        <v>2.5</v>
      </c>
      <c r="H484" s="45">
        <f>'Calificaciones Informatica Indu'!H484</f>
        <v>1.25</v>
      </c>
      <c r="I484" s="45">
        <f>'Calificaciones Informatica Indu'!I484</f>
        <v>7.57</v>
      </c>
      <c r="J484" s="45">
        <f>'Calificaciones Informatica Indu'!J484</f>
        <v>1</v>
      </c>
      <c r="K484" s="45" t="str">
        <f>'Calificaciones Informatica Indu'!K484</f>
        <v>2015-2016</v>
      </c>
      <c r="L484" s="45">
        <f>'Calificaciones Informatica Indu'!L484</f>
        <v>1</v>
      </c>
    </row>
    <row r="485">
      <c r="A485">
        <f>'Calificaciones Informatica Indu'!A485</f>
        <v>484</v>
      </c>
      <c r="B485" t="str">
        <f>'Calificaciones Informatica Indu'!B485</f>
        <v>Hidalgo Párraga</v>
      </c>
      <c r="C485" s="45">
        <f>'Calificaciones Informatica Indu'!C485</f>
        <v>0.5</v>
      </c>
      <c r="D485" s="45">
        <f>'Calificaciones Informatica Indu'!D485</f>
        <v>1.87</v>
      </c>
      <c r="E485" s="45">
        <f>'Calificaciones Informatica Indu'!E485</f>
        <v>0.65</v>
      </c>
      <c r="F485" s="45">
        <f>'Calificaciones Informatica Indu'!F485</f>
        <v>1.2375</v>
      </c>
      <c r="G485" s="45">
        <f>'Calificaciones Informatica Indu'!G485</f>
        <v>1.75</v>
      </c>
      <c r="H485" s="45">
        <f>'Calificaciones Informatica Indu'!H485</f>
        <v>1.5</v>
      </c>
      <c r="I485" s="45">
        <f>'Calificaciones Informatica Indu'!I485</f>
        <v>7.5075</v>
      </c>
      <c r="J485" s="45">
        <f>'Calificaciones Informatica Indu'!J485</f>
        <v>1</v>
      </c>
      <c r="K485" s="45" t="str">
        <f>'Calificaciones Informatica Indu'!K485</f>
        <v>2015-2016</v>
      </c>
      <c r="L485" s="45">
        <f>'Calificaciones Informatica Indu'!L485</f>
        <v>3</v>
      </c>
    </row>
    <row r="486">
      <c r="A486">
        <f>'Calificaciones Informatica Indu'!A486</f>
        <v>485</v>
      </c>
      <c r="B486" t="str">
        <f>'Calificaciones Informatica Indu'!B486</f>
        <v>Iniesta Caballero</v>
      </c>
      <c r="C486" s="45">
        <f>'Calificaciones Informatica Indu'!C486</f>
        <v>0</v>
      </c>
      <c r="D486" s="45">
        <f>'Calificaciones Informatica Indu'!D486</f>
        <v>1.41</v>
      </c>
      <c r="E486" s="45">
        <f>'Calificaciones Informatica Indu'!E486</f>
        <v>0.65</v>
      </c>
      <c r="F486" s="45">
        <f>'Calificaciones Informatica Indu'!F486</f>
        <v>0.6</v>
      </c>
      <c r="G486" s="45">
        <f>'Calificaciones Informatica Indu'!G486</f>
        <v>2.5</v>
      </c>
      <c r="H486" s="45">
        <f>'Calificaciones Informatica Indu'!H486</f>
        <v>0.75</v>
      </c>
      <c r="I486" s="45">
        <f>'Calificaciones Informatica Indu'!I486</f>
        <v>5.91</v>
      </c>
      <c r="J486" s="45">
        <f>'Calificaciones Informatica Indu'!J486</f>
        <v>1</v>
      </c>
      <c r="K486" s="45" t="str">
        <f>'Calificaciones Informatica Indu'!K486</f>
        <v>2015-2016</v>
      </c>
      <c r="L486" s="45">
        <f>'Calificaciones Informatica Indu'!L486</f>
        <v>3</v>
      </c>
    </row>
    <row r="487">
      <c r="A487">
        <f>'Calificaciones Informatica Indu'!A487</f>
        <v>486</v>
      </c>
      <c r="B487" t="str">
        <f>'Calificaciones Informatica Indu'!B487</f>
        <v>López Canal</v>
      </c>
      <c r="C487" s="45">
        <f>'Calificaciones Informatica Indu'!C487</f>
        <v>0.6</v>
      </c>
      <c r="D487" s="45">
        <f>'Calificaciones Informatica Indu'!D487</f>
        <v>1.05</v>
      </c>
      <c r="E487" s="45">
        <f>'Calificaciones Informatica Indu'!E487</f>
        <v>1</v>
      </c>
      <c r="F487" s="45">
        <f>'Calificaciones Informatica Indu'!F487</f>
        <v>0.8625</v>
      </c>
      <c r="G487" s="45">
        <f>'Calificaciones Informatica Indu'!G487</f>
        <v>1.25</v>
      </c>
      <c r="H487" s="45">
        <f>'Calificaciones Informatica Indu'!H487</f>
        <v>0.5</v>
      </c>
      <c r="I487" s="45">
        <f>'Calificaciones Informatica Indu'!I487</f>
        <v>5.2625</v>
      </c>
      <c r="J487" s="45">
        <f>'Calificaciones Informatica Indu'!J487</f>
        <v>1</v>
      </c>
      <c r="K487" s="45" t="str">
        <f>'Calificaciones Informatica Indu'!K487</f>
        <v>2015-2016</v>
      </c>
      <c r="L487" s="45">
        <f>'Calificaciones Informatica Indu'!L487</f>
        <v>1</v>
      </c>
    </row>
    <row r="488">
      <c r="A488">
        <f>'Calificaciones Informatica Indu'!A488</f>
        <v>487</v>
      </c>
      <c r="B488" t="str">
        <f>'Calificaciones Informatica Indu'!B488</f>
        <v>Martín-Serrano Ortiz</v>
      </c>
      <c r="C488" s="45">
        <f>'Calificaciones Informatica Indu'!C488</f>
        <v>0.3</v>
      </c>
      <c r="D488" s="45">
        <f>'Calificaciones Informatica Indu'!D488</f>
        <v>1.65</v>
      </c>
      <c r="E488" s="45">
        <f>'Calificaciones Informatica Indu'!E488</f>
        <v>0.9</v>
      </c>
      <c r="F488" s="45">
        <f>'Calificaciones Informatica Indu'!F488</f>
        <v>0.9375</v>
      </c>
      <c r="G488" s="45">
        <f>'Calificaciones Informatica Indu'!G488</f>
        <v>3</v>
      </c>
      <c r="H488" s="45">
        <f>'Calificaciones Informatica Indu'!H488</f>
        <v>0.85</v>
      </c>
      <c r="I488" s="45">
        <f>'Calificaciones Informatica Indu'!I488</f>
        <v>7.6375</v>
      </c>
      <c r="J488" s="45">
        <f>'Calificaciones Informatica Indu'!J488</f>
        <v>1</v>
      </c>
      <c r="K488" s="45" t="str">
        <f>'Calificaciones Informatica Indu'!K488</f>
        <v>2015-2016</v>
      </c>
      <c r="L488" s="45">
        <f>'Calificaciones Informatica Indu'!L488</f>
        <v>1</v>
      </c>
    </row>
    <row r="489">
      <c r="A489">
        <f>'Calificaciones Informatica Indu'!A489</f>
        <v>488</v>
      </c>
      <c r="B489" t="str">
        <f>'Calificaciones Informatica Indu'!B489</f>
        <v>Mellado Moreno</v>
      </c>
      <c r="C489" s="45">
        <f>'Calificaciones Informatica Indu'!C489</f>
        <v>0</v>
      </c>
      <c r="D489" s="45" t="str">
        <f>'Calificaciones Informatica Indu'!D489</f>
        <v>NP</v>
      </c>
      <c r="E489" s="45" t="str">
        <f>'Calificaciones Informatica Indu'!E489</f>
        <v>NP</v>
      </c>
      <c r="F489" s="45" t="str">
        <f>'Calificaciones Informatica Indu'!F489</f>
        <v>NP</v>
      </c>
      <c r="G489" s="45" t="str">
        <f>'Calificaciones Informatica Indu'!G489</f>
        <v>NP</v>
      </c>
      <c r="H489" s="45">
        <f>'Calificaciones Informatica Indu'!H489</f>
        <v>0</v>
      </c>
      <c r="I489" s="45" t="str">
        <f>'Calificaciones Informatica Indu'!I489</f>
        <v>NP</v>
      </c>
      <c r="J489" s="45">
        <f>'Calificaciones Informatica Indu'!J489</f>
        <v>1</v>
      </c>
      <c r="K489" s="45" t="str">
        <f>'Calificaciones Informatica Indu'!K489</f>
        <v>2015-2016</v>
      </c>
      <c r="L489" s="45">
        <f>'Calificaciones Informatica Indu'!L489</f>
        <v>1</v>
      </c>
    </row>
    <row r="490">
      <c r="A490">
        <f>'Calificaciones Informatica Indu'!A490</f>
        <v>489</v>
      </c>
      <c r="B490" t="str">
        <f>'Calificaciones Informatica Indu'!B490</f>
        <v>Mialdea Alcocer</v>
      </c>
      <c r="C490" s="45">
        <f>'Calificaciones Informatica Indu'!C490</f>
        <v>0.8</v>
      </c>
      <c r="D490" s="45">
        <f>'Calificaciones Informatica Indu'!D490</f>
        <v>0.9</v>
      </c>
      <c r="E490" s="45">
        <f>'Calificaciones Informatica Indu'!E490</f>
        <v>0.7</v>
      </c>
      <c r="F490" s="45">
        <f>'Calificaciones Informatica Indu'!F490</f>
        <v>1.05</v>
      </c>
      <c r="G490" s="45">
        <f>'Calificaciones Informatica Indu'!G490</f>
        <v>2.5</v>
      </c>
      <c r="H490" s="45">
        <f>'Calificaciones Informatica Indu'!H490</f>
        <v>0.9</v>
      </c>
      <c r="I490" s="45">
        <f>'Calificaciones Informatica Indu'!I490</f>
        <v>6.85</v>
      </c>
      <c r="J490" s="45">
        <f>'Calificaciones Informatica Indu'!J490</f>
        <v>1</v>
      </c>
      <c r="K490" s="45" t="str">
        <f>'Calificaciones Informatica Indu'!K490</f>
        <v>2015-2016</v>
      </c>
      <c r="L490" s="45">
        <f>'Calificaciones Informatica Indu'!L490</f>
        <v>1</v>
      </c>
    </row>
    <row r="491">
      <c r="A491">
        <f>'Calificaciones Informatica Indu'!A491</f>
        <v>490</v>
      </c>
      <c r="B491" t="str">
        <f>'Calificaciones Informatica Indu'!B491</f>
        <v>Moreno Benita</v>
      </c>
      <c r="C491" s="45">
        <f>'Calificaciones Informatica Indu'!C491</f>
        <v>0.8</v>
      </c>
      <c r="D491" s="45">
        <f>'Calificaciones Informatica Indu'!D491</f>
        <v>1</v>
      </c>
      <c r="E491" s="45">
        <f>'Calificaciones Informatica Indu'!E491</f>
        <v>1</v>
      </c>
      <c r="F491" s="45">
        <f>'Calificaciones Informatica Indu'!F491</f>
        <v>0</v>
      </c>
      <c r="G491" s="45">
        <f>'Calificaciones Informatica Indu'!G491</f>
        <v>0</v>
      </c>
      <c r="H491" s="45">
        <f>'Calificaciones Informatica Indu'!H491</f>
        <v>1.1</v>
      </c>
      <c r="I491" s="45">
        <f>'Calificaciones Informatica Indu'!I491</f>
        <v>3.9</v>
      </c>
      <c r="J491" s="45">
        <f>'Calificaciones Informatica Indu'!J491</f>
        <v>1</v>
      </c>
      <c r="K491" s="45" t="str">
        <f>'Calificaciones Informatica Indu'!K491</f>
        <v>2015-2016</v>
      </c>
      <c r="L491" s="45">
        <f>'Calificaciones Informatica Indu'!L491</f>
        <v>1</v>
      </c>
    </row>
    <row r="492">
      <c r="A492">
        <f>'Calificaciones Informatica Indu'!A492</f>
        <v>491</v>
      </c>
      <c r="B492" t="str">
        <f>'Calificaciones Informatica Indu'!B492</f>
        <v>Moreno Salgado</v>
      </c>
      <c r="C492" s="45">
        <f>'Calificaciones Informatica Indu'!C492</f>
        <v>0.1</v>
      </c>
      <c r="D492" s="45">
        <f>'Calificaciones Informatica Indu'!D492</f>
        <v>0.29</v>
      </c>
      <c r="E492" s="45">
        <f>'Calificaciones Informatica Indu'!E492</f>
        <v>0.65</v>
      </c>
      <c r="F492" s="45" t="str">
        <f>'Calificaciones Informatica Indu'!F492</f>
        <v>NP</v>
      </c>
      <c r="G492" s="45" t="str">
        <f>'Calificaciones Informatica Indu'!G492</f>
        <v>NP</v>
      </c>
      <c r="H492" s="45">
        <f>'Calificaciones Informatica Indu'!H492</f>
        <v>0.15</v>
      </c>
      <c r="I492" s="45" t="str">
        <f>'Calificaciones Informatica Indu'!I492</f>
        <v>NP</v>
      </c>
      <c r="J492" s="45">
        <f>'Calificaciones Informatica Indu'!J492</f>
        <v>1</v>
      </c>
      <c r="K492" s="45" t="str">
        <f>'Calificaciones Informatica Indu'!K492</f>
        <v>2015-2016</v>
      </c>
      <c r="L492" s="45">
        <f>'Calificaciones Informatica Indu'!L492</f>
        <v>1</v>
      </c>
    </row>
    <row r="493">
      <c r="A493">
        <f>'Calificaciones Informatica Indu'!A493</f>
        <v>492</v>
      </c>
      <c r="B493" t="str">
        <f>'Calificaciones Informatica Indu'!B493</f>
        <v>Nguema MBA Nchama</v>
      </c>
      <c r="C493" s="45">
        <f>'Calificaciones Informatica Indu'!C493</f>
        <v>0.1</v>
      </c>
      <c r="D493" s="45">
        <f>'Calificaciones Informatica Indu'!D493</f>
        <v>0.72</v>
      </c>
      <c r="E493" s="45">
        <f>'Calificaciones Informatica Indu'!E493</f>
        <v>0.4</v>
      </c>
      <c r="F493" s="45">
        <f>'Calificaciones Informatica Indu'!F493</f>
        <v>0</v>
      </c>
      <c r="G493" s="45" t="str">
        <f>'Calificaciones Informatica Indu'!G493</f>
        <v>NP</v>
      </c>
      <c r="H493" s="45">
        <f>'Calificaciones Informatica Indu'!H493</f>
        <v>0.12</v>
      </c>
      <c r="I493" s="45" t="str">
        <f>'Calificaciones Informatica Indu'!I493</f>
        <v>NP</v>
      </c>
      <c r="J493" s="45">
        <f>'Calificaciones Informatica Indu'!J493</f>
        <v>1</v>
      </c>
      <c r="K493" s="45" t="str">
        <f>'Calificaciones Informatica Indu'!K493</f>
        <v>2015-2016</v>
      </c>
      <c r="L493" s="45">
        <f>'Calificaciones Informatica Indu'!L493</f>
        <v>5</v>
      </c>
    </row>
    <row r="494">
      <c r="A494">
        <f>'Calificaciones Informatica Indu'!A494</f>
        <v>493</v>
      </c>
      <c r="B494" t="str">
        <f>'Calificaciones Informatica Indu'!B494</f>
        <v>Orellana Cerrillo</v>
      </c>
      <c r="C494" s="45">
        <f>'Calificaciones Informatica Indu'!C494</f>
        <v>0.4</v>
      </c>
      <c r="D494" s="45">
        <f>'Calificaciones Informatica Indu'!D494</f>
        <v>0.82</v>
      </c>
      <c r="E494" s="45">
        <f>'Calificaciones Informatica Indu'!E494</f>
        <v>0.6</v>
      </c>
      <c r="F494" s="45">
        <f>'Calificaciones Informatica Indu'!F494</f>
        <v>0</v>
      </c>
      <c r="G494" s="45" t="str">
        <f>'Calificaciones Informatica Indu'!G494</f>
        <v>NP</v>
      </c>
      <c r="H494" s="45">
        <f>'Calificaciones Informatica Indu'!H494</f>
        <v>0.25</v>
      </c>
      <c r="I494" s="45" t="str">
        <f>'Calificaciones Informatica Indu'!I494</f>
        <v>NP</v>
      </c>
      <c r="J494" s="45">
        <f>'Calificaciones Informatica Indu'!J494</f>
        <v>1</v>
      </c>
      <c r="K494" s="45" t="str">
        <f>'Calificaciones Informatica Indu'!K494</f>
        <v>2015-2016</v>
      </c>
      <c r="L494" s="45">
        <f>'Calificaciones Informatica Indu'!L494</f>
        <v>1</v>
      </c>
    </row>
    <row r="495">
      <c r="A495">
        <f>'Calificaciones Informatica Indu'!A495</f>
        <v>494</v>
      </c>
      <c r="B495" t="str">
        <f>'Calificaciones Informatica Indu'!B495</f>
        <v>Rayo Ferreiro</v>
      </c>
      <c r="C495" s="45">
        <f>'Calificaciones Informatica Indu'!C495</f>
        <v>0.2</v>
      </c>
      <c r="D495" s="45">
        <f>'Calificaciones Informatica Indu'!D495</f>
        <v>1.41</v>
      </c>
      <c r="E495" s="45">
        <f>'Calificaciones Informatica Indu'!E495</f>
        <v>0.65</v>
      </c>
      <c r="F495" s="45">
        <f>'Calificaciones Informatica Indu'!F495</f>
        <v>1.05</v>
      </c>
      <c r="G495" s="45">
        <f>'Calificaciones Informatica Indu'!G495</f>
        <v>2</v>
      </c>
      <c r="H495" s="45">
        <f>'Calificaciones Informatica Indu'!H495</f>
        <v>0.35</v>
      </c>
      <c r="I495" s="45">
        <f>'Calificaciones Informatica Indu'!I495</f>
        <v>5.66</v>
      </c>
      <c r="J495" s="45">
        <f>'Calificaciones Informatica Indu'!J495</f>
        <v>1</v>
      </c>
      <c r="K495" s="45" t="str">
        <f>'Calificaciones Informatica Indu'!K495</f>
        <v>2015-2016</v>
      </c>
      <c r="L495" s="45">
        <f>'Calificaciones Informatica Indu'!L495</f>
        <v>4</v>
      </c>
    </row>
    <row r="496">
      <c r="A496">
        <f>'Calificaciones Informatica Indu'!A496</f>
        <v>495</v>
      </c>
      <c r="B496" t="str">
        <f>'Calificaciones Informatica Indu'!B496</f>
        <v>Ribera Dominguez</v>
      </c>
      <c r="C496" s="45">
        <f>'Calificaciones Informatica Indu'!C496</f>
        <v>0</v>
      </c>
      <c r="D496" s="45" t="str">
        <f>'Calificaciones Informatica Indu'!D496</f>
        <v>NP</v>
      </c>
      <c r="E496" s="45">
        <f>'Calificaciones Informatica Indu'!E496</f>
        <v>0.9</v>
      </c>
      <c r="F496" s="45" t="str">
        <f>'Calificaciones Informatica Indu'!F496</f>
        <v>NP</v>
      </c>
      <c r="G496" s="45" t="str">
        <f>'Calificaciones Informatica Indu'!G496</f>
        <v>NP</v>
      </c>
      <c r="H496" s="45">
        <f>'Calificaciones Informatica Indu'!H496</f>
        <v>0.05</v>
      </c>
      <c r="I496" s="45" t="str">
        <f>'Calificaciones Informatica Indu'!I496</f>
        <v>NP</v>
      </c>
      <c r="J496" s="45">
        <f>'Calificaciones Informatica Indu'!J496</f>
        <v>1</v>
      </c>
      <c r="K496" s="45" t="str">
        <f>'Calificaciones Informatica Indu'!K496</f>
        <v>2015-2016</v>
      </c>
      <c r="L496" s="45">
        <f>'Calificaciones Informatica Indu'!L496</f>
        <v>2</v>
      </c>
    </row>
    <row r="497">
      <c r="A497">
        <f>'Calificaciones Informatica Indu'!A497</f>
        <v>496</v>
      </c>
      <c r="B497" t="str">
        <f>'Calificaciones Informatica Indu'!B497</f>
        <v>Rodriguez Cabrera</v>
      </c>
      <c r="C497" s="45">
        <f>'Calificaciones Informatica Indu'!C497</f>
        <v>0.6</v>
      </c>
      <c r="D497" s="45">
        <f>'Calificaciones Informatica Indu'!D497</f>
        <v>1.9</v>
      </c>
      <c r="E497" s="45">
        <f>'Calificaciones Informatica Indu'!E497</f>
        <v>0.85</v>
      </c>
      <c r="F497" s="45">
        <f>'Calificaciones Informatica Indu'!F497</f>
        <v>0.7125</v>
      </c>
      <c r="G497" s="45">
        <f>'Calificaciones Informatica Indu'!G497</f>
        <v>2.5</v>
      </c>
      <c r="H497" s="45">
        <f>'Calificaciones Informatica Indu'!H497</f>
        <v>0.85</v>
      </c>
      <c r="I497" s="45">
        <f>'Calificaciones Informatica Indu'!I497</f>
        <v>7.4125</v>
      </c>
      <c r="J497" s="45">
        <f>'Calificaciones Informatica Indu'!J497</f>
        <v>1</v>
      </c>
      <c r="K497" s="45" t="str">
        <f>'Calificaciones Informatica Indu'!K497</f>
        <v>2015-2016</v>
      </c>
      <c r="L497" s="45">
        <f>'Calificaciones Informatica Indu'!L497</f>
        <v>1</v>
      </c>
    </row>
    <row r="498">
      <c r="A498">
        <f>'Calificaciones Informatica Indu'!A498</f>
        <v>497</v>
      </c>
      <c r="B498" t="str">
        <f>'Calificaciones Informatica Indu'!B498</f>
        <v>Rodriguez Flores</v>
      </c>
      <c r="C498" s="45">
        <f>'Calificaciones Informatica Indu'!C498</f>
        <v>0.5</v>
      </c>
      <c r="D498" s="45">
        <f>'Calificaciones Informatica Indu'!D498</f>
        <v>1</v>
      </c>
      <c r="E498" s="45">
        <f>'Calificaciones Informatica Indu'!E498</f>
        <v>0.7</v>
      </c>
      <c r="F498" s="45">
        <f>'Calificaciones Informatica Indu'!F498</f>
        <v>0</v>
      </c>
      <c r="G498" s="45">
        <f>'Calificaciones Informatica Indu'!G498</f>
        <v>0</v>
      </c>
      <c r="H498" s="45">
        <f>'Calificaciones Informatica Indu'!H498</f>
        <v>0.7</v>
      </c>
      <c r="I498" s="45">
        <f>'Calificaciones Informatica Indu'!I498</f>
        <v>2.9</v>
      </c>
      <c r="J498" s="45">
        <f>'Calificaciones Informatica Indu'!J498</f>
        <v>1</v>
      </c>
      <c r="K498" s="45" t="str">
        <f>'Calificaciones Informatica Indu'!K498</f>
        <v>2015-2016</v>
      </c>
      <c r="L498" s="45">
        <f>'Calificaciones Informatica Indu'!L498</f>
        <v>1</v>
      </c>
    </row>
    <row r="499">
      <c r="A499">
        <f>'Calificaciones Informatica Indu'!A499</f>
        <v>498</v>
      </c>
      <c r="B499" t="str">
        <f>'Calificaciones Informatica Indu'!B499</f>
        <v>Rodriguez Tarrat</v>
      </c>
      <c r="C499" s="45">
        <f>'Calificaciones Informatica Indu'!C499</f>
        <v>0.7</v>
      </c>
      <c r="D499" s="45">
        <f>'Calificaciones Informatica Indu'!D499</f>
        <v>1.3</v>
      </c>
      <c r="E499" s="45">
        <f>'Calificaciones Informatica Indu'!E499</f>
        <v>0.7</v>
      </c>
      <c r="F499" s="45">
        <f>'Calificaciones Informatica Indu'!F499</f>
        <v>0</v>
      </c>
      <c r="G499" s="45">
        <f>'Calificaciones Informatica Indu'!G499</f>
        <v>0</v>
      </c>
      <c r="H499" s="45">
        <f>'Calificaciones Informatica Indu'!H499</f>
        <v>0.4</v>
      </c>
      <c r="I499" s="45">
        <f>'Calificaciones Informatica Indu'!I499</f>
        <v>3.1</v>
      </c>
      <c r="J499" s="45">
        <f>'Calificaciones Informatica Indu'!J499</f>
        <v>1</v>
      </c>
      <c r="K499" s="45" t="str">
        <f>'Calificaciones Informatica Indu'!K499</f>
        <v>2015-2016</v>
      </c>
      <c r="L499" s="45">
        <f>'Calificaciones Informatica Indu'!L499</f>
        <v>1</v>
      </c>
    </row>
    <row r="500">
      <c r="A500">
        <f>'Calificaciones Informatica Indu'!A500</f>
        <v>499</v>
      </c>
      <c r="B500" t="str">
        <f>'Calificaciones Informatica Indu'!B500</f>
        <v>Ruiz Ciudad</v>
      </c>
      <c r="C500" s="45">
        <f>'Calificaciones Informatica Indu'!C500</f>
        <v>0.3</v>
      </c>
      <c r="D500" s="45">
        <f>'Calificaciones Informatica Indu'!D500</f>
        <v>0.93</v>
      </c>
      <c r="E500" s="45">
        <f>'Calificaciones Informatica Indu'!E500</f>
        <v>0.9</v>
      </c>
      <c r="F500" s="45">
        <f>'Calificaciones Informatica Indu'!F500</f>
        <v>1.05</v>
      </c>
      <c r="G500" s="45">
        <f>'Calificaciones Informatica Indu'!G500</f>
        <v>1.5</v>
      </c>
      <c r="H500" s="45">
        <f>'Calificaciones Informatica Indu'!H500</f>
        <v>0.5</v>
      </c>
      <c r="I500" s="45">
        <f>'Calificaciones Informatica Indu'!I500</f>
        <v>5.18</v>
      </c>
      <c r="J500" s="45">
        <f>'Calificaciones Informatica Indu'!J500</f>
        <v>1</v>
      </c>
      <c r="K500" s="45" t="str">
        <f>'Calificaciones Informatica Indu'!K500</f>
        <v>2015-2016</v>
      </c>
      <c r="L500" s="45">
        <f>'Calificaciones Informatica Indu'!L500</f>
        <v>1</v>
      </c>
    </row>
    <row r="501">
      <c r="A501">
        <f>'Calificaciones Informatica Indu'!A501</f>
        <v>500</v>
      </c>
      <c r="B501" t="str">
        <f>'Calificaciones Informatica Indu'!B501</f>
        <v>Ruiz Lozano</v>
      </c>
      <c r="C501" s="45">
        <f>'Calificaciones Informatica Indu'!C501</f>
        <v>0.2</v>
      </c>
      <c r="D501" s="45">
        <f>'Calificaciones Informatica Indu'!D501</f>
        <v>1.68</v>
      </c>
      <c r="E501" s="45">
        <f>'Calificaciones Informatica Indu'!E501</f>
        <v>0.5</v>
      </c>
      <c r="F501" s="45">
        <f>'Calificaciones Informatica Indu'!F501</f>
        <v>1.275</v>
      </c>
      <c r="G501" s="45">
        <f>'Calificaciones Informatica Indu'!G501</f>
        <v>3</v>
      </c>
      <c r="H501" s="45">
        <f>'Calificaciones Informatica Indu'!H501</f>
        <v>0.8</v>
      </c>
      <c r="I501" s="45">
        <f>'Calificaciones Informatica Indu'!I501</f>
        <v>7.455</v>
      </c>
      <c r="J501" s="45">
        <f>'Calificaciones Informatica Indu'!J501</f>
        <v>1</v>
      </c>
      <c r="K501" s="45" t="str">
        <f>'Calificaciones Informatica Indu'!K501</f>
        <v>2015-2016</v>
      </c>
      <c r="L501" s="45">
        <f>'Calificaciones Informatica Indu'!L501</f>
        <v>3</v>
      </c>
    </row>
    <row r="502">
      <c r="A502">
        <f>'Calificaciones Informatica Indu'!A502</f>
        <v>501</v>
      </c>
      <c r="B502" t="str">
        <f>'Calificaciones Informatica Indu'!B502</f>
        <v>Sanchez Cendrero</v>
      </c>
      <c r="C502" s="45">
        <f>'Calificaciones Informatica Indu'!C502</f>
        <v>0.3</v>
      </c>
      <c r="D502" s="45">
        <f>'Calificaciones Informatica Indu'!D502</f>
        <v>1.21</v>
      </c>
      <c r="E502" s="45">
        <f>'Calificaciones Informatica Indu'!E502</f>
        <v>0.6</v>
      </c>
      <c r="F502" s="45">
        <f>'Calificaciones Informatica Indu'!F502</f>
        <v>0</v>
      </c>
      <c r="G502" s="45" t="str">
        <f>'Calificaciones Informatica Indu'!G502</f>
        <v>NP</v>
      </c>
      <c r="H502" s="45">
        <f>'Calificaciones Informatica Indu'!H502</f>
        <v>0.25</v>
      </c>
      <c r="I502" s="45" t="str">
        <f>'Calificaciones Informatica Indu'!I502</f>
        <v>NP</v>
      </c>
      <c r="J502" s="45">
        <f>'Calificaciones Informatica Indu'!J502</f>
        <v>1</v>
      </c>
      <c r="K502" s="45" t="str">
        <f>'Calificaciones Informatica Indu'!K502</f>
        <v>2015-2016</v>
      </c>
      <c r="L502" s="45">
        <f>'Calificaciones Informatica Indu'!L502</f>
        <v>1</v>
      </c>
    </row>
    <row r="503">
      <c r="A503">
        <f>'Calificaciones Informatica Indu'!A503</f>
        <v>502</v>
      </c>
      <c r="B503" t="str">
        <f>'Calificaciones Informatica Indu'!B503</f>
        <v>Sanchez Tinoco</v>
      </c>
      <c r="C503" s="45">
        <f>'Calificaciones Informatica Indu'!C503</f>
        <v>1</v>
      </c>
      <c r="D503" s="45">
        <f>'Calificaciones Informatica Indu'!D503</f>
        <v>1.36</v>
      </c>
      <c r="E503" s="45">
        <f>'Calificaciones Informatica Indu'!E503</f>
        <v>0.85</v>
      </c>
      <c r="F503" s="45">
        <f>'Calificaciones Informatica Indu'!F503</f>
        <v>1.3125</v>
      </c>
      <c r="G503" s="45">
        <f>'Calificaciones Informatica Indu'!G503</f>
        <v>3</v>
      </c>
      <c r="H503" s="45">
        <f>'Calificaciones Informatica Indu'!H503</f>
        <v>0.55</v>
      </c>
      <c r="I503" s="45">
        <f>'Calificaciones Informatica Indu'!I503</f>
        <v>8.0725</v>
      </c>
      <c r="J503" s="45">
        <f>'Calificaciones Informatica Indu'!J503</f>
        <v>1</v>
      </c>
      <c r="K503" s="45" t="str">
        <f>'Calificaciones Informatica Indu'!K503</f>
        <v>2015-2016</v>
      </c>
      <c r="L503" s="45">
        <f>'Calificaciones Informatica Indu'!L503</f>
        <v>1</v>
      </c>
    </row>
    <row r="504">
      <c r="A504">
        <f>'Calificaciones Informatica Indu'!A504</f>
        <v>503</v>
      </c>
      <c r="B504" t="str">
        <f>'Calificaciones Informatica Indu'!B504</f>
        <v>Serrano Gil</v>
      </c>
      <c r="C504" s="45">
        <f>'Calificaciones Informatica Indu'!C504</f>
        <v>0</v>
      </c>
      <c r="D504" s="45" t="str">
        <f>'Calificaciones Informatica Indu'!D504</f>
        <v>NP</v>
      </c>
      <c r="E504" s="45" t="str">
        <f>'Calificaciones Informatica Indu'!E504</f>
        <v>NP</v>
      </c>
      <c r="F504" s="45" t="str">
        <f>'Calificaciones Informatica Indu'!F504</f>
        <v>NP</v>
      </c>
      <c r="G504" s="45" t="str">
        <f>'Calificaciones Informatica Indu'!G504</f>
        <v>NP</v>
      </c>
      <c r="H504" s="45">
        <f>'Calificaciones Informatica Indu'!H504</f>
        <v>0</v>
      </c>
      <c r="I504" s="45" t="str">
        <f>'Calificaciones Informatica Indu'!I504</f>
        <v>NP</v>
      </c>
      <c r="J504" s="45">
        <f>'Calificaciones Informatica Indu'!J504</f>
        <v>1</v>
      </c>
      <c r="K504" s="45" t="str">
        <f>'Calificaciones Informatica Indu'!K504</f>
        <v>2015-2016</v>
      </c>
      <c r="L504" s="45">
        <f>'Calificaciones Informatica Indu'!L504</f>
        <v>1</v>
      </c>
    </row>
    <row r="505">
      <c r="A505">
        <f>'Calificaciones Informatica Indu'!A505</f>
        <v>504</v>
      </c>
      <c r="B505" t="str">
        <f>'Calificaciones Informatica Indu'!B505</f>
        <v>Varea Delgado</v>
      </c>
      <c r="C505" s="45">
        <f>'Calificaciones Informatica Indu'!C505</f>
        <v>1</v>
      </c>
      <c r="D505" s="45">
        <f>'Calificaciones Informatica Indu'!D505</f>
        <v>1.65</v>
      </c>
      <c r="E505" s="45">
        <f>'Calificaciones Informatica Indu'!E505</f>
        <v>0.7</v>
      </c>
      <c r="F505" s="45">
        <f>'Calificaciones Informatica Indu'!F505</f>
        <v>1.05</v>
      </c>
      <c r="G505" s="45">
        <f>'Calificaciones Informatica Indu'!G505</f>
        <v>3</v>
      </c>
      <c r="H505" s="45">
        <f>'Calificaciones Informatica Indu'!H505</f>
        <v>1.5</v>
      </c>
      <c r="I505" s="45">
        <f>'Calificaciones Informatica Indu'!I505</f>
        <v>8.9</v>
      </c>
      <c r="J505" s="45">
        <f>'Calificaciones Informatica Indu'!J505</f>
        <v>1</v>
      </c>
      <c r="K505" s="45" t="str">
        <f>'Calificaciones Informatica Indu'!K505</f>
        <v>2015-2016</v>
      </c>
      <c r="L505" s="45">
        <f>'Calificaciones Informatica Indu'!L505</f>
        <v>1</v>
      </c>
    </row>
    <row r="506">
      <c r="A506">
        <f>'Calificaciones Informatica Indu'!A506</f>
        <v>505</v>
      </c>
      <c r="B506" t="str">
        <f>'Calificaciones Informatica Indu'!B506</f>
        <v>Vozmediano Toledano</v>
      </c>
      <c r="C506" s="45">
        <f>'Calificaciones Informatica Indu'!C506</f>
        <v>0.4</v>
      </c>
      <c r="D506" s="45">
        <f>'Calificaciones Informatica Indu'!D506</f>
        <v>1.23</v>
      </c>
      <c r="E506" s="45">
        <f>'Calificaciones Informatica Indu'!E506</f>
        <v>0.6</v>
      </c>
      <c r="F506" s="45">
        <f>'Calificaciones Informatica Indu'!F506</f>
        <v>1.275</v>
      </c>
      <c r="G506" s="45">
        <f>'Calificaciones Informatica Indu'!G506</f>
        <v>1.75</v>
      </c>
      <c r="H506" s="45">
        <f>'Calificaciones Informatica Indu'!H506</f>
        <v>1.35</v>
      </c>
      <c r="I506" s="45">
        <f>'Calificaciones Informatica Indu'!I506</f>
        <v>6.605</v>
      </c>
      <c r="J506" s="45">
        <f>'Calificaciones Informatica Indu'!J506</f>
        <v>1</v>
      </c>
      <c r="K506" s="45" t="str">
        <f>'Calificaciones Informatica Indu'!K506</f>
        <v>2015-2016</v>
      </c>
      <c r="L506" s="45">
        <f>'Calificaciones Informatica Indu'!L506</f>
        <v>3</v>
      </c>
    </row>
    <row r="507">
      <c r="A507">
        <f>'Calificaciones Informatica Indu'!A507</f>
        <v>506</v>
      </c>
      <c r="B507" t="str">
        <f>'Calificaciones Informatica Indu'!B507</f>
        <v>Abenojar Ramiro</v>
      </c>
      <c r="C507" s="45">
        <f>'Calificaciones Informatica Indu'!C507</f>
        <v>0</v>
      </c>
      <c r="D507" s="45">
        <f>'Calificaciones Informatica Indu'!D507</f>
        <v>1.12</v>
      </c>
      <c r="E507" s="45">
        <f>'Calificaciones Informatica Indu'!E507</f>
        <v>0.5</v>
      </c>
      <c r="F507" s="45">
        <f>'Calificaciones Informatica Indu'!F507</f>
        <v>1.15</v>
      </c>
      <c r="G507" s="45">
        <f>'Calificaciones Informatica Indu'!G507</f>
        <v>0</v>
      </c>
      <c r="H507" s="45">
        <f>'Calificaciones Informatica Indu'!H507</f>
        <v>0.4</v>
      </c>
      <c r="I507" s="45">
        <f>'Calificaciones Informatica Indu'!I507</f>
        <v>3.2</v>
      </c>
      <c r="J507" s="45">
        <f>'Calificaciones Informatica Indu'!J507</f>
        <v>2</v>
      </c>
      <c r="K507" s="45" t="str">
        <f>'Calificaciones Informatica Indu'!K507</f>
        <v>2015-2016</v>
      </c>
      <c r="L507" s="45">
        <f>'Calificaciones Informatica Indu'!L507</f>
        <v>5</v>
      </c>
    </row>
    <row r="508">
      <c r="A508">
        <f>'Calificaciones Informatica Indu'!A508</f>
        <v>507</v>
      </c>
      <c r="B508" t="str">
        <f>'Calificaciones Informatica Indu'!B508</f>
        <v>Arenas García</v>
      </c>
      <c r="C508" s="45">
        <f>'Calificaciones Informatica Indu'!C508</f>
        <v>0.5</v>
      </c>
      <c r="D508" s="45">
        <f>'Calificaciones Informatica Indu'!D508</f>
        <v>0.57</v>
      </c>
      <c r="E508" s="45">
        <f>'Calificaciones Informatica Indu'!E508</f>
        <v>0.65</v>
      </c>
      <c r="F508" s="45">
        <f>'Calificaciones Informatica Indu'!F508</f>
        <v>0</v>
      </c>
      <c r="G508" s="45" t="str">
        <f>'Calificaciones Informatica Indu'!G508</f>
        <v>NP</v>
      </c>
      <c r="H508" s="45">
        <f>'Calificaciones Informatica Indu'!H508</f>
        <v>0.425</v>
      </c>
      <c r="I508" s="45" t="str">
        <f>'Calificaciones Informatica Indu'!I508</f>
        <v>NP</v>
      </c>
      <c r="J508" s="45">
        <f>'Calificaciones Informatica Indu'!J508</f>
        <v>2</v>
      </c>
      <c r="K508" s="45" t="str">
        <f>'Calificaciones Informatica Indu'!K508</f>
        <v>2015-2016</v>
      </c>
      <c r="L508" s="45">
        <f>'Calificaciones Informatica Indu'!L508</f>
        <v>2</v>
      </c>
    </row>
    <row r="509">
      <c r="A509">
        <f>'Calificaciones Informatica Indu'!A509</f>
        <v>508</v>
      </c>
      <c r="B509" t="str">
        <f>'Calificaciones Informatica Indu'!B509</f>
        <v>Bustos Moya</v>
      </c>
      <c r="C509" s="45">
        <f>'Calificaciones Informatica Indu'!C509</f>
        <v>0</v>
      </c>
      <c r="D509" s="45" t="str">
        <f>'Calificaciones Informatica Indu'!D509</f>
        <v>NP</v>
      </c>
      <c r="E509" s="45" t="str">
        <f>'Calificaciones Informatica Indu'!E509</f>
        <v>NP</v>
      </c>
      <c r="F509" s="45" t="str">
        <f>'Calificaciones Informatica Indu'!F509</f>
        <v>NP</v>
      </c>
      <c r="G509" s="45" t="str">
        <f>'Calificaciones Informatica Indu'!G509</f>
        <v>NP</v>
      </c>
      <c r="H509" s="45">
        <f>'Calificaciones Informatica Indu'!H509</f>
        <v>0</v>
      </c>
      <c r="I509" s="45" t="str">
        <f>'Calificaciones Informatica Indu'!I509</f>
        <v>NP</v>
      </c>
      <c r="J509" s="45">
        <f>'Calificaciones Informatica Indu'!J509</f>
        <v>2</v>
      </c>
      <c r="K509" s="45" t="str">
        <f>'Calificaciones Informatica Indu'!K509</f>
        <v>2015-2016</v>
      </c>
      <c r="L509" s="45">
        <f>'Calificaciones Informatica Indu'!L509</f>
        <v>2</v>
      </c>
    </row>
    <row r="510">
      <c r="A510">
        <f>'Calificaciones Informatica Indu'!A510</f>
        <v>509</v>
      </c>
      <c r="B510" t="str">
        <f>'Calificaciones Informatica Indu'!B510</f>
        <v>Calderon Muñoz</v>
      </c>
      <c r="C510" s="45">
        <f>'Calificaciones Informatica Indu'!C510</f>
        <v>0</v>
      </c>
      <c r="D510" s="45" t="str">
        <f>'Calificaciones Informatica Indu'!D510</f>
        <v>NP</v>
      </c>
      <c r="E510" s="45" t="str">
        <f>'Calificaciones Informatica Indu'!E510</f>
        <v>NP</v>
      </c>
      <c r="F510" s="45" t="str">
        <f>'Calificaciones Informatica Indu'!F510</f>
        <v>NP</v>
      </c>
      <c r="G510" s="45" t="str">
        <f>'Calificaciones Informatica Indu'!G510</f>
        <v>NP</v>
      </c>
      <c r="H510" s="45">
        <f>'Calificaciones Informatica Indu'!H510</f>
        <v>0</v>
      </c>
      <c r="I510" s="45" t="str">
        <f>'Calificaciones Informatica Indu'!I510</f>
        <v>NP</v>
      </c>
      <c r="J510" s="45">
        <f>'Calificaciones Informatica Indu'!J510</f>
        <v>2</v>
      </c>
      <c r="K510" s="45" t="str">
        <f>'Calificaciones Informatica Indu'!K510</f>
        <v>2015-2016</v>
      </c>
      <c r="L510" s="45">
        <f>'Calificaciones Informatica Indu'!L510</f>
        <v>2</v>
      </c>
    </row>
    <row r="511">
      <c r="A511">
        <f>'Calificaciones Informatica Indu'!A511</f>
        <v>510</v>
      </c>
      <c r="B511" t="str">
        <f>'Calificaciones Informatica Indu'!B511</f>
        <v>Contador Carmona</v>
      </c>
      <c r="C511" s="45">
        <f>'Calificaciones Informatica Indu'!C511</f>
        <v>0</v>
      </c>
      <c r="D511" s="45">
        <f>'Calificaciones Informatica Indu'!D511</f>
        <v>0.1</v>
      </c>
      <c r="E511" s="45">
        <f>'Calificaciones Informatica Indu'!E511</f>
        <v>0.53</v>
      </c>
      <c r="F511" s="45">
        <f>'Calificaciones Informatica Indu'!F511</f>
        <v>0</v>
      </c>
      <c r="G511" s="45">
        <f>'Calificaciones Informatica Indu'!G511</f>
        <v>0</v>
      </c>
      <c r="H511" s="45">
        <f>'Calificaciones Informatica Indu'!H511</f>
        <v>0</v>
      </c>
      <c r="I511" s="45">
        <f>'Calificaciones Informatica Indu'!I511</f>
        <v>0.7</v>
      </c>
      <c r="J511" s="45">
        <f>'Calificaciones Informatica Indu'!J511</f>
        <v>2</v>
      </c>
      <c r="K511" s="45" t="str">
        <f>'Calificaciones Informatica Indu'!K511</f>
        <v>2015-2016</v>
      </c>
      <c r="L511" s="45">
        <f>'Calificaciones Informatica Indu'!L511</f>
        <v>2</v>
      </c>
    </row>
    <row r="512">
      <c r="A512">
        <f>'Calificaciones Informatica Indu'!A512</f>
        <v>511</v>
      </c>
      <c r="B512" t="str">
        <f>'Calificaciones Informatica Indu'!B512</f>
        <v>Diaz Moreno</v>
      </c>
      <c r="C512" s="45">
        <f>'Calificaciones Informatica Indu'!C512</f>
        <v>0</v>
      </c>
      <c r="D512" s="45">
        <f>'Calificaciones Informatica Indu'!D512</f>
        <v>0.18</v>
      </c>
      <c r="E512" s="45">
        <f>'Calificaciones Informatica Indu'!E512</f>
        <v>0.53</v>
      </c>
      <c r="F512" s="45" t="str">
        <f>'Calificaciones Informatica Indu'!F512</f>
        <v>NP</v>
      </c>
      <c r="G512" s="45" t="str">
        <f>'Calificaciones Informatica Indu'!G512</f>
        <v>NP</v>
      </c>
      <c r="H512" s="45">
        <f>'Calificaciones Informatica Indu'!H512</f>
        <v>0.1</v>
      </c>
      <c r="I512" s="45" t="str">
        <f>'Calificaciones Informatica Indu'!I512</f>
        <v>NP</v>
      </c>
      <c r="J512" s="45">
        <f>'Calificaciones Informatica Indu'!J512</f>
        <v>2</v>
      </c>
      <c r="K512" s="45" t="str">
        <f>'Calificaciones Informatica Indu'!K512</f>
        <v>2015-2016</v>
      </c>
      <c r="L512" s="45">
        <f>'Calificaciones Informatica Indu'!L512</f>
        <v>2</v>
      </c>
    </row>
    <row r="513">
      <c r="A513">
        <f>'Calificaciones Informatica Indu'!A513</f>
        <v>512</v>
      </c>
      <c r="B513" t="str">
        <f>'Calificaciones Informatica Indu'!B513</f>
        <v>Dorado Bautista</v>
      </c>
      <c r="C513" s="45">
        <f>'Calificaciones Informatica Indu'!C513</f>
        <v>0</v>
      </c>
      <c r="D513" s="45">
        <f>'Calificaciones Informatica Indu'!D513</f>
        <v>1.55</v>
      </c>
      <c r="E513" s="45">
        <f>'Calificaciones Informatica Indu'!E513</f>
        <v>0.7</v>
      </c>
      <c r="F513" s="45" t="str">
        <f>'Calificaciones Informatica Indu'!F513</f>
        <v>NP</v>
      </c>
      <c r="G513" s="45" t="str">
        <f>'Calificaciones Informatica Indu'!G513</f>
        <v>NP</v>
      </c>
      <c r="H513" s="45">
        <f>'Calificaciones Informatica Indu'!H513</f>
        <v>0.75</v>
      </c>
      <c r="I513" s="45" t="str">
        <f>'Calificaciones Informatica Indu'!I513</f>
        <v>NP</v>
      </c>
      <c r="J513" s="45">
        <f>'Calificaciones Informatica Indu'!J513</f>
        <v>2</v>
      </c>
      <c r="K513" s="45" t="str">
        <f>'Calificaciones Informatica Indu'!K513</f>
        <v>2015-2016</v>
      </c>
      <c r="L513" s="45">
        <f>'Calificaciones Informatica Indu'!L513</f>
        <v>5</v>
      </c>
    </row>
    <row r="514">
      <c r="A514">
        <f>'Calificaciones Informatica Indu'!A514</f>
        <v>513</v>
      </c>
      <c r="B514" t="str">
        <f>'Calificaciones Informatica Indu'!B514</f>
        <v>Fernández González</v>
      </c>
      <c r="C514" s="45">
        <f>'Calificaciones Informatica Indu'!C514</f>
        <v>0.6</v>
      </c>
      <c r="D514" s="45">
        <f>'Calificaciones Informatica Indu'!D514</f>
        <v>0.93</v>
      </c>
      <c r="E514" s="45">
        <f>'Calificaciones Informatica Indu'!E514</f>
        <v>0.6</v>
      </c>
      <c r="F514" s="45">
        <f>'Calificaciones Informatica Indu'!F514</f>
        <v>0.225</v>
      </c>
      <c r="G514" s="45" t="str">
        <f>'Calificaciones Informatica Indu'!G514</f>
        <v>NP</v>
      </c>
      <c r="H514" s="45">
        <f>'Calificaciones Informatica Indu'!H514</f>
        <v>0.55</v>
      </c>
      <c r="I514" s="45" t="str">
        <f>'Calificaciones Informatica Indu'!I514</f>
        <v>NP</v>
      </c>
      <c r="J514" s="45">
        <f>'Calificaciones Informatica Indu'!J514</f>
        <v>2</v>
      </c>
      <c r="K514" s="45" t="str">
        <f>'Calificaciones Informatica Indu'!K514</f>
        <v>2015-2016</v>
      </c>
      <c r="L514" s="45">
        <f>'Calificaciones Informatica Indu'!L514</f>
        <v>2</v>
      </c>
    </row>
    <row r="515">
      <c r="A515">
        <f>'Calificaciones Informatica Indu'!A515</f>
        <v>514</v>
      </c>
      <c r="B515" t="str">
        <f>'Calificaciones Informatica Indu'!B515</f>
        <v>García Sánchez</v>
      </c>
      <c r="C515" s="45">
        <f>'Calificaciones Informatica Indu'!C515</f>
        <v>0</v>
      </c>
      <c r="D515" s="45">
        <f>'Calificaciones Informatica Indu'!D515</f>
        <v>1.11</v>
      </c>
      <c r="E515" s="45">
        <f>'Calificaciones Informatica Indu'!E515</f>
        <v>0.95</v>
      </c>
      <c r="F515" s="45" t="str">
        <f>'Calificaciones Informatica Indu'!F515</f>
        <v>NP</v>
      </c>
      <c r="G515" s="45" t="str">
        <f>'Calificaciones Informatica Indu'!G515</f>
        <v>NP</v>
      </c>
      <c r="H515" s="45">
        <f>'Calificaciones Informatica Indu'!H515</f>
        <v>0</v>
      </c>
      <c r="I515" s="45" t="str">
        <f>'Calificaciones Informatica Indu'!I515</f>
        <v>NP</v>
      </c>
      <c r="J515" s="45">
        <f>'Calificaciones Informatica Indu'!J515</f>
        <v>2</v>
      </c>
      <c r="K515" s="45" t="str">
        <f>'Calificaciones Informatica Indu'!K515</f>
        <v>2015-2016</v>
      </c>
      <c r="L515" s="45">
        <f>'Calificaciones Informatica Indu'!L515</f>
        <v>5</v>
      </c>
    </row>
    <row r="516">
      <c r="A516">
        <f>'Calificaciones Informatica Indu'!A516</f>
        <v>515</v>
      </c>
      <c r="B516" t="str">
        <f>'Calificaciones Informatica Indu'!B516</f>
        <v>Gómez Rejón</v>
      </c>
      <c r="C516" s="45">
        <f>'Calificaciones Informatica Indu'!C516</f>
        <v>0</v>
      </c>
      <c r="D516" s="45">
        <f>'Calificaciones Informatica Indu'!D516</f>
        <v>1.12</v>
      </c>
      <c r="E516" s="45">
        <f>'Calificaciones Informatica Indu'!E516</f>
        <v>0.53</v>
      </c>
      <c r="F516" s="45">
        <f>'Calificaciones Informatica Indu'!F516</f>
        <v>1.2</v>
      </c>
      <c r="G516" s="45">
        <f>'Calificaciones Informatica Indu'!G516</f>
        <v>1.25</v>
      </c>
      <c r="H516" s="45">
        <f>'Calificaciones Informatica Indu'!H516</f>
        <v>0.6</v>
      </c>
      <c r="I516" s="45">
        <f>'Calificaciones Informatica Indu'!I516</f>
        <v>5</v>
      </c>
      <c r="J516" s="45">
        <f>'Calificaciones Informatica Indu'!J516</f>
        <v>2</v>
      </c>
      <c r="K516" s="45" t="str">
        <f>'Calificaciones Informatica Indu'!K516</f>
        <v>2015-2016</v>
      </c>
      <c r="L516" s="45">
        <f>'Calificaciones Informatica Indu'!L516</f>
        <v>2</v>
      </c>
    </row>
    <row r="517">
      <c r="A517">
        <f>'Calificaciones Informatica Indu'!A517</f>
        <v>516</v>
      </c>
      <c r="B517" t="str">
        <f>'Calificaciones Informatica Indu'!B517</f>
        <v>Guijarro Ochoa</v>
      </c>
      <c r="C517" s="45">
        <f>'Calificaciones Informatica Indu'!C517</f>
        <v>0</v>
      </c>
      <c r="D517" s="45" t="str">
        <f>'Calificaciones Informatica Indu'!D517</f>
        <v>NP</v>
      </c>
      <c r="E517" s="45" t="str">
        <f>'Calificaciones Informatica Indu'!E517</f>
        <v>NP</v>
      </c>
      <c r="F517" s="45" t="str">
        <f>'Calificaciones Informatica Indu'!F517</f>
        <v>NP</v>
      </c>
      <c r="G517" s="45" t="str">
        <f>'Calificaciones Informatica Indu'!G517</f>
        <v>NP</v>
      </c>
      <c r="H517" s="45">
        <f>'Calificaciones Informatica Indu'!H517</f>
        <v>0.7</v>
      </c>
      <c r="I517" s="45" t="str">
        <f>'Calificaciones Informatica Indu'!I517</f>
        <v>NP</v>
      </c>
      <c r="J517" s="45">
        <f>'Calificaciones Informatica Indu'!J517</f>
        <v>2</v>
      </c>
      <c r="K517" s="45" t="str">
        <f>'Calificaciones Informatica Indu'!K517</f>
        <v>2015-2016</v>
      </c>
      <c r="L517" s="45">
        <f>'Calificaciones Informatica Indu'!L517</f>
        <v>3</v>
      </c>
    </row>
    <row r="518">
      <c r="A518">
        <f>'Calificaciones Informatica Indu'!A518</f>
        <v>517</v>
      </c>
      <c r="B518" t="str">
        <f>'Calificaciones Informatica Indu'!B518</f>
        <v>Mellado Moreno</v>
      </c>
      <c r="C518" s="45">
        <f>'Calificaciones Informatica Indu'!C518</f>
        <v>0</v>
      </c>
      <c r="D518" s="45" t="str">
        <f>'Calificaciones Informatica Indu'!D518</f>
        <v>NP</v>
      </c>
      <c r="E518" s="45" t="str">
        <f>'Calificaciones Informatica Indu'!E518</f>
        <v>NP</v>
      </c>
      <c r="F518" s="45" t="str">
        <f>'Calificaciones Informatica Indu'!F518</f>
        <v>NP</v>
      </c>
      <c r="G518" s="45" t="str">
        <f>'Calificaciones Informatica Indu'!G518</f>
        <v>NP</v>
      </c>
      <c r="H518" s="45">
        <f>'Calificaciones Informatica Indu'!H518</f>
        <v>0</v>
      </c>
      <c r="I518" s="45" t="str">
        <f>'Calificaciones Informatica Indu'!I518</f>
        <v>NP</v>
      </c>
      <c r="J518" s="45">
        <f>'Calificaciones Informatica Indu'!J518</f>
        <v>2</v>
      </c>
      <c r="K518" s="45" t="str">
        <f>'Calificaciones Informatica Indu'!K518</f>
        <v>2015-2016</v>
      </c>
      <c r="L518" s="45">
        <f>'Calificaciones Informatica Indu'!L518</f>
        <v>2</v>
      </c>
    </row>
    <row r="519">
      <c r="A519">
        <f>'Calificaciones Informatica Indu'!A519</f>
        <v>518</v>
      </c>
      <c r="B519" t="str">
        <f>'Calificaciones Informatica Indu'!B519</f>
        <v>Moreno Benita</v>
      </c>
      <c r="C519" s="45">
        <f>'Calificaciones Informatica Indu'!C519</f>
        <v>0.8</v>
      </c>
      <c r="D519" s="45">
        <f>'Calificaciones Informatica Indu'!D519</f>
        <v>1</v>
      </c>
      <c r="E519" s="45">
        <f>'Calificaciones Informatica Indu'!E519</f>
        <v>1</v>
      </c>
      <c r="F519" s="45">
        <f>'Calificaciones Informatica Indu'!F519</f>
        <v>0</v>
      </c>
      <c r="G519" s="45">
        <f>'Calificaciones Informatica Indu'!G519</f>
        <v>0</v>
      </c>
      <c r="H519" s="45">
        <f>'Calificaciones Informatica Indu'!H519</f>
        <v>1.1</v>
      </c>
      <c r="I519" s="45">
        <f>'Calificaciones Informatica Indu'!I519</f>
        <v>3.9</v>
      </c>
      <c r="J519" s="45">
        <f>'Calificaciones Informatica Indu'!J519</f>
        <v>2</v>
      </c>
      <c r="K519" s="45" t="str">
        <f>'Calificaciones Informatica Indu'!K519</f>
        <v>2015-2016</v>
      </c>
      <c r="L519" s="45">
        <f>'Calificaciones Informatica Indu'!L519</f>
        <v>2</v>
      </c>
    </row>
    <row r="520">
      <c r="A520">
        <f>'Calificaciones Informatica Indu'!A520</f>
        <v>519</v>
      </c>
      <c r="B520" t="str">
        <f>'Calificaciones Informatica Indu'!B520</f>
        <v>Moreno Salgado</v>
      </c>
      <c r="C520" s="45">
        <f>'Calificaciones Informatica Indu'!C520</f>
        <v>0.1</v>
      </c>
      <c r="D520" s="45">
        <f>'Calificaciones Informatica Indu'!D520</f>
        <v>0.29</v>
      </c>
      <c r="E520" s="45">
        <f>'Calificaciones Informatica Indu'!E520</f>
        <v>0.65</v>
      </c>
      <c r="F520" s="45" t="str">
        <f>'Calificaciones Informatica Indu'!F520</f>
        <v>NP</v>
      </c>
      <c r="G520" s="45" t="str">
        <f>'Calificaciones Informatica Indu'!G520</f>
        <v>NP</v>
      </c>
      <c r="H520" s="45">
        <f>'Calificaciones Informatica Indu'!H520</f>
        <v>0.15</v>
      </c>
      <c r="I520" s="45" t="str">
        <f>'Calificaciones Informatica Indu'!I520</f>
        <v>NP</v>
      </c>
      <c r="J520" s="45">
        <f>'Calificaciones Informatica Indu'!J520</f>
        <v>2</v>
      </c>
      <c r="K520" s="45" t="str">
        <f>'Calificaciones Informatica Indu'!K520</f>
        <v>2015-2016</v>
      </c>
      <c r="L520" s="45">
        <f>'Calificaciones Informatica Indu'!L520</f>
        <v>2</v>
      </c>
    </row>
    <row r="521">
      <c r="A521">
        <f>'Calificaciones Informatica Indu'!A521</f>
        <v>520</v>
      </c>
      <c r="B521" t="str">
        <f>'Calificaciones Informatica Indu'!B521</f>
        <v>Nguema MBA Nchama</v>
      </c>
      <c r="C521" s="45">
        <f>'Calificaciones Informatica Indu'!C521</f>
        <v>0.1</v>
      </c>
      <c r="D521" s="45">
        <f>'Calificaciones Informatica Indu'!D521</f>
        <v>0.72</v>
      </c>
      <c r="E521" s="45">
        <f>'Calificaciones Informatica Indu'!E521</f>
        <v>0.4</v>
      </c>
      <c r="F521" s="45">
        <f>'Calificaciones Informatica Indu'!F521</f>
        <v>0</v>
      </c>
      <c r="G521" s="45" t="str">
        <f>'Calificaciones Informatica Indu'!G521</f>
        <v>NP</v>
      </c>
      <c r="H521" s="45">
        <f>'Calificaciones Informatica Indu'!H521</f>
        <v>0.12</v>
      </c>
      <c r="I521" s="45" t="str">
        <f>'Calificaciones Informatica Indu'!I521</f>
        <v>NP</v>
      </c>
      <c r="J521" s="45">
        <f>'Calificaciones Informatica Indu'!J521</f>
        <v>2</v>
      </c>
      <c r="K521" s="45" t="str">
        <f>'Calificaciones Informatica Indu'!K521</f>
        <v>2015-2016</v>
      </c>
      <c r="L521" s="45">
        <f>'Calificaciones Informatica Indu'!L521</f>
        <v>6</v>
      </c>
    </row>
    <row r="522">
      <c r="A522">
        <f>'Calificaciones Informatica Indu'!A522</f>
        <v>521</v>
      </c>
      <c r="B522" t="str">
        <f>'Calificaciones Informatica Indu'!B522</f>
        <v>Orellana Cerrillo</v>
      </c>
      <c r="C522" s="45">
        <f>'Calificaciones Informatica Indu'!C522</f>
        <v>0.4</v>
      </c>
      <c r="D522" s="45">
        <f>'Calificaciones Informatica Indu'!D522</f>
        <v>0.82</v>
      </c>
      <c r="E522" s="45">
        <f>'Calificaciones Informatica Indu'!E522</f>
        <v>0.6</v>
      </c>
      <c r="F522" s="45">
        <f>'Calificaciones Informatica Indu'!F522</f>
        <v>0.5</v>
      </c>
      <c r="G522" s="45">
        <f>'Calificaciones Informatica Indu'!G522</f>
        <v>0</v>
      </c>
      <c r="H522" s="45">
        <f>'Calificaciones Informatica Indu'!H522</f>
        <v>0.25</v>
      </c>
      <c r="I522" s="45">
        <f>'Calificaciones Informatica Indu'!I522</f>
        <v>2.6</v>
      </c>
      <c r="J522" s="45">
        <f>'Calificaciones Informatica Indu'!J522</f>
        <v>2</v>
      </c>
      <c r="K522" s="45" t="str">
        <f>'Calificaciones Informatica Indu'!K522</f>
        <v>2015-2016</v>
      </c>
      <c r="L522" s="45">
        <f>'Calificaciones Informatica Indu'!L522</f>
        <v>2</v>
      </c>
    </row>
    <row r="523">
      <c r="A523">
        <f>'Calificaciones Informatica Indu'!A523</f>
        <v>522</v>
      </c>
      <c r="B523" t="str">
        <f>'Calificaciones Informatica Indu'!B523</f>
        <v>Ribera Dominguez</v>
      </c>
      <c r="C523" s="45">
        <f>'Calificaciones Informatica Indu'!C523</f>
        <v>0</v>
      </c>
      <c r="D523" s="45">
        <f>'Calificaciones Informatica Indu'!D523</f>
        <v>1</v>
      </c>
      <c r="E523" s="45">
        <f>'Calificaciones Informatica Indu'!E523</f>
        <v>0.9</v>
      </c>
      <c r="F523" s="45">
        <f>'Calificaciones Informatica Indu'!F523</f>
        <v>0.75</v>
      </c>
      <c r="G523" s="45">
        <f>'Calificaciones Informatica Indu'!G523</f>
        <v>1.85</v>
      </c>
      <c r="H523" s="45">
        <f>'Calificaciones Informatica Indu'!H523</f>
        <v>0.8</v>
      </c>
      <c r="I523" s="45">
        <f>'Calificaciones Informatica Indu'!I523</f>
        <v>5.3</v>
      </c>
      <c r="J523" s="45">
        <f>'Calificaciones Informatica Indu'!J523</f>
        <v>2</v>
      </c>
      <c r="K523" s="45" t="str">
        <f>'Calificaciones Informatica Indu'!K523</f>
        <v>2015-2016</v>
      </c>
      <c r="L523" s="45">
        <f>'Calificaciones Informatica Indu'!L523</f>
        <v>3</v>
      </c>
    </row>
    <row r="524">
      <c r="A524">
        <f>'Calificaciones Informatica Indu'!A524</f>
        <v>523</v>
      </c>
      <c r="B524" t="str">
        <f>'Calificaciones Informatica Indu'!B524</f>
        <v>Rodriguez Flores</v>
      </c>
      <c r="C524" s="45">
        <f>'Calificaciones Informatica Indu'!C524</f>
        <v>0.5</v>
      </c>
      <c r="D524" s="45">
        <f>'Calificaciones Informatica Indu'!D524</f>
        <v>1</v>
      </c>
      <c r="E524" s="45">
        <f>'Calificaciones Informatica Indu'!E524</f>
        <v>0.7</v>
      </c>
      <c r="F524" s="45">
        <f>'Calificaciones Informatica Indu'!F524</f>
        <v>1.15</v>
      </c>
      <c r="G524" s="45">
        <f>'Calificaciones Informatica Indu'!G524</f>
        <v>0</v>
      </c>
      <c r="H524" s="45">
        <f>'Calificaciones Informatica Indu'!H524</f>
        <v>0.7</v>
      </c>
      <c r="I524" s="45">
        <f>'Calificaciones Informatica Indu'!I524</f>
        <v>4</v>
      </c>
      <c r="J524" s="45">
        <f>'Calificaciones Informatica Indu'!J524</f>
        <v>2</v>
      </c>
      <c r="K524" s="45" t="str">
        <f>'Calificaciones Informatica Indu'!K524</f>
        <v>2015-2016</v>
      </c>
      <c r="L524" s="45">
        <f>'Calificaciones Informatica Indu'!L524</f>
        <v>2</v>
      </c>
    </row>
    <row r="525">
      <c r="A525">
        <f>'Calificaciones Informatica Indu'!A525</f>
        <v>524</v>
      </c>
      <c r="B525" t="str">
        <f>'Calificaciones Informatica Indu'!B525</f>
        <v>Rodriguez Tarrat</v>
      </c>
      <c r="C525" s="45">
        <f>'Calificaciones Informatica Indu'!C525</f>
        <v>0.7</v>
      </c>
      <c r="D525" s="45">
        <f>'Calificaciones Informatica Indu'!D525</f>
        <v>1.3</v>
      </c>
      <c r="E525" s="45">
        <f>'Calificaciones Informatica Indu'!E525</f>
        <v>0.7</v>
      </c>
      <c r="F525" s="45">
        <f>'Calificaciones Informatica Indu'!F525</f>
        <v>0.5</v>
      </c>
      <c r="G525" s="45">
        <f>'Calificaciones Informatica Indu'!G525</f>
        <v>0.5</v>
      </c>
      <c r="H525" s="45">
        <f>'Calificaciones Informatica Indu'!H525</f>
        <v>0.4</v>
      </c>
      <c r="I525" s="45">
        <f>'Calificaciones Informatica Indu'!I525</f>
        <v>4.1</v>
      </c>
      <c r="J525" s="45">
        <f>'Calificaciones Informatica Indu'!J525</f>
        <v>2</v>
      </c>
      <c r="K525" s="45" t="str">
        <f>'Calificaciones Informatica Indu'!K525</f>
        <v>2015-2016</v>
      </c>
      <c r="L525" s="45">
        <f>'Calificaciones Informatica Indu'!L525</f>
        <v>2</v>
      </c>
    </row>
    <row r="526">
      <c r="A526">
        <f>'Calificaciones Informatica Indu'!A526</f>
        <v>525</v>
      </c>
      <c r="B526" t="str">
        <f>'Calificaciones Informatica Indu'!B526</f>
        <v>Sanchez Cendrero</v>
      </c>
      <c r="C526" s="45">
        <f>'Calificaciones Informatica Indu'!C526</f>
        <v>0.3</v>
      </c>
      <c r="D526" s="45">
        <f>'Calificaciones Informatica Indu'!D526</f>
        <v>1.21</v>
      </c>
      <c r="E526" s="45">
        <f>'Calificaciones Informatica Indu'!E526</f>
        <v>0.6</v>
      </c>
      <c r="F526" s="45">
        <f>'Calificaciones Informatica Indu'!F526</f>
        <v>0</v>
      </c>
      <c r="G526" s="45" t="str">
        <f>'Calificaciones Informatica Indu'!G526</f>
        <v>NP</v>
      </c>
      <c r="H526" s="45">
        <f>'Calificaciones Informatica Indu'!H526</f>
        <v>0.25</v>
      </c>
      <c r="I526" s="45" t="str">
        <f>'Calificaciones Informatica Indu'!I526</f>
        <v>NP</v>
      </c>
      <c r="J526" s="45">
        <f>'Calificaciones Informatica Indu'!J526</f>
        <v>2</v>
      </c>
      <c r="K526" s="45" t="str">
        <f>'Calificaciones Informatica Indu'!K526</f>
        <v>2015-2016</v>
      </c>
      <c r="L526" s="45">
        <f>'Calificaciones Informatica Indu'!L526</f>
        <v>3</v>
      </c>
    </row>
    <row r="527">
      <c r="A527">
        <f>'Calificaciones Informatica Indu'!A527</f>
        <v>526</v>
      </c>
      <c r="B527" t="str">
        <f>'Calificaciones Informatica Indu'!B527</f>
        <v>Serrano Gil</v>
      </c>
      <c r="C527" s="45">
        <f>'Calificaciones Informatica Indu'!C527</f>
        <v>0</v>
      </c>
      <c r="D527" s="45">
        <f>'Calificaciones Informatica Indu'!D527</f>
        <v>2</v>
      </c>
      <c r="E527" s="45">
        <f>'Calificaciones Informatica Indu'!E527</f>
        <v>0.15</v>
      </c>
      <c r="F527" s="45">
        <f>'Calificaciones Informatica Indu'!F527</f>
        <v>1.5</v>
      </c>
      <c r="G527" s="45">
        <f>'Calificaciones Informatica Indu'!G527</f>
        <v>1.75</v>
      </c>
      <c r="H527" s="45">
        <f>'Calificaciones Informatica Indu'!H527</f>
        <v>0.75</v>
      </c>
      <c r="I527" s="45">
        <f>'Calificaciones Informatica Indu'!I527</f>
        <v>6.2</v>
      </c>
      <c r="J527" s="45">
        <f>'Calificaciones Informatica Indu'!J527</f>
        <v>2</v>
      </c>
      <c r="K527" s="45" t="str">
        <f>'Calificaciones Informatica Indu'!K527</f>
        <v>2015-2016</v>
      </c>
      <c r="L527" s="45">
        <f>'Calificaciones Informatica Indu'!L527</f>
        <v>2</v>
      </c>
    </row>
    <row r="528">
      <c r="A528">
        <f>'Calificaciones Informatica Indu'!A528</f>
        <v>527</v>
      </c>
      <c r="B528" t="str">
        <f>'Calificaciones Informatica Indu'!B528</f>
        <v>Abenojar Ramiro, Miguel Ángel</v>
      </c>
      <c r="C528" s="45">
        <f>'Calificaciones Informatica Indu'!C528</f>
        <v>0</v>
      </c>
      <c r="D528" s="45">
        <f>'Calificaciones Informatica Indu'!D528</f>
        <v>1.38</v>
      </c>
      <c r="E528" s="45">
        <f>'Calificaciones Informatica Indu'!E528</f>
        <v>0.5</v>
      </c>
      <c r="F528" s="45">
        <f>'Calificaciones Informatica Indu'!F528</f>
        <v>0.8</v>
      </c>
      <c r="G528" s="45">
        <f>'Calificaciones Informatica Indu'!G528</f>
        <v>0</v>
      </c>
      <c r="H528" s="45">
        <f>'Calificaciones Informatica Indu'!H528</f>
        <v>0.7</v>
      </c>
      <c r="I528" s="45">
        <f>'Calificaciones Informatica Indu'!I528</f>
        <v>3.4</v>
      </c>
      <c r="J528" s="45">
        <f>'Calificaciones Informatica Indu'!J528</f>
        <v>1</v>
      </c>
      <c r="K528" s="45" t="str">
        <f>'Calificaciones Informatica Indu'!K528</f>
        <v>2016-2017</v>
      </c>
      <c r="L528" s="45">
        <f>'Calificaciones Informatica Indu'!L528</f>
        <v>6</v>
      </c>
    </row>
    <row r="529">
      <c r="A529">
        <f>'Calificaciones Informatica Indu'!A529</f>
        <v>528</v>
      </c>
      <c r="B529" t="str">
        <f>'Calificaciones Informatica Indu'!B529</f>
        <v>Arenas García, Victor Manuel</v>
      </c>
      <c r="C529" s="45">
        <f>'Calificaciones Informatica Indu'!C529</f>
        <v>0.5</v>
      </c>
      <c r="D529" s="45">
        <f>'Calificaciones Informatica Indu'!D529</f>
        <v>0.65</v>
      </c>
      <c r="E529" s="45">
        <f>'Calificaciones Informatica Indu'!E529</f>
        <v>0.65</v>
      </c>
      <c r="F529" s="45">
        <f>'Calificaciones Informatica Indu'!F529</f>
        <v>0</v>
      </c>
      <c r="G529" s="45">
        <f>'Calificaciones Informatica Indu'!G529</f>
        <v>0</v>
      </c>
      <c r="H529" s="45">
        <f>'Calificaciones Informatica Indu'!H529</f>
        <v>0.55</v>
      </c>
      <c r="I529" s="45">
        <f>'Calificaciones Informatica Indu'!I529</f>
        <v>2.3</v>
      </c>
      <c r="J529" s="45">
        <f>'Calificaciones Informatica Indu'!J529</f>
        <v>1</v>
      </c>
      <c r="K529" s="45" t="str">
        <f>'Calificaciones Informatica Indu'!K529</f>
        <v>2016-2017</v>
      </c>
      <c r="L529" s="45">
        <f>'Calificaciones Informatica Indu'!L529</f>
        <v>3</v>
      </c>
    </row>
    <row r="530">
      <c r="A530">
        <f>'Calificaciones Informatica Indu'!A530</f>
        <v>529</v>
      </c>
      <c r="B530" t="str">
        <f>'Calificaciones Informatica Indu'!B530</f>
        <v>Barquero Caballero, Mercedes</v>
      </c>
      <c r="C530" s="45">
        <f>'Calificaciones Informatica Indu'!C530</f>
        <v>0</v>
      </c>
      <c r="D530" s="45">
        <f>'Calificaciones Informatica Indu'!D530</f>
        <v>1.17</v>
      </c>
      <c r="E530" s="45">
        <f>'Calificaciones Informatica Indu'!E530</f>
        <v>1</v>
      </c>
      <c r="F530" s="45" t="str">
        <f>'Calificaciones Informatica Indu'!F530</f>
        <v>NP</v>
      </c>
      <c r="G530" s="45" t="str">
        <f>'Calificaciones Informatica Indu'!G530</f>
        <v>NP</v>
      </c>
      <c r="H530" s="45">
        <f>'Calificaciones Informatica Indu'!H530</f>
        <v>0.3</v>
      </c>
      <c r="I530" s="45" t="str">
        <f>'Calificaciones Informatica Indu'!I530</f>
        <v>NP</v>
      </c>
      <c r="J530" s="45">
        <f>'Calificaciones Informatica Indu'!J530</f>
        <v>1</v>
      </c>
      <c r="K530" s="45" t="str">
        <f>'Calificaciones Informatica Indu'!K530</f>
        <v>2016-2017</v>
      </c>
      <c r="L530" s="45">
        <f>'Calificaciones Informatica Indu'!L530</f>
        <v>1</v>
      </c>
    </row>
    <row r="531">
      <c r="A531">
        <f>'Calificaciones Informatica Indu'!A531</f>
        <v>530</v>
      </c>
      <c r="B531" t="str">
        <f>'Calificaciones Informatica Indu'!B531</f>
        <v>Blanco Metidieri, Sara</v>
      </c>
      <c r="C531" s="45">
        <f>'Calificaciones Informatica Indu'!C531</f>
        <v>0.7</v>
      </c>
      <c r="D531" s="45">
        <f>'Calificaciones Informatica Indu'!D531</f>
        <v>1.63</v>
      </c>
      <c r="E531" s="45">
        <f>'Calificaciones Informatica Indu'!E531</f>
        <v>0.6415</v>
      </c>
      <c r="F531" s="45">
        <f>'Calificaciones Informatica Indu'!F531</f>
        <v>1.5</v>
      </c>
      <c r="G531" s="45">
        <f>'Calificaciones Informatica Indu'!G531</f>
        <v>2.75</v>
      </c>
      <c r="H531" s="45">
        <f>'Calificaciones Informatica Indu'!H531</f>
        <v>1.5</v>
      </c>
      <c r="I531" s="45">
        <f>'Calificaciones Informatica Indu'!I531</f>
        <v>8.7</v>
      </c>
      <c r="J531" s="45">
        <f>'Calificaciones Informatica Indu'!J531</f>
        <v>1</v>
      </c>
      <c r="K531" s="45" t="str">
        <f>'Calificaciones Informatica Indu'!K531</f>
        <v>2016-2017</v>
      </c>
      <c r="L531" s="45">
        <f>'Calificaciones Informatica Indu'!L531</f>
        <v>1</v>
      </c>
    </row>
    <row r="532">
      <c r="A532">
        <f>'Calificaciones Informatica Indu'!A532</f>
        <v>531</v>
      </c>
      <c r="B532" t="str">
        <f>'Calificaciones Informatica Indu'!B532</f>
        <v>Bresó Saucedo, Carlos</v>
      </c>
      <c r="C532" s="45">
        <f>'Calificaciones Informatica Indu'!C532</f>
        <v>0.4</v>
      </c>
      <c r="D532" s="45">
        <f>'Calificaciones Informatica Indu'!D532</f>
        <v>1.16</v>
      </c>
      <c r="E532" s="45">
        <f>'Calificaciones Informatica Indu'!E532</f>
        <v>0.741</v>
      </c>
      <c r="F532" s="45">
        <f>'Calificaciones Informatica Indu'!F532</f>
        <v>0.675</v>
      </c>
      <c r="G532" s="45">
        <f>'Calificaciones Informatica Indu'!G532</f>
        <v>1.4</v>
      </c>
      <c r="H532" s="45">
        <f>'Calificaciones Informatica Indu'!H532</f>
        <v>0.75</v>
      </c>
      <c r="I532" s="45">
        <f>'Calificaciones Informatica Indu'!I532</f>
        <v>5.1</v>
      </c>
      <c r="J532" s="45">
        <f>'Calificaciones Informatica Indu'!J532</f>
        <v>1</v>
      </c>
      <c r="K532" s="45" t="str">
        <f>'Calificaciones Informatica Indu'!K532</f>
        <v>2016-2017</v>
      </c>
      <c r="L532" s="45">
        <f>'Calificaciones Informatica Indu'!L532</f>
        <v>1</v>
      </c>
    </row>
    <row r="533">
      <c r="A533">
        <f>'Calificaciones Informatica Indu'!A533</f>
        <v>532</v>
      </c>
      <c r="B533" t="str">
        <f>'Calificaciones Informatica Indu'!B533</f>
        <v>Castarnado Ramirez, Javier</v>
      </c>
      <c r="C533" s="45">
        <f>'Calificaciones Informatica Indu'!C533</f>
        <v>0.1</v>
      </c>
      <c r="D533" s="45">
        <f>'Calificaciones Informatica Indu'!D533</f>
        <v>1.33</v>
      </c>
      <c r="E533" s="45">
        <f>'Calificaciones Informatica Indu'!E533</f>
        <v>0</v>
      </c>
      <c r="F533" s="45" t="str">
        <f>'Calificaciones Informatica Indu'!F533</f>
        <v>NP</v>
      </c>
      <c r="G533" s="45" t="str">
        <f>'Calificaciones Informatica Indu'!G533</f>
        <v>NP</v>
      </c>
      <c r="H533" s="45">
        <f>'Calificaciones Informatica Indu'!H533</f>
        <v>0</v>
      </c>
      <c r="I533" s="45" t="str">
        <f>'Calificaciones Informatica Indu'!I533</f>
        <v>NP</v>
      </c>
      <c r="J533" s="45">
        <f>'Calificaciones Informatica Indu'!J533</f>
        <v>1</v>
      </c>
      <c r="K533" s="45" t="str">
        <f>'Calificaciones Informatica Indu'!K533</f>
        <v>2016-2017</v>
      </c>
      <c r="L533" s="45">
        <f>'Calificaciones Informatica Indu'!L533</f>
        <v>1</v>
      </c>
    </row>
    <row r="534">
      <c r="A534">
        <f>'Calificaciones Informatica Indu'!A534</f>
        <v>533</v>
      </c>
      <c r="B534" t="str">
        <f>'Calificaciones Informatica Indu'!B534</f>
        <v>Contador Carmona, Mario</v>
      </c>
      <c r="C534" s="45">
        <f>'Calificaciones Informatica Indu'!C534</f>
        <v>0</v>
      </c>
      <c r="D534" s="45">
        <f>'Calificaciones Informatica Indu'!D534</f>
        <v>1.32</v>
      </c>
      <c r="E534" s="45">
        <f>'Calificaciones Informatica Indu'!E534</f>
        <v>0.53</v>
      </c>
      <c r="F534" s="45">
        <f>'Calificaciones Informatica Indu'!F534</f>
        <v>0</v>
      </c>
      <c r="G534" s="45">
        <f>'Calificaciones Informatica Indu'!G534</f>
        <v>0</v>
      </c>
      <c r="H534" s="45">
        <f>'Calificaciones Informatica Indu'!H534</f>
        <v>0.75</v>
      </c>
      <c r="I534" s="45">
        <f>'Calificaciones Informatica Indu'!I534</f>
        <v>2.6</v>
      </c>
      <c r="J534" s="45">
        <f>'Calificaciones Informatica Indu'!J534</f>
        <v>1</v>
      </c>
      <c r="K534" s="45" t="str">
        <f>'Calificaciones Informatica Indu'!K534</f>
        <v>2016-2017</v>
      </c>
      <c r="L534" s="45">
        <f>'Calificaciones Informatica Indu'!L534</f>
        <v>3</v>
      </c>
    </row>
    <row r="535">
      <c r="A535">
        <f>'Calificaciones Informatica Indu'!A535</f>
        <v>534</v>
      </c>
      <c r="B535" t="str">
        <f>'Calificaciones Informatica Indu'!B535</f>
        <v>Custodio Arenal, Pablo Agustin</v>
      </c>
      <c r="C535" s="45">
        <f>'Calificaciones Informatica Indu'!C535</f>
        <v>0.1</v>
      </c>
      <c r="D535" s="45">
        <f>'Calificaciones Informatica Indu'!D535</f>
        <v>0.95</v>
      </c>
      <c r="E535" s="45">
        <f>'Calificaciones Informatica Indu'!E535</f>
        <v>0.8</v>
      </c>
      <c r="F535" s="45">
        <f>'Calificaciones Informatica Indu'!F535</f>
        <v>0</v>
      </c>
      <c r="G535" s="45">
        <f>'Calificaciones Informatica Indu'!G535</f>
        <v>0</v>
      </c>
      <c r="H535" s="45">
        <f>'Calificaciones Informatica Indu'!H535</f>
        <v>0.75</v>
      </c>
      <c r="I535" s="45">
        <f>'Calificaciones Informatica Indu'!I535</f>
        <v>1.6</v>
      </c>
      <c r="J535" s="45">
        <f>'Calificaciones Informatica Indu'!J535</f>
        <v>1</v>
      </c>
      <c r="K535" s="45" t="str">
        <f>'Calificaciones Informatica Indu'!K535</f>
        <v>2016-2017</v>
      </c>
      <c r="L535" s="45">
        <f>'Calificaciones Informatica Indu'!L535</f>
        <v>1</v>
      </c>
    </row>
    <row r="536">
      <c r="A536">
        <f>'Calificaciones Informatica Indu'!A536</f>
        <v>535</v>
      </c>
      <c r="B536" t="str">
        <f>'Calificaciones Informatica Indu'!B536</f>
        <v>Rafael Diaz, Borja</v>
      </c>
      <c r="C536" s="45">
        <f>'Calificaciones Informatica Indu'!C536</f>
        <v>0.1</v>
      </c>
      <c r="D536" s="45" t="str">
        <f>'Calificaciones Informatica Indu'!D536</f>
        <v>NP</v>
      </c>
      <c r="E536" s="45">
        <f>'Calificaciones Informatica Indu'!E536</f>
        <v>0.53</v>
      </c>
      <c r="F536" s="45" t="str">
        <f>'Calificaciones Informatica Indu'!F536</f>
        <v>NP</v>
      </c>
      <c r="G536" s="45" t="str">
        <f>'Calificaciones Informatica Indu'!G536</f>
        <v>NP</v>
      </c>
      <c r="H536" s="45">
        <f>'Calificaciones Informatica Indu'!H536</f>
        <v>0.2</v>
      </c>
      <c r="I536" s="45" t="str">
        <f>'Calificaciones Informatica Indu'!I536</f>
        <v>NP</v>
      </c>
      <c r="J536" s="45">
        <f>'Calificaciones Informatica Indu'!J536</f>
        <v>1</v>
      </c>
      <c r="K536" s="45" t="str">
        <f>'Calificaciones Informatica Indu'!K536</f>
        <v>2016-2017</v>
      </c>
      <c r="L536" s="45">
        <f>'Calificaciones Informatica Indu'!L536</f>
        <v>1</v>
      </c>
    </row>
    <row r="537">
      <c r="A537">
        <f>'Calificaciones Informatica Indu'!A537</f>
        <v>536</v>
      </c>
      <c r="B537" t="str">
        <f>'Calificaciones Informatica Indu'!B537</f>
        <v>Dorado Bautista, Sergio</v>
      </c>
      <c r="C537" s="45">
        <f>'Calificaciones Informatica Indu'!C537</f>
        <v>0</v>
      </c>
      <c r="D537" s="45" t="str">
        <f>'Calificaciones Informatica Indu'!D537</f>
        <v>NP</v>
      </c>
      <c r="E537" s="45">
        <f>'Calificaciones Informatica Indu'!E537</f>
        <v>0.7</v>
      </c>
      <c r="F537" s="45" t="str">
        <f>'Calificaciones Informatica Indu'!F537</f>
        <v>NP</v>
      </c>
      <c r="G537" s="45" t="str">
        <f>'Calificaciones Informatica Indu'!G537</f>
        <v>NP</v>
      </c>
      <c r="H537" s="45">
        <f>'Calificaciones Informatica Indu'!H537</f>
        <v>0.75</v>
      </c>
      <c r="I537" s="45" t="str">
        <f>'Calificaciones Informatica Indu'!I537</f>
        <v>NP</v>
      </c>
      <c r="J537" s="45">
        <f>'Calificaciones Informatica Indu'!J537</f>
        <v>1</v>
      </c>
      <c r="K537" s="45" t="str">
        <f>'Calificaciones Informatica Indu'!K537</f>
        <v>2016-2017</v>
      </c>
      <c r="L537" s="45">
        <f>'Calificaciones Informatica Indu'!L537</f>
        <v>6</v>
      </c>
    </row>
    <row r="538">
      <c r="A538">
        <f>'Calificaciones Informatica Indu'!A538</f>
        <v>537</v>
      </c>
      <c r="B538" t="str">
        <f>'Calificaciones Informatica Indu'!B538</f>
        <v>Fernández González, Carmen</v>
      </c>
      <c r="C538" s="45">
        <f>'Calificaciones Informatica Indu'!C538</f>
        <v>0.7</v>
      </c>
      <c r="D538" s="45">
        <f>'Calificaciones Informatica Indu'!D538</f>
        <v>1.46</v>
      </c>
      <c r="E538" s="45">
        <f>'Calificaciones Informatica Indu'!E538</f>
        <v>0.6</v>
      </c>
      <c r="F538" s="45">
        <f>'Calificaciones Informatica Indu'!F538</f>
        <v>0</v>
      </c>
      <c r="G538" s="45">
        <f>'Calificaciones Informatica Indu'!G538</f>
        <v>0.2</v>
      </c>
      <c r="H538" s="45">
        <f>'Calificaciones Informatica Indu'!H538</f>
        <v>0.8</v>
      </c>
      <c r="I538" s="45">
        <f>'Calificaciones Informatica Indu'!I538</f>
        <v>3.7</v>
      </c>
      <c r="J538" s="45">
        <f>'Calificaciones Informatica Indu'!J538</f>
        <v>1</v>
      </c>
      <c r="K538" s="45" t="str">
        <f>'Calificaciones Informatica Indu'!K538</f>
        <v>2016-2017</v>
      </c>
      <c r="L538" s="45">
        <f>'Calificaciones Informatica Indu'!L538</f>
        <v>3</v>
      </c>
    </row>
    <row r="539">
      <c r="A539">
        <f>'Calificaciones Informatica Indu'!A539</f>
        <v>538</v>
      </c>
      <c r="B539" t="str">
        <f>'Calificaciones Informatica Indu'!B539</f>
        <v>García Sánchez, Javier</v>
      </c>
      <c r="C539" s="45">
        <f>'Calificaciones Informatica Indu'!C539</f>
        <v>0</v>
      </c>
      <c r="D539" s="45">
        <f>'Calificaciones Informatica Indu'!D539</f>
        <v>1.5</v>
      </c>
      <c r="E539" s="45">
        <f>'Calificaciones Informatica Indu'!E539</f>
        <v>0.95</v>
      </c>
      <c r="F539" s="45" t="str">
        <f>'Calificaciones Informatica Indu'!F539</f>
        <v>NP</v>
      </c>
      <c r="G539" s="45" t="str">
        <f>'Calificaciones Informatica Indu'!G539</f>
        <v>NP</v>
      </c>
      <c r="H539" s="45">
        <f>'Calificaciones Informatica Indu'!H539</f>
        <v>0</v>
      </c>
      <c r="I539" s="45" t="str">
        <f>'Calificaciones Informatica Indu'!I539</f>
        <v>NP</v>
      </c>
      <c r="J539" s="45">
        <f>'Calificaciones Informatica Indu'!J539</f>
        <v>1</v>
      </c>
      <c r="K539" s="45" t="str">
        <f>'Calificaciones Informatica Indu'!K539</f>
        <v>2016-2017</v>
      </c>
      <c r="L539" s="45">
        <f>'Calificaciones Informatica Indu'!L539</f>
        <v>6</v>
      </c>
    </row>
    <row r="540">
      <c r="A540">
        <f>'Calificaciones Informatica Indu'!A540</f>
        <v>539</v>
      </c>
      <c r="B540" t="str">
        <f>'Calificaciones Informatica Indu'!B540</f>
        <v>Hidalgo Calero, José Antonio</v>
      </c>
      <c r="C540" s="45">
        <f>'Calificaciones Informatica Indu'!C540</f>
        <v>1</v>
      </c>
      <c r="D540" s="45">
        <f>'Calificaciones Informatica Indu'!D540</f>
        <v>1.75</v>
      </c>
      <c r="E540" s="45">
        <f>'Calificaciones Informatica Indu'!E540</f>
        <v>0.8</v>
      </c>
      <c r="F540" s="45">
        <f>'Calificaciones Informatica Indu'!F540</f>
        <v>1.2</v>
      </c>
      <c r="G540" s="45">
        <f>'Calificaciones Informatica Indu'!G540</f>
        <v>2.9</v>
      </c>
      <c r="H540" s="45">
        <f>'Calificaciones Informatica Indu'!H540</f>
        <v>1.5</v>
      </c>
      <c r="I540" s="45">
        <f>'Calificaciones Informatica Indu'!I540</f>
        <v>9.5</v>
      </c>
      <c r="J540" s="45">
        <f>'Calificaciones Informatica Indu'!J540</f>
        <v>1</v>
      </c>
      <c r="K540" s="45" t="str">
        <f>'Calificaciones Informatica Indu'!K540</f>
        <v>2016-2017</v>
      </c>
      <c r="L540" s="45">
        <f>'Calificaciones Informatica Indu'!L540</f>
        <v>1</v>
      </c>
    </row>
    <row r="541">
      <c r="A541">
        <f>'Calificaciones Informatica Indu'!A541</f>
        <v>540</v>
      </c>
      <c r="B541" t="str">
        <f>'Calificaciones Informatica Indu'!B541</f>
        <v>Lozano Castellanos, Carlos</v>
      </c>
      <c r="C541" s="45">
        <f>'Calificaciones Informatica Indu'!C541</f>
        <v>1</v>
      </c>
      <c r="D541" s="45">
        <f>'Calificaciones Informatica Indu'!D541</f>
        <v>1.33</v>
      </c>
      <c r="E541" s="45">
        <f>'Calificaciones Informatica Indu'!E541</f>
        <v>1</v>
      </c>
      <c r="F541" s="45">
        <f>'Calificaciones Informatica Indu'!F541</f>
        <v>1.425</v>
      </c>
      <c r="G541" s="45">
        <f>'Calificaciones Informatica Indu'!G541</f>
        <v>2.2</v>
      </c>
      <c r="H541" s="45">
        <f>'Calificaciones Informatica Indu'!H541</f>
        <v>0.8</v>
      </c>
      <c r="I541" s="45">
        <f>'Calificaciones Informatica Indu'!I541</f>
        <v>7.8</v>
      </c>
      <c r="J541" s="45">
        <f>'Calificaciones Informatica Indu'!J541</f>
        <v>1</v>
      </c>
      <c r="K541" s="45" t="str">
        <f>'Calificaciones Informatica Indu'!K541</f>
        <v>2016-2017</v>
      </c>
      <c r="L541" s="45">
        <f>'Calificaciones Informatica Indu'!L541</f>
        <v>1</v>
      </c>
    </row>
    <row r="542">
      <c r="A542">
        <f>'Calificaciones Informatica Indu'!A542</f>
        <v>541</v>
      </c>
      <c r="B542" t="str">
        <f>'Calificaciones Informatica Indu'!B542</f>
        <v>Moreno Salgado, Antonio</v>
      </c>
      <c r="C542" s="45">
        <f>'Calificaciones Informatica Indu'!C542</f>
        <v>0.4</v>
      </c>
      <c r="D542" s="45">
        <f>'Calificaciones Informatica Indu'!D542</f>
        <v>0.66</v>
      </c>
      <c r="E542" s="45">
        <f>'Calificaciones Informatica Indu'!E542</f>
        <v>0.65</v>
      </c>
      <c r="F542" s="45" t="str">
        <f>'Calificaciones Informatica Indu'!F542</f>
        <v>NP</v>
      </c>
      <c r="G542" s="45" t="str">
        <f>'Calificaciones Informatica Indu'!G542</f>
        <v>NP</v>
      </c>
      <c r="H542" s="45">
        <f>'Calificaciones Informatica Indu'!H542</f>
        <v>0.2</v>
      </c>
      <c r="I542" s="45" t="str">
        <f>'Calificaciones Informatica Indu'!I542</f>
        <v>NP</v>
      </c>
      <c r="J542" s="45">
        <f>'Calificaciones Informatica Indu'!J542</f>
        <v>1</v>
      </c>
      <c r="K542" s="45" t="str">
        <f>'Calificaciones Informatica Indu'!K542</f>
        <v>2016-2017</v>
      </c>
      <c r="L542" s="45">
        <f>'Calificaciones Informatica Indu'!L542</f>
        <v>3</v>
      </c>
    </row>
    <row r="543">
      <c r="A543">
        <f>'Calificaciones Informatica Indu'!A543</f>
        <v>542</v>
      </c>
      <c r="B543" t="str">
        <f>'Calificaciones Informatica Indu'!B543</f>
        <v>Muñoz Martínez, Sergio</v>
      </c>
      <c r="C543" s="45">
        <f>'Calificaciones Informatica Indu'!C543</f>
        <v>0.5</v>
      </c>
      <c r="D543" s="45">
        <f>'Calificaciones Informatica Indu'!D543</f>
        <v>1.56</v>
      </c>
      <c r="E543" s="45">
        <f>'Calificaciones Informatica Indu'!E543</f>
        <v>0.737</v>
      </c>
      <c r="F543" s="45">
        <f>'Calificaciones Informatica Indu'!F543</f>
        <v>1.275</v>
      </c>
      <c r="G543" s="45">
        <f>'Calificaciones Informatica Indu'!G543</f>
        <v>0.9</v>
      </c>
      <c r="H543" s="45">
        <f>'Calificaciones Informatica Indu'!H543</f>
        <v>0.95</v>
      </c>
      <c r="I543" s="45">
        <f>'Calificaciones Informatica Indu'!I543</f>
        <v>5.9</v>
      </c>
      <c r="J543" s="45">
        <f>'Calificaciones Informatica Indu'!J543</f>
        <v>1</v>
      </c>
      <c r="K543" s="45" t="str">
        <f>'Calificaciones Informatica Indu'!K543</f>
        <v>2016-2017</v>
      </c>
      <c r="L543" s="45">
        <f>'Calificaciones Informatica Indu'!L543</f>
        <v>1</v>
      </c>
    </row>
    <row r="544">
      <c r="A544">
        <f>'Calificaciones Informatica Indu'!A544</f>
        <v>543</v>
      </c>
      <c r="B544" t="str">
        <f>'Calificaciones Informatica Indu'!B544</f>
        <v>Neguema MBA, Manuel</v>
      </c>
      <c r="C544" s="45">
        <f>'Calificaciones Informatica Indu'!C544</f>
        <v>0.1</v>
      </c>
      <c r="D544" s="45">
        <f>'Calificaciones Informatica Indu'!D544</f>
        <v>0.98</v>
      </c>
      <c r="E544" s="45">
        <f>'Calificaciones Informatica Indu'!E544</f>
        <v>0.4</v>
      </c>
      <c r="F544" s="45">
        <f>'Calificaciones Informatica Indu'!F544</f>
        <v>0.3</v>
      </c>
      <c r="G544" s="45" t="str">
        <f>'Calificaciones Informatica Indu'!G544</f>
        <v>NP</v>
      </c>
      <c r="H544" s="45">
        <f>'Calificaciones Informatica Indu'!H544</f>
        <v>0.12</v>
      </c>
      <c r="I544" s="45" t="str">
        <f>'Calificaciones Informatica Indu'!I544</f>
        <v>NP</v>
      </c>
      <c r="J544" s="45">
        <f>'Calificaciones Informatica Indu'!J544</f>
        <v>1</v>
      </c>
      <c r="K544" s="45" t="str">
        <f>'Calificaciones Informatica Indu'!K544</f>
        <v>2016-2017</v>
      </c>
      <c r="L544" s="45">
        <f>'Calificaciones Informatica Indu'!L544</f>
        <v>1</v>
      </c>
    </row>
    <row r="545">
      <c r="A545">
        <f>'Calificaciones Informatica Indu'!A545</f>
        <v>544</v>
      </c>
      <c r="B545" t="str">
        <f>'Calificaciones Informatica Indu'!B545</f>
        <v>Orellana Cerrillo, David</v>
      </c>
      <c r="C545" s="45">
        <f>'Calificaciones Informatica Indu'!C545</f>
        <v>0.6</v>
      </c>
      <c r="D545" s="45">
        <f>'Calificaciones Informatica Indu'!D545</f>
        <v>1.06</v>
      </c>
      <c r="E545" s="45">
        <f>'Calificaciones Informatica Indu'!E545</f>
        <v>0.6</v>
      </c>
      <c r="F545" s="45">
        <f>'Calificaciones Informatica Indu'!F545</f>
        <v>0.675</v>
      </c>
      <c r="G545" s="45">
        <f>'Calificaciones Informatica Indu'!G545</f>
        <v>0.75</v>
      </c>
      <c r="H545" s="45">
        <f>'Calificaciones Informatica Indu'!H545</f>
        <v>0.75</v>
      </c>
      <c r="I545" s="45">
        <f>'Calificaciones Informatica Indu'!I545</f>
        <v>4.4</v>
      </c>
      <c r="J545" s="45">
        <f>'Calificaciones Informatica Indu'!J545</f>
        <v>1</v>
      </c>
      <c r="K545" s="45" t="str">
        <f>'Calificaciones Informatica Indu'!K545</f>
        <v>2016-2017</v>
      </c>
      <c r="L545" s="45">
        <f>'Calificaciones Informatica Indu'!L545</f>
        <v>3</v>
      </c>
    </row>
    <row r="546">
      <c r="A546">
        <f>'Calificaciones Informatica Indu'!A546</f>
        <v>545</v>
      </c>
      <c r="B546" t="str">
        <f>'Calificaciones Informatica Indu'!B546</f>
        <v>Palomero Flores, Antonio</v>
      </c>
      <c r="C546" s="45">
        <f>'Calificaciones Informatica Indu'!C546</f>
        <v>0.1</v>
      </c>
      <c r="D546" s="45">
        <f>'Calificaciones Informatica Indu'!D546</f>
        <v>0.3</v>
      </c>
      <c r="E546" s="45">
        <f>'Calificaciones Informatica Indu'!E546</f>
        <v>0.6415</v>
      </c>
      <c r="F546" s="45">
        <f>'Calificaciones Informatica Indu'!F546</f>
        <v>0.075</v>
      </c>
      <c r="G546" s="45" t="str">
        <f>'Calificaciones Informatica Indu'!G546</f>
        <v>NP</v>
      </c>
      <c r="H546" s="45">
        <f>'Calificaciones Informatica Indu'!H546</f>
        <v>0.5</v>
      </c>
      <c r="I546" s="45" t="str">
        <f>'Calificaciones Informatica Indu'!I546</f>
        <v>NP</v>
      </c>
      <c r="J546" s="45">
        <f>'Calificaciones Informatica Indu'!J546</f>
        <v>1</v>
      </c>
      <c r="K546" s="45" t="str">
        <f>'Calificaciones Informatica Indu'!K546</f>
        <v>2016-2017</v>
      </c>
      <c r="L546" s="45">
        <f>'Calificaciones Informatica Indu'!L546</f>
        <v>1</v>
      </c>
    </row>
    <row r="547">
      <c r="A547">
        <f>'Calificaciones Informatica Indu'!A547</f>
        <v>546</v>
      </c>
      <c r="B547" t="str">
        <f>'Calificaciones Informatica Indu'!B547</f>
        <v>Rodriguez Flores, Laura</v>
      </c>
      <c r="C547" s="45">
        <f>'Calificaciones Informatica Indu'!C547</f>
        <v>0.5</v>
      </c>
      <c r="D547" s="45">
        <f>'Calificaciones Informatica Indu'!D547</f>
        <v>0.86</v>
      </c>
      <c r="E547" s="45">
        <f>'Calificaciones Informatica Indu'!E547</f>
        <v>0.7</v>
      </c>
      <c r="F547" s="45">
        <f>'Calificaciones Informatica Indu'!F547</f>
        <v>0.75</v>
      </c>
      <c r="G547" s="45">
        <f>'Calificaciones Informatica Indu'!G547</f>
        <v>0.2</v>
      </c>
      <c r="H547" s="45">
        <f>'Calificaciones Informatica Indu'!H547</f>
        <v>0.7</v>
      </c>
      <c r="I547" s="45">
        <f>'Calificaciones Informatica Indu'!I547</f>
        <v>3.7</v>
      </c>
      <c r="J547" s="45">
        <f>'Calificaciones Informatica Indu'!J547</f>
        <v>1</v>
      </c>
      <c r="K547" s="45" t="str">
        <f>'Calificaciones Informatica Indu'!K547</f>
        <v>2016-2017</v>
      </c>
      <c r="L547" s="45">
        <f>'Calificaciones Informatica Indu'!L547</f>
        <v>3</v>
      </c>
    </row>
    <row r="548">
      <c r="A548">
        <f>'Calificaciones Informatica Indu'!A548</f>
        <v>547</v>
      </c>
      <c r="B548" t="str">
        <f>'Calificaciones Informatica Indu'!B548</f>
        <v>Rodriguez Tarrat, Alberto</v>
      </c>
      <c r="C548" s="45">
        <f>'Calificaciones Informatica Indu'!C548</f>
        <v>0.8</v>
      </c>
      <c r="D548" s="45">
        <f>'Calificaciones Informatica Indu'!D548</f>
        <v>0.87</v>
      </c>
      <c r="E548" s="45">
        <f>'Calificaciones Informatica Indu'!E548</f>
        <v>0.7</v>
      </c>
      <c r="F548" s="45">
        <f>'Calificaciones Informatica Indu'!F548</f>
        <v>0.675</v>
      </c>
      <c r="G548" s="45">
        <f>'Calificaciones Informatica Indu'!G548</f>
        <v>0.2</v>
      </c>
      <c r="H548" s="45">
        <f>'Calificaciones Informatica Indu'!H548</f>
        <v>0.75</v>
      </c>
      <c r="I548" s="45">
        <f>'Calificaciones Informatica Indu'!I548</f>
        <v>3.9</v>
      </c>
      <c r="J548" s="45">
        <f>'Calificaciones Informatica Indu'!J548</f>
        <v>1</v>
      </c>
      <c r="K548" s="45" t="str">
        <f>'Calificaciones Informatica Indu'!K548</f>
        <v>2016-2017</v>
      </c>
      <c r="L548" s="45">
        <f>'Calificaciones Informatica Indu'!L548</f>
        <v>3</v>
      </c>
    </row>
    <row r="549">
      <c r="A549">
        <f>'Calificaciones Informatica Indu'!A549</f>
        <v>548</v>
      </c>
      <c r="B549" t="str">
        <f>'Calificaciones Informatica Indu'!B549</f>
        <v>Sánchez Cendrero, Daniel</v>
      </c>
      <c r="C549" s="45">
        <f>'Calificaciones Informatica Indu'!C549</f>
        <v>0</v>
      </c>
      <c r="D549" s="45">
        <f>'Calificaciones Informatica Indu'!D549</f>
        <v>0.95</v>
      </c>
      <c r="E549" s="45">
        <f>'Calificaciones Informatica Indu'!E549</f>
        <v>0.6</v>
      </c>
      <c r="F549" s="45">
        <f>'Calificaciones Informatica Indu'!F549</f>
        <v>0.3</v>
      </c>
      <c r="G549" s="45" t="str">
        <f>'Calificaciones Informatica Indu'!G549</f>
        <v>NP</v>
      </c>
      <c r="H549" s="45">
        <f>'Calificaciones Informatica Indu'!H549</f>
        <v>0.75</v>
      </c>
      <c r="I549" s="45" t="str">
        <f>'Calificaciones Informatica Indu'!I549</f>
        <v>NP</v>
      </c>
      <c r="J549" s="45">
        <f>'Calificaciones Informatica Indu'!J549</f>
        <v>1</v>
      </c>
      <c r="K549" s="45" t="str">
        <f>'Calificaciones Informatica Indu'!K549</f>
        <v>2016-2017</v>
      </c>
      <c r="L549" s="45">
        <f>'Calificaciones Informatica Indu'!L549</f>
        <v>2</v>
      </c>
    </row>
    <row r="550">
      <c r="A550">
        <f>'Calificaciones Informatica Indu'!A550</f>
        <v>549</v>
      </c>
      <c r="B550" t="str">
        <f>'Calificaciones Informatica Indu'!B550</f>
        <v>Sánchez Hermosilla Osorio, Raquel</v>
      </c>
      <c r="C550" s="45">
        <f>'Calificaciones Informatica Indu'!C550</f>
        <v>0.1</v>
      </c>
      <c r="D550" s="45">
        <f>'Calificaciones Informatica Indu'!D550</f>
        <v>1.58</v>
      </c>
      <c r="E550" s="45">
        <f>'Calificaciones Informatica Indu'!E550</f>
        <v>0.741</v>
      </c>
      <c r="F550" s="45">
        <f>'Calificaciones Informatica Indu'!F550</f>
        <v>0</v>
      </c>
      <c r="G550" s="45">
        <f>'Calificaciones Informatica Indu'!G550</f>
        <v>0</v>
      </c>
      <c r="H550" s="45">
        <f>'Calificaciones Informatica Indu'!H550</f>
        <v>1</v>
      </c>
      <c r="I550" s="45">
        <f>'Calificaciones Informatica Indu'!I550</f>
        <v>3.4</v>
      </c>
      <c r="J550" s="45">
        <f>'Calificaciones Informatica Indu'!J550</f>
        <v>1</v>
      </c>
      <c r="K550" s="45" t="str">
        <f>'Calificaciones Informatica Indu'!K550</f>
        <v>2016-2017</v>
      </c>
      <c r="L550" s="45">
        <f>'Calificaciones Informatica Indu'!L550</f>
        <v>1</v>
      </c>
    </row>
    <row r="551">
      <c r="A551">
        <f>'Calificaciones Informatica Indu'!A551</f>
        <v>550</v>
      </c>
      <c r="B551" t="str">
        <f>'Calificaciones Informatica Indu'!B551</f>
        <v>Tintorero Cerro, Alfonso</v>
      </c>
      <c r="C551" s="45">
        <f>'Calificaciones Informatica Indu'!C551</f>
        <v>0.1</v>
      </c>
      <c r="D551" s="45">
        <f>'Calificaciones Informatica Indu'!D551</f>
        <v>0.7</v>
      </c>
      <c r="E551" s="45">
        <f>'Calificaciones Informatica Indu'!E551</f>
        <v>0.737</v>
      </c>
      <c r="F551" s="45">
        <f>'Calificaciones Informatica Indu'!F551</f>
        <v>0</v>
      </c>
      <c r="G551" s="45">
        <f>'Calificaciones Informatica Indu'!G551</f>
        <v>0</v>
      </c>
      <c r="H551" s="45">
        <f>'Calificaciones Informatica Indu'!H551</f>
        <v>0.5</v>
      </c>
      <c r="I551" s="45">
        <f>'Calificaciones Informatica Indu'!I551</f>
        <v>2</v>
      </c>
      <c r="J551" s="45">
        <f>'Calificaciones Informatica Indu'!J551</f>
        <v>1</v>
      </c>
      <c r="K551" s="45" t="str">
        <f>'Calificaciones Informatica Indu'!K551</f>
        <v>2016-2017</v>
      </c>
      <c r="L551" s="45">
        <f>'Calificaciones Informatica Indu'!L551</f>
        <v>1</v>
      </c>
    </row>
    <row r="552">
      <c r="A552">
        <f>'Calificaciones Informatica Indu'!A552</f>
        <v>551</v>
      </c>
      <c r="B552" t="str">
        <f>'Calificaciones Informatica Indu'!B552</f>
        <v>Varea Delgado, María</v>
      </c>
      <c r="C552" s="45">
        <f>'Calificaciones Informatica Indu'!C552</f>
        <v>0.5</v>
      </c>
      <c r="D552" s="45">
        <f>'Calificaciones Informatica Indu'!D552</f>
        <v>1.93</v>
      </c>
      <c r="E552" s="45">
        <f>'Calificaciones Informatica Indu'!E552</f>
        <v>0.741</v>
      </c>
      <c r="F552" s="45">
        <f>'Calificaciones Informatica Indu'!F552</f>
        <v>0.825</v>
      </c>
      <c r="G552" s="45" t="str">
        <f>'Calificaciones Informatica Indu'!G552</f>
        <v>NP</v>
      </c>
      <c r="H552" s="45">
        <f>'Calificaciones Informatica Indu'!H552</f>
        <v>0.75</v>
      </c>
      <c r="I552" s="45" t="str">
        <f>'Calificaciones Informatica Indu'!I552</f>
        <v>NP</v>
      </c>
      <c r="J552" s="45">
        <f>'Calificaciones Informatica Indu'!J552</f>
        <v>1</v>
      </c>
      <c r="K552" s="45" t="str">
        <f>'Calificaciones Informatica Indu'!K552</f>
        <v>2016-2017</v>
      </c>
      <c r="L552" s="45">
        <f>'Calificaciones Informatica Indu'!L552</f>
        <v>1</v>
      </c>
    </row>
    <row r="553">
      <c r="A553" t="str">
        <f>'Calificaciones Informatica Indu'!A553</f>
        <v/>
      </c>
      <c r="B553" t="str">
        <f>'Calificaciones Informatica Indu'!B553</f>
        <v/>
      </c>
      <c r="C553" t="str">
        <f>'Calificaciones Informatica Indu'!C553</f>
        <v>T1</v>
      </c>
      <c r="D553" t="str">
        <f>'Calificaciones Informatica Indu'!D553</f>
        <v>T2</v>
      </c>
      <c r="E553" t="str">
        <f>'Calificaciones Informatica Indu'!E553</f>
        <v>T3</v>
      </c>
      <c r="F553" t="str">
        <f>'Calificaciones Informatica Indu'!F553</f>
        <v>T4</v>
      </c>
      <c r="G553" t="str">
        <f>'Calificaciones Informatica Indu'!G553</f>
        <v>T5</v>
      </c>
      <c r="H553" t="str">
        <f>'Calificaciones Informatica Indu'!H553</f>
        <v>T6</v>
      </c>
      <c r="I553" t="str">
        <f>'Calificaciones Informatica Indu'!I553</f>
        <v/>
      </c>
      <c r="J553" t="str">
        <f>'Calificaciones Informatica Indu'!J553</f>
        <v/>
      </c>
      <c r="K553" t="str">
        <f>'Calificaciones Informatica Indu'!K553</f>
        <v/>
      </c>
      <c r="L553" t="str">
        <f>'Calificaciones Informatica Indu'!L553</f>
        <v/>
      </c>
    </row>
    <row r="554">
      <c r="A554" t="str">
        <f>'Calificaciones Informatica Indu'!A562</f>
        <v/>
      </c>
      <c r="B554" t="str">
        <f>'Calificaciones Informatica Indu'!B562</f>
        <v/>
      </c>
      <c r="C554" t="str">
        <f>'Calificaciones Informatica Indu'!C562</f>
        <v>T1</v>
      </c>
      <c r="D554" t="str">
        <f>'Calificaciones Informatica Indu'!D562</f>
        <v>T2</v>
      </c>
      <c r="E554" t="str">
        <f>'Calificaciones Informatica Indu'!E562</f>
        <v>T3</v>
      </c>
      <c r="F554" t="str">
        <f>'Calificaciones Informatica Indu'!F562</f>
        <v>T4</v>
      </c>
      <c r="G554" t="str">
        <f>'Calificaciones Informatica Indu'!G562</f>
        <v>T5</v>
      </c>
      <c r="H554" t="str">
        <f>'Calificaciones Informatica Indu'!H562</f>
        <v>T6</v>
      </c>
      <c r="I554" t="str">
        <f>'Calificaciones Informatica Indu'!I562</f>
        <v/>
      </c>
      <c r="J554" t="str">
        <f>'Calificaciones Informatica Indu'!J562</f>
        <v/>
      </c>
      <c r="K554" t="str">
        <f>'Calificaciones Informatica Indu'!K562</f>
        <v/>
      </c>
      <c r="L554" t="str">
        <f>'Calificaciones Informatica Indu'!L562</f>
        <v/>
      </c>
    </row>
    <row r="555">
      <c r="A555" t="str">
        <f>'Calificaciones Informatica Indu'!A565</f>
        <v/>
      </c>
      <c r="B555" t="str">
        <f>'Calificaciones Informatica Indu'!B565</f>
        <v>Average mark</v>
      </c>
      <c r="C555">
        <f>'Calificaciones Informatica Indu'!C565</f>
        <v>0.46</v>
      </c>
      <c r="D555">
        <f>'Calificaciones Informatica Indu'!D565</f>
        <v>1.23</v>
      </c>
      <c r="E555">
        <f>'Calificaciones Informatica Indu'!E565</f>
        <v>0.73</v>
      </c>
      <c r="F555">
        <f>'Calificaciones Informatica Indu'!F565</f>
        <v>0.69</v>
      </c>
      <c r="G555">
        <f>'Calificaciones Informatica Indu'!G565</f>
        <v>1.18</v>
      </c>
      <c r="H555">
        <f>'Calificaciones Informatica Indu'!H565</f>
        <v>0.74</v>
      </c>
      <c r="I555" t="str">
        <f>'Calificaciones Informatica Indu'!I565</f>
        <v/>
      </c>
      <c r="J555" t="str">
        <f>'Calificaciones Informatica Indu'!J565</f>
        <v/>
      </c>
      <c r="K555" t="str">
        <f>'Calificaciones Informatica Indu'!K565</f>
        <v/>
      </c>
      <c r="L555" t="str">
        <f>'Calificaciones Informatica Indu'!L565</f>
        <v/>
      </c>
    </row>
    <row r="556">
      <c r="A556" t="str">
        <f>'Calificaciones Informatica Indu'!A566</f>
        <v/>
      </c>
      <c r="B556" t="str">
        <f>'Calificaciones Informatica Indu'!B566</f>
        <v/>
      </c>
      <c r="C556" t="str">
        <f>'Calificaciones Informatica Indu'!C566</f>
        <v/>
      </c>
      <c r="D556" t="str">
        <f>'Calificaciones Informatica Indu'!D566</f>
        <v/>
      </c>
      <c r="E556" t="str">
        <f>'Calificaciones Informatica Indu'!E566</f>
        <v/>
      </c>
      <c r="F556" t="str">
        <f>'Calificaciones Informatica Indu'!F566</f>
        <v/>
      </c>
      <c r="G556" t="str">
        <f>'Calificaciones Informatica Indu'!G566</f>
        <v/>
      </c>
      <c r="H556" t="str">
        <f>'Calificaciones Informatica Indu'!H566</f>
        <v/>
      </c>
      <c r="I556" t="str">
        <f>'Calificaciones Informatica Indu'!I566</f>
        <v/>
      </c>
      <c r="J556" t="str">
        <f>'Calificaciones Informatica Indu'!J566</f>
        <v/>
      </c>
      <c r="K556" t="str">
        <f>'Calificaciones Informatica Indu'!K566</f>
        <v/>
      </c>
      <c r="L556" t="str">
        <f>'Calificaciones Informatica Indu'!L566</f>
        <v/>
      </c>
    </row>
    <row r="557">
      <c r="A557" t="str">
        <f>'Calificaciones Informatica Indu'!A569</f>
        <v/>
      </c>
      <c r="B557" t="str">
        <f>'Calificaciones Informatica Indu'!B569</f>
        <v/>
      </c>
      <c r="C557" t="str">
        <f>'Calificaciones Informatica Indu'!C569</f>
        <v/>
      </c>
      <c r="D557" t="str">
        <f>'Calificaciones Informatica Indu'!D569</f>
        <v/>
      </c>
      <c r="E557" t="str">
        <f>'Calificaciones Informatica Indu'!E569</f>
        <v/>
      </c>
      <c r="F557" t="str">
        <f>'Calificaciones Informatica Indu'!F569</f>
        <v/>
      </c>
      <c r="G557" t="str">
        <f>'Calificaciones Informatica Indu'!G569</f>
        <v/>
      </c>
      <c r="H557" t="str">
        <f>'Calificaciones Informatica Indu'!H569</f>
        <v/>
      </c>
      <c r="I557" t="str">
        <f>'Calificaciones Informatica Indu'!I569</f>
        <v/>
      </c>
      <c r="J557" t="str">
        <f>'Calificaciones Informatica Indu'!J569</f>
        <v/>
      </c>
      <c r="K557" t="str">
        <f>'Calificaciones Informatica Indu'!K569</f>
        <v/>
      </c>
      <c r="L557" t="str">
        <f>'Calificaciones Informatica Indu'!L569</f>
        <v/>
      </c>
    </row>
    <row r="558">
      <c r="A558" t="str">
        <f>'Calificaciones Informatica Indu'!A570</f>
        <v/>
      </c>
      <c r="B558" t="str">
        <f>'Calificaciones Informatica Indu'!B570</f>
        <v>Descripción</v>
      </c>
      <c r="C558" t="str">
        <f>'Calificaciones Informatica Indu'!C570</f>
        <v>Test</v>
      </c>
      <c r="D558" t="str">
        <f>'Calificaciones Informatica Indu'!D570</f>
        <v>Weight</v>
      </c>
      <c r="E558" t="str">
        <f>'Calificaciones Informatica Indu'!E570</f>
        <v/>
      </c>
      <c r="F558" t="str">
        <f>'Calificaciones Informatica Indu'!F570</f>
        <v/>
      </c>
      <c r="G558" t="str">
        <f>'Calificaciones Informatica Indu'!G570</f>
        <v/>
      </c>
      <c r="H558" t="str">
        <f>'Calificaciones Informatica Indu'!H570</f>
        <v/>
      </c>
      <c r="I558" t="str">
        <f>'Calificaciones Informatica Indu'!I570</f>
        <v/>
      </c>
      <c r="J558" t="str">
        <f>'Calificaciones Informatica Indu'!J570</f>
        <v/>
      </c>
      <c r="K558" t="str">
        <f>'Calificaciones Informatica Indu'!K570</f>
        <v/>
      </c>
      <c r="L558" t="str">
        <f>'Calificaciones Informatica Indu'!L570</f>
        <v/>
      </c>
    </row>
    <row r="559">
      <c r="A559" t="str">
        <f>'Calificaciones Informatica Indu'!A571</f>
        <v/>
      </c>
      <c r="B559" t="str">
        <f>'Calificaciones Informatica Indu'!B571</f>
        <v>Participación en clase</v>
      </c>
      <c r="C559" t="str">
        <f>'Calificaciones Informatica Indu'!C571</f>
        <v>T1</v>
      </c>
      <c r="D559">
        <f>'Calificaciones Informatica Indu'!D571</f>
        <v>1</v>
      </c>
      <c r="E559" t="str">
        <f>'Calificaciones Informatica Indu'!E571</f>
        <v/>
      </c>
      <c r="F559" t="str">
        <f>'Calificaciones Informatica Indu'!F571</f>
        <v/>
      </c>
      <c r="G559" t="str">
        <f>'Calificaciones Informatica Indu'!G571</f>
        <v/>
      </c>
      <c r="H559" t="str">
        <f>'Calificaciones Informatica Indu'!H571</f>
        <v/>
      </c>
      <c r="I559" t="str">
        <f>'Calificaciones Informatica Indu'!I571</f>
        <v/>
      </c>
      <c r="J559" t="str">
        <f>'Calificaciones Informatica Indu'!J571</f>
        <v/>
      </c>
      <c r="K559" t="str">
        <f>'Calificaciones Informatica Indu'!K571</f>
        <v/>
      </c>
      <c r="L559" t="str">
        <f>'Calificaciones Informatica Indu'!L571</f>
        <v/>
      </c>
    </row>
    <row r="560">
      <c r="A560" t="str">
        <f>'Calificaciones Informatica Indu'!A572</f>
        <v/>
      </c>
      <c r="B560" t="str">
        <f>'Calificaciones Informatica Indu'!B572</f>
        <v>Examen tema 1 y 2</v>
      </c>
      <c r="C560" t="str">
        <f>'Calificaciones Informatica Indu'!C572</f>
        <v>T2</v>
      </c>
      <c r="D560">
        <f>'Calificaciones Informatica Indu'!D572</f>
        <v>2</v>
      </c>
      <c r="E560" t="str">
        <f>'Calificaciones Informatica Indu'!E572</f>
        <v/>
      </c>
      <c r="F560" t="str">
        <f>'Calificaciones Informatica Indu'!F572</f>
        <v/>
      </c>
      <c r="G560" t="str">
        <f>'Calificaciones Informatica Indu'!G572</f>
        <v/>
      </c>
      <c r="H560" t="str">
        <f>'Calificaciones Informatica Indu'!H572</f>
        <v/>
      </c>
      <c r="I560" t="str">
        <f>'Calificaciones Informatica Indu'!I572</f>
        <v/>
      </c>
      <c r="J560" t="str">
        <f>'Calificaciones Informatica Indu'!J572</f>
        <v/>
      </c>
      <c r="K560" t="str">
        <f>'Calificaciones Informatica Indu'!K572</f>
        <v/>
      </c>
      <c r="L560" t="str">
        <f>'Calificaciones Informatica Indu'!L572</f>
        <v/>
      </c>
    </row>
    <row r="561">
      <c r="A561" t="str">
        <f>'Calificaciones Informatica Indu'!A573</f>
        <v/>
      </c>
      <c r="B561" t="str">
        <f>'Calificaciones Informatica Indu'!B573</f>
        <v>Examen tema 3 y 4</v>
      </c>
      <c r="C561" t="str">
        <f>'Calificaciones Informatica Indu'!C573</f>
        <v>T3</v>
      </c>
      <c r="D561">
        <f>'Calificaciones Informatica Indu'!D573</f>
        <v>1</v>
      </c>
      <c r="E561" t="str">
        <f>'Calificaciones Informatica Indu'!E573</f>
        <v/>
      </c>
      <c r="F561" t="str">
        <f>'Calificaciones Informatica Indu'!F573</f>
        <v/>
      </c>
      <c r="G561" t="str">
        <f>'Calificaciones Informatica Indu'!G573</f>
        <v/>
      </c>
      <c r="H561" t="str">
        <f>'Calificaciones Informatica Indu'!H573</f>
        <v/>
      </c>
      <c r="I561" t="str">
        <f>'Calificaciones Informatica Indu'!I573</f>
        <v/>
      </c>
      <c r="J561" t="str">
        <f>'Calificaciones Informatica Indu'!J573</f>
        <v/>
      </c>
      <c r="K561" t="str">
        <f>'Calificaciones Informatica Indu'!K573</f>
        <v/>
      </c>
      <c r="L561" t="str">
        <f>'Calificaciones Informatica Indu'!L573</f>
        <v/>
      </c>
    </row>
    <row r="562">
      <c r="A562" t="str">
        <f>'Calificaciones Informatica Indu'!A574</f>
        <v/>
      </c>
      <c r="B562" t="str">
        <f>'Calificaciones Informatica Indu'!B574</f>
        <v>Programación I</v>
      </c>
      <c r="C562" t="str">
        <f>'Calificaciones Informatica Indu'!C574</f>
        <v>T4</v>
      </c>
      <c r="D562">
        <f>'Calificaciones Informatica Indu'!D574</f>
        <v>1.5</v>
      </c>
      <c r="E562" t="str">
        <f>'Calificaciones Informatica Indu'!E574</f>
        <v/>
      </c>
      <c r="F562" t="str">
        <f>'Calificaciones Informatica Indu'!F574</f>
        <v/>
      </c>
      <c r="G562" t="str">
        <f>'Calificaciones Informatica Indu'!G574</f>
        <v/>
      </c>
      <c r="H562" t="str">
        <f>'Calificaciones Informatica Indu'!H574</f>
        <v/>
      </c>
      <c r="I562" t="str">
        <f>'Calificaciones Informatica Indu'!I574</f>
        <v/>
      </c>
      <c r="J562" t="str">
        <f>'Calificaciones Informatica Indu'!J574</f>
        <v/>
      </c>
      <c r="K562" t="str">
        <f>'Calificaciones Informatica Indu'!K574</f>
        <v/>
      </c>
      <c r="L562" t="str">
        <f>'Calificaciones Informatica Indu'!L574</f>
        <v/>
      </c>
    </row>
    <row r="563">
      <c r="A563" t="str">
        <f>'Calificaciones Informatica Indu'!A575</f>
        <v/>
      </c>
      <c r="B563" t="str">
        <f>'Calificaciones Informatica Indu'!B575</f>
        <v>Programación II</v>
      </c>
      <c r="C563" t="str">
        <f>'Calificaciones Informatica Indu'!C575</f>
        <v>T5</v>
      </c>
      <c r="D563">
        <f>'Calificaciones Informatica Indu'!D575</f>
        <v>3</v>
      </c>
      <c r="E563" t="str">
        <f>'Calificaciones Informatica Indu'!E575</f>
        <v/>
      </c>
      <c r="F563" t="str">
        <f>'Calificaciones Informatica Indu'!F575</f>
        <v/>
      </c>
      <c r="G563" t="str">
        <f>'Calificaciones Informatica Indu'!G575</f>
        <v/>
      </c>
      <c r="H563" t="str">
        <f>'Calificaciones Informatica Indu'!H575</f>
        <v/>
      </c>
      <c r="I563" t="str">
        <f>'Calificaciones Informatica Indu'!I575</f>
        <v/>
      </c>
      <c r="J563" t="str">
        <f>'Calificaciones Informatica Indu'!J575</f>
        <v/>
      </c>
      <c r="K563" t="str">
        <f>'Calificaciones Informatica Indu'!K575</f>
        <v/>
      </c>
      <c r="L563" t="str">
        <f>'Calificaciones Informatica Indu'!L575</f>
        <v/>
      </c>
    </row>
    <row r="566">
      <c r="B566" s="35" t="s">
        <v>247</v>
      </c>
      <c r="C566">
        <f>COUNT(J2:J543)</f>
        <v>542</v>
      </c>
      <c r="E566" s="36" t="s">
        <v>589</v>
      </c>
      <c r="G566">
        <f>AVERAGE(I2:I543)</f>
        <v>4.101896186</v>
      </c>
    </row>
    <row r="567">
      <c r="B567" s="35" t="s">
        <v>249</v>
      </c>
      <c r="C567">
        <f>COUNTIFS(J2:J543, 1)</f>
        <v>404</v>
      </c>
    </row>
    <row r="568">
      <c r="B568" s="35" t="s">
        <v>251</v>
      </c>
      <c r="C568" s="37">
        <f>COUNTIFS(J2:J543, 2)</f>
        <v>138</v>
      </c>
    </row>
    <row r="569">
      <c r="B569" s="38" t="s">
        <v>253</v>
      </c>
    </row>
    <row r="570">
      <c r="B570" s="39" t="s">
        <v>255</v>
      </c>
      <c r="C570" s="40">
        <f>COUNTIFS(L2:L543, 1)</f>
        <v>330</v>
      </c>
    </row>
    <row r="571">
      <c r="B571" s="39" t="s">
        <v>257</v>
      </c>
      <c r="C571" s="41">
        <f>COUNTIFS(L2:L543, 2)</f>
        <v>133</v>
      </c>
    </row>
    <row r="572">
      <c r="B572" s="39" t="s">
        <v>259</v>
      </c>
      <c r="C572">
        <f>COUNTIFS(L2:L543, 3)</f>
        <v>47</v>
      </c>
    </row>
    <row r="573">
      <c r="B573" s="39" t="s">
        <v>262</v>
      </c>
      <c r="C573">
        <f>COUNTIFS(L2:L543, 4)</f>
        <v>18</v>
      </c>
    </row>
    <row r="574">
      <c r="B574" s="39" t="s">
        <v>263</v>
      </c>
      <c r="C574" s="41">
        <f>COUNTIFS(L2:L543, 5)</f>
        <v>10</v>
      </c>
    </row>
    <row r="575">
      <c r="B575" s="39" t="s">
        <v>264</v>
      </c>
      <c r="C575">
        <f>COUNTIFS(L2:L543, 6)</f>
        <v>4</v>
      </c>
    </row>
    <row r="576">
      <c r="B576" s="39" t="s">
        <v>590</v>
      </c>
      <c r="C576">
        <f>COUNTIFS(L3:L544, 7)</f>
        <v>0</v>
      </c>
    </row>
  </sheetData>
  <mergeCells count="1">
    <mergeCell ref="E566:F56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1.14"/>
  </cols>
  <sheetData>
    <row r="1" ht="37.5">
      <c r="A1" t="str">
        <f>'Calificaciones Informatica Indu'!A1</f>
        <v>Nº</v>
      </c>
      <c r="B1" t="str">
        <f>'Calificaciones Informatica Indu'!B1</f>
        <v>ALUMN@</v>
      </c>
      <c r="C1" t="str">
        <f>'Calificaciones Informatica Indu'!C1</f>
        <v>Puntos de Clase
(1 punto)</v>
      </c>
      <c r="D1" t="str">
        <f>'Calificaciones Informatica Indu'!D1</f>
        <v>Temas 1 y 2
 (2 puntos)</v>
      </c>
      <c r="E1" t="str">
        <f>'Calificaciones Informatica Indu'!E1</f>
        <v>Temas 3 y 4
 (1 punto)</v>
      </c>
      <c r="F1" t="str">
        <f>'Calificaciones Informatica Indu'!F1</f>
        <v>Programación I
(1.5 puntos)</v>
      </c>
      <c r="G1" t="str">
        <f>'Calificaciones Informatica Indu'!G1</f>
        <v>Programación (II)
 (3 puntos)</v>
      </c>
      <c r="H1" t="str">
        <f>'Calificaciones Informatica Indu'!H1</f>
        <v>PRACTICAS 
(1.5 PUNTOS)</v>
      </c>
      <c r="I1" t="str">
        <f>'Calificaciones Informatica Indu'!I1</f>
        <v>NOTA 
FINAL</v>
      </c>
      <c r="J1" t="str">
        <f>'Calificaciones Informatica Indu'!J1</f>
        <v>Convocatoria
1 Ordinaria
2 Extraordinaria</v>
      </c>
      <c r="K1" t="str">
        <f>'Calificaciones Informatica Indu'!K1</f>
        <v>Año</v>
      </c>
      <c r="L1" t="str">
        <f>'Calificaciones Informatica Indu'!L1</f>
        <v>Intentos</v>
      </c>
    </row>
    <row r="2">
      <c r="A2">
        <f>'Calificaciones Informatica Indu'!A2</f>
        <v>1</v>
      </c>
      <c r="B2" t="str">
        <f>'Calificaciones Informatica Indu'!B2</f>
        <v>ADRIAN BEAMUD GONZALEZ</v>
      </c>
      <c r="C2">
        <f>'Calificaciones Informatica Indu'!C2</f>
        <v>0.5</v>
      </c>
      <c r="D2">
        <f>'Calificaciones Informatica Indu'!D2</f>
        <v>1.28</v>
      </c>
      <c r="E2">
        <f>'Calificaciones Informatica Indu'!E2</f>
        <v>0.75</v>
      </c>
      <c r="F2">
        <f>'Calificaciones Informatica Indu'!F2</f>
        <v>0.7125</v>
      </c>
      <c r="G2">
        <f>'Calificaciones Informatica Indu'!G2</f>
        <v>1.8</v>
      </c>
      <c r="H2">
        <f>'Calificaciones Informatica Indu'!H2</f>
        <v>1.5</v>
      </c>
      <c r="I2">
        <f>'Calificaciones Informatica Indu'!I2</f>
        <v>6.5425</v>
      </c>
      <c r="J2">
        <f>'Calificaciones Informatica Indu'!J2</f>
        <v>1</v>
      </c>
      <c r="K2" t="str">
        <f>'Calificaciones Informatica Indu'!K2</f>
        <v>2011-2012</v>
      </c>
      <c r="L2">
        <f>'Calificaciones Informatica Indu'!L2</f>
        <v>1</v>
      </c>
    </row>
    <row r="3">
      <c r="A3">
        <f>'Calificaciones Informatica Indu'!A3</f>
        <v>2</v>
      </c>
      <c r="B3" t="str">
        <f>'Calificaciones Informatica Indu'!B3</f>
        <v>ALBERTO BRESO SANCHEZ</v>
      </c>
      <c r="C3">
        <f>'Calificaciones Informatica Indu'!C3</f>
        <v>0.5</v>
      </c>
      <c r="D3" t="str">
        <f>'Calificaciones Informatica Indu'!D3</f>
        <v>NP</v>
      </c>
      <c r="E3">
        <f>'Calificaciones Informatica Indu'!E3</f>
        <v>0</v>
      </c>
      <c r="F3" t="str">
        <f>'Calificaciones Informatica Indu'!F3</f>
        <v>NP</v>
      </c>
      <c r="G3" t="str">
        <f>'Calificaciones Informatica Indu'!G3</f>
        <v>NP</v>
      </c>
      <c r="H3">
        <f>'Calificaciones Informatica Indu'!H3</f>
        <v>0</v>
      </c>
      <c r="I3">
        <f>'Calificaciones Informatica Indu'!I3</f>
        <v>0.2</v>
      </c>
      <c r="J3">
        <f>'Calificaciones Informatica Indu'!J3</f>
        <v>1</v>
      </c>
      <c r="K3" t="str">
        <f>'Calificaciones Informatica Indu'!K3</f>
        <v>2011-2012</v>
      </c>
      <c r="L3">
        <f>'Calificaciones Informatica Indu'!L3</f>
        <v>1</v>
      </c>
    </row>
    <row r="4">
      <c r="A4">
        <f>'Calificaciones Informatica Indu'!A4</f>
        <v>3</v>
      </c>
      <c r="B4" t="str">
        <f>'Calificaciones Informatica Indu'!B4</f>
        <v>ALBERTO COTRINA OLIVARES</v>
      </c>
      <c r="C4">
        <f>'Calificaciones Informatica Indu'!C4</f>
        <v>0.5</v>
      </c>
      <c r="D4">
        <f>'Calificaciones Informatica Indu'!D4</f>
        <v>1.42</v>
      </c>
      <c r="E4">
        <f>'Calificaciones Informatica Indu'!E4</f>
        <v>0.64</v>
      </c>
      <c r="F4">
        <f>'Calificaciones Informatica Indu'!F4</f>
        <v>0.225</v>
      </c>
      <c r="G4" t="str">
        <f>'Calificaciones Informatica Indu'!G4</f>
        <v>NP</v>
      </c>
      <c r="H4">
        <f>'Calificaciones Informatica Indu'!H4</f>
        <v>0.2</v>
      </c>
      <c r="I4">
        <f>'Calificaciones Informatica Indu'!I4</f>
        <v>2.485</v>
      </c>
      <c r="J4">
        <f>'Calificaciones Informatica Indu'!J4</f>
        <v>1</v>
      </c>
      <c r="K4" t="str">
        <f>'Calificaciones Informatica Indu'!K4</f>
        <v>2011-2012</v>
      </c>
      <c r="L4">
        <f>'Calificaciones Informatica Indu'!L4</f>
        <v>1</v>
      </c>
    </row>
    <row r="5">
      <c r="A5">
        <f>'Calificaciones Informatica Indu'!A5</f>
        <v>4</v>
      </c>
      <c r="B5" t="str">
        <f>'Calificaciones Informatica Indu'!B5</f>
        <v>ALBERTO SANCHEZ JIMENEZ</v>
      </c>
      <c r="C5">
        <f>'Calificaciones Informatica Indu'!C5</f>
        <v>0.5</v>
      </c>
      <c r="D5">
        <f>'Calificaciones Informatica Indu'!D5</f>
        <v>0.84</v>
      </c>
      <c r="E5">
        <f>'Calificaciones Informatica Indu'!E5</f>
        <v>0.86</v>
      </c>
      <c r="F5">
        <f>'Calificaciones Informatica Indu'!F5</f>
        <v>0.6</v>
      </c>
      <c r="G5" t="str">
        <f>'Calificaciones Informatica Indu'!G5</f>
        <v>NP</v>
      </c>
      <c r="H5">
        <f>'Calificaciones Informatica Indu'!H5</f>
        <v>0.1</v>
      </c>
      <c r="I5">
        <f>'Calificaciones Informatica Indu'!I5</f>
        <v>2.8</v>
      </c>
      <c r="J5">
        <f>'Calificaciones Informatica Indu'!J5</f>
        <v>1</v>
      </c>
      <c r="K5" t="str">
        <f>'Calificaciones Informatica Indu'!K5</f>
        <v>2011-2012</v>
      </c>
      <c r="L5">
        <f>'Calificaciones Informatica Indu'!L5</f>
        <v>1</v>
      </c>
    </row>
    <row r="6">
      <c r="A6">
        <f>'Calificaciones Informatica Indu'!A6</f>
        <v>5</v>
      </c>
      <c r="B6" t="str">
        <f>'Calificaciones Informatica Indu'!B6</f>
        <v>ALEJANDRO MATARREDONA FNDEZ</v>
      </c>
      <c r="C6">
        <f>'Calificaciones Informatica Indu'!C6</f>
        <v>0.5</v>
      </c>
      <c r="D6" t="str">
        <f>'Calificaciones Informatica Indu'!D6</f>
        <v>NP</v>
      </c>
      <c r="E6" t="str">
        <f>'Calificaciones Informatica Indu'!E6</f>
        <v>NP</v>
      </c>
      <c r="F6" t="str">
        <f>'Calificaciones Informatica Indu'!F6</f>
        <v>NP</v>
      </c>
      <c r="G6" t="str">
        <f>'Calificaciones Informatica Indu'!G6</f>
        <v>NP</v>
      </c>
      <c r="H6">
        <f>'Calificaciones Informatica Indu'!H6</f>
        <v>0</v>
      </c>
      <c r="I6" s="2" t="s">
        <v>265</v>
      </c>
      <c r="J6">
        <f>'Calificaciones Informatica Indu'!J6</f>
        <v>1</v>
      </c>
      <c r="K6" t="str">
        <f>'Calificaciones Informatica Indu'!K6</f>
        <v>2011-2012</v>
      </c>
      <c r="L6">
        <f>'Calificaciones Informatica Indu'!L6</f>
        <v>1</v>
      </c>
    </row>
    <row r="7">
      <c r="A7">
        <f>'Calificaciones Informatica Indu'!A7</f>
        <v>6</v>
      </c>
      <c r="B7" t="str">
        <f>'Calificaciones Informatica Indu'!B7</f>
        <v>ALEJANDRO SANCHEZ NEGRETE</v>
      </c>
      <c r="C7">
        <f>'Calificaciones Informatica Indu'!C7</f>
        <v>0.5</v>
      </c>
      <c r="D7">
        <f>'Calificaciones Informatica Indu'!D7</f>
        <v>0.47</v>
      </c>
      <c r="E7">
        <f>'Calificaciones Informatica Indu'!E7</f>
        <v>0.75</v>
      </c>
      <c r="F7">
        <f>'Calificaciones Informatica Indu'!F7</f>
        <v>0.6</v>
      </c>
      <c r="G7">
        <f>'Calificaciones Informatica Indu'!G7</f>
        <v>0</v>
      </c>
      <c r="H7">
        <f>'Calificaciones Informatica Indu'!H7</f>
        <v>0.7</v>
      </c>
      <c r="I7">
        <f>'Calificaciones Informatica Indu'!I7</f>
        <v>2.62</v>
      </c>
      <c r="J7">
        <f>'Calificaciones Informatica Indu'!J7</f>
        <v>1</v>
      </c>
      <c r="K7" t="str">
        <f>'Calificaciones Informatica Indu'!K7</f>
        <v>2011-2012</v>
      </c>
      <c r="L7">
        <f>'Calificaciones Informatica Indu'!L7</f>
        <v>1</v>
      </c>
    </row>
    <row r="8">
      <c r="A8">
        <f>'Calificaciones Informatica Indu'!A8</f>
        <v>7</v>
      </c>
      <c r="B8" t="str">
        <f>'Calificaciones Informatica Indu'!B8</f>
        <v>ALFONSO BORREGO COSTILLO</v>
      </c>
      <c r="C8">
        <f>'Calificaciones Informatica Indu'!C8</f>
        <v>0.5</v>
      </c>
      <c r="D8">
        <f>'Calificaciones Informatica Indu'!D8</f>
        <v>0.8</v>
      </c>
      <c r="E8">
        <f>'Calificaciones Informatica Indu'!E8</f>
        <v>0.8</v>
      </c>
      <c r="F8">
        <f>'Calificaciones Informatica Indu'!F8</f>
        <v>0.6</v>
      </c>
      <c r="G8">
        <f>'Calificaciones Informatica Indu'!G8</f>
        <v>1.5</v>
      </c>
      <c r="H8">
        <f>'Calificaciones Informatica Indu'!H8</f>
        <v>0.5</v>
      </c>
      <c r="I8">
        <f>'Calificaciones Informatica Indu'!I8</f>
        <v>4.5</v>
      </c>
      <c r="J8">
        <f>'Calificaciones Informatica Indu'!J8</f>
        <v>1</v>
      </c>
      <c r="K8" t="str">
        <f>'Calificaciones Informatica Indu'!K8</f>
        <v>2011-2012</v>
      </c>
      <c r="L8">
        <f>'Calificaciones Informatica Indu'!L8</f>
        <v>1</v>
      </c>
    </row>
    <row r="9">
      <c r="A9">
        <f>'Calificaciones Informatica Indu'!A9</f>
        <v>8</v>
      </c>
      <c r="B9" t="str">
        <f>'Calificaciones Informatica Indu'!B9</f>
        <v>ALFONSO MENCHEN ARIAS</v>
      </c>
      <c r="C9">
        <f>'Calificaciones Informatica Indu'!C9</f>
        <v>0.5</v>
      </c>
      <c r="D9">
        <f>'Calificaciones Informatica Indu'!D9</f>
        <v>1.55</v>
      </c>
      <c r="E9">
        <f>'Calificaciones Informatica Indu'!E9</f>
        <v>0.81</v>
      </c>
      <c r="F9">
        <f>'Calificaciones Informatica Indu'!F9</f>
        <v>0.825</v>
      </c>
      <c r="G9">
        <f>'Calificaciones Informatica Indu'!G9</f>
        <v>3</v>
      </c>
      <c r="H9">
        <f>'Calificaciones Informatica Indu'!H9</f>
        <v>1.3</v>
      </c>
      <c r="I9">
        <f>'Calificaciones Informatica Indu'!I9</f>
        <v>8.185</v>
      </c>
      <c r="J9">
        <f>'Calificaciones Informatica Indu'!J9</f>
        <v>1</v>
      </c>
      <c r="K9" t="str">
        <f>'Calificaciones Informatica Indu'!K9</f>
        <v>2011-2012</v>
      </c>
      <c r="L9">
        <f>'Calificaciones Informatica Indu'!L9</f>
        <v>1</v>
      </c>
    </row>
    <row r="10">
      <c r="A10">
        <f>'Calificaciones Informatica Indu'!A10</f>
        <v>9</v>
      </c>
      <c r="B10" t="str">
        <f>'Calificaciones Informatica Indu'!B10</f>
        <v>ALFREDO ARCOS JIMENEZ</v>
      </c>
      <c r="C10">
        <f>'Calificaciones Informatica Indu'!C10</f>
        <v>0.5</v>
      </c>
      <c r="D10">
        <f>'Calificaciones Informatica Indu'!D10</f>
        <v>1.95</v>
      </c>
      <c r="E10">
        <f>'Calificaciones Informatica Indu'!E10</f>
        <v>0.89</v>
      </c>
      <c r="F10">
        <f>'Calificaciones Informatica Indu'!F10</f>
        <v>1.275</v>
      </c>
      <c r="G10">
        <f>'Calificaciones Informatica Indu'!G10</f>
        <v>2.775</v>
      </c>
      <c r="H10">
        <f>'Calificaciones Informatica Indu'!H10</f>
        <v>1.5</v>
      </c>
      <c r="I10">
        <f>'Calificaciones Informatica Indu'!I10</f>
        <v>9.39</v>
      </c>
      <c r="J10">
        <f>'Calificaciones Informatica Indu'!J10</f>
        <v>1</v>
      </c>
      <c r="K10" t="str">
        <f>'Calificaciones Informatica Indu'!K10</f>
        <v>2011-2012</v>
      </c>
      <c r="L10">
        <f>'Calificaciones Informatica Indu'!L10</f>
        <v>1</v>
      </c>
    </row>
    <row r="11">
      <c r="A11">
        <f>'Calificaciones Informatica Indu'!A11</f>
        <v>10</v>
      </c>
      <c r="B11" t="str">
        <f>'Calificaciones Informatica Indu'!B11</f>
        <v>ALVARO A. CALVOFERNANDEZ BAOS</v>
      </c>
      <c r="C11">
        <f>'Calificaciones Informatica Indu'!C11</f>
        <v>0.5</v>
      </c>
      <c r="D11">
        <f>'Calificaciones Informatica Indu'!D11</f>
        <v>0.6</v>
      </c>
      <c r="E11">
        <f>'Calificaciones Informatica Indu'!E11</f>
        <v>0.86</v>
      </c>
      <c r="F11" t="str">
        <f>'Calificaciones Informatica Indu'!F11</f>
        <v>NP</v>
      </c>
      <c r="G11">
        <f>'Calificaciones Informatica Indu'!G11</f>
        <v>0</v>
      </c>
      <c r="H11">
        <f>'Calificaciones Informatica Indu'!H11</f>
        <v>0</v>
      </c>
      <c r="I11">
        <f>'Calificaciones Informatica Indu'!I11</f>
        <v>1.76</v>
      </c>
      <c r="J11">
        <f>'Calificaciones Informatica Indu'!J11</f>
        <v>1</v>
      </c>
      <c r="K11" t="str">
        <f>'Calificaciones Informatica Indu'!K11</f>
        <v>2011-2012</v>
      </c>
      <c r="L11">
        <f>'Calificaciones Informatica Indu'!L11</f>
        <v>1</v>
      </c>
    </row>
    <row r="12">
      <c r="A12">
        <f>'Calificaciones Informatica Indu'!A12</f>
        <v>11</v>
      </c>
      <c r="B12" t="str">
        <f>'Calificaciones Informatica Indu'!B12</f>
        <v>ALVARO JIMENEZ MATEO</v>
      </c>
      <c r="C12">
        <f>'Calificaciones Informatica Indu'!C12</f>
        <v>0.5</v>
      </c>
      <c r="D12">
        <f>'Calificaciones Informatica Indu'!D12</f>
        <v>1.8</v>
      </c>
      <c r="E12">
        <f>'Calificaciones Informatica Indu'!E12</f>
        <v>1</v>
      </c>
      <c r="F12">
        <f>'Calificaciones Informatica Indu'!F12</f>
        <v>0.9375</v>
      </c>
      <c r="G12">
        <f>'Calificaciones Informatica Indu'!G12</f>
        <v>1.2</v>
      </c>
      <c r="H12">
        <f>'Calificaciones Informatica Indu'!H12</f>
        <v>0.4</v>
      </c>
      <c r="I12">
        <f>'Calificaciones Informatica Indu'!I12</f>
        <v>5.5375</v>
      </c>
      <c r="J12">
        <f>'Calificaciones Informatica Indu'!J12</f>
        <v>1</v>
      </c>
      <c r="K12" t="str">
        <f>'Calificaciones Informatica Indu'!K12</f>
        <v>2011-2012</v>
      </c>
      <c r="L12">
        <f>'Calificaciones Informatica Indu'!L12</f>
        <v>1</v>
      </c>
    </row>
    <row r="13">
      <c r="A13">
        <f>'Calificaciones Informatica Indu'!A13</f>
        <v>12</v>
      </c>
      <c r="B13" t="str">
        <f>'Calificaciones Informatica Indu'!B13</f>
        <v>ANA CRISTINA GUIJARRO ARRIBAS</v>
      </c>
      <c r="C13">
        <f>'Calificaciones Informatica Indu'!C13</f>
        <v>0.5</v>
      </c>
      <c r="D13" t="str">
        <f>'Calificaciones Informatica Indu'!D13</f>
        <v>NP</v>
      </c>
      <c r="E13" t="str">
        <f>'Calificaciones Informatica Indu'!E13</f>
        <v>NP</v>
      </c>
      <c r="F13" t="str">
        <f>'Calificaciones Informatica Indu'!F13</f>
        <v>NP</v>
      </c>
      <c r="G13" t="str">
        <f>'Calificaciones Informatica Indu'!G13</f>
        <v>NP</v>
      </c>
      <c r="H13">
        <f>'Calificaciones Informatica Indu'!H13</f>
        <v>0</v>
      </c>
      <c r="I13" s="2" t="s">
        <v>265</v>
      </c>
      <c r="J13">
        <f>'Calificaciones Informatica Indu'!J13</f>
        <v>1</v>
      </c>
      <c r="K13" t="str">
        <f>'Calificaciones Informatica Indu'!K13</f>
        <v>2011-2012</v>
      </c>
      <c r="L13">
        <f>'Calificaciones Informatica Indu'!L13</f>
        <v>1</v>
      </c>
    </row>
    <row r="14">
      <c r="A14">
        <f>'Calificaciones Informatica Indu'!A14</f>
        <v>13</v>
      </c>
      <c r="B14" t="str">
        <f>'Calificaciones Informatica Indu'!B14</f>
        <v>ANA ISABEL GOMEZ ZARCO</v>
      </c>
      <c r="C14">
        <f>'Calificaciones Informatica Indu'!C14</f>
        <v>0.5</v>
      </c>
      <c r="D14">
        <f>'Calificaciones Informatica Indu'!D14</f>
        <v>1.24</v>
      </c>
      <c r="E14">
        <f>'Calificaciones Informatica Indu'!E14</f>
        <v>0.75</v>
      </c>
      <c r="F14">
        <f>'Calificaciones Informatica Indu'!F14</f>
        <v>0.825</v>
      </c>
      <c r="G14">
        <f>'Calificaciones Informatica Indu'!G14</f>
        <v>1.35</v>
      </c>
      <c r="H14">
        <f>'Calificaciones Informatica Indu'!H14</f>
        <v>1.5</v>
      </c>
      <c r="I14">
        <f>'Calificaciones Informatica Indu'!I14</f>
        <v>6.565</v>
      </c>
      <c r="J14">
        <f>'Calificaciones Informatica Indu'!J14</f>
        <v>1</v>
      </c>
      <c r="K14" t="str">
        <f>'Calificaciones Informatica Indu'!K14</f>
        <v>2011-2012</v>
      </c>
      <c r="L14">
        <f>'Calificaciones Informatica Indu'!L14</f>
        <v>1</v>
      </c>
    </row>
    <row r="15">
      <c r="A15">
        <f>'Calificaciones Informatica Indu'!A15</f>
        <v>14</v>
      </c>
      <c r="B15" t="str">
        <f>'Calificaciones Informatica Indu'!B15</f>
        <v>ANGEL DE CAMPOS HERNAN</v>
      </c>
      <c r="C15">
        <f>'Calificaciones Informatica Indu'!C15</f>
        <v>0.5</v>
      </c>
      <c r="D15">
        <f>'Calificaciones Informatica Indu'!D15</f>
        <v>1.3</v>
      </c>
      <c r="E15">
        <f>'Calificaciones Informatica Indu'!E15</f>
        <v>0.8</v>
      </c>
      <c r="F15">
        <f>'Calificaciones Informatica Indu'!F15</f>
        <v>0.75</v>
      </c>
      <c r="G15">
        <f>'Calificaciones Informatica Indu'!G15</f>
        <v>2.325</v>
      </c>
      <c r="H15">
        <f>'Calificaciones Informatica Indu'!H15</f>
        <v>1.3</v>
      </c>
      <c r="I15">
        <f>'Calificaciones Informatica Indu'!I15</f>
        <v>6.675</v>
      </c>
      <c r="J15">
        <f>'Calificaciones Informatica Indu'!J15</f>
        <v>1</v>
      </c>
      <c r="K15" t="str">
        <f>'Calificaciones Informatica Indu'!K15</f>
        <v>2011-2012</v>
      </c>
      <c r="L15">
        <f>'Calificaciones Informatica Indu'!L15</f>
        <v>1</v>
      </c>
    </row>
    <row r="16">
      <c r="A16">
        <f>'Calificaciones Informatica Indu'!A16</f>
        <v>15</v>
      </c>
      <c r="B16" t="str">
        <f>'Calificaciones Informatica Indu'!B16</f>
        <v>ANGELA M. REDONDO IZQUIERDO</v>
      </c>
      <c r="C16">
        <f>'Calificaciones Informatica Indu'!C16</f>
        <v>0.5</v>
      </c>
      <c r="D16">
        <f>'Calificaciones Informatica Indu'!D16</f>
        <v>1.8</v>
      </c>
      <c r="E16">
        <f>'Calificaciones Informatica Indu'!E16</f>
        <v>1</v>
      </c>
      <c r="F16">
        <f>'Calificaciones Informatica Indu'!F16</f>
        <v>0.7875</v>
      </c>
      <c r="G16">
        <f>'Calificaciones Informatica Indu'!G16</f>
        <v>0.375</v>
      </c>
      <c r="H16">
        <f>'Calificaciones Informatica Indu'!H16</f>
        <v>0.75</v>
      </c>
      <c r="I16">
        <f>'Calificaciones Informatica Indu'!I16</f>
        <v>5.0125</v>
      </c>
      <c r="J16">
        <f>'Calificaciones Informatica Indu'!J16</f>
        <v>1</v>
      </c>
      <c r="K16" t="str">
        <f>'Calificaciones Informatica Indu'!K16</f>
        <v>2011-2012</v>
      </c>
      <c r="L16">
        <f>'Calificaciones Informatica Indu'!L16</f>
        <v>1</v>
      </c>
    </row>
    <row r="17">
      <c r="A17">
        <f>'Calificaciones Informatica Indu'!A17</f>
        <v>16</v>
      </c>
      <c r="B17" t="str">
        <f>'Calificaciones Informatica Indu'!B17</f>
        <v>ANGELINA NFUMU NZAMIO OBONO</v>
      </c>
      <c r="C17">
        <f>'Calificaciones Informatica Indu'!C17</f>
        <v>0.5</v>
      </c>
      <c r="D17">
        <f>'Calificaciones Informatica Indu'!D17</f>
        <v>1.18</v>
      </c>
      <c r="E17">
        <f>'Calificaciones Informatica Indu'!E17</f>
        <v>0.65</v>
      </c>
      <c r="F17">
        <f>'Calificaciones Informatica Indu'!F17</f>
        <v>0.9</v>
      </c>
      <c r="G17">
        <f>'Calificaciones Informatica Indu'!G17</f>
        <v>0.9</v>
      </c>
      <c r="H17">
        <f>'Calificaciones Informatica Indu'!H17</f>
        <v>0.4</v>
      </c>
      <c r="I17">
        <f>'Calificaciones Informatica Indu'!I17</f>
        <v>4.13</v>
      </c>
      <c r="J17">
        <f>'Calificaciones Informatica Indu'!J17</f>
        <v>1</v>
      </c>
      <c r="K17" t="str">
        <f>'Calificaciones Informatica Indu'!K17</f>
        <v>2011-2012</v>
      </c>
      <c r="L17">
        <f>'Calificaciones Informatica Indu'!L17</f>
        <v>1</v>
      </c>
    </row>
    <row r="18">
      <c r="A18">
        <f>'Calificaciones Informatica Indu'!A18</f>
        <v>17</v>
      </c>
      <c r="B18" t="str">
        <f>'Calificaciones Informatica Indu'!B18</f>
        <v>ANICETO NSUE NGUEMA</v>
      </c>
      <c r="C18">
        <f>'Calificaciones Informatica Indu'!C18</f>
        <v>0.5</v>
      </c>
      <c r="D18" t="str">
        <f>'Calificaciones Informatica Indu'!D18</f>
        <v>NP</v>
      </c>
      <c r="E18" t="str">
        <f>'Calificaciones Informatica Indu'!E18</f>
        <v>NP</v>
      </c>
      <c r="F18" t="str">
        <f>'Calificaciones Informatica Indu'!F18</f>
        <v>NP</v>
      </c>
      <c r="G18" t="str">
        <f>'Calificaciones Informatica Indu'!G18</f>
        <v>NP</v>
      </c>
      <c r="H18">
        <f>'Calificaciones Informatica Indu'!H18</f>
        <v>0</v>
      </c>
      <c r="I18" s="2" t="s">
        <v>265</v>
      </c>
      <c r="J18">
        <f>'Calificaciones Informatica Indu'!J18</f>
        <v>1</v>
      </c>
      <c r="K18" t="str">
        <f>'Calificaciones Informatica Indu'!K18</f>
        <v>2011-2012</v>
      </c>
      <c r="L18">
        <f>'Calificaciones Informatica Indu'!L18</f>
        <v>1</v>
      </c>
    </row>
    <row r="19">
      <c r="A19">
        <f>'Calificaciones Informatica Indu'!A19</f>
        <v>18</v>
      </c>
      <c r="B19" t="str">
        <f>'Calificaciones Informatica Indu'!B19</f>
        <v>ANTONIO CHAMORRO FERNÁNDEZ</v>
      </c>
      <c r="C19">
        <f>'Calificaciones Informatica Indu'!C19</f>
        <v>0.5</v>
      </c>
      <c r="D19" t="str">
        <f>'Calificaciones Informatica Indu'!D19</f>
        <v>NP</v>
      </c>
      <c r="E19">
        <f>'Calificaciones Informatica Indu'!E19</f>
        <v>0</v>
      </c>
      <c r="F19" t="str">
        <f>'Calificaciones Informatica Indu'!F19</f>
        <v>NP</v>
      </c>
      <c r="G19" t="str">
        <f>'Calificaciones Informatica Indu'!G19</f>
        <v>NP</v>
      </c>
      <c r="H19">
        <f>'Calificaciones Informatica Indu'!H19</f>
        <v>0</v>
      </c>
      <c r="I19" s="2" t="s">
        <v>265</v>
      </c>
      <c r="J19">
        <f>'Calificaciones Informatica Indu'!J19</f>
        <v>1</v>
      </c>
      <c r="K19" t="str">
        <f>'Calificaciones Informatica Indu'!K19</f>
        <v>2011-2012</v>
      </c>
      <c r="L19">
        <f>'Calificaciones Informatica Indu'!L19</f>
        <v>1</v>
      </c>
    </row>
    <row r="20">
      <c r="A20">
        <f>'Calificaciones Informatica Indu'!A20</f>
        <v>19</v>
      </c>
      <c r="B20" t="str">
        <f>'Calificaciones Informatica Indu'!B20</f>
        <v>ANTONIO LOPEZ ARROGANTE</v>
      </c>
      <c r="C20">
        <f>'Calificaciones Informatica Indu'!C20</f>
        <v>0.5</v>
      </c>
      <c r="D20">
        <f>'Calificaciones Informatica Indu'!D20</f>
        <v>1.48</v>
      </c>
      <c r="E20">
        <f>'Calificaciones Informatica Indu'!E20</f>
        <v>0.89</v>
      </c>
      <c r="F20">
        <f>'Calificaciones Informatica Indu'!F20</f>
        <v>1.35</v>
      </c>
      <c r="G20">
        <f>'Calificaciones Informatica Indu'!G20</f>
        <v>2.55</v>
      </c>
      <c r="H20">
        <f>'Calificaciones Informatica Indu'!H20</f>
        <v>1.5</v>
      </c>
      <c r="I20">
        <f>'Calificaciones Informatica Indu'!I20</f>
        <v>8.27</v>
      </c>
      <c r="J20">
        <f>'Calificaciones Informatica Indu'!J20</f>
        <v>1</v>
      </c>
      <c r="K20" t="str">
        <f>'Calificaciones Informatica Indu'!K20</f>
        <v>2011-2012</v>
      </c>
      <c r="L20">
        <f>'Calificaciones Informatica Indu'!L20</f>
        <v>1</v>
      </c>
    </row>
    <row r="21">
      <c r="A21">
        <f>'Calificaciones Informatica Indu'!A21</f>
        <v>20</v>
      </c>
      <c r="B21" t="str">
        <f>'Calificaciones Informatica Indu'!B21</f>
        <v>ANTONIO J. FDEZ SAAVEDRA</v>
      </c>
      <c r="C21">
        <f>'Calificaciones Informatica Indu'!C21</f>
        <v>0.5</v>
      </c>
      <c r="D21">
        <f>'Calificaciones Informatica Indu'!D21</f>
        <v>1.02</v>
      </c>
      <c r="E21">
        <f>'Calificaciones Informatica Indu'!E21</f>
        <v>0.75</v>
      </c>
      <c r="F21">
        <f>'Calificaciones Informatica Indu'!F21</f>
        <v>0.6</v>
      </c>
      <c r="G21">
        <f>'Calificaciones Informatica Indu'!G21</f>
        <v>1.2</v>
      </c>
      <c r="H21">
        <f>'Calificaciones Informatica Indu'!H21</f>
        <v>0.7</v>
      </c>
      <c r="I21">
        <f>'Calificaciones Informatica Indu'!I21</f>
        <v>4.37</v>
      </c>
      <c r="J21">
        <f>'Calificaciones Informatica Indu'!J21</f>
        <v>1</v>
      </c>
      <c r="K21" t="str">
        <f>'Calificaciones Informatica Indu'!K21</f>
        <v>2011-2012</v>
      </c>
      <c r="L21">
        <f>'Calificaciones Informatica Indu'!L21</f>
        <v>1</v>
      </c>
    </row>
    <row r="22">
      <c r="A22">
        <f>'Calificaciones Informatica Indu'!A22</f>
        <v>21</v>
      </c>
      <c r="B22" t="str">
        <f>'Calificaciones Informatica Indu'!B22</f>
        <v>ARTURO CORREAL SANCHO</v>
      </c>
      <c r="C22">
        <f>'Calificaciones Informatica Indu'!C22</f>
        <v>0.5</v>
      </c>
      <c r="D22">
        <f>'Calificaciones Informatica Indu'!D22</f>
        <v>1.15</v>
      </c>
      <c r="E22">
        <f>'Calificaciones Informatica Indu'!E22</f>
        <v>0.75</v>
      </c>
      <c r="F22">
        <f>'Calificaciones Informatica Indu'!F22</f>
        <v>0.675</v>
      </c>
      <c r="G22">
        <f>'Calificaciones Informatica Indu'!G22</f>
        <v>0.45</v>
      </c>
      <c r="H22">
        <f>'Calificaciones Informatica Indu'!H22</f>
        <v>0.2</v>
      </c>
      <c r="I22">
        <f>'Calificaciones Informatica Indu'!I22</f>
        <v>3.525</v>
      </c>
      <c r="J22">
        <f>'Calificaciones Informatica Indu'!J22</f>
        <v>1</v>
      </c>
      <c r="K22" t="str">
        <f>'Calificaciones Informatica Indu'!K22</f>
        <v>2011-2012</v>
      </c>
      <c r="L22">
        <f>'Calificaciones Informatica Indu'!L22</f>
        <v>1</v>
      </c>
    </row>
    <row r="23">
      <c r="A23">
        <f>'Calificaciones Informatica Indu'!A23</f>
        <v>22</v>
      </c>
      <c r="B23" t="str">
        <f>'Calificaciones Informatica Indu'!B23</f>
        <v>ARTURO DONDARZA MERO</v>
      </c>
      <c r="C23">
        <f>'Calificaciones Informatica Indu'!C23</f>
        <v>0.3</v>
      </c>
      <c r="D23">
        <f>'Calificaciones Informatica Indu'!D23</f>
        <v>0.58</v>
      </c>
      <c r="E23">
        <f>'Calificaciones Informatica Indu'!E23</f>
        <v>0.71</v>
      </c>
      <c r="F23">
        <f>'Calificaciones Informatica Indu'!F23</f>
        <v>0</v>
      </c>
      <c r="G23" t="str">
        <f>'Calificaciones Informatica Indu'!G23</f>
        <v>NP</v>
      </c>
      <c r="H23">
        <f>'Calificaciones Informatica Indu'!H23</f>
        <v>0.2</v>
      </c>
      <c r="I23">
        <f>'Calificaciones Informatica Indu'!I23</f>
        <v>1.79</v>
      </c>
      <c r="J23">
        <f>'Calificaciones Informatica Indu'!J23</f>
        <v>1</v>
      </c>
      <c r="K23" t="str">
        <f>'Calificaciones Informatica Indu'!K23</f>
        <v>2011-2012</v>
      </c>
      <c r="L23">
        <f>'Calificaciones Informatica Indu'!L23</f>
        <v>1</v>
      </c>
    </row>
    <row r="24">
      <c r="A24">
        <f>'Calificaciones Informatica Indu'!A24</f>
        <v>23</v>
      </c>
      <c r="B24" t="str">
        <f>'Calificaciones Informatica Indu'!B24</f>
        <v>BLAS LEÓN BAJO</v>
      </c>
      <c r="C24">
        <f>'Calificaciones Informatica Indu'!C24</f>
        <v>0.4</v>
      </c>
      <c r="D24">
        <f>'Calificaciones Informatica Indu'!D24</f>
        <v>0.54</v>
      </c>
      <c r="E24">
        <f>'Calificaciones Informatica Indu'!E24</f>
        <v>0.64</v>
      </c>
      <c r="F24">
        <f>'Calificaciones Informatica Indu'!F24</f>
        <v>0.225</v>
      </c>
      <c r="G24">
        <f>'Calificaciones Informatica Indu'!G24</f>
        <v>0.675</v>
      </c>
      <c r="H24">
        <f>'Calificaciones Informatica Indu'!H24</f>
        <v>0.4</v>
      </c>
      <c r="I24">
        <f>'Calificaciones Informatica Indu'!I24</f>
        <v>2.88</v>
      </c>
      <c r="J24">
        <f>'Calificaciones Informatica Indu'!J24</f>
        <v>1</v>
      </c>
      <c r="K24" t="str">
        <f>'Calificaciones Informatica Indu'!K24</f>
        <v>2011-2012</v>
      </c>
      <c r="L24">
        <f>'Calificaciones Informatica Indu'!L24</f>
        <v>1</v>
      </c>
    </row>
    <row r="25">
      <c r="A25">
        <f>'Calificaciones Informatica Indu'!A25</f>
        <v>24</v>
      </c>
      <c r="B25" t="str">
        <f>'Calificaciones Informatica Indu'!B25</f>
        <v>BIENVENIDO FELIPE NSU</v>
      </c>
      <c r="C25">
        <f>'Calificaciones Informatica Indu'!C25</f>
        <v>0</v>
      </c>
      <c r="D25" t="str">
        <f>'Calificaciones Informatica Indu'!D25</f>
        <v>NP</v>
      </c>
      <c r="E25" t="str">
        <f>'Calificaciones Informatica Indu'!E25</f>
        <v>NP</v>
      </c>
      <c r="F25" t="str">
        <f>'Calificaciones Informatica Indu'!F25</f>
        <v>NP</v>
      </c>
      <c r="G25" t="str">
        <f>'Calificaciones Informatica Indu'!G25</f>
        <v>NP</v>
      </c>
      <c r="H25">
        <f>'Calificaciones Informatica Indu'!H25</f>
        <v>0</v>
      </c>
      <c r="I25" s="2" t="s">
        <v>265</v>
      </c>
      <c r="J25">
        <f>'Calificaciones Informatica Indu'!J25</f>
        <v>1</v>
      </c>
      <c r="K25" t="str">
        <f>'Calificaciones Informatica Indu'!K25</f>
        <v>2011-2012</v>
      </c>
      <c r="L25">
        <f>'Calificaciones Informatica Indu'!L25</f>
        <v>1</v>
      </c>
    </row>
    <row r="26">
      <c r="A26">
        <f>'Calificaciones Informatica Indu'!A26</f>
        <v>25</v>
      </c>
      <c r="B26" t="str">
        <f>'Calificaciones Informatica Indu'!B26</f>
        <v>CANSU KAPTAN</v>
      </c>
      <c r="C26">
        <f>'Calificaciones Informatica Indu'!C26</f>
        <v>0.2</v>
      </c>
      <c r="D26" t="str">
        <f>'Calificaciones Informatica Indu'!D26</f>
        <v>NP</v>
      </c>
      <c r="E26" t="str">
        <f>'Calificaciones Informatica Indu'!E26</f>
        <v>NP</v>
      </c>
      <c r="F26" t="str">
        <f>'Calificaciones Informatica Indu'!F26</f>
        <v>NP</v>
      </c>
      <c r="G26" t="str">
        <f>'Calificaciones Informatica Indu'!G26</f>
        <v>NP</v>
      </c>
      <c r="H26">
        <f>'Calificaciones Informatica Indu'!H26</f>
        <v>1.5</v>
      </c>
      <c r="I26">
        <f>'Calificaciones Informatica Indu'!I26</f>
        <v>1.7</v>
      </c>
      <c r="J26">
        <f>'Calificaciones Informatica Indu'!J26</f>
        <v>1</v>
      </c>
      <c r="K26" t="str">
        <f>'Calificaciones Informatica Indu'!K26</f>
        <v>2011-2012</v>
      </c>
      <c r="L26">
        <f>'Calificaciones Informatica Indu'!L26</f>
        <v>1</v>
      </c>
    </row>
    <row r="27">
      <c r="A27">
        <f>'Calificaciones Informatica Indu'!A27</f>
        <v>26</v>
      </c>
      <c r="B27" t="str">
        <f>'Calificaciones Informatica Indu'!B27</f>
        <v>CARLOS ZAMORA NEGRILLO</v>
      </c>
      <c r="C27">
        <f>'Calificaciones Informatica Indu'!C27</f>
        <v>0.2</v>
      </c>
      <c r="D27">
        <f>'Calificaciones Informatica Indu'!D27</f>
        <v>0.55</v>
      </c>
      <c r="E27">
        <f>'Calificaciones Informatica Indu'!E27</f>
        <v>1</v>
      </c>
      <c r="F27">
        <f>'Calificaciones Informatica Indu'!F27</f>
        <v>0.3375</v>
      </c>
      <c r="G27">
        <f>'Calificaciones Informatica Indu'!G27</f>
        <v>0</v>
      </c>
      <c r="H27">
        <f>'Calificaciones Informatica Indu'!H27</f>
        <v>0.2</v>
      </c>
      <c r="I27">
        <f>'Calificaciones Informatica Indu'!I27</f>
        <v>2.2875</v>
      </c>
      <c r="J27">
        <f>'Calificaciones Informatica Indu'!J27</f>
        <v>1</v>
      </c>
      <c r="K27" t="str">
        <f>'Calificaciones Informatica Indu'!K27</f>
        <v>2011-2012</v>
      </c>
      <c r="L27">
        <f>'Calificaciones Informatica Indu'!L27</f>
        <v>1</v>
      </c>
    </row>
    <row r="28">
      <c r="A28">
        <f>'Calificaciones Informatica Indu'!A28</f>
        <v>27</v>
      </c>
      <c r="B28" t="str">
        <f>'Calificaciones Informatica Indu'!B28</f>
        <v>CIRILO JAVIER JUSTE SALA</v>
      </c>
      <c r="C28">
        <f>'Calificaciones Informatica Indu'!C28</f>
        <v>0.3</v>
      </c>
      <c r="D28">
        <f>'Calificaciones Informatica Indu'!D28</f>
        <v>0.6</v>
      </c>
      <c r="E28">
        <f>'Calificaciones Informatica Indu'!E28</f>
        <v>0.65</v>
      </c>
      <c r="F28" t="str">
        <f>'Calificaciones Informatica Indu'!F28</f>
        <v>NP</v>
      </c>
      <c r="G28" t="str">
        <f>'Calificaciones Informatica Indu'!G28</f>
        <v>NP</v>
      </c>
      <c r="H28">
        <f>'Calificaciones Informatica Indu'!H28</f>
        <v>0</v>
      </c>
      <c r="I28">
        <f>'Calificaciones Informatica Indu'!I28</f>
        <v>1.55</v>
      </c>
      <c r="J28">
        <f>'Calificaciones Informatica Indu'!J28</f>
        <v>1</v>
      </c>
      <c r="K28" t="str">
        <f>'Calificaciones Informatica Indu'!K28</f>
        <v>2011-2012</v>
      </c>
      <c r="L28">
        <f>'Calificaciones Informatica Indu'!L28</f>
        <v>1</v>
      </c>
    </row>
    <row r="29">
      <c r="A29">
        <f>'Calificaciones Informatica Indu'!A29</f>
        <v>28</v>
      </c>
      <c r="B29" t="str">
        <f>'Calificaciones Informatica Indu'!B29</f>
        <v>CRISTIAN CALLEJA LÓPEZ</v>
      </c>
      <c r="C29">
        <f>'Calificaciones Informatica Indu'!C29</f>
        <v>0.2</v>
      </c>
      <c r="D29">
        <f>'Calificaciones Informatica Indu'!D29</f>
        <v>0.8</v>
      </c>
      <c r="E29">
        <f>'Calificaciones Informatica Indu'!E29</f>
        <v>0.75</v>
      </c>
      <c r="F29">
        <f>'Calificaciones Informatica Indu'!F29</f>
        <v>0.9</v>
      </c>
      <c r="G29">
        <f>'Calificaciones Informatica Indu'!G29</f>
        <v>1.5</v>
      </c>
      <c r="H29">
        <f>'Calificaciones Informatica Indu'!H29</f>
        <v>0.85</v>
      </c>
      <c r="I29">
        <f>'Calificaciones Informatica Indu'!I29</f>
        <v>5</v>
      </c>
      <c r="J29">
        <f>'Calificaciones Informatica Indu'!J29</f>
        <v>1</v>
      </c>
      <c r="K29" t="str">
        <f>'Calificaciones Informatica Indu'!K29</f>
        <v>2011-2012</v>
      </c>
      <c r="L29">
        <f>'Calificaciones Informatica Indu'!L29</f>
        <v>1</v>
      </c>
    </row>
    <row r="30">
      <c r="A30">
        <f>'Calificaciones Informatica Indu'!A30</f>
        <v>29</v>
      </c>
      <c r="B30" t="str">
        <f>'Calificaciones Informatica Indu'!B30</f>
        <v>CRISTIAN GARCIA LIZCANO</v>
      </c>
      <c r="C30">
        <f>'Calificaciones Informatica Indu'!C30</f>
        <v>0.6</v>
      </c>
      <c r="D30">
        <f>'Calificaciones Informatica Indu'!D30</f>
        <v>1.84</v>
      </c>
      <c r="E30">
        <f>'Calificaciones Informatica Indu'!E30</f>
        <v>0.71</v>
      </c>
      <c r="F30">
        <f>'Calificaciones Informatica Indu'!F30</f>
        <v>0.6</v>
      </c>
      <c r="G30">
        <f>'Calificaciones Informatica Indu'!G30</f>
        <v>0.3</v>
      </c>
      <c r="H30">
        <f>'Calificaciones Informatica Indu'!H30</f>
        <v>0.75</v>
      </c>
      <c r="I30">
        <f>'Calificaciones Informatica Indu'!I30</f>
        <v>4.8</v>
      </c>
      <c r="J30">
        <f>'Calificaciones Informatica Indu'!J30</f>
        <v>1</v>
      </c>
      <c r="K30" t="str">
        <f>'Calificaciones Informatica Indu'!K30</f>
        <v>2011-2012</v>
      </c>
      <c r="L30">
        <f>'Calificaciones Informatica Indu'!L30</f>
        <v>1</v>
      </c>
    </row>
    <row r="31">
      <c r="A31">
        <f>'Calificaciones Informatica Indu'!A31</f>
        <v>30</v>
      </c>
      <c r="B31" t="str">
        <f>'Calificaciones Informatica Indu'!B31</f>
        <v>CRISTINA VOZMEDIANO TOLEDANO</v>
      </c>
      <c r="C31">
        <f>'Calificaciones Informatica Indu'!C31</f>
        <v>0.2</v>
      </c>
      <c r="D31">
        <f>'Calificaciones Informatica Indu'!D31</f>
        <v>1.54</v>
      </c>
      <c r="E31">
        <f>'Calificaciones Informatica Indu'!E31</f>
        <v>0.86</v>
      </c>
      <c r="F31">
        <f>'Calificaciones Informatica Indu'!F31</f>
        <v>0.75</v>
      </c>
      <c r="G31">
        <f>'Calificaciones Informatica Indu'!G31</f>
        <v>0.75</v>
      </c>
      <c r="H31">
        <f>'Calificaciones Informatica Indu'!H31</f>
        <v>0.2</v>
      </c>
      <c r="I31">
        <f>'Calificaciones Informatica Indu'!I31</f>
        <v>4.3</v>
      </c>
      <c r="J31">
        <f>'Calificaciones Informatica Indu'!J31</f>
        <v>1</v>
      </c>
      <c r="K31" t="str">
        <f>'Calificaciones Informatica Indu'!K31</f>
        <v>2011-2012</v>
      </c>
      <c r="L31">
        <f>'Calificaciones Informatica Indu'!L31</f>
        <v>1</v>
      </c>
    </row>
    <row r="32">
      <c r="A32">
        <f>'Calificaciones Informatica Indu'!A32</f>
        <v>31</v>
      </c>
      <c r="B32" t="str">
        <f>'Calificaciones Informatica Indu'!B32</f>
        <v>CURACIANO MBECMA ODJAM</v>
      </c>
      <c r="C32">
        <f>'Calificaciones Informatica Indu'!C32</f>
        <v>0</v>
      </c>
      <c r="D32" t="str">
        <f>'Calificaciones Informatica Indu'!D32</f>
        <v>NP</v>
      </c>
      <c r="E32" t="str">
        <f>'Calificaciones Informatica Indu'!E32</f>
        <v>NP</v>
      </c>
      <c r="F32" t="str">
        <f>'Calificaciones Informatica Indu'!F32</f>
        <v>NP</v>
      </c>
      <c r="G32" t="str">
        <f>'Calificaciones Informatica Indu'!G32</f>
        <v>NP</v>
      </c>
      <c r="H32">
        <f>'Calificaciones Informatica Indu'!H32</f>
        <v>0</v>
      </c>
      <c r="I32" s="2" t="s">
        <v>265</v>
      </c>
      <c r="J32">
        <f>'Calificaciones Informatica Indu'!J32</f>
        <v>1</v>
      </c>
      <c r="K32" t="str">
        <f>'Calificaciones Informatica Indu'!K32</f>
        <v>2011-2012</v>
      </c>
      <c r="L32">
        <f>'Calificaciones Informatica Indu'!L32</f>
        <v>1</v>
      </c>
    </row>
    <row r="33">
      <c r="A33">
        <f>'Calificaciones Informatica Indu'!A33</f>
        <v>32</v>
      </c>
      <c r="B33" t="str">
        <f>'Calificaciones Informatica Indu'!B33</f>
        <v>DANIEL CARMONA MAYORAL</v>
      </c>
      <c r="C33">
        <f>'Calificaciones Informatica Indu'!C33</f>
        <v>0</v>
      </c>
      <c r="D33">
        <f>'Calificaciones Informatica Indu'!D33</f>
        <v>1.24</v>
      </c>
      <c r="E33">
        <f>'Calificaciones Informatica Indu'!E33</f>
        <v>0.64</v>
      </c>
      <c r="F33">
        <f>'Calificaciones Informatica Indu'!F33</f>
        <v>0.6</v>
      </c>
      <c r="G33">
        <f>'Calificaciones Informatica Indu'!G33</f>
        <v>0.075</v>
      </c>
      <c r="H33">
        <f>'Calificaciones Informatica Indu'!H33</f>
        <v>0.1</v>
      </c>
      <c r="I33">
        <f>'Calificaciones Informatica Indu'!I33</f>
        <v>2.655</v>
      </c>
      <c r="J33">
        <f>'Calificaciones Informatica Indu'!J33</f>
        <v>1</v>
      </c>
      <c r="K33" t="str">
        <f>'Calificaciones Informatica Indu'!K33</f>
        <v>2011-2012</v>
      </c>
      <c r="L33">
        <f>'Calificaciones Informatica Indu'!L33</f>
        <v>1</v>
      </c>
    </row>
    <row r="34">
      <c r="A34">
        <f>'Calificaciones Informatica Indu'!A34</f>
        <v>33</v>
      </c>
      <c r="B34" t="str">
        <f>'Calificaciones Informatica Indu'!B34</f>
        <v>DAVID ORMEÑO SERRANO</v>
      </c>
      <c r="C34">
        <f>'Calificaciones Informatica Indu'!C34</f>
        <v>0.2</v>
      </c>
      <c r="D34">
        <f>'Calificaciones Informatica Indu'!D34</f>
        <v>1.4</v>
      </c>
      <c r="E34">
        <f>'Calificaciones Informatica Indu'!E34</f>
        <v>0.64</v>
      </c>
      <c r="F34">
        <f>'Calificaciones Informatica Indu'!F34</f>
        <v>0.1125</v>
      </c>
      <c r="G34">
        <f>'Calificaciones Informatica Indu'!G34</f>
        <v>0</v>
      </c>
      <c r="H34">
        <f>'Calificaciones Informatica Indu'!H34</f>
        <v>0</v>
      </c>
      <c r="I34">
        <f>'Calificaciones Informatica Indu'!I34</f>
        <v>2.3525</v>
      </c>
      <c r="J34">
        <f>'Calificaciones Informatica Indu'!J34</f>
        <v>1</v>
      </c>
      <c r="K34" t="str">
        <f>'Calificaciones Informatica Indu'!K34</f>
        <v>2011-2012</v>
      </c>
      <c r="L34">
        <f>'Calificaciones Informatica Indu'!L34</f>
        <v>1</v>
      </c>
    </row>
    <row r="35">
      <c r="A35">
        <f>'Calificaciones Informatica Indu'!A35</f>
        <v>34</v>
      </c>
      <c r="B35" t="str">
        <f>'Calificaciones Informatica Indu'!B35</f>
        <v>EDUARDO C. GARCIA TENORIO</v>
      </c>
      <c r="C35">
        <f>'Calificaciones Informatica Indu'!C35</f>
        <v>0</v>
      </c>
      <c r="D35" t="str">
        <f>'Calificaciones Informatica Indu'!D35</f>
        <v>NP</v>
      </c>
      <c r="E35" t="str">
        <f>'Calificaciones Informatica Indu'!E35</f>
        <v>NP</v>
      </c>
      <c r="F35" t="str">
        <f>'Calificaciones Informatica Indu'!F35</f>
        <v>NP</v>
      </c>
      <c r="G35" t="str">
        <f>'Calificaciones Informatica Indu'!G35</f>
        <v>NP</v>
      </c>
      <c r="H35">
        <f>'Calificaciones Informatica Indu'!H35</f>
        <v>0</v>
      </c>
      <c r="I35" s="2" t="s">
        <v>265</v>
      </c>
      <c r="J35">
        <f>'Calificaciones Informatica Indu'!J35</f>
        <v>1</v>
      </c>
      <c r="K35" t="str">
        <f>'Calificaciones Informatica Indu'!K35</f>
        <v>2011-2012</v>
      </c>
      <c r="L35">
        <f>'Calificaciones Informatica Indu'!L35</f>
        <v>1</v>
      </c>
    </row>
    <row r="36">
      <c r="A36">
        <f>'Calificaciones Informatica Indu'!A36</f>
        <v>35</v>
      </c>
      <c r="B36" t="str">
        <f>'Calificaciones Informatica Indu'!B36</f>
        <v>ENRIQUE SAEZBRAVO RABADAN</v>
      </c>
      <c r="C36">
        <f>'Calificaciones Informatica Indu'!C36</f>
        <v>0.3</v>
      </c>
      <c r="D36">
        <f>'Calificaciones Informatica Indu'!D36</f>
        <v>1.25</v>
      </c>
      <c r="E36">
        <f>'Calificaciones Informatica Indu'!E36</f>
        <v>0.75</v>
      </c>
      <c r="F36">
        <f>'Calificaciones Informatica Indu'!F36</f>
        <v>0.15</v>
      </c>
      <c r="G36" t="str">
        <f>'Calificaciones Informatica Indu'!G36</f>
        <v>NP</v>
      </c>
      <c r="H36">
        <f>'Calificaciones Informatica Indu'!H36</f>
        <v>0.2</v>
      </c>
      <c r="I36">
        <f>'Calificaciones Informatica Indu'!I36</f>
        <v>2.65</v>
      </c>
      <c r="J36">
        <f>'Calificaciones Informatica Indu'!J36</f>
        <v>1</v>
      </c>
      <c r="K36" t="str">
        <f>'Calificaciones Informatica Indu'!K36</f>
        <v>2011-2012</v>
      </c>
      <c r="L36">
        <f>'Calificaciones Informatica Indu'!L36</f>
        <v>1</v>
      </c>
    </row>
    <row r="37">
      <c r="A37">
        <f>'Calificaciones Informatica Indu'!A37</f>
        <v>36</v>
      </c>
      <c r="B37" t="str">
        <f>'Calificaciones Informatica Indu'!B37</f>
        <v>FERNANDO MBA EDU MANGUE</v>
      </c>
      <c r="C37">
        <f>'Calificaciones Informatica Indu'!C37</f>
        <v>0.3</v>
      </c>
      <c r="D37">
        <f>'Calificaciones Informatica Indu'!D37</f>
        <v>1</v>
      </c>
      <c r="E37">
        <f>'Calificaciones Informatica Indu'!E37</f>
        <v>0.65</v>
      </c>
      <c r="F37">
        <f>'Calificaciones Informatica Indu'!F37</f>
        <v>1.3875</v>
      </c>
      <c r="G37">
        <f>'Calificaciones Informatica Indu'!G37</f>
        <v>1.65</v>
      </c>
      <c r="H37">
        <f>'Calificaciones Informatica Indu'!H37</f>
        <v>0.6</v>
      </c>
      <c r="I37">
        <f>'Calificaciones Informatica Indu'!I37</f>
        <v>5.5875</v>
      </c>
      <c r="J37">
        <f>'Calificaciones Informatica Indu'!J37</f>
        <v>1</v>
      </c>
      <c r="K37" t="str">
        <f>'Calificaciones Informatica Indu'!K37</f>
        <v>2011-2012</v>
      </c>
      <c r="L37">
        <f>'Calificaciones Informatica Indu'!L37</f>
        <v>1</v>
      </c>
    </row>
    <row r="38">
      <c r="A38">
        <f>'Calificaciones Informatica Indu'!A38</f>
        <v>37</v>
      </c>
      <c r="B38" t="str">
        <f>'Calificaciones Informatica Indu'!B38</f>
        <v>FERNANDO TALAVAN SANCHEZTOLEDO</v>
      </c>
      <c r="C38">
        <f>'Calificaciones Informatica Indu'!C38</f>
        <v>0.3</v>
      </c>
      <c r="D38">
        <f>'Calificaciones Informatica Indu'!D38</f>
        <v>1.3</v>
      </c>
      <c r="E38">
        <f>'Calificaciones Informatica Indu'!E38</f>
        <v>0.81</v>
      </c>
      <c r="F38">
        <f>'Calificaciones Informatica Indu'!F38</f>
        <v>0.825</v>
      </c>
      <c r="G38">
        <f>'Calificaciones Informatica Indu'!G38</f>
        <v>1.5</v>
      </c>
      <c r="H38">
        <f>'Calificaciones Informatica Indu'!H38</f>
        <v>1.2</v>
      </c>
      <c r="I38">
        <f>'Calificaciones Informatica Indu'!I38</f>
        <v>5.935</v>
      </c>
      <c r="J38">
        <f>'Calificaciones Informatica Indu'!J38</f>
        <v>1</v>
      </c>
      <c r="K38" t="str">
        <f>'Calificaciones Informatica Indu'!K38</f>
        <v>2011-2012</v>
      </c>
      <c r="L38">
        <f>'Calificaciones Informatica Indu'!L38</f>
        <v>1</v>
      </c>
    </row>
    <row r="39">
      <c r="A39">
        <f>'Calificaciones Informatica Indu'!A39</f>
        <v>38</v>
      </c>
      <c r="B39" t="str">
        <f>'Calificaciones Informatica Indu'!B39</f>
        <v>FRANCISCO ALVAREZ GOMEZ</v>
      </c>
      <c r="C39">
        <f>'Calificaciones Informatica Indu'!C39</f>
        <v>0.3</v>
      </c>
      <c r="D39">
        <f>'Calificaciones Informatica Indu'!D39</f>
        <v>1</v>
      </c>
      <c r="E39">
        <f>'Calificaciones Informatica Indu'!E39</f>
        <v>0.71</v>
      </c>
      <c r="F39" t="str">
        <f>'Calificaciones Informatica Indu'!F39</f>
        <v>NP</v>
      </c>
      <c r="G39" t="str">
        <f>'Calificaciones Informatica Indu'!G39</f>
        <v>NP</v>
      </c>
      <c r="H39">
        <f>'Calificaciones Informatica Indu'!H39</f>
        <v>0.1</v>
      </c>
      <c r="I39">
        <f>'Calificaciones Informatica Indu'!I39</f>
        <v>2.11</v>
      </c>
      <c r="J39">
        <f>'Calificaciones Informatica Indu'!J39</f>
        <v>1</v>
      </c>
      <c r="K39" t="str">
        <f>'Calificaciones Informatica Indu'!K39</f>
        <v>2011-2012</v>
      </c>
      <c r="L39">
        <f>'Calificaciones Informatica Indu'!L39</f>
        <v>1</v>
      </c>
    </row>
    <row r="40">
      <c r="A40">
        <f>'Calificaciones Informatica Indu'!A40</f>
        <v>39</v>
      </c>
      <c r="B40" t="str">
        <f>'Calificaciones Informatica Indu'!B40</f>
        <v>FRANCISCO D. SANTOS FERREIRO</v>
      </c>
      <c r="C40">
        <f>'Calificaciones Informatica Indu'!C40</f>
        <v>0.75</v>
      </c>
      <c r="D40">
        <f>'Calificaciones Informatica Indu'!D40</f>
        <v>1.34</v>
      </c>
      <c r="E40">
        <f>'Calificaciones Informatica Indu'!E40</f>
        <v>0.89</v>
      </c>
      <c r="F40">
        <f>'Calificaciones Informatica Indu'!F40</f>
        <v>1.5</v>
      </c>
      <c r="G40">
        <f>'Calificaciones Informatica Indu'!G40</f>
        <v>1.35</v>
      </c>
      <c r="H40">
        <f>'Calificaciones Informatica Indu'!H40</f>
        <v>0.7</v>
      </c>
      <c r="I40">
        <f>'Calificaciones Informatica Indu'!I40</f>
        <v>6.53</v>
      </c>
      <c r="J40">
        <f>'Calificaciones Informatica Indu'!J40</f>
        <v>1</v>
      </c>
      <c r="K40" t="str">
        <f>'Calificaciones Informatica Indu'!K40</f>
        <v>2011-2012</v>
      </c>
      <c r="L40">
        <f>'Calificaciones Informatica Indu'!L40</f>
        <v>1</v>
      </c>
    </row>
    <row r="41">
      <c r="A41">
        <f>'Calificaciones Informatica Indu'!A41</f>
        <v>40</v>
      </c>
      <c r="B41" t="str">
        <f>'Calificaciones Informatica Indu'!B41</f>
        <v>FRANCISCO DE LA MUÑOZA ENANO</v>
      </c>
      <c r="C41">
        <f>'Calificaciones Informatica Indu'!C41</f>
        <v>0.4</v>
      </c>
      <c r="D41" t="str">
        <f>'Calificaciones Informatica Indu'!D41</f>
        <v>NP</v>
      </c>
      <c r="E41" t="str">
        <f>'Calificaciones Informatica Indu'!E41</f>
        <v>NP</v>
      </c>
      <c r="F41" t="str">
        <f>'Calificaciones Informatica Indu'!F41</f>
        <v>NP</v>
      </c>
      <c r="G41" t="str">
        <f>'Calificaciones Informatica Indu'!G41</f>
        <v>NP</v>
      </c>
      <c r="H41">
        <f>'Calificaciones Informatica Indu'!H41</f>
        <v>0.5</v>
      </c>
      <c r="I41">
        <f>'Calificaciones Informatica Indu'!I41</f>
        <v>0.9</v>
      </c>
      <c r="J41">
        <f>'Calificaciones Informatica Indu'!J41</f>
        <v>1</v>
      </c>
      <c r="K41" t="str">
        <f>'Calificaciones Informatica Indu'!K41</f>
        <v>2011-2012</v>
      </c>
      <c r="L41">
        <f>'Calificaciones Informatica Indu'!L41</f>
        <v>1</v>
      </c>
    </row>
    <row r="42">
      <c r="A42">
        <f>'Calificaciones Informatica Indu'!A42</f>
        <v>41</v>
      </c>
      <c r="B42" t="str">
        <f>'Calificaciones Informatica Indu'!B42</f>
        <v>FRANCISCO J. APARICIO MORENO</v>
      </c>
      <c r="C42">
        <f>'Calificaciones Informatica Indu'!C42</f>
        <v>0</v>
      </c>
      <c r="D42" t="str">
        <f>'Calificaciones Informatica Indu'!D42</f>
        <v>NP</v>
      </c>
      <c r="E42" t="str">
        <f>'Calificaciones Informatica Indu'!E42</f>
        <v>NP</v>
      </c>
      <c r="F42" t="str">
        <f>'Calificaciones Informatica Indu'!F42</f>
        <v>NP</v>
      </c>
      <c r="G42" t="str">
        <f>'Calificaciones Informatica Indu'!G42</f>
        <v>NP</v>
      </c>
      <c r="H42">
        <f>'Calificaciones Informatica Indu'!H42</f>
        <v>0</v>
      </c>
      <c r="I42" s="2" t="s">
        <v>265</v>
      </c>
      <c r="J42">
        <f>'Calificaciones Informatica Indu'!J42</f>
        <v>1</v>
      </c>
      <c r="K42" t="str">
        <f>'Calificaciones Informatica Indu'!K42</f>
        <v>2011-2012</v>
      </c>
      <c r="L42">
        <f>'Calificaciones Informatica Indu'!L42</f>
        <v>1</v>
      </c>
    </row>
    <row r="43">
      <c r="A43">
        <f>'Calificaciones Informatica Indu'!A43</f>
        <v>42</v>
      </c>
      <c r="B43" t="str">
        <f>'Calificaciones Informatica Indu'!B43</f>
        <v>FRANCISCO J. MONTES ORELLANA</v>
      </c>
      <c r="C43">
        <f>'Calificaciones Informatica Indu'!C43</f>
        <v>0</v>
      </c>
      <c r="D43" t="str">
        <f>'Calificaciones Informatica Indu'!D43</f>
        <v>NP</v>
      </c>
      <c r="E43" t="str">
        <f>'Calificaciones Informatica Indu'!E43</f>
        <v>NP</v>
      </c>
      <c r="F43" t="str">
        <f>'Calificaciones Informatica Indu'!F43</f>
        <v>NP</v>
      </c>
      <c r="G43" t="str">
        <f>'Calificaciones Informatica Indu'!G43</f>
        <v>NP</v>
      </c>
      <c r="H43">
        <f>'Calificaciones Informatica Indu'!H43</f>
        <v>0</v>
      </c>
      <c r="I43" s="2" t="s">
        <v>265</v>
      </c>
      <c r="J43">
        <f>'Calificaciones Informatica Indu'!J43</f>
        <v>1</v>
      </c>
      <c r="K43" t="str">
        <f>'Calificaciones Informatica Indu'!K43</f>
        <v>2011-2012</v>
      </c>
      <c r="L43">
        <f>'Calificaciones Informatica Indu'!L43</f>
        <v>1</v>
      </c>
    </row>
    <row r="44">
      <c r="A44">
        <f>'Calificaciones Informatica Indu'!A44</f>
        <v>43</v>
      </c>
      <c r="B44" t="str">
        <f>'Calificaciones Informatica Indu'!B44</f>
        <v>FRANCISCO J. NAHARRO DOÑORO</v>
      </c>
      <c r="C44">
        <f>'Calificaciones Informatica Indu'!C44</f>
        <v>0.3</v>
      </c>
      <c r="D44">
        <f>'Calificaciones Informatica Indu'!D44</f>
        <v>1.05</v>
      </c>
      <c r="E44">
        <f>'Calificaciones Informatica Indu'!E44</f>
        <v>0.6</v>
      </c>
      <c r="F44">
        <f>'Calificaciones Informatica Indu'!F44</f>
        <v>0</v>
      </c>
      <c r="G44" t="str">
        <f>'Calificaciones Informatica Indu'!G44</f>
        <v>NP</v>
      </c>
      <c r="H44">
        <f>'Calificaciones Informatica Indu'!H44</f>
        <v>0.2</v>
      </c>
      <c r="I44">
        <f>'Calificaciones Informatica Indu'!I44</f>
        <v>2.15</v>
      </c>
      <c r="J44">
        <f>'Calificaciones Informatica Indu'!J44</f>
        <v>1</v>
      </c>
      <c r="K44" t="str">
        <f>'Calificaciones Informatica Indu'!K44</f>
        <v>2011-2012</v>
      </c>
      <c r="L44">
        <f>'Calificaciones Informatica Indu'!L44</f>
        <v>1</v>
      </c>
    </row>
    <row r="45">
      <c r="A45">
        <f>'Calificaciones Informatica Indu'!A45</f>
        <v>44</v>
      </c>
      <c r="B45" t="str">
        <f>'Calificaciones Informatica Indu'!B45</f>
        <v>ILUMINADA AMAS LINSIN</v>
      </c>
      <c r="C45">
        <f>'Calificaciones Informatica Indu'!C45</f>
        <v>0.1</v>
      </c>
      <c r="D45">
        <f>'Calificaciones Informatica Indu'!D45</f>
        <v>1</v>
      </c>
      <c r="E45">
        <f>'Calificaciones Informatica Indu'!E45</f>
        <v>0.65</v>
      </c>
      <c r="F45">
        <f>'Calificaciones Informatica Indu'!F45</f>
        <v>0.6</v>
      </c>
      <c r="G45">
        <f>'Calificaciones Informatica Indu'!G45</f>
        <v>0.975</v>
      </c>
      <c r="H45">
        <f>'Calificaciones Informatica Indu'!H45</f>
        <v>0.5</v>
      </c>
      <c r="I45">
        <f>'Calificaciones Informatica Indu'!I45</f>
        <v>3.825</v>
      </c>
      <c r="J45">
        <f>'Calificaciones Informatica Indu'!J45</f>
        <v>1</v>
      </c>
      <c r="K45" t="str">
        <f>'Calificaciones Informatica Indu'!K45</f>
        <v>2011-2012</v>
      </c>
      <c r="L45">
        <f>'Calificaciones Informatica Indu'!L45</f>
        <v>1</v>
      </c>
    </row>
    <row r="46">
      <c r="A46">
        <f>'Calificaciones Informatica Indu'!A46</f>
        <v>45</v>
      </c>
      <c r="B46" t="str">
        <f>'Calificaciones Informatica Indu'!B46</f>
        <v>ISABEL MBI NVE MANGUE</v>
      </c>
      <c r="C46">
        <f>'Calificaciones Informatica Indu'!C46</f>
        <v>0</v>
      </c>
      <c r="D46">
        <f>'Calificaciones Informatica Indu'!D46</f>
        <v>1</v>
      </c>
      <c r="E46" t="str">
        <f>'Calificaciones Informatica Indu'!E46</f>
        <v>NP</v>
      </c>
      <c r="F46">
        <f>'Calificaciones Informatica Indu'!F46</f>
        <v>0.6</v>
      </c>
      <c r="G46">
        <f>'Calificaciones Informatica Indu'!G46</f>
        <v>1.5</v>
      </c>
      <c r="H46">
        <f>'Calificaciones Informatica Indu'!H46</f>
        <v>0.4</v>
      </c>
      <c r="I46">
        <f>'Calificaciones Informatica Indu'!I46</f>
        <v>3.5</v>
      </c>
      <c r="J46">
        <f>'Calificaciones Informatica Indu'!J46</f>
        <v>1</v>
      </c>
      <c r="K46" t="str">
        <f>'Calificaciones Informatica Indu'!K46</f>
        <v>2011-2012</v>
      </c>
      <c r="L46">
        <f>'Calificaciones Informatica Indu'!L46</f>
        <v>1</v>
      </c>
    </row>
    <row r="47">
      <c r="A47">
        <f>'Calificaciones Informatica Indu'!A47</f>
        <v>46</v>
      </c>
      <c r="B47" t="str">
        <f>'Calificaciones Informatica Indu'!B47</f>
        <v>JACINTO MOYANO GARCIA</v>
      </c>
      <c r="C47">
        <f>'Calificaciones Informatica Indu'!C47</f>
        <v>0.4</v>
      </c>
      <c r="D47">
        <f>'Calificaciones Informatica Indu'!D47</f>
        <v>0.9</v>
      </c>
      <c r="E47">
        <f>'Calificaciones Informatica Indu'!E47</f>
        <v>0.7</v>
      </c>
      <c r="F47">
        <f>'Calificaciones Informatica Indu'!F47</f>
        <v>0</v>
      </c>
      <c r="G47">
        <f>'Calificaciones Informatica Indu'!G47</f>
        <v>0</v>
      </c>
      <c r="H47">
        <f>'Calificaciones Informatica Indu'!H47</f>
        <v>0</v>
      </c>
      <c r="I47">
        <f>'Calificaciones Informatica Indu'!I47</f>
        <v>2</v>
      </c>
      <c r="J47">
        <f>'Calificaciones Informatica Indu'!J47</f>
        <v>1</v>
      </c>
      <c r="K47" t="str">
        <f>'Calificaciones Informatica Indu'!K47</f>
        <v>2011-2012</v>
      </c>
      <c r="L47">
        <f>'Calificaciones Informatica Indu'!L47</f>
        <v>1</v>
      </c>
    </row>
    <row r="48">
      <c r="A48">
        <f>'Calificaciones Informatica Indu'!A48</f>
        <v>47</v>
      </c>
      <c r="B48" t="str">
        <f>'Calificaciones Informatica Indu'!B48</f>
        <v>JAVIER GAMARRA FERNÁNDEZ</v>
      </c>
      <c r="C48">
        <f>'Calificaciones Informatica Indu'!C48</f>
        <v>0</v>
      </c>
      <c r="D48" t="str">
        <f>'Calificaciones Informatica Indu'!D48</f>
        <v>NP</v>
      </c>
      <c r="E48" t="str">
        <f>'Calificaciones Informatica Indu'!E48</f>
        <v>NP</v>
      </c>
      <c r="F48" t="str">
        <f>'Calificaciones Informatica Indu'!F48</f>
        <v>NP</v>
      </c>
      <c r="G48" s="2" t="s">
        <v>265</v>
      </c>
      <c r="H48">
        <f>'Calificaciones Informatica Indu'!H48</f>
        <v>0</v>
      </c>
      <c r="I48" s="2" t="s">
        <v>265</v>
      </c>
      <c r="J48">
        <f>'Calificaciones Informatica Indu'!J48</f>
        <v>1</v>
      </c>
      <c r="K48" t="str">
        <f>'Calificaciones Informatica Indu'!K48</f>
        <v>2011-2012</v>
      </c>
      <c r="L48">
        <f>'Calificaciones Informatica Indu'!L48</f>
        <v>1</v>
      </c>
    </row>
    <row r="49">
      <c r="A49">
        <f>'Calificaciones Informatica Indu'!A49</f>
        <v>48</v>
      </c>
      <c r="B49" t="str">
        <f>'Calificaciones Informatica Indu'!B49</f>
        <v>JAVIER GARCIA UBEDA</v>
      </c>
      <c r="C49">
        <f>'Calificaciones Informatica Indu'!C49</f>
        <v>0</v>
      </c>
      <c r="D49">
        <f>'Calificaciones Informatica Indu'!D49</f>
        <v>1.2</v>
      </c>
      <c r="E49">
        <f>'Calificaciones Informatica Indu'!E49</f>
        <v>0.7</v>
      </c>
      <c r="F49">
        <f>'Calificaciones Informatica Indu'!F49</f>
        <v>0.7875</v>
      </c>
      <c r="G49">
        <f>'Calificaciones Informatica Indu'!G49</f>
        <v>1.725</v>
      </c>
      <c r="H49">
        <f>'Calificaciones Informatica Indu'!H49</f>
        <v>0.5</v>
      </c>
      <c r="I49">
        <f>'Calificaciones Informatica Indu'!I49</f>
        <v>4.9125</v>
      </c>
      <c r="J49">
        <f>'Calificaciones Informatica Indu'!J49</f>
        <v>1</v>
      </c>
      <c r="K49" t="str">
        <f>'Calificaciones Informatica Indu'!K49</f>
        <v>2011-2012</v>
      </c>
      <c r="L49">
        <f>'Calificaciones Informatica Indu'!L49</f>
        <v>1</v>
      </c>
    </row>
    <row r="50">
      <c r="A50">
        <f>'Calificaciones Informatica Indu'!A50</f>
        <v>49</v>
      </c>
      <c r="B50" t="str">
        <f>'Calificaciones Informatica Indu'!B50</f>
        <v>JAVIER MATA RIVALLO</v>
      </c>
      <c r="C50">
        <f>'Calificaciones Informatica Indu'!C50</f>
        <v>0.4</v>
      </c>
      <c r="D50">
        <f>'Calificaciones Informatica Indu'!D50</f>
        <v>1.48</v>
      </c>
      <c r="E50">
        <f>'Calificaciones Informatica Indu'!E50</f>
        <v>0.86</v>
      </c>
      <c r="F50">
        <f>'Calificaciones Informatica Indu'!F50</f>
        <v>1.2375</v>
      </c>
      <c r="G50">
        <f>'Calificaciones Informatica Indu'!G50</f>
        <v>2.85</v>
      </c>
      <c r="H50">
        <f>'Calificaciones Informatica Indu'!H50</f>
        <v>1.2</v>
      </c>
      <c r="I50">
        <f>'Calificaciones Informatica Indu'!I50</f>
        <v>8.0275</v>
      </c>
      <c r="J50">
        <f>'Calificaciones Informatica Indu'!J50</f>
        <v>1</v>
      </c>
      <c r="K50" t="str">
        <f>'Calificaciones Informatica Indu'!K50</f>
        <v>2011-2012</v>
      </c>
      <c r="L50">
        <f>'Calificaciones Informatica Indu'!L50</f>
        <v>1</v>
      </c>
    </row>
    <row r="51">
      <c r="A51">
        <f>'Calificaciones Informatica Indu'!A51</f>
        <v>50</v>
      </c>
      <c r="B51" t="str">
        <f>'Calificaciones Informatica Indu'!B51</f>
        <v>JAVIER RIVAS DOMINGUEZ</v>
      </c>
      <c r="C51">
        <f>'Calificaciones Informatica Indu'!C51</f>
        <v>0.6</v>
      </c>
      <c r="D51">
        <f>'Calificaciones Informatica Indu'!D51</f>
        <v>1.6</v>
      </c>
      <c r="E51">
        <f>'Calificaciones Informatica Indu'!E51</f>
        <v>0.8</v>
      </c>
      <c r="F51">
        <f>'Calificaciones Informatica Indu'!F51</f>
        <v>0.7875</v>
      </c>
      <c r="G51">
        <f>'Calificaciones Informatica Indu'!G51</f>
        <v>1.575</v>
      </c>
      <c r="H51">
        <f>'Calificaciones Informatica Indu'!H51</f>
        <v>1.3</v>
      </c>
      <c r="I51">
        <f>'Calificaciones Informatica Indu'!I51</f>
        <v>6.6625</v>
      </c>
      <c r="J51">
        <f>'Calificaciones Informatica Indu'!J51</f>
        <v>1</v>
      </c>
      <c r="K51" t="str">
        <f>'Calificaciones Informatica Indu'!K51</f>
        <v>2011-2012</v>
      </c>
      <c r="L51">
        <f>'Calificaciones Informatica Indu'!L51</f>
        <v>1</v>
      </c>
    </row>
    <row r="52">
      <c r="A52">
        <f>'Calificaciones Informatica Indu'!A52</f>
        <v>51</v>
      </c>
      <c r="B52" t="str">
        <f>'Calificaciones Informatica Indu'!B52</f>
        <v>JAVIER RODRIGUEZ VALERO</v>
      </c>
      <c r="C52">
        <f>'Calificaciones Informatica Indu'!C52</f>
        <v>0.3</v>
      </c>
      <c r="D52">
        <f>'Calificaciones Informatica Indu'!D52</f>
        <v>1.04</v>
      </c>
      <c r="E52">
        <f>'Calificaciones Informatica Indu'!E52</f>
        <v>0.56</v>
      </c>
      <c r="F52" t="str">
        <f>'Calificaciones Informatica Indu'!F52</f>
        <v>NP</v>
      </c>
      <c r="G52" t="str">
        <f>'Calificaciones Informatica Indu'!G52</f>
        <v>NP</v>
      </c>
      <c r="H52">
        <f>'Calificaciones Informatica Indu'!H52</f>
        <v>0</v>
      </c>
      <c r="I52">
        <f>'Calificaciones Informatica Indu'!I52</f>
        <v>1.9</v>
      </c>
      <c r="J52">
        <f>'Calificaciones Informatica Indu'!J52</f>
        <v>1</v>
      </c>
      <c r="K52" t="str">
        <f>'Calificaciones Informatica Indu'!K52</f>
        <v>2011-2012</v>
      </c>
      <c r="L52">
        <f>'Calificaciones Informatica Indu'!L52</f>
        <v>1</v>
      </c>
    </row>
    <row r="53">
      <c r="A53">
        <f>'Calificaciones Informatica Indu'!A53</f>
        <v>52</v>
      </c>
      <c r="B53" t="str">
        <f>'Calificaciones Informatica Indu'!B53</f>
        <v>JESUS NOHA BOTURU</v>
      </c>
      <c r="C53">
        <f>'Calificaciones Informatica Indu'!C53</f>
        <v>1</v>
      </c>
      <c r="D53">
        <f>'Calificaciones Informatica Indu'!D53</f>
        <v>1.27</v>
      </c>
      <c r="E53">
        <f>'Calificaciones Informatica Indu'!E53</f>
        <v>0.65</v>
      </c>
      <c r="F53">
        <f>'Calificaciones Informatica Indu'!F53</f>
        <v>1.425</v>
      </c>
      <c r="G53">
        <f>'Calificaciones Informatica Indu'!G53</f>
        <v>2.4</v>
      </c>
      <c r="H53">
        <f>'Calificaciones Informatica Indu'!H53</f>
        <v>1.3</v>
      </c>
      <c r="I53">
        <f>'Calificaciones Informatica Indu'!I53</f>
        <v>8.045</v>
      </c>
      <c r="J53">
        <f>'Calificaciones Informatica Indu'!J53</f>
        <v>1</v>
      </c>
      <c r="K53" t="str">
        <f>'Calificaciones Informatica Indu'!K53</f>
        <v>2011-2012</v>
      </c>
      <c r="L53">
        <f>'Calificaciones Informatica Indu'!L53</f>
        <v>1</v>
      </c>
    </row>
    <row r="54">
      <c r="A54">
        <f>'Calificaciones Informatica Indu'!A54</f>
        <v>53</v>
      </c>
      <c r="B54" t="str">
        <f>'Calificaciones Informatica Indu'!B54</f>
        <v>JOSE ANTONIO DE LOS REYES</v>
      </c>
      <c r="C54">
        <f>'Calificaciones Informatica Indu'!C54</f>
        <v>0.4</v>
      </c>
      <c r="D54" t="str">
        <f>'Calificaciones Informatica Indu'!D54</f>
        <v>NP</v>
      </c>
      <c r="E54" t="str">
        <f>'Calificaciones Informatica Indu'!E54</f>
        <v>NP</v>
      </c>
      <c r="F54" t="str">
        <f>'Calificaciones Informatica Indu'!F54</f>
        <v>NP</v>
      </c>
      <c r="G54" s="2" t="s">
        <v>265</v>
      </c>
      <c r="H54">
        <f>'Calificaciones Informatica Indu'!H54</f>
        <v>1.5</v>
      </c>
      <c r="I54">
        <f>'Calificaciones Informatica Indu'!I54</f>
        <v>1.9</v>
      </c>
      <c r="J54">
        <f>'Calificaciones Informatica Indu'!J54</f>
        <v>1</v>
      </c>
      <c r="K54" t="str">
        <f>'Calificaciones Informatica Indu'!K54</f>
        <v>2011-2012</v>
      </c>
      <c r="L54">
        <f>'Calificaciones Informatica Indu'!L54</f>
        <v>1</v>
      </c>
    </row>
    <row r="55">
      <c r="A55">
        <f>'Calificaciones Informatica Indu'!A55</f>
        <v>54</v>
      </c>
      <c r="B55" t="str">
        <f>'Calificaciones Informatica Indu'!B55</f>
        <v>JOSE GARCIA-ABADILLO VALENCIA</v>
      </c>
      <c r="C55">
        <f>'Calificaciones Informatica Indu'!C55</f>
        <v>0.1</v>
      </c>
      <c r="D55">
        <f>'Calificaciones Informatica Indu'!D55</f>
        <v>1.8</v>
      </c>
      <c r="E55">
        <f>'Calificaciones Informatica Indu'!E55</f>
        <v>0.75</v>
      </c>
      <c r="F55">
        <f>'Calificaciones Informatica Indu'!F55</f>
        <v>1.275</v>
      </c>
      <c r="G55">
        <f>'Calificaciones Informatica Indu'!G55</f>
        <v>2.925</v>
      </c>
      <c r="H55">
        <f>'Calificaciones Informatica Indu'!H55</f>
        <v>1</v>
      </c>
      <c r="I55">
        <f>'Calificaciones Informatica Indu'!I55</f>
        <v>7.85</v>
      </c>
      <c r="J55">
        <f>'Calificaciones Informatica Indu'!J55</f>
        <v>1</v>
      </c>
      <c r="K55" t="str">
        <f>'Calificaciones Informatica Indu'!K55</f>
        <v>2011-2012</v>
      </c>
      <c r="L55">
        <f>'Calificaciones Informatica Indu'!L55</f>
        <v>1</v>
      </c>
    </row>
    <row r="56">
      <c r="A56">
        <f>'Calificaciones Informatica Indu'!A56</f>
        <v>55</v>
      </c>
      <c r="B56" t="str">
        <f>'Calificaciones Informatica Indu'!B56</f>
        <v>JOSE MANUEL ALVAREZ CID</v>
      </c>
      <c r="C56">
        <f>'Calificaciones Informatica Indu'!C56</f>
        <v>0.5</v>
      </c>
      <c r="D56">
        <f>'Calificaciones Informatica Indu'!D56</f>
        <v>1</v>
      </c>
      <c r="E56">
        <f>'Calificaciones Informatica Indu'!E56</f>
        <v>0.58</v>
      </c>
      <c r="F56">
        <f>'Calificaciones Informatica Indu'!F56</f>
        <v>0.075</v>
      </c>
      <c r="G56">
        <f>'Calificaciones Informatica Indu'!G56</f>
        <v>0</v>
      </c>
      <c r="H56">
        <f>'Calificaciones Informatica Indu'!H56</f>
        <v>0.6</v>
      </c>
      <c r="I56">
        <f>'Calificaciones Informatica Indu'!I56</f>
        <v>2.755</v>
      </c>
      <c r="J56">
        <f>'Calificaciones Informatica Indu'!J56</f>
        <v>1</v>
      </c>
      <c r="K56" t="str">
        <f>'Calificaciones Informatica Indu'!K56</f>
        <v>2011-2012</v>
      </c>
      <c r="L56">
        <f>'Calificaciones Informatica Indu'!L56</f>
        <v>1</v>
      </c>
    </row>
    <row r="57">
      <c r="A57">
        <f>'Calificaciones Informatica Indu'!A57</f>
        <v>56</v>
      </c>
      <c r="B57" t="str">
        <f>'Calificaciones Informatica Indu'!B57</f>
        <v>JOSE MARIA CHAMORRO ORTEGA</v>
      </c>
      <c r="C57">
        <f>'Calificaciones Informatica Indu'!C57</f>
        <v>0</v>
      </c>
      <c r="D57" t="str">
        <f>'Calificaciones Informatica Indu'!D57</f>
        <v>NP</v>
      </c>
      <c r="E57" t="str">
        <f>'Calificaciones Informatica Indu'!E57</f>
        <v>NP</v>
      </c>
      <c r="F57" t="str">
        <f>'Calificaciones Informatica Indu'!F57</f>
        <v>NP</v>
      </c>
      <c r="G57" s="2" t="s">
        <v>265</v>
      </c>
      <c r="H57">
        <f>'Calificaciones Informatica Indu'!H57</f>
        <v>0.1</v>
      </c>
      <c r="I57">
        <f>'Calificaciones Informatica Indu'!I57</f>
        <v>0.1</v>
      </c>
      <c r="J57">
        <f>'Calificaciones Informatica Indu'!J57</f>
        <v>1</v>
      </c>
      <c r="K57" t="str">
        <f>'Calificaciones Informatica Indu'!K57</f>
        <v>2011-2012</v>
      </c>
      <c r="L57">
        <f>'Calificaciones Informatica Indu'!L57</f>
        <v>1</v>
      </c>
    </row>
    <row r="58">
      <c r="A58">
        <f>'Calificaciones Informatica Indu'!A58</f>
        <v>57</v>
      </c>
      <c r="B58" t="str">
        <f>'Calificaciones Informatica Indu'!B58</f>
        <v>JOSE MARIA RUIZ MOYANO GARCIA</v>
      </c>
      <c r="C58">
        <f>'Calificaciones Informatica Indu'!C58</f>
        <v>0.2</v>
      </c>
      <c r="D58">
        <f>'Calificaciones Informatica Indu'!D58</f>
        <v>0.37</v>
      </c>
      <c r="E58">
        <f>'Calificaciones Informatica Indu'!E58</f>
        <v>0.58</v>
      </c>
      <c r="F58">
        <f>'Calificaciones Informatica Indu'!F58</f>
        <v>0.6</v>
      </c>
      <c r="G58">
        <f>'Calificaciones Informatica Indu'!G58</f>
        <v>0</v>
      </c>
      <c r="H58">
        <f>'Calificaciones Informatica Indu'!H58</f>
        <v>0.2</v>
      </c>
      <c r="I58">
        <f>'Calificaciones Informatica Indu'!I58</f>
        <v>1.95</v>
      </c>
      <c r="J58">
        <f>'Calificaciones Informatica Indu'!J58</f>
        <v>1</v>
      </c>
      <c r="K58" t="str">
        <f>'Calificaciones Informatica Indu'!K58</f>
        <v>2011-2012</v>
      </c>
      <c r="L58">
        <f>'Calificaciones Informatica Indu'!L58</f>
        <v>1</v>
      </c>
    </row>
    <row r="59">
      <c r="A59">
        <f>'Calificaciones Informatica Indu'!A59</f>
        <v>58</v>
      </c>
      <c r="B59" t="str">
        <f>'Calificaciones Informatica Indu'!B59</f>
        <v>JUAN ANTONIO HIDALGA FRANCO</v>
      </c>
      <c r="C59">
        <f>'Calificaciones Informatica Indu'!C59</f>
        <v>0.1</v>
      </c>
      <c r="D59" t="str">
        <f>'Calificaciones Informatica Indu'!D59</f>
        <v>NP</v>
      </c>
      <c r="E59" t="str">
        <f>'Calificaciones Informatica Indu'!E59</f>
        <v>NP</v>
      </c>
      <c r="F59" t="str">
        <f>'Calificaciones Informatica Indu'!F59</f>
        <v>NP</v>
      </c>
      <c r="G59" t="str">
        <f>'Calificaciones Informatica Indu'!G59</f>
        <v>NP</v>
      </c>
      <c r="H59">
        <f>'Calificaciones Informatica Indu'!H59</f>
        <v>0.2</v>
      </c>
      <c r="I59">
        <f>'Calificaciones Informatica Indu'!I59</f>
        <v>0.3</v>
      </c>
      <c r="J59">
        <f>'Calificaciones Informatica Indu'!J59</f>
        <v>1</v>
      </c>
      <c r="K59" t="str">
        <f>'Calificaciones Informatica Indu'!K59</f>
        <v>2011-2012</v>
      </c>
      <c r="L59">
        <f>'Calificaciones Informatica Indu'!L59</f>
        <v>1</v>
      </c>
    </row>
    <row r="60">
      <c r="A60">
        <f>'Calificaciones Informatica Indu'!A60</f>
        <v>59</v>
      </c>
      <c r="B60" t="str">
        <f>'Calificaciones Informatica Indu'!B60</f>
        <v>JUAN MIRANDA SERRANO</v>
      </c>
      <c r="C60">
        <f>'Calificaciones Informatica Indu'!C60</f>
        <v>0</v>
      </c>
      <c r="D60">
        <f>'Calificaciones Informatica Indu'!D60</f>
        <v>0.9</v>
      </c>
      <c r="E60">
        <f>'Calificaciones Informatica Indu'!E60</f>
        <v>0.58</v>
      </c>
      <c r="F60">
        <f>'Calificaciones Informatica Indu'!F60</f>
        <v>0.9375</v>
      </c>
      <c r="G60">
        <f>'Calificaciones Informatica Indu'!G60</f>
        <v>0.6</v>
      </c>
      <c r="H60">
        <f>'Calificaciones Informatica Indu'!H60</f>
        <v>0.2</v>
      </c>
      <c r="I60">
        <f>'Calificaciones Informatica Indu'!I60</f>
        <v>3.2175</v>
      </c>
      <c r="J60">
        <f>'Calificaciones Informatica Indu'!J60</f>
        <v>1</v>
      </c>
      <c r="K60" t="str">
        <f>'Calificaciones Informatica Indu'!K60</f>
        <v>2011-2012</v>
      </c>
      <c r="L60">
        <f>'Calificaciones Informatica Indu'!L60</f>
        <v>1</v>
      </c>
    </row>
    <row r="61">
      <c r="A61">
        <f>'Calificaciones Informatica Indu'!A61</f>
        <v>60</v>
      </c>
      <c r="B61" t="str">
        <f>'Calificaciones Informatica Indu'!B61</f>
        <v>JUAN JOSE SANCHEZ DE LA TORRE</v>
      </c>
      <c r="C61">
        <f>'Calificaciones Informatica Indu'!C61</f>
        <v>0.1</v>
      </c>
      <c r="D61">
        <f>'Calificaciones Informatica Indu'!D61</f>
        <v>0.24</v>
      </c>
      <c r="E61">
        <f>'Calificaciones Informatica Indu'!E61</f>
        <v>0.8</v>
      </c>
      <c r="F61">
        <f>'Calificaciones Informatica Indu'!F61</f>
        <v>0</v>
      </c>
      <c r="G61">
        <f>'Calificaciones Informatica Indu'!G61</f>
        <v>0</v>
      </c>
      <c r="H61">
        <f>'Calificaciones Informatica Indu'!H61</f>
        <v>0.1</v>
      </c>
      <c r="I61">
        <f>'Calificaciones Informatica Indu'!I61</f>
        <v>1.24</v>
      </c>
      <c r="J61">
        <f>'Calificaciones Informatica Indu'!J61</f>
        <v>1</v>
      </c>
      <c r="K61" t="str">
        <f>'Calificaciones Informatica Indu'!K61</f>
        <v>2011-2012</v>
      </c>
      <c r="L61">
        <f>'Calificaciones Informatica Indu'!L61</f>
        <v>1</v>
      </c>
    </row>
    <row r="62">
      <c r="A62">
        <f>'Calificaciones Informatica Indu'!A62</f>
        <v>61</v>
      </c>
      <c r="B62" t="str">
        <f>'Calificaciones Informatica Indu'!B62</f>
        <v>JUAN JOSE MOYO CABELLO</v>
      </c>
      <c r="C62">
        <f>'Calificaciones Informatica Indu'!C62</f>
        <v>0</v>
      </c>
      <c r="D62" t="str">
        <f>'Calificaciones Informatica Indu'!D62</f>
        <v>NP</v>
      </c>
      <c r="E62" t="str">
        <f>'Calificaciones Informatica Indu'!E62</f>
        <v>NP</v>
      </c>
      <c r="F62" t="str">
        <f>'Calificaciones Informatica Indu'!F62</f>
        <v>NP</v>
      </c>
      <c r="G62" t="str">
        <f>'Calificaciones Informatica Indu'!G62</f>
        <v>NP</v>
      </c>
      <c r="H62">
        <f>'Calificaciones Informatica Indu'!H62</f>
        <v>0</v>
      </c>
      <c r="I62" s="2" t="s">
        <v>265</v>
      </c>
      <c r="J62">
        <f>'Calificaciones Informatica Indu'!J62</f>
        <v>1</v>
      </c>
      <c r="K62" t="str">
        <f>'Calificaciones Informatica Indu'!K62</f>
        <v>2011-2012</v>
      </c>
      <c r="L62">
        <f>'Calificaciones Informatica Indu'!L62</f>
        <v>1</v>
      </c>
    </row>
    <row r="63">
      <c r="A63">
        <f>'Calificaciones Informatica Indu'!A63</f>
        <v>62</v>
      </c>
      <c r="B63" t="str">
        <f>'Calificaciones Informatica Indu'!B63</f>
        <v>LAUREANO SOLA ROKA</v>
      </c>
      <c r="C63">
        <f>'Calificaciones Informatica Indu'!C63</f>
        <v>0</v>
      </c>
      <c r="D63" t="str">
        <f>'Calificaciones Informatica Indu'!D63</f>
        <v>NP</v>
      </c>
      <c r="E63" t="str">
        <f>'Calificaciones Informatica Indu'!E63</f>
        <v>NP</v>
      </c>
      <c r="F63" t="str">
        <f>'Calificaciones Informatica Indu'!F63</f>
        <v>NP</v>
      </c>
      <c r="G63" t="str">
        <f>'Calificaciones Informatica Indu'!G63</f>
        <v>NP</v>
      </c>
      <c r="H63">
        <f>'Calificaciones Informatica Indu'!H63</f>
        <v>0</v>
      </c>
      <c r="I63" s="2" t="s">
        <v>265</v>
      </c>
      <c r="J63">
        <f>'Calificaciones Informatica Indu'!J63</f>
        <v>1</v>
      </c>
      <c r="K63" t="str">
        <f>'Calificaciones Informatica Indu'!K63</f>
        <v>2011-2012</v>
      </c>
      <c r="L63">
        <f>'Calificaciones Informatica Indu'!L63</f>
        <v>1</v>
      </c>
    </row>
    <row r="64">
      <c r="A64">
        <f>'Calificaciones Informatica Indu'!A64</f>
        <v>63</v>
      </c>
      <c r="B64" t="str">
        <f>'Calificaciones Informatica Indu'!B64</f>
        <v>LUIS BIKO NZANG</v>
      </c>
      <c r="C64">
        <f>'Calificaciones Informatica Indu'!C64</f>
        <v>0</v>
      </c>
      <c r="D64" t="str">
        <f>'Calificaciones Informatica Indu'!D64</f>
        <v>NP</v>
      </c>
      <c r="E64" t="str">
        <f>'Calificaciones Informatica Indu'!E64</f>
        <v>NP</v>
      </c>
      <c r="F64" t="str">
        <f>'Calificaciones Informatica Indu'!F64</f>
        <v>NP</v>
      </c>
      <c r="G64" t="str">
        <f>'Calificaciones Informatica Indu'!G64</f>
        <v>NP</v>
      </c>
      <c r="H64">
        <f>'Calificaciones Informatica Indu'!H64</f>
        <v>0</v>
      </c>
      <c r="I64" s="2" t="s">
        <v>265</v>
      </c>
      <c r="J64">
        <f>'Calificaciones Informatica Indu'!J64</f>
        <v>1</v>
      </c>
      <c r="K64" t="str">
        <f>'Calificaciones Informatica Indu'!K64</f>
        <v>2011-2012</v>
      </c>
      <c r="L64">
        <f>'Calificaciones Informatica Indu'!L64</f>
        <v>1</v>
      </c>
    </row>
    <row r="65">
      <c r="A65">
        <f>'Calificaciones Informatica Indu'!A65</f>
        <v>64</v>
      </c>
      <c r="B65" t="str">
        <f>'Calificaciones Informatica Indu'!B65</f>
        <v>LUIS FERNANDEZ MARQUEZ</v>
      </c>
      <c r="C65">
        <f>'Calificaciones Informatica Indu'!C65</f>
        <v>0.3</v>
      </c>
      <c r="D65">
        <f>'Calificaciones Informatica Indu'!D65</f>
        <v>0.92</v>
      </c>
      <c r="E65">
        <f>'Calificaciones Informatica Indu'!E65</f>
        <v>0.6</v>
      </c>
      <c r="F65">
        <f>'Calificaciones Informatica Indu'!F65</f>
        <v>0</v>
      </c>
      <c r="G65">
        <f>'Calificaciones Informatica Indu'!G65</f>
        <v>0</v>
      </c>
      <c r="H65">
        <f>'Calificaciones Informatica Indu'!H65</f>
        <v>0</v>
      </c>
      <c r="I65">
        <f>'Calificaciones Informatica Indu'!I65</f>
        <v>1.82</v>
      </c>
      <c r="J65">
        <f>'Calificaciones Informatica Indu'!J65</f>
        <v>1</v>
      </c>
      <c r="K65" t="str">
        <f>'Calificaciones Informatica Indu'!K65</f>
        <v>2011-2012</v>
      </c>
      <c r="L65">
        <f>'Calificaciones Informatica Indu'!L65</f>
        <v>1</v>
      </c>
    </row>
    <row r="66">
      <c r="A66">
        <f>'Calificaciones Informatica Indu'!A66</f>
        <v>65</v>
      </c>
      <c r="B66" t="str">
        <f>'Calificaciones Informatica Indu'!B66</f>
        <v>LUIS JOSE LOPEZ GARCIA CHICOTE</v>
      </c>
      <c r="C66">
        <f>'Calificaciones Informatica Indu'!C66</f>
        <v>0.8</v>
      </c>
      <c r="D66">
        <f>'Calificaciones Informatica Indu'!D66</f>
        <v>1.45</v>
      </c>
      <c r="E66">
        <f>'Calificaciones Informatica Indu'!E66</f>
        <v>0.71</v>
      </c>
      <c r="F66">
        <f>'Calificaciones Informatica Indu'!F66</f>
        <v>1.425</v>
      </c>
      <c r="G66">
        <f>'Calificaciones Informatica Indu'!G66</f>
        <v>2.25</v>
      </c>
      <c r="H66">
        <f>'Calificaciones Informatica Indu'!H66</f>
        <v>0.8</v>
      </c>
      <c r="I66">
        <f>'Calificaciones Informatica Indu'!I66</f>
        <v>7.435</v>
      </c>
      <c r="J66">
        <f>'Calificaciones Informatica Indu'!J66</f>
        <v>1</v>
      </c>
      <c r="K66" t="str">
        <f>'Calificaciones Informatica Indu'!K66</f>
        <v>2011-2012</v>
      </c>
      <c r="L66">
        <f>'Calificaciones Informatica Indu'!L66</f>
        <v>1</v>
      </c>
    </row>
    <row r="67">
      <c r="A67">
        <f>'Calificaciones Informatica Indu'!A67</f>
        <v>66</v>
      </c>
      <c r="B67" t="str">
        <f>'Calificaciones Informatica Indu'!B67</f>
        <v>LUIS MORA GABRIEL</v>
      </c>
      <c r="C67">
        <f>'Calificaciones Informatica Indu'!C67</f>
        <v>0</v>
      </c>
      <c r="D67">
        <f>'Calificaciones Informatica Indu'!D67</f>
        <v>0.14</v>
      </c>
      <c r="E67">
        <f>'Calificaciones Informatica Indu'!E67</f>
        <v>0</v>
      </c>
      <c r="F67" t="str">
        <f>'Calificaciones Informatica Indu'!F67</f>
        <v>NP</v>
      </c>
      <c r="G67" t="str">
        <f>'Calificaciones Informatica Indu'!G67</f>
        <v>NP</v>
      </c>
      <c r="H67">
        <f>'Calificaciones Informatica Indu'!H67</f>
        <v>0</v>
      </c>
      <c r="I67">
        <f>'Calificaciones Informatica Indu'!I67</f>
        <v>0.14</v>
      </c>
      <c r="J67">
        <f>'Calificaciones Informatica Indu'!J67</f>
        <v>1</v>
      </c>
      <c r="K67" t="str">
        <f>'Calificaciones Informatica Indu'!K67</f>
        <v>2011-2012</v>
      </c>
      <c r="L67">
        <f>'Calificaciones Informatica Indu'!L67</f>
        <v>1</v>
      </c>
    </row>
    <row r="68">
      <c r="A68">
        <f>'Calificaciones Informatica Indu'!A68</f>
        <v>67</v>
      </c>
      <c r="B68" t="str">
        <f>'Calificaciones Informatica Indu'!B68</f>
        <v>MANUEL S. CORONADO BAÑARES</v>
      </c>
      <c r="C68">
        <f>'Calificaciones Informatica Indu'!C68</f>
        <v>0.2</v>
      </c>
      <c r="D68">
        <f>'Calificaciones Informatica Indu'!D68</f>
        <v>1.05</v>
      </c>
      <c r="E68">
        <f>'Calificaciones Informatica Indu'!E68</f>
        <v>0.64</v>
      </c>
      <c r="F68">
        <f>'Calificaciones Informatica Indu'!F68</f>
        <v>0.6375</v>
      </c>
      <c r="G68">
        <f>'Calificaciones Informatica Indu'!G68</f>
        <v>1.5</v>
      </c>
      <c r="H68">
        <f>'Calificaciones Informatica Indu'!H68</f>
        <v>0.7</v>
      </c>
      <c r="I68">
        <f>'Calificaciones Informatica Indu'!I68</f>
        <v>4.7275</v>
      </c>
      <c r="J68">
        <f>'Calificaciones Informatica Indu'!J68</f>
        <v>1</v>
      </c>
      <c r="K68" t="str">
        <f>'Calificaciones Informatica Indu'!K68</f>
        <v>2011-2012</v>
      </c>
      <c r="L68">
        <f>'Calificaciones Informatica Indu'!L68</f>
        <v>1</v>
      </c>
    </row>
    <row r="69">
      <c r="A69">
        <f>'Calificaciones Informatica Indu'!A69</f>
        <v>68</v>
      </c>
      <c r="B69" t="str">
        <f>'Calificaciones Informatica Indu'!B69</f>
        <v>MANUEL BRAVO MONGE</v>
      </c>
      <c r="C69">
        <f>'Calificaciones Informatica Indu'!C69</f>
        <v>0</v>
      </c>
      <c r="D69" t="str">
        <f>'Calificaciones Informatica Indu'!D69</f>
        <v>NP</v>
      </c>
      <c r="E69" t="str">
        <f>'Calificaciones Informatica Indu'!E69</f>
        <v>NP</v>
      </c>
      <c r="F69" t="str">
        <f>'Calificaciones Informatica Indu'!F69</f>
        <v>NP</v>
      </c>
      <c r="G69" t="str">
        <f>'Calificaciones Informatica Indu'!G69</f>
        <v>NP</v>
      </c>
      <c r="H69">
        <f>'Calificaciones Informatica Indu'!H69</f>
        <v>0</v>
      </c>
      <c r="I69" s="2" t="s">
        <v>265</v>
      </c>
      <c r="J69">
        <f>'Calificaciones Informatica Indu'!J69</f>
        <v>1</v>
      </c>
      <c r="K69" t="str">
        <f>'Calificaciones Informatica Indu'!K69</f>
        <v>2011-2012</v>
      </c>
      <c r="L69">
        <f>'Calificaciones Informatica Indu'!L69</f>
        <v>1</v>
      </c>
    </row>
    <row r="70">
      <c r="A70">
        <f>'Calificaciones Informatica Indu'!A70</f>
        <v>69</v>
      </c>
      <c r="B70" t="str">
        <f>'Calificaciones Informatica Indu'!B70</f>
        <v>MANUEL A. TEMPLADO RODRIGUEZ</v>
      </c>
      <c r="C70">
        <f>'Calificaciones Informatica Indu'!C70</f>
        <v>0.5</v>
      </c>
      <c r="D70">
        <f>'Calificaciones Informatica Indu'!D70</f>
        <v>1.03</v>
      </c>
      <c r="E70">
        <f>'Calificaciones Informatica Indu'!E70</f>
        <v>0.86</v>
      </c>
      <c r="F70">
        <f>'Calificaciones Informatica Indu'!F70</f>
        <v>0</v>
      </c>
      <c r="G70" t="str">
        <f>'Calificaciones Informatica Indu'!G70</f>
        <v>NP</v>
      </c>
      <c r="H70">
        <f>'Calificaciones Informatica Indu'!H70</f>
        <v>0.2</v>
      </c>
      <c r="I70">
        <f>'Calificaciones Informatica Indu'!I70</f>
        <v>2.59</v>
      </c>
      <c r="J70">
        <f>'Calificaciones Informatica Indu'!J70</f>
        <v>1</v>
      </c>
      <c r="K70" t="str">
        <f>'Calificaciones Informatica Indu'!K70</f>
        <v>2011-2012</v>
      </c>
      <c r="L70">
        <f>'Calificaciones Informatica Indu'!L70</f>
        <v>1</v>
      </c>
    </row>
    <row r="71">
      <c r="A71">
        <f>'Calificaciones Informatica Indu'!A71</f>
        <v>70</v>
      </c>
      <c r="B71" t="str">
        <f>'Calificaciones Informatica Indu'!B71</f>
        <v>MANUEL SOBRINO GUTIERREZ</v>
      </c>
      <c r="C71">
        <f>'Calificaciones Informatica Indu'!C71</f>
        <v>0.2</v>
      </c>
      <c r="D71">
        <f>'Calificaciones Informatica Indu'!D71</f>
        <v>1.35</v>
      </c>
      <c r="E71">
        <f>'Calificaciones Informatica Indu'!E71</f>
        <v>0.8</v>
      </c>
      <c r="F71">
        <f>'Calificaciones Informatica Indu'!F71</f>
        <v>0</v>
      </c>
      <c r="G71">
        <f>'Calificaciones Informatica Indu'!G71</f>
        <v>0</v>
      </c>
      <c r="H71">
        <f>'Calificaciones Informatica Indu'!H71</f>
        <v>0.3</v>
      </c>
      <c r="I71">
        <f>'Calificaciones Informatica Indu'!I71</f>
        <v>2.65</v>
      </c>
      <c r="J71">
        <f>'Calificaciones Informatica Indu'!J71</f>
        <v>1</v>
      </c>
      <c r="K71" t="str">
        <f>'Calificaciones Informatica Indu'!K71</f>
        <v>2011-2012</v>
      </c>
      <c r="L71">
        <f>'Calificaciones Informatica Indu'!L71</f>
        <v>1</v>
      </c>
    </row>
    <row r="72">
      <c r="A72">
        <f>'Calificaciones Informatica Indu'!A72</f>
        <v>71</v>
      </c>
      <c r="B72" t="str">
        <f>'Calificaciones Informatica Indu'!B72</f>
        <v>MARI P. PRESENTACION BINDANG</v>
      </c>
      <c r="C72">
        <f>'Calificaciones Informatica Indu'!C72</f>
        <v>0.3</v>
      </c>
      <c r="D72">
        <f>'Calificaciones Informatica Indu'!D72</f>
        <v>0.17</v>
      </c>
      <c r="E72">
        <f>'Calificaciones Informatica Indu'!E72</f>
        <v>0.65</v>
      </c>
      <c r="F72">
        <f>'Calificaciones Informatica Indu'!F72</f>
        <v>0.3375</v>
      </c>
      <c r="G72">
        <f>'Calificaciones Informatica Indu'!G72</f>
        <v>1.65</v>
      </c>
      <c r="H72">
        <f>'Calificaciones Informatica Indu'!H72</f>
        <v>0.3</v>
      </c>
      <c r="I72">
        <f>'Calificaciones Informatica Indu'!I72</f>
        <v>3.4075</v>
      </c>
      <c r="J72">
        <f>'Calificaciones Informatica Indu'!J72</f>
        <v>1</v>
      </c>
      <c r="K72" t="str">
        <f>'Calificaciones Informatica Indu'!K72</f>
        <v>2011-2012</v>
      </c>
      <c r="L72">
        <f>'Calificaciones Informatica Indu'!L72</f>
        <v>1</v>
      </c>
    </row>
    <row r="73">
      <c r="A73">
        <f>'Calificaciones Informatica Indu'!A73</f>
        <v>72</v>
      </c>
      <c r="B73" t="str">
        <f>'Calificaciones Informatica Indu'!B73</f>
        <v>MARIA DEL PRADO DEL HOYO RINCON</v>
      </c>
      <c r="C73">
        <f>'Calificaciones Informatica Indu'!C73</f>
        <v>0.2</v>
      </c>
      <c r="D73">
        <f>'Calificaciones Informatica Indu'!D73</f>
        <v>1.35</v>
      </c>
      <c r="E73">
        <f>'Calificaciones Informatica Indu'!E73</f>
        <v>0.71</v>
      </c>
      <c r="F73">
        <f>'Calificaciones Informatica Indu'!F73</f>
        <v>0.6375</v>
      </c>
      <c r="G73">
        <f>'Calificaciones Informatica Indu'!G73</f>
        <v>0.15</v>
      </c>
      <c r="H73">
        <f>'Calificaciones Informatica Indu'!H73</f>
        <v>0.6</v>
      </c>
      <c r="I73">
        <f>'Calificaciones Informatica Indu'!I73</f>
        <v>3.6475</v>
      </c>
      <c r="J73">
        <f>'Calificaciones Informatica Indu'!J73</f>
        <v>1</v>
      </c>
      <c r="K73" t="str">
        <f>'Calificaciones Informatica Indu'!K73</f>
        <v>2011-2012</v>
      </c>
      <c r="L73">
        <f>'Calificaciones Informatica Indu'!L73</f>
        <v>1</v>
      </c>
    </row>
    <row r="74">
      <c r="A74">
        <f>'Calificaciones Informatica Indu'!A74</f>
        <v>73</v>
      </c>
      <c r="B74" t="str">
        <f>'Calificaciones Informatica Indu'!B74</f>
        <v>MIGUEL FELIX MOLINA</v>
      </c>
      <c r="C74">
        <f>'Calificaciones Informatica Indu'!C74</f>
        <v>0.5</v>
      </c>
      <c r="D74">
        <f>'Calificaciones Informatica Indu'!D74</f>
        <v>1.45</v>
      </c>
      <c r="E74">
        <f>'Calificaciones Informatica Indu'!E74</f>
        <v>0.89</v>
      </c>
      <c r="F74">
        <f>'Calificaciones Informatica Indu'!F74</f>
        <v>0.9</v>
      </c>
      <c r="G74">
        <f>'Calificaciones Informatica Indu'!G74</f>
        <v>1.5</v>
      </c>
      <c r="H74">
        <f>'Calificaciones Informatica Indu'!H74</f>
        <v>1.3</v>
      </c>
      <c r="I74">
        <f>'Calificaciones Informatica Indu'!I74</f>
        <v>6.54</v>
      </c>
      <c r="J74">
        <f>'Calificaciones Informatica Indu'!J74</f>
        <v>1</v>
      </c>
      <c r="K74" t="str">
        <f>'Calificaciones Informatica Indu'!K74</f>
        <v>2011-2012</v>
      </c>
      <c r="L74">
        <f>'Calificaciones Informatica Indu'!L74</f>
        <v>1</v>
      </c>
    </row>
    <row r="75">
      <c r="A75">
        <f>'Calificaciones Informatica Indu'!A75</f>
        <v>74</v>
      </c>
      <c r="B75" t="str">
        <f>'Calificaciones Informatica Indu'!B75</f>
        <v>MIGUEL ANGEL GIL LARGO</v>
      </c>
      <c r="C75">
        <f>'Calificaciones Informatica Indu'!C75</f>
        <v>1</v>
      </c>
      <c r="D75">
        <f>'Calificaciones Informatica Indu'!D75</f>
        <v>1.9</v>
      </c>
      <c r="E75">
        <f>'Calificaciones Informatica Indu'!E75</f>
        <v>1</v>
      </c>
      <c r="F75">
        <f>'Calificaciones Informatica Indu'!F75</f>
        <v>1.425</v>
      </c>
      <c r="G75">
        <f>'Calificaciones Informatica Indu'!G75</f>
        <v>2.85</v>
      </c>
      <c r="H75">
        <f>'Calificaciones Informatica Indu'!H75</f>
        <v>1.5</v>
      </c>
      <c r="I75">
        <f>'Calificaciones Informatica Indu'!I75</f>
        <v>9.675</v>
      </c>
      <c r="J75">
        <f>'Calificaciones Informatica Indu'!J75</f>
        <v>1</v>
      </c>
      <c r="K75" t="str">
        <f>'Calificaciones Informatica Indu'!K75</f>
        <v>2011-2012</v>
      </c>
      <c r="L75">
        <f>'Calificaciones Informatica Indu'!L75</f>
        <v>1</v>
      </c>
    </row>
    <row r="76">
      <c r="A76">
        <f>'Calificaciones Informatica Indu'!A76</f>
        <v>75</v>
      </c>
      <c r="B76" t="str">
        <f>'Calificaciones Informatica Indu'!B76</f>
        <v>PEDRO JOSE REGUILLO FERRIS</v>
      </c>
      <c r="C76">
        <f>'Calificaciones Informatica Indu'!C76</f>
        <v>0</v>
      </c>
      <c r="D76" t="str">
        <f>'Calificaciones Informatica Indu'!D76</f>
        <v>NP</v>
      </c>
      <c r="E76" t="str">
        <f>'Calificaciones Informatica Indu'!E76</f>
        <v>NP</v>
      </c>
      <c r="F76" t="str">
        <f>'Calificaciones Informatica Indu'!F76</f>
        <v>NP</v>
      </c>
      <c r="G76" t="str">
        <f>'Calificaciones Informatica Indu'!G76</f>
        <v>NP</v>
      </c>
      <c r="H76">
        <f>'Calificaciones Informatica Indu'!H76</f>
        <v>0.7</v>
      </c>
      <c r="I76" s="2" t="s">
        <v>265</v>
      </c>
      <c r="J76">
        <f>'Calificaciones Informatica Indu'!J76</f>
        <v>1</v>
      </c>
      <c r="K76" t="str">
        <f>'Calificaciones Informatica Indu'!K76</f>
        <v>2011-2012</v>
      </c>
      <c r="L76">
        <f>'Calificaciones Informatica Indu'!L76</f>
        <v>1</v>
      </c>
    </row>
    <row r="77">
      <c r="A77">
        <f>'Calificaciones Informatica Indu'!A77</f>
        <v>76</v>
      </c>
      <c r="B77" t="str">
        <f>'Calificaciones Informatica Indu'!B77</f>
        <v>PEDRO MANUEL LORENZO GOMEZ</v>
      </c>
      <c r="C77">
        <f>'Calificaciones Informatica Indu'!C77</f>
        <v>0.3</v>
      </c>
      <c r="D77">
        <f>'Calificaciones Informatica Indu'!D77</f>
        <v>1.3</v>
      </c>
      <c r="E77">
        <f>'Calificaciones Informatica Indu'!E77</f>
        <v>0.75</v>
      </c>
      <c r="F77">
        <f>'Calificaciones Informatica Indu'!F77</f>
        <v>0.6</v>
      </c>
      <c r="G77">
        <f>'Calificaciones Informatica Indu'!G77</f>
        <v>1.2</v>
      </c>
      <c r="H77">
        <f>'Calificaciones Informatica Indu'!H77</f>
        <v>0.7</v>
      </c>
      <c r="I77">
        <f>'Calificaciones Informatica Indu'!I77</f>
        <v>4.85</v>
      </c>
      <c r="J77">
        <f>'Calificaciones Informatica Indu'!J77</f>
        <v>1</v>
      </c>
      <c r="K77" t="str">
        <f>'Calificaciones Informatica Indu'!K77</f>
        <v>2011-2012</v>
      </c>
      <c r="L77">
        <f>'Calificaciones Informatica Indu'!L77</f>
        <v>1</v>
      </c>
    </row>
    <row r="78">
      <c r="A78">
        <f>'Calificaciones Informatica Indu'!A78</f>
        <v>77</v>
      </c>
      <c r="B78" t="str">
        <f>'Calificaciones Informatica Indu'!B78</f>
        <v>RAFAEL PADILLA RODRIGUEZ</v>
      </c>
      <c r="C78">
        <f>'Calificaciones Informatica Indu'!C78</f>
        <v>1</v>
      </c>
      <c r="D78">
        <f>'Calificaciones Informatica Indu'!D78</f>
        <v>1.74</v>
      </c>
      <c r="E78">
        <f>'Calificaciones Informatica Indu'!E78</f>
        <v>1</v>
      </c>
      <c r="F78">
        <f>'Calificaciones Informatica Indu'!F78</f>
        <v>1.35</v>
      </c>
      <c r="G78">
        <f>'Calificaciones Informatica Indu'!G78</f>
        <v>3</v>
      </c>
      <c r="H78">
        <f>'Calificaciones Informatica Indu'!H78</f>
        <v>0.8</v>
      </c>
      <c r="I78">
        <f>'Calificaciones Informatica Indu'!I78</f>
        <v>8.89</v>
      </c>
      <c r="J78">
        <f>'Calificaciones Informatica Indu'!J78</f>
        <v>1</v>
      </c>
      <c r="K78" t="str">
        <f>'Calificaciones Informatica Indu'!K78</f>
        <v>2011-2012</v>
      </c>
      <c r="L78">
        <f>'Calificaciones Informatica Indu'!L78</f>
        <v>1</v>
      </c>
    </row>
    <row r="79">
      <c r="A79">
        <f>'Calificaciones Informatica Indu'!A79</f>
        <v>78</v>
      </c>
      <c r="B79" t="str">
        <f>'Calificaciones Informatica Indu'!B79</f>
        <v>RAFAEL TERENCIO PEREZ</v>
      </c>
      <c r="C79">
        <f>'Calificaciones Informatica Indu'!C79</f>
        <v>0.5</v>
      </c>
      <c r="D79">
        <f>'Calificaciones Informatica Indu'!D79</f>
        <v>1.37</v>
      </c>
      <c r="E79">
        <f>'Calificaciones Informatica Indu'!E79</f>
        <v>0.89</v>
      </c>
      <c r="F79">
        <f>'Calificaciones Informatica Indu'!F79</f>
        <v>0.7875</v>
      </c>
      <c r="G79">
        <f>'Calificaciones Informatica Indu'!G79</f>
        <v>1.725</v>
      </c>
      <c r="H79">
        <f>'Calificaciones Informatica Indu'!H79</f>
        <v>0.7</v>
      </c>
      <c r="I79">
        <f>'Calificaciones Informatica Indu'!I79</f>
        <v>5.9725</v>
      </c>
      <c r="J79">
        <f>'Calificaciones Informatica Indu'!J79</f>
        <v>1</v>
      </c>
      <c r="K79" t="str">
        <f>'Calificaciones Informatica Indu'!K79</f>
        <v>2011-2012</v>
      </c>
      <c r="L79">
        <f>'Calificaciones Informatica Indu'!L79</f>
        <v>1</v>
      </c>
    </row>
    <row r="80">
      <c r="A80">
        <f>'Calificaciones Informatica Indu'!A80</f>
        <v>79</v>
      </c>
      <c r="B80" t="str">
        <f>'Calificaciones Informatica Indu'!B80</f>
        <v>RAMON HUETE BERMEJO</v>
      </c>
      <c r="C80">
        <f>'Calificaciones Informatica Indu'!C80</f>
        <v>0.1</v>
      </c>
      <c r="D80" t="str">
        <f>'Calificaciones Informatica Indu'!D80</f>
        <v>NP</v>
      </c>
      <c r="E80" t="str">
        <f>'Calificaciones Informatica Indu'!E80</f>
        <v>NP</v>
      </c>
      <c r="F80" t="str">
        <f>'Calificaciones Informatica Indu'!F80</f>
        <v>NP</v>
      </c>
      <c r="G80" t="str">
        <f>'Calificaciones Informatica Indu'!G80</f>
        <v>NP</v>
      </c>
      <c r="H80">
        <f>'Calificaciones Informatica Indu'!H80</f>
        <v>1.3</v>
      </c>
      <c r="I80">
        <f>'Calificaciones Informatica Indu'!I80</f>
        <v>1.4</v>
      </c>
      <c r="J80">
        <f>'Calificaciones Informatica Indu'!J80</f>
        <v>1</v>
      </c>
      <c r="K80" t="str">
        <f>'Calificaciones Informatica Indu'!K80</f>
        <v>2011-2012</v>
      </c>
      <c r="L80">
        <f>'Calificaciones Informatica Indu'!L80</f>
        <v>1</v>
      </c>
    </row>
    <row r="81">
      <c r="A81">
        <f>'Calificaciones Informatica Indu'!A81</f>
        <v>80</v>
      </c>
      <c r="B81" t="str">
        <f>'Calificaciones Informatica Indu'!B81</f>
        <v>RAMON PEREZ PUNZON</v>
      </c>
      <c r="C81">
        <f>'Calificaciones Informatica Indu'!C81</f>
        <v>0.3</v>
      </c>
      <c r="D81">
        <f>'Calificaciones Informatica Indu'!D81</f>
        <v>1.05</v>
      </c>
      <c r="E81">
        <f>'Calificaciones Informatica Indu'!E81</f>
        <v>0.7</v>
      </c>
      <c r="F81">
        <f>'Calificaciones Informatica Indu'!F81</f>
        <v>0.6375</v>
      </c>
      <c r="G81">
        <f>'Calificaciones Informatica Indu'!G81</f>
        <v>0.3</v>
      </c>
      <c r="H81">
        <f>'Calificaciones Informatica Indu'!H81</f>
        <v>0.3</v>
      </c>
      <c r="I81">
        <f>'Calificaciones Informatica Indu'!I81</f>
        <v>3.2875</v>
      </c>
      <c r="J81">
        <f>'Calificaciones Informatica Indu'!J81</f>
        <v>1</v>
      </c>
      <c r="K81" t="str">
        <f>'Calificaciones Informatica Indu'!K81</f>
        <v>2011-2012</v>
      </c>
      <c r="L81">
        <f>'Calificaciones Informatica Indu'!L81</f>
        <v>1</v>
      </c>
    </row>
    <row r="82">
      <c r="A82">
        <f>'Calificaciones Informatica Indu'!A82</f>
        <v>81</v>
      </c>
      <c r="B82" t="str">
        <f>'Calificaciones Informatica Indu'!B82</f>
        <v>RODRIGO SANCHEZ GÓMEZ</v>
      </c>
      <c r="C82">
        <f>'Calificaciones Informatica Indu'!C82</f>
        <v>0</v>
      </c>
      <c r="D82">
        <f>'Calificaciones Informatica Indu'!D82</f>
        <v>0.24</v>
      </c>
      <c r="E82">
        <f>'Calificaciones Informatica Indu'!E82</f>
        <v>0.86</v>
      </c>
      <c r="F82">
        <f>'Calificaciones Informatica Indu'!F82</f>
        <v>0.975</v>
      </c>
      <c r="G82">
        <f>'Calificaciones Informatica Indu'!G82</f>
        <v>1.2</v>
      </c>
      <c r="H82">
        <f>'Calificaciones Informatica Indu'!H82</f>
        <v>0</v>
      </c>
      <c r="I82">
        <f>'Calificaciones Informatica Indu'!I82</f>
        <v>3.275</v>
      </c>
      <c r="J82">
        <f>'Calificaciones Informatica Indu'!J82</f>
        <v>1</v>
      </c>
      <c r="K82" t="str">
        <f>'Calificaciones Informatica Indu'!K82</f>
        <v>2011-2012</v>
      </c>
      <c r="L82">
        <f>'Calificaciones Informatica Indu'!L82</f>
        <v>1</v>
      </c>
    </row>
    <row r="83">
      <c r="A83">
        <f>'Calificaciones Informatica Indu'!A83</f>
        <v>82</v>
      </c>
      <c r="B83" t="str">
        <f>'Calificaciones Informatica Indu'!B83</f>
        <v>ROMAN CALDERON CABRERA</v>
      </c>
      <c r="C83">
        <f>'Calificaciones Informatica Indu'!C83</f>
        <v>0</v>
      </c>
      <c r="D83" t="str">
        <f>'Calificaciones Informatica Indu'!D83</f>
        <v>NP</v>
      </c>
      <c r="E83" t="str">
        <f>'Calificaciones Informatica Indu'!E83</f>
        <v>NP</v>
      </c>
      <c r="F83" t="str">
        <f>'Calificaciones Informatica Indu'!F83</f>
        <v>NP</v>
      </c>
      <c r="G83" t="str">
        <f>'Calificaciones Informatica Indu'!G83</f>
        <v>NP</v>
      </c>
      <c r="H83">
        <f>'Calificaciones Informatica Indu'!H83</f>
        <v>0</v>
      </c>
      <c r="I83" s="2" t="s">
        <v>265</v>
      </c>
      <c r="J83">
        <f>'Calificaciones Informatica Indu'!J83</f>
        <v>1</v>
      </c>
      <c r="K83" t="str">
        <f>'Calificaciones Informatica Indu'!K83</f>
        <v>2011-2012</v>
      </c>
      <c r="L83">
        <f>'Calificaciones Informatica Indu'!L83</f>
        <v>1</v>
      </c>
    </row>
    <row r="84">
      <c r="A84">
        <f>'Calificaciones Informatica Indu'!A84</f>
        <v>83</v>
      </c>
      <c r="B84" t="str">
        <f>'Calificaciones Informatica Indu'!B84</f>
        <v>ROQUE ANTONIO FERNANDEZ AVILA</v>
      </c>
      <c r="C84">
        <f>'Calificaciones Informatica Indu'!C84</f>
        <v>0</v>
      </c>
      <c r="D84" t="str">
        <f>'Calificaciones Informatica Indu'!D84</f>
        <v>NP</v>
      </c>
      <c r="E84" t="str">
        <f>'Calificaciones Informatica Indu'!E84</f>
        <v>NP</v>
      </c>
      <c r="F84" t="str">
        <f>'Calificaciones Informatica Indu'!F84</f>
        <v>NP</v>
      </c>
      <c r="G84" s="2" t="s">
        <v>265</v>
      </c>
      <c r="H84">
        <f>'Calificaciones Informatica Indu'!H84</f>
        <v>1</v>
      </c>
      <c r="I84" s="2" t="s">
        <v>265</v>
      </c>
      <c r="J84">
        <f>'Calificaciones Informatica Indu'!J84</f>
        <v>1</v>
      </c>
      <c r="K84" t="str">
        <f>'Calificaciones Informatica Indu'!K84</f>
        <v>2011-2012</v>
      </c>
      <c r="L84">
        <f>'Calificaciones Informatica Indu'!L84</f>
        <v>1</v>
      </c>
    </row>
    <row r="85">
      <c r="A85">
        <f>'Calificaciones Informatica Indu'!A85</f>
        <v>84</v>
      </c>
      <c r="B85" t="str">
        <f>'Calificaciones Informatica Indu'!B85</f>
        <v>SANTIAGO CALDERON HERRERA</v>
      </c>
      <c r="C85">
        <f>'Calificaciones Informatica Indu'!C85</f>
        <v>1</v>
      </c>
      <c r="D85">
        <f>'Calificaciones Informatica Indu'!D85</f>
        <v>1.9</v>
      </c>
      <c r="E85">
        <f>'Calificaciones Informatica Indu'!E85</f>
        <v>1</v>
      </c>
      <c r="F85">
        <f>'Calificaciones Informatica Indu'!F85</f>
        <v>1.275</v>
      </c>
      <c r="G85">
        <f>'Calificaciones Informatica Indu'!G85</f>
        <v>2.7</v>
      </c>
      <c r="H85">
        <f>'Calificaciones Informatica Indu'!H85</f>
        <v>1.5</v>
      </c>
      <c r="I85">
        <f>'Calificaciones Informatica Indu'!I85</f>
        <v>9.375</v>
      </c>
      <c r="J85">
        <f>'Calificaciones Informatica Indu'!J85</f>
        <v>1</v>
      </c>
      <c r="K85" t="str">
        <f>'Calificaciones Informatica Indu'!K85</f>
        <v>2011-2012</v>
      </c>
      <c r="L85">
        <f>'Calificaciones Informatica Indu'!L85</f>
        <v>1</v>
      </c>
    </row>
    <row r="86">
      <c r="A86">
        <f>'Calificaciones Informatica Indu'!A86</f>
        <v>85</v>
      </c>
      <c r="B86" t="str">
        <f>'Calificaciones Informatica Indu'!B86</f>
        <v>SERGIO SERRANO GARCIA</v>
      </c>
      <c r="C86">
        <f>'Calificaciones Informatica Indu'!C86</f>
        <v>0.9</v>
      </c>
      <c r="D86">
        <f>'Calificaciones Informatica Indu'!D86</f>
        <v>0.8</v>
      </c>
      <c r="E86">
        <f>'Calificaciones Informatica Indu'!E86</f>
        <v>1</v>
      </c>
      <c r="F86">
        <f>'Calificaciones Informatica Indu'!F86</f>
        <v>1.425</v>
      </c>
      <c r="G86">
        <f>'Calificaciones Informatica Indu'!G86</f>
        <v>1.8</v>
      </c>
      <c r="H86">
        <f>'Calificaciones Informatica Indu'!H86</f>
        <v>0.5</v>
      </c>
      <c r="I86">
        <f>'Calificaciones Informatica Indu'!I86</f>
        <v>6.425</v>
      </c>
      <c r="J86">
        <f>'Calificaciones Informatica Indu'!J86</f>
        <v>1</v>
      </c>
      <c r="K86" t="str">
        <f>'Calificaciones Informatica Indu'!K86</f>
        <v>2011-2012</v>
      </c>
      <c r="L86">
        <f>'Calificaciones Informatica Indu'!L86</f>
        <v>1</v>
      </c>
    </row>
    <row r="87">
      <c r="A87">
        <f>'Calificaciones Informatica Indu'!A87</f>
        <v>86</v>
      </c>
      <c r="B87" t="str">
        <f>'Calificaciones Informatica Indu'!B87</f>
        <v>SONIA GUIJARRO ARRIBAS</v>
      </c>
      <c r="C87">
        <f>'Calificaciones Informatica Indu'!C87</f>
        <v>0</v>
      </c>
      <c r="D87" t="str">
        <f>'Calificaciones Informatica Indu'!D87</f>
        <v>NP</v>
      </c>
      <c r="E87" t="str">
        <f>'Calificaciones Informatica Indu'!E87</f>
        <v>NP</v>
      </c>
      <c r="F87" t="str">
        <f>'Calificaciones Informatica Indu'!F87</f>
        <v>NP</v>
      </c>
      <c r="G87" t="str">
        <f>'Calificaciones Informatica Indu'!G87</f>
        <v>NP</v>
      </c>
      <c r="H87">
        <f>'Calificaciones Informatica Indu'!H87</f>
        <v>0</v>
      </c>
      <c r="I87" s="2" t="s">
        <v>265</v>
      </c>
      <c r="J87">
        <f>'Calificaciones Informatica Indu'!J87</f>
        <v>1</v>
      </c>
      <c r="K87" t="str">
        <f>'Calificaciones Informatica Indu'!K87</f>
        <v>2011-2012</v>
      </c>
      <c r="L87">
        <f>'Calificaciones Informatica Indu'!L87</f>
        <v>1</v>
      </c>
    </row>
    <row r="88">
      <c r="A88">
        <f>'Calificaciones Informatica Indu'!A88</f>
        <v>87</v>
      </c>
      <c r="B88" t="str">
        <f>'Calificaciones Informatica Indu'!B88</f>
        <v>VICENTE MBOGO NDONG</v>
      </c>
      <c r="C88">
        <f>'Calificaciones Informatica Indu'!C88</f>
        <v>0</v>
      </c>
      <c r="D88" t="str">
        <f>'Calificaciones Informatica Indu'!D88</f>
        <v>NP</v>
      </c>
      <c r="E88" t="str">
        <f>'Calificaciones Informatica Indu'!E88</f>
        <v>NP</v>
      </c>
      <c r="F88" t="str">
        <f>'Calificaciones Informatica Indu'!F88</f>
        <v>NP</v>
      </c>
      <c r="G88" t="str">
        <f>'Calificaciones Informatica Indu'!G88</f>
        <v>NP</v>
      </c>
      <c r="H88">
        <f>'Calificaciones Informatica Indu'!H88</f>
        <v>0</v>
      </c>
      <c r="I88" s="2" t="s">
        <v>265</v>
      </c>
      <c r="J88">
        <f>'Calificaciones Informatica Indu'!J88</f>
        <v>1</v>
      </c>
      <c r="K88" t="str">
        <f>'Calificaciones Informatica Indu'!K88</f>
        <v>2011-2012</v>
      </c>
      <c r="L88">
        <f>'Calificaciones Informatica Indu'!L88</f>
        <v>1</v>
      </c>
    </row>
    <row r="89">
      <c r="A89">
        <f>'Calificaciones Informatica Indu'!A89</f>
        <v>88</v>
      </c>
      <c r="B89" t="str">
        <f>'Calificaciones Informatica Indu'!B89</f>
        <v>VICTOR MIGUEL TEMPLADO PEREZ</v>
      </c>
      <c r="C89">
        <f>'Calificaciones Informatica Indu'!C89</f>
        <v>0.2</v>
      </c>
      <c r="D89">
        <f>'Calificaciones Informatica Indu'!D89</f>
        <v>0.07</v>
      </c>
      <c r="E89">
        <f>'Calificaciones Informatica Indu'!E89</f>
        <v>0.86</v>
      </c>
      <c r="F89">
        <f>'Calificaciones Informatica Indu'!F89</f>
        <v>0</v>
      </c>
      <c r="G89" t="str">
        <f>'Calificaciones Informatica Indu'!G89</f>
        <v>NP</v>
      </c>
      <c r="H89">
        <f>'Calificaciones Informatica Indu'!H89</f>
        <v>0</v>
      </c>
      <c r="I89">
        <f>'Calificaciones Informatica Indu'!I89</f>
        <v>1.13</v>
      </c>
      <c r="J89">
        <f>'Calificaciones Informatica Indu'!J89</f>
        <v>1</v>
      </c>
      <c r="K89" t="str">
        <f>'Calificaciones Informatica Indu'!K89</f>
        <v>2011-2012</v>
      </c>
      <c r="L89">
        <f>'Calificaciones Informatica Indu'!L89</f>
        <v>1</v>
      </c>
    </row>
    <row r="90">
      <c r="A90">
        <f>'Calificaciones Informatica Indu'!A90</f>
        <v>89</v>
      </c>
      <c r="B90" t="str">
        <f>'Calificaciones Informatica Indu'!B90</f>
        <v>VICTOR RUBIO RODRIGUEZ</v>
      </c>
      <c r="C90">
        <f>'Calificaciones Informatica Indu'!C90</f>
        <v>0.6</v>
      </c>
      <c r="D90">
        <f>'Calificaciones Informatica Indu'!D90</f>
        <v>1</v>
      </c>
      <c r="E90">
        <f>'Calificaciones Informatica Indu'!E90</f>
        <v>1</v>
      </c>
      <c r="F90">
        <f>'Calificaciones Informatica Indu'!F90</f>
        <v>1.5</v>
      </c>
      <c r="G90">
        <f>'Calificaciones Informatica Indu'!G90</f>
        <v>2.55</v>
      </c>
      <c r="H90">
        <f>'Calificaciones Informatica Indu'!H90</f>
        <v>1.5</v>
      </c>
      <c r="I90">
        <f>'Calificaciones Informatica Indu'!I90</f>
        <v>8.15</v>
      </c>
      <c r="J90">
        <f>'Calificaciones Informatica Indu'!J90</f>
        <v>1</v>
      </c>
      <c r="K90" t="str">
        <f>'Calificaciones Informatica Indu'!K90</f>
        <v>2011-2012</v>
      </c>
      <c r="L90">
        <f>'Calificaciones Informatica Indu'!L90</f>
        <v>1</v>
      </c>
    </row>
    <row r="91">
      <c r="A91">
        <f>'Calificaciones Informatica Indu'!A91</f>
        <v>90</v>
      </c>
      <c r="B91" t="str">
        <f>'Calificaciones Informatica Indu'!B91</f>
        <v>WILWARDO A. RABAT GORBEÑA</v>
      </c>
      <c r="C91">
        <f>'Calificaciones Informatica Indu'!C91</f>
        <v>0</v>
      </c>
      <c r="D91" t="str">
        <f>'Calificaciones Informatica Indu'!D91</f>
        <v>NP</v>
      </c>
      <c r="E91" t="str">
        <f>'Calificaciones Informatica Indu'!E91</f>
        <v>NP</v>
      </c>
      <c r="F91" t="str">
        <f>'Calificaciones Informatica Indu'!F91</f>
        <v>NP</v>
      </c>
      <c r="G91" t="str">
        <f>'Calificaciones Informatica Indu'!G91</f>
        <v>NP</v>
      </c>
      <c r="H91">
        <f>'Calificaciones Informatica Indu'!H91</f>
        <v>0</v>
      </c>
      <c r="I91" s="2" t="s">
        <v>265</v>
      </c>
      <c r="J91">
        <f>'Calificaciones Informatica Indu'!J91</f>
        <v>1</v>
      </c>
      <c r="K91" t="str">
        <f>'Calificaciones Informatica Indu'!K91</f>
        <v>2011-2012</v>
      </c>
      <c r="L91">
        <f>'Calificaciones Informatica Indu'!L91</f>
        <v>1</v>
      </c>
    </row>
    <row r="92">
      <c r="A92">
        <f>'Calificaciones Informatica Indu'!A92</f>
        <v>91</v>
      </c>
      <c r="B92" t="str">
        <f>'Calificaciones Informatica Indu'!B92</f>
        <v>ALBERTO BRESO SANCHEZ</v>
      </c>
      <c r="C92">
        <f>'Calificaciones Informatica Indu'!C92</f>
        <v>0.2</v>
      </c>
      <c r="D92" t="str">
        <f>'Calificaciones Informatica Indu'!D92</f>
        <v>NP</v>
      </c>
      <c r="E92" t="str">
        <f>'Calificaciones Informatica Indu'!E92</f>
        <v>NP</v>
      </c>
      <c r="F92" t="str">
        <f>'Calificaciones Informatica Indu'!F92</f>
        <v>NP</v>
      </c>
      <c r="G92" t="str">
        <f>'Calificaciones Informatica Indu'!G92</f>
        <v>NP</v>
      </c>
      <c r="H92">
        <f>'Calificaciones Informatica Indu'!H92</f>
        <v>0</v>
      </c>
      <c r="I92" t="str">
        <f>'Calificaciones Informatica Indu'!I92</f>
        <v>NP</v>
      </c>
      <c r="J92">
        <f>'Calificaciones Informatica Indu'!J92</f>
        <v>2</v>
      </c>
      <c r="K92" t="str">
        <f>'Calificaciones Informatica Indu'!K92</f>
        <v>2011-2012</v>
      </c>
      <c r="L92">
        <f>'Calificaciones Informatica Indu'!L92</f>
        <v>2</v>
      </c>
    </row>
    <row r="93">
      <c r="A93">
        <f>'Calificaciones Informatica Indu'!A93</f>
        <v>92</v>
      </c>
      <c r="B93" t="str">
        <f>'Calificaciones Informatica Indu'!B93</f>
        <v>ALBERTO COTRINA OLIVARES</v>
      </c>
      <c r="C93">
        <f>'Calificaciones Informatica Indu'!C93</f>
        <v>0</v>
      </c>
      <c r="D93">
        <f>'Calificaciones Informatica Indu'!D93</f>
        <v>1.42</v>
      </c>
      <c r="E93">
        <f>'Calificaciones Informatica Indu'!E93</f>
        <v>0.64</v>
      </c>
      <c r="F93">
        <f>'Calificaciones Informatica Indu'!F93</f>
        <v>1.25</v>
      </c>
      <c r="G93">
        <f>'Calificaciones Informatica Indu'!G93</f>
        <v>1.8</v>
      </c>
      <c r="H93">
        <f>'Calificaciones Informatica Indu'!H93</f>
        <v>0.2</v>
      </c>
      <c r="I93">
        <f>'Calificaciones Informatica Indu'!I93</f>
        <v>5.4</v>
      </c>
      <c r="J93">
        <f>'Calificaciones Informatica Indu'!J93</f>
        <v>2</v>
      </c>
      <c r="K93" t="str">
        <f>'Calificaciones Informatica Indu'!K93</f>
        <v>2011-2012</v>
      </c>
      <c r="L93">
        <f>'Calificaciones Informatica Indu'!L93</f>
        <v>2</v>
      </c>
    </row>
    <row r="94">
      <c r="A94">
        <f>'Calificaciones Informatica Indu'!A94</f>
        <v>93</v>
      </c>
      <c r="B94" t="str">
        <f>'Calificaciones Informatica Indu'!B94</f>
        <v>ALBERTO SANCHEZ JIMENEZ</v>
      </c>
      <c r="C94">
        <f>'Calificaciones Informatica Indu'!C94</f>
        <v>0.4</v>
      </c>
      <c r="D94">
        <f>'Calificaciones Informatica Indu'!D94</f>
        <v>0.84</v>
      </c>
      <c r="E94">
        <f>'Calificaciones Informatica Indu'!E94</f>
        <v>0.86</v>
      </c>
      <c r="F94">
        <f>'Calificaciones Informatica Indu'!F94</f>
        <v>0.6</v>
      </c>
      <c r="G94" t="str">
        <f>'Calificaciones Informatica Indu'!G94</f>
        <v>NP</v>
      </c>
      <c r="H94">
        <f>'Calificaciones Informatica Indu'!H94</f>
        <v>0.1</v>
      </c>
      <c r="I94" t="str">
        <f>'Calificaciones Informatica Indu'!I94</f>
        <v>NP</v>
      </c>
      <c r="J94">
        <f>'Calificaciones Informatica Indu'!J94</f>
        <v>2</v>
      </c>
      <c r="K94" t="str">
        <f>'Calificaciones Informatica Indu'!K94</f>
        <v>2011-2012</v>
      </c>
      <c r="L94">
        <f>'Calificaciones Informatica Indu'!L94</f>
        <v>2</v>
      </c>
    </row>
    <row r="95">
      <c r="A95">
        <f>'Calificaciones Informatica Indu'!A95</f>
        <v>94</v>
      </c>
      <c r="B95" t="str">
        <f>'Calificaciones Informatica Indu'!B95</f>
        <v>ALEJANDRO MATARREDONA FNDEZ</v>
      </c>
      <c r="C95">
        <f>'Calificaciones Informatica Indu'!C95</f>
        <v>0</v>
      </c>
      <c r="D95" t="str">
        <f>'Calificaciones Informatica Indu'!D95</f>
        <v>NP</v>
      </c>
      <c r="E95" t="str">
        <f>'Calificaciones Informatica Indu'!E95</f>
        <v>NP</v>
      </c>
      <c r="F95" t="str">
        <f>'Calificaciones Informatica Indu'!F95</f>
        <v>NP</v>
      </c>
      <c r="G95" t="str">
        <f>'Calificaciones Informatica Indu'!G95</f>
        <v>NP</v>
      </c>
      <c r="H95">
        <f>'Calificaciones Informatica Indu'!H95</f>
        <v>0</v>
      </c>
      <c r="I95" t="str">
        <f>'Calificaciones Informatica Indu'!I95</f>
        <v>NP</v>
      </c>
      <c r="J95">
        <f>'Calificaciones Informatica Indu'!J95</f>
        <v>2</v>
      </c>
      <c r="K95" t="str">
        <f>'Calificaciones Informatica Indu'!K95</f>
        <v>2011-2012</v>
      </c>
      <c r="L95">
        <f>'Calificaciones Informatica Indu'!L95</f>
        <v>2</v>
      </c>
    </row>
    <row r="96">
      <c r="A96">
        <f>'Calificaciones Informatica Indu'!A96</f>
        <v>95</v>
      </c>
      <c r="B96" t="str">
        <f>'Calificaciones Informatica Indu'!B96</f>
        <v>ALEJANDRO SANCHEZ NEGRETE</v>
      </c>
      <c r="C96">
        <f>'Calificaciones Informatica Indu'!C96</f>
        <v>0.1</v>
      </c>
      <c r="D96">
        <f>'Calificaciones Informatica Indu'!D96</f>
        <v>0.25</v>
      </c>
      <c r="E96">
        <f>'Calificaciones Informatica Indu'!E96</f>
        <v>0.75</v>
      </c>
      <c r="F96">
        <f>'Calificaciones Informatica Indu'!F96</f>
        <v>0.6</v>
      </c>
      <c r="G96">
        <f>'Calificaciones Informatica Indu'!G96</f>
        <v>1.2</v>
      </c>
      <c r="H96">
        <f>'Calificaciones Informatica Indu'!H96</f>
        <v>0.7</v>
      </c>
      <c r="I96">
        <f>'Calificaciones Informatica Indu'!I96</f>
        <v>3.6</v>
      </c>
      <c r="J96">
        <f>'Calificaciones Informatica Indu'!J96</f>
        <v>2</v>
      </c>
      <c r="K96" t="str">
        <f>'Calificaciones Informatica Indu'!K96</f>
        <v>2011-2012</v>
      </c>
      <c r="L96">
        <f>'Calificaciones Informatica Indu'!L96</f>
        <v>2</v>
      </c>
    </row>
    <row r="97">
      <c r="A97">
        <f>'Calificaciones Informatica Indu'!A97</f>
        <v>96</v>
      </c>
      <c r="B97" t="str">
        <f>'Calificaciones Informatica Indu'!B97</f>
        <v>ALVARO A. CALVOFERNANDEZ BAOS</v>
      </c>
      <c r="C97">
        <f>'Calificaciones Informatica Indu'!C97</f>
        <v>0.3</v>
      </c>
      <c r="D97">
        <f>'Calificaciones Informatica Indu'!D97</f>
        <v>0.6</v>
      </c>
      <c r="E97">
        <f>'Calificaciones Informatica Indu'!E97</f>
        <v>0.86</v>
      </c>
      <c r="F97" t="str">
        <f>'Calificaciones Informatica Indu'!F97</f>
        <v>NP</v>
      </c>
      <c r="G97" t="str">
        <f>'Calificaciones Informatica Indu'!G97</f>
        <v>NP</v>
      </c>
      <c r="H97">
        <f>'Calificaciones Informatica Indu'!H97</f>
        <v>0</v>
      </c>
      <c r="I97" t="str">
        <f>'Calificaciones Informatica Indu'!I97</f>
        <v>NP</v>
      </c>
      <c r="J97">
        <f>'Calificaciones Informatica Indu'!J97</f>
        <v>2</v>
      </c>
      <c r="K97" t="str">
        <f>'Calificaciones Informatica Indu'!K97</f>
        <v>2011-2012</v>
      </c>
      <c r="L97">
        <f>'Calificaciones Informatica Indu'!L97</f>
        <v>2</v>
      </c>
    </row>
    <row r="98">
      <c r="A98">
        <f>'Calificaciones Informatica Indu'!A98</f>
        <v>97</v>
      </c>
      <c r="B98" t="str">
        <f>'Calificaciones Informatica Indu'!B98</f>
        <v>ALVARO JIMENEZ MATEO</v>
      </c>
      <c r="C98">
        <f>'Calificaciones Informatica Indu'!C98</f>
        <v>0</v>
      </c>
      <c r="D98" t="str">
        <f>'Calificaciones Informatica Indu'!D98</f>
        <v>NP</v>
      </c>
      <c r="E98" t="str">
        <f>'Calificaciones Informatica Indu'!E98</f>
        <v>NP</v>
      </c>
      <c r="F98" t="str">
        <f>'Calificaciones Informatica Indu'!F98</f>
        <v>NP</v>
      </c>
      <c r="G98" t="str">
        <f>'Calificaciones Informatica Indu'!G98</f>
        <v>NP</v>
      </c>
      <c r="H98">
        <f>'Calificaciones Informatica Indu'!H98</f>
        <v>0</v>
      </c>
      <c r="I98" t="str">
        <f>'Calificaciones Informatica Indu'!I98</f>
        <v>NP</v>
      </c>
      <c r="J98">
        <f>'Calificaciones Informatica Indu'!J98</f>
        <v>2</v>
      </c>
      <c r="K98" t="str">
        <f>'Calificaciones Informatica Indu'!K98</f>
        <v>2011-2012</v>
      </c>
      <c r="L98">
        <f>'Calificaciones Informatica Indu'!L98</f>
        <v>1</v>
      </c>
    </row>
    <row r="99">
      <c r="A99">
        <f>'Calificaciones Informatica Indu'!A99</f>
        <v>98</v>
      </c>
      <c r="B99" t="str">
        <f>'Calificaciones Informatica Indu'!B99</f>
        <v>ANGELA M. REDONDO IZQUIERDO</v>
      </c>
      <c r="C99">
        <f>'Calificaciones Informatica Indu'!C99</f>
        <v>0.3</v>
      </c>
      <c r="D99">
        <f>'Calificaciones Informatica Indu'!D99</f>
        <v>1.8</v>
      </c>
      <c r="E99">
        <f>'Calificaciones Informatica Indu'!E99</f>
        <v>1</v>
      </c>
      <c r="F99">
        <f>'Calificaciones Informatica Indu'!F99</f>
        <v>0.7875</v>
      </c>
      <c r="G99">
        <f>'Calificaciones Informatica Indu'!G99</f>
        <v>1.55</v>
      </c>
      <c r="H99">
        <f>'Calificaciones Informatica Indu'!H99</f>
        <v>0.75</v>
      </c>
      <c r="I99">
        <f>'Calificaciones Informatica Indu'!I99</f>
        <v>6.2</v>
      </c>
      <c r="J99">
        <f>'Calificaciones Informatica Indu'!J99</f>
        <v>2</v>
      </c>
      <c r="K99" t="str">
        <f>'Calificaciones Informatica Indu'!K99</f>
        <v>2011-2012</v>
      </c>
      <c r="L99">
        <f>'Calificaciones Informatica Indu'!L99</f>
        <v>2</v>
      </c>
    </row>
    <row r="100">
      <c r="A100">
        <f>'Calificaciones Informatica Indu'!A100</f>
        <v>99</v>
      </c>
      <c r="B100" t="str">
        <f>'Calificaciones Informatica Indu'!B100</f>
        <v>ANGELINA NFUMU NZAMIO OBONO</v>
      </c>
      <c r="C100">
        <f>'Calificaciones Informatica Indu'!C100</f>
        <v>0.1</v>
      </c>
      <c r="D100">
        <f>'Calificaciones Informatica Indu'!D100</f>
        <v>1.18</v>
      </c>
      <c r="E100">
        <f>'Calificaciones Informatica Indu'!E100</f>
        <v>0.65</v>
      </c>
      <c r="F100">
        <f>'Calificaciones Informatica Indu'!F100</f>
        <v>0.9</v>
      </c>
      <c r="G100">
        <f>'Calificaciones Informatica Indu'!G100</f>
        <v>1.75</v>
      </c>
      <c r="H100">
        <f>'Calificaciones Informatica Indu'!H100</f>
        <v>0.4</v>
      </c>
      <c r="I100">
        <f>'Calificaciones Informatica Indu'!I100</f>
        <v>5</v>
      </c>
      <c r="J100">
        <f>'Calificaciones Informatica Indu'!J100</f>
        <v>2</v>
      </c>
      <c r="K100" t="str">
        <f>'Calificaciones Informatica Indu'!K100</f>
        <v>2011-2012</v>
      </c>
      <c r="L100">
        <f>'Calificaciones Informatica Indu'!L100</f>
        <v>2</v>
      </c>
    </row>
    <row r="101">
      <c r="A101">
        <f>'Calificaciones Informatica Indu'!A101</f>
        <v>100</v>
      </c>
      <c r="B101" t="str">
        <f>'Calificaciones Informatica Indu'!B101</f>
        <v>ANICETO NSUE NGUEMA</v>
      </c>
      <c r="C101">
        <f>'Calificaciones Informatica Indu'!C101</f>
        <v>0.1</v>
      </c>
      <c r="D101" t="str">
        <f>'Calificaciones Informatica Indu'!D101</f>
        <v>NP</v>
      </c>
      <c r="E101" t="str">
        <f>'Calificaciones Informatica Indu'!E101</f>
        <v>NP</v>
      </c>
      <c r="F101" t="str">
        <f>'Calificaciones Informatica Indu'!F101</f>
        <v>NP</v>
      </c>
      <c r="G101" t="str">
        <f>'Calificaciones Informatica Indu'!G101</f>
        <v>NP</v>
      </c>
      <c r="H101">
        <f>'Calificaciones Informatica Indu'!H101</f>
        <v>0</v>
      </c>
      <c r="I101" t="str">
        <f>'Calificaciones Informatica Indu'!I101</f>
        <v>NP</v>
      </c>
      <c r="J101">
        <f>'Calificaciones Informatica Indu'!J101</f>
        <v>2</v>
      </c>
      <c r="K101" t="str">
        <f>'Calificaciones Informatica Indu'!K101</f>
        <v>2011-2012</v>
      </c>
      <c r="L101">
        <f>'Calificaciones Informatica Indu'!L101</f>
        <v>2</v>
      </c>
    </row>
    <row r="102">
      <c r="A102">
        <f>'Calificaciones Informatica Indu'!A102</f>
        <v>101</v>
      </c>
      <c r="B102" t="str">
        <f>'Calificaciones Informatica Indu'!B102</f>
        <v>ANTONIO CHAMORRO FERNÁNDEZ</v>
      </c>
      <c r="C102">
        <f>'Calificaciones Informatica Indu'!C102</f>
        <v>0.2</v>
      </c>
      <c r="D102" t="str">
        <f>'Calificaciones Informatica Indu'!D102</f>
        <v>NP</v>
      </c>
      <c r="E102" t="str">
        <f>'Calificaciones Informatica Indu'!E102</f>
        <v>NP</v>
      </c>
      <c r="F102" t="str">
        <f>'Calificaciones Informatica Indu'!F102</f>
        <v>NP</v>
      </c>
      <c r="G102" t="str">
        <f>'Calificaciones Informatica Indu'!G102</f>
        <v>NP</v>
      </c>
      <c r="H102">
        <f>'Calificaciones Informatica Indu'!H102</f>
        <v>0</v>
      </c>
      <c r="I102" t="str">
        <f>'Calificaciones Informatica Indu'!I102</f>
        <v>NP</v>
      </c>
      <c r="J102">
        <f>'Calificaciones Informatica Indu'!J102</f>
        <v>2</v>
      </c>
      <c r="K102" t="str">
        <f>'Calificaciones Informatica Indu'!K102</f>
        <v>2011-2012</v>
      </c>
      <c r="L102">
        <f>'Calificaciones Informatica Indu'!L102</f>
        <v>2</v>
      </c>
    </row>
    <row r="103">
      <c r="A103">
        <f>'Calificaciones Informatica Indu'!A103</f>
        <v>102</v>
      </c>
      <c r="B103" t="str">
        <f>'Calificaciones Informatica Indu'!B103</f>
        <v>ARTURO CORREAL SANCHO</v>
      </c>
      <c r="C103">
        <f>'Calificaciones Informatica Indu'!C103</f>
        <v>0.3</v>
      </c>
      <c r="D103">
        <f>'Calificaciones Informatica Indu'!D103</f>
        <v>1.15</v>
      </c>
      <c r="E103">
        <f>'Calificaciones Informatica Indu'!E103</f>
        <v>0.75</v>
      </c>
      <c r="F103">
        <f>'Calificaciones Informatica Indu'!F103</f>
        <v>0.675</v>
      </c>
      <c r="G103">
        <f>'Calificaciones Informatica Indu'!G103</f>
        <v>1.55</v>
      </c>
      <c r="H103">
        <f>'Calificaciones Informatica Indu'!H103</f>
        <v>0.2</v>
      </c>
      <c r="I103">
        <f>'Calificaciones Informatica Indu'!I103</f>
        <v>5</v>
      </c>
      <c r="J103">
        <f>'Calificaciones Informatica Indu'!J103</f>
        <v>2</v>
      </c>
      <c r="K103" t="str">
        <f>'Calificaciones Informatica Indu'!K103</f>
        <v>2011-2012</v>
      </c>
      <c r="L103">
        <f>'Calificaciones Informatica Indu'!L103</f>
        <v>2</v>
      </c>
    </row>
    <row r="104">
      <c r="A104">
        <f>'Calificaciones Informatica Indu'!A104</f>
        <v>103</v>
      </c>
      <c r="B104" t="str">
        <f>'Calificaciones Informatica Indu'!B104</f>
        <v>ARTURO DONDARZA MERO</v>
      </c>
      <c r="C104">
        <f>'Calificaciones Informatica Indu'!C104</f>
        <v>0.3</v>
      </c>
      <c r="D104">
        <f>'Calificaciones Informatica Indu'!D104</f>
        <v>0</v>
      </c>
      <c r="E104">
        <f>'Calificaciones Informatica Indu'!E104</f>
        <v>0.71</v>
      </c>
      <c r="F104">
        <f>'Calificaciones Informatica Indu'!F104</f>
        <v>0</v>
      </c>
      <c r="G104">
        <f>'Calificaciones Informatica Indu'!G104</f>
        <v>0</v>
      </c>
      <c r="H104">
        <f>'Calificaciones Informatica Indu'!H104</f>
        <v>0.2</v>
      </c>
      <c r="I104">
        <f>'Calificaciones Informatica Indu'!I104</f>
        <v>1.2</v>
      </c>
      <c r="J104">
        <f>'Calificaciones Informatica Indu'!J104</f>
        <v>2</v>
      </c>
      <c r="K104" t="str">
        <f>'Calificaciones Informatica Indu'!K104</f>
        <v>2011-2012</v>
      </c>
      <c r="L104">
        <f>'Calificaciones Informatica Indu'!L104</f>
        <v>2</v>
      </c>
    </row>
    <row r="105">
      <c r="A105">
        <f>'Calificaciones Informatica Indu'!A105</f>
        <v>104</v>
      </c>
      <c r="B105" t="str">
        <f>'Calificaciones Informatica Indu'!B105</f>
        <v>BLAS LEÓN BAJO</v>
      </c>
      <c r="C105">
        <f>'Calificaciones Informatica Indu'!C105</f>
        <v>0.4</v>
      </c>
      <c r="D105">
        <f>'Calificaciones Informatica Indu'!D105</f>
        <v>0.8</v>
      </c>
      <c r="E105">
        <f>'Calificaciones Informatica Indu'!E105</f>
        <v>0.64</v>
      </c>
      <c r="F105">
        <f>'Calificaciones Informatica Indu'!F105</f>
        <v>1</v>
      </c>
      <c r="G105">
        <f>'Calificaciones Informatica Indu'!G105</f>
        <v>2.1</v>
      </c>
      <c r="H105">
        <f>'Calificaciones Informatica Indu'!H105</f>
        <v>0.4</v>
      </c>
      <c r="I105">
        <f>'Calificaciones Informatica Indu'!I105</f>
        <v>5.34</v>
      </c>
      <c r="J105">
        <f>'Calificaciones Informatica Indu'!J105</f>
        <v>2</v>
      </c>
      <c r="K105" t="str">
        <f>'Calificaciones Informatica Indu'!K105</f>
        <v>2011-2012</v>
      </c>
      <c r="L105">
        <f>'Calificaciones Informatica Indu'!L105</f>
        <v>2</v>
      </c>
    </row>
    <row r="106">
      <c r="A106">
        <f>'Calificaciones Informatica Indu'!A106</f>
        <v>105</v>
      </c>
      <c r="B106" t="str">
        <f>'Calificaciones Informatica Indu'!B106</f>
        <v>BIENVENIDO FELIPE NSU</v>
      </c>
      <c r="C106">
        <f>'Calificaciones Informatica Indu'!C106</f>
        <v>0</v>
      </c>
      <c r="D106" t="str">
        <f>'Calificaciones Informatica Indu'!D106</f>
        <v>NP</v>
      </c>
      <c r="E106" t="str">
        <f>'Calificaciones Informatica Indu'!E106</f>
        <v>NP</v>
      </c>
      <c r="F106" t="str">
        <f>'Calificaciones Informatica Indu'!F106</f>
        <v>NP</v>
      </c>
      <c r="G106" t="str">
        <f>'Calificaciones Informatica Indu'!G106</f>
        <v>NP</v>
      </c>
      <c r="H106">
        <f>'Calificaciones Informatica Indu'!H106</f>
        <v>0</v>
      </c>
      <c r="I106" t="str">
        <f>'Calificaciones Informatica Indu'!I106</f>
        <v>NP</v>
      </c>
      <c r="J106">
        <f>'Calificaciones Informatica Indu'!J106</f>
        <v>2</v>
      </c>
      <c r="K106" t="str">
        <f>'Calificaciones Informatica Indu'!K106</f>
        <v>2011-2012</v>
      </c>
      <c r="L106">
        <f>'Calificaciones Informatica Indu'!L106</f>
        <v>2</v>
      </c>
    </row>
    <row r="107">
      <c r="A107">
        <f>'Calificaciones Informatica Indu'!A107</f>
        <v>106</v>
      </c>
      <c r="B107" t="str">
        <f>'Calificaciones Informatica Indu'!B107</f>
        <v>CARLOS ZAMORA NEGRILLO</v>
      </c>
      <c r="C107">
        <f>'Calificaciones Informatica Indu'!C107</f>
        <v>0.2</v>
      </c>
      <c r="D107" t="str">
        <f>'Calificaciones Informatica Indu'!D107</f>
        <v>NP</v>
      </c>
      <c r="E107">
        <f>'Calificaciones Informatica Indu'!E107</f>
        <v>1</v>
      </c>
      <c r="F107" t="str">
        <f>'Calificaciones Informatica Indu'!F107</f>
        <v>NP</v>
      </c>
      <c r="G107" t="str">
        <f>'Calificaciones Informatica Indu'!G107</f>
        <v>NP</v>
      </c>
      <c r="H107">
        <f>'Calificaciones Informatica Indu'!H107</f>
        <v>0.2</v>
      </c>
      <c r="I107" t="str">
        <f>'Calificaciones Informatica Indu'!I107</f>
        <v>NP</v>
      </c>
      <c r="J107">
        <f>'Calificaciones Informatica Indu'!J107</f>
        <v>2</v>
      </c>
      <c r="K107" t="str">
        <f>'Calificaciones Informatica Indu'!K107</f>
        <v>2011-2012</v>
      </c>
      <c r="L107">
        <f>'Calificaciones Informatica Indu'!L107</f>
        <v>2</v>
      </c>
    </row>
    <row r="108">
      <c r="A108">
        <f>'Calificaciones Informatica Indu'!A108</f>
        <v>107</v>
      </c>
      <c r="B108" t="str">
        <f>'Calificaciones Informatica Indu'!B108</f>
        <v>CIRILO JAVIER JUSTE SALA</v>
      </c>
      <c r="C108">
        <f>'Calificaciones Informatica Indu'!C108</f>
        <v>0.3</v>
      </c>
      <c r="D108" t="str">
        <f>'Calificaciones Informatica Indu'!D108</f>
        <v>NP</v>
      </c>
      <c r="E108">
        <f>'Calificaciones Informatica Indu'!E108</f>
        <v>0.65</v>
      </c>
      <c r="F108" t="str">
        <f>'Calificaciones Informatica Indu'!F108</f>
        <v>NP</v>
      </c>
      <c r="G108" t="str">
        <f>'Calificaciones Informatica Indu'!G108</f>
        <v>NP</v>
      </c>
      <c r="H108">
        <f>'Calificaciones Informatica Indu'!H108</f>
        <v>0</v>
      </c>
      <c r="I108" t="str">
        <f>'Calificaciones Informatica Indu'!I108</f>
        <v>NP</v>
      </c>
      <c r="J108">
        <f>'Calificaciones Informatica Indu'!J108</f>
        <v>2</v>
      </c>
      <c r="K108" t="str">
        <f>'Calificaciones Informatica Indu'!K108</f>
        <v>2011-2012</v>
      </c>
      <c r="L108">
        <f>'Calificaciones Informatica Indu'!L108</f>
        <v>2</v>
      </c>
    </row>
    <row r="109">
      <c r="A109">
        <f>'Calificaciones Informatica Indu'!A109</f>
        <v>108</v>
      </c>
      <c r="B109" t="str">
        <f>'Calificaciones Informatica Indu'!B109</f>
        <v>CRISTIAN GARCIA LIZCANO</v>
      </c>
      <c r="C109">
        <f>'Calificaciones Informatica Indu'!C109</f>
        <v>0.6</v>
      </c>
      <c r="D109">
        <f>'Calificaciones Informatica Indu'!D109</f>
        <v>1.84</v>
      </c>
      <c r="E109">
        <f>'Calificaciones Informatica Indu'!E109</f>
        <v>0.71</v>
      </c>
      <c r="F109">
        <f>'Calificaciones Informatica Indu'!F109</f>
        <v>0.6</v>
      </c>
      <c r="G109">
        <f>'Calificaciones Informatica Indu'!G109</f>
        <v>1.5</v>
      </c>
      <c r="H109">
        <f>'Calificaciones Informatica Indu'!H109</f>
        <v>0.75</v>
      </c>
      <c r="I109">
        <f>'Calificaciones Informatica Indu'!I109</f>
        <v>6</v>
      </c>
      <c r="J109">
        <f>'Calificaciones Informatica Indu'!J109</f>
        <v>2</v>
      </c>
      <c r="K109" t="str">
        <f>'Calificaciones Informatica Indu'!K109</f>
        <v>2011-2012</v>
      </c>
      <c r="L109">
        <f>'Calificaciones Informatica Indu'!L109</f>
        <v>2</v>
      </c>
    </row>
    <row r="110">
      <c r="A110">
        <f>'Calificaciones Informatica Indu'!A110</f>
        <v>109</v>
      </c>
      <c r="B110" t="str">
        <f>'Calificaciones Informatica Indu'!B110</f>
        <v>CRISTINA VOZMEDIANO TOLEDANO</v>
      </c>
      <c r="C110">
        <f>'Calificaciones Informatica Indu'!C110</f>
        <v>0.2</v>
      </c>
      <c r="D110">
        <f>'Calificaciones Informatica Indu'!D110</f>
        <v>1.54</v>
      </c>
      <c r="E110">
        <f>'Calificaciones Informatica Indu'!E110</f>
        <v>0.86</v>
      </c>
      <c r="F110">
        <f>'Calificaciones Informatica Indu'!F110</f>
        <v>0.75</v>
      </c>
      <c r="G110">
        <f>'Calificaciones Informatica Indu'!G110</f>
        <v>2.55</v>
      </c>
      <c r="H110">
        <f>'Calificaciones Informatica Indu'!H110</f>
        <v>0.2</v>
      </c>
      <c r="I110">
        <f>'Calificaciones Informatica Indu'!I110</f>
        <v>6.1</v>
      </c>
      <c r="J110">
        <f>'Calificaciones Informatica Indu'!J110</f>
        <v>2</v>
      </c>
      <c r="K110" t="str">
        <f>'Calificaciones Informatica Indu'!K110</f>
        <v>2011-2012</v>
      </c>
      <c r="L110">
        <f>'Calificaciones Informatica Indu'!L110</f>
        <v>2</v>
      </c>
    </row>
    <row r="111">
      <c r="A111">
        <f>'Calificaciones Informatica Indu'!A111</f>
        <v>110</v>
      </c>
      <c r="B111" t="str">
        <f>'Calificaciones Informatica Indu'!B111</f>
        <v>CURACIANO MBECMA ODJAM</v>
      </c>
      <c r="C111">
        <f>'Calificaciones Informatica Indu'!C111</f>
        <v>0</v>
      </c>
      <c r="D111" t="str">
        <f>'Calificaciones Informatica Indu'!D111</f>
        <v>NP</v>
      </c>
      <c r="E111" t="str">
        <f>'Calificaciones Informatica Indu'!E111</f>
        <v>NP</v>
      </c>
      <c r="F111" t="str">
        <f>'Calificaciones Informatica Indu'!F111</f>
        <v>NP</v>
      </c>
      <c r="G111" t="str">
        <f>'Calificaciones Informatica Indu'!G111</f>
        <v>NP</v>
      </c>
      <c r="H111">
        <f>'Calificaciones Informatica Indu'!H111</f>
        <v>0</v>
      </c>
      <c r="I111" t="str">
        <f>'Calificaciones Informatica Indu'!I111</f>
        <v>NP</v>
      </c>
      <c r="J111">
        <f>'Calificaciones Informatica Indu'!J111</f>
        <v>2</v>
      </c>
      <c r="K111" t="str">
        <f>'Calificaciones Informatica Indu'!K111</f>
        <v>2011-2012</v>
      </c>
      <c r="L111">
        <f>'Calificaciones Informatica Indu'!L111</f>
        <v>2</v>
      </c>
    </row>
    <row r="112">
      <c r="A112">
        <f>'Calificaciones Informatica Indu'!A112</f>
        <v>111</v>
      </c>
      <c r="B112" t="str">
        <f>'Calificaciones Informatica Indu'!B112</f>
        <v>DANIEL CARMONA MAYORAL</v>
      </c>
      <c r="C112">
        <f>'Calificaciones Informatica Indu'!C112</f>
        <v>0</v>
      </c>
      <c r="D112">
        <f>'Calificaciones Informatica Indu'!D112</f>
        <v>1.24</v>
      </c>
      <c r="E112">
        <f>'Calificaciones Informatica Indu'!E112</f>
        <v>0.64</v>
      </c>
      <c r="F112">
        <f>'Calificaciones Informatica Indu'!F112</f>
        <v>1.35</v>
      </c>
      <c r="G112">
        <f>'Calificaciones Informatica Indu'!G112</f>
        <v>1.8</v>
      </c>
      <c r="H112">
        <f>'Calificaciones Informatica Indu'!H112</f>
        <v>0.1</v>
      </c>
      <c r="I112">
        <f>'Calificaciones Informatica Indu'!I112</f>
        <v>5.2</v>
      </c>
      <c r="J112">
        <f>'Calificaciones Informatica Indu'!J112</f>
        <v>2</v>
      </c>
      <c r="K112" t="str">
        <f>'Calificaciones Informatica Indu'!K112</f>
        <v>2011-2012</v>
      </c>
      <c r="L112">
        <f>'Calificaciones Informatica Indu'!L112</f>
        <v>2</v>
      </c>
    </row>
    <row r="113">
      <c r="A113">
        <f>'Calificaciones Informatica Indu'!A113</f>
        <v>112</v>
      </c>
      <c r="B113" t="str">
        <f>'Calificaciones Informatica Indu'!B113</f>
        <v>DAVID ORMEÑO SERRANO</v>
      </c>
      <c r="C113">
        <f>'Calificaciones Informatica Indu'!C113</f>
        <v>0.2</v>
      </c>
      <c r="D113">
        <f>'Calificaciones Informatica Indu'!D113</f>
        <v>1.4</v>
      </c>
      <c r="E113">
        <f>'Calificaciones Informatica Indu'!E113</f>
        <v>0.64</v>
      </c>
      <c r="F113">
        <f>'Calificaciones Informatica Indu'!F113</f>
        <v>0.5</v>
      </c>
      <c r="G113">
        <f>'Calificaciones Informatica Indu'!G113</f>
        <v>0.55</v>
      </c>
      <c r="H113">
        <f>'Calificaciones Informatica Indu'!H113</f>
        <v>0</v>
      </c>
      <c r="I113">
        <f>'Calificaciones Informatica Indu'!I113</f>
        <v>2.8</v>
      </c>
      <c r="J113">
        <f>'Calificaciones Informatica Indu'!J113</f>
        <v>2</v>
      </c>
      <c r="K113" t="str">
        <f>'Calificaciones Informatica Indu'!K113</f>
        <v>2011-2012</v>
      </c>
      <c r="L113">
        <f>'Calificaciones Informatica Indu'!L113</f>
        <v>2</v>
      </c>
    </row>
    <row r="114">
      <c r="A114">
        <f>'Calificaciones Informatica Indu'!A114</f>
        <v>113</v>
      </c>
      <c r="B114" t="str">
        <f>'Calificaciones Informatica Indu'!B114</f>
        <v>EDUARDO C. GARCIA TENORIO</v>
      </c>
      <c r="C114">
        <f>'Calificaciones Informatica Indu'!C114</f>
        <v>0</v>
      </c>
      <c r="D114" t="str">
        <f>'Calificaciones Informatica Indu'!D114</f>
        <v>NP</v>
      </c>
      <c r="E114" t="str">
        <f>'Calificaciones Informatica Indu'!E114</f>
        <v>NP</v>
      </c>
      <c r="F114" t="str">
        <f>'Calificaciones Informatica Indu'!F114</f>
        <v>NP</v>
      </c>
      <c r="G114" t="str">
        <f>'Calificaciones Informatica Indu'!G114</f>
        <v>NP</v>
      </c>
      <c r="H114">
        <f>'Calificaciones Informatica Indu'!H114</f>
        <v>0</v>
      </c>
      <c r="I114" t="str">
        <f>'Calificaciones Informatica Indu'!I114</f>
        <v>NP</v>
      </c>
      <c r="J114">
        <f>'Calificaciones Informatica Indu'!J114</f>
        <v>2</v>
      </c>
      <c r="K114" t="str">
        <f>'Calificaciones Informatica Indu'!K114</f>
        <v>2011-2012</v>
      </c>
      <c r="L114">
        <f>'Calificaciones Informatica Indu'!L114</f>
        <v>2</v>
      </c>
    </row>
    <row r="115">
      <c r="A115">
        <f>'Calificaciones Informatica Indu'!A115</f>
        <v>114</v>
      </c>
      <c r="B115" t="str">
        <f>'Calificaciones Informatica Indu'!B115</f>
        <v>ENRIQUE SAEZBRAVO RABADAN</v>
      </c>
      <c r="C115">
        <f>'Calificaciones Informatica Indu'!C115</f>
        <v>0.3</v>
      </c>
      <c r="D115">
        <f>'Calificaciones Informatica Indu'!D115</f>
        <v>1.25</v>
      </c>
      <c r="E115">
        <f>'Calificaciones Informatica Indu'!E115</f>
        <v>0.75</v>
      </c>
      <c r="F115" t="str">
        <f>'Calificaciones Informatica Indu'!F115</f>
        <v>NP</v>
      </c>
      <c r="G115" t="str">
        <f>'Calificaciones Informatica Indu'!G115</f>
        <v>NP</v>
      </c>
      <c r="H115">
        <f>'Calificaciones Informatica Indu'!H115</f>
        <v>0.2</v>
      </c>
      <c r="I115" t="str">
        <f>'Calificaciones Informatica Indu'!I115</f>
        <v>NP</v>
      </c>
      <c r="J115">
        <f>'Calificaciones Informatica Indu'!J115</f>
        <v>2</v>
      </c>
      <c r="K115" t="str">
        <f>'Calificaciones Informatica Indu'!K115</f>
        <v>2011-2012</v>
      </c>
      <c r="L115">
        <f>'Calificaciones Informatica Indu'!L115</f>
        <v>2</v>
      </c>
    </row>
    <row r="116">
      <c r="A116">
        <f>'Calificaciones Informatica Indu'!A116</f>
        <v>115</v>
      </c>
      <c r="B116" t="str">
        <f>'Calificaciones Informatica Indu'!B116</f>
        <v>FRANCISCO ALVAREZ GOMEZ</v>
      </c>
      <c r="C116">
        <f>'Calificaciones Informatica Indu'!C116</f>
        <v>0.3</v>
      </c>
      <c r="D116">
        <f>'Calificaciones Informatica Indu'!D116</f>
        <v>1</v>
      </c>
      <c r="E116">
        <f>'Calificaciones Informatica Indu'!E116</f>
        <v>0.71</v>
      </c>
      <c r="F116" t="str">
        <f>'Calificaciones Informatica Indu'!F116</f>
        <v>NP</v>
      </c>
      <c r="G116" t="str">
        <f>'Calificaciones Informatica Indu'!G116</f>
        <v>NP</v>
      </c>
      <c r="H116">
        <f>'Calificaciones Informatica Indu'!H116</f>
        <v>0.1</v>
      </c>
      <c r="I116" t="str">
        <f>'Calificaciones Informatica Indu'!I116</f>
        <v>NP</v>
      </c>
      <c r="J116">
        <f>'Calificaciones Informatica Indu'!J116</f>
        <v>2</v>
      </c>
      <c r="K116" t="str">
        <f>'Calificaciones Informatica Indu'!K116</f>
        <v>2011-2012</v>
      </c>
      <c r="L116">
        <f>'Calificaciones Informatica Indu'!L116</f>
        <v>2</v>
      </c>
    </row>
    <row r="117">
      <c r="A117">
        <f>'Calificaciones Informatica Indu'!A117</f>
        <v>116</v>
      </c>
      <c r="B117" t="str">
        <f>'Calificaciones Informatica Indu'!B117</f>
        <v>FRANCISCO DE LA MUÑOZA ENANO</v>
      </c>
      <c r="C117">
        <f>'Calificaciones Informatica Indu'!C117</f>
        <v>0.4</v>
      </c>
      <c r="D117">
        <f>'Calificaciones Informatica Indu'!D117</f>
        <v>0.1</v>
      </c>
      <c r="E117">
        <f>'Calificaciones Informatica Indu'!E117</f>
        <v>0.35</v>
      </c>
      <c r="F117">
        <f>'Calificaciones Informatica Indu'!F117</f>
        <v>1</v>
      </c>
      <c r="G117">
        <f>'Calificaciones Informatica Indu'!G117</f>
        <v>0.45</v>
      </c>
      <c r="H117">
        <f>'Calificaciones Informatica Indu'!H117</f>
        <v>0.5</v>
      </c>
      <c r="I117">
        <f>'Calificaciones Informatica Indu'!I117</f>
        <v>2.8</v>
      </c>
      <c r="J117">
        <f>'Calificaciones Informatica Indu'!J117</f>
        <v>2</v>
      </c>
      <c r="K117" t="str">
        <f>'Calificaciones Informatica Indu'!K117</f>
        <v>2011-2012</v>
      </c>
      <c r="L117">
        <f>'Calificaciones Informatica Indu'!L117</f>
        <v>2</v>
      </c>
    </row>
    <row r="118">
      <c r="A118">
        <f>'Calificaciones Informatica Indu'!A118</f>
        <v>117</v>
      </c>
      <c r="B118" t="str">
        <f>'Calificaciones Informatica Indu'!B118</f>
        <v>FRANCISCO J. APARICIO MORENO</v>
      </c>
      <c r="C118">
        <f>'Calificaciones Informatica Indu'!C118</f>
        <v>0</v>
      </c>
      <c r="D118" t="str">
        <f>'Calificaciones Informatica Indu'!D118</f>
        <v>NP</v>
      </c>
      <c r="E118" t="str">
        <f>'Calificaciones Informatica Indu'!E118</f>
        <v>NP</v>
      </c>
      <c r="F118" t="str">
        <f>'Calificaciones Informatica Indu'!F118</f>
        <v>NP</v>
      </c>
      <c r="G118" t="str">
        <f>'Calificaciones Informatica Indu'!G118</f>
        <v>NP</v>
      </c>
      <c r="H118">
        <f>'Calificaciones Informatica Indu'!H118</f>
        <v>0</v>
      </c>
      <c r="I118" t="str">
        <f>'Calificaciones Informatica Indu'!I118</f>
        <v>NP</v>
      </c>
      <c r="J118">
        <f>'Calificaciones Informatica Indu'!J118</f>
        <v>2</v>
      </c>
      <c r="K118" t="str">
        <f>'Calificaciones Informatica Indu'!K118</f>
        <v>2011-2012</v>
      </c>
      <c r="L118">
        <f>'Calificaciones Informatica Indu'!L118</f>
        <v>2</v>
      </c>
    </row>
    <row r="119">
      <c r="A119">
        <f>'Calificaciones Informatica Indu'!A119</f>
        <v>118</v>
      </c>
      <c r="B119" t="str">
        <f>'Calificaciones Informatica Indu'!B119</f>
        <v>FRANCISCO J. MONTES ORELLANA</v>
      </c>
      <c r="C119">
        <f>'Calificaciones Informatica Indu'!C119</f>
        <v>0</v>
      </c>
      <c r="D119" t="str">
        <f>'Calificaciones Informatica Indu'!D119</f>
        <v>NP</v>
      </c>
      <c r="E119" t="str">
        <f>'Calificaciones Informatica Indu'!E119</f>
        <v>NP</v>
      </c>
      <c r="F119" t="str">
        <f>'Calificaciones Informatica Indu'!F119</f>
        <v>NP</v>
      </c>
      <c r="G119" t="str">
        <f>'Calificaciones Informatica Indu'!G119</f>
        <v>NP</v>
      </c>
      <c r="H119">
        <f>'Calificaciones Informatica Indu'!H119</f>
        <v>0</v>
      </c>
      <c r="I119" t="str">
        <f>'Calificaciones Informatica Indu'!I119</f>
        <v>NP</v>
      </c>
      <c r="J119">
        <f>'Calificaciones Informatica Indu'!J119</f>
        <v>2</v>
      </c>
      <c r="K119" t="str">
        <f>'Calificaciones Informatica Indu'!K119</f>
        <v>2011-2012</v>
      </c>
      <c r="L119">
        <f>'Calificaciones Informatica Indu'!L119</f>
        <v>2</v>
      </c>
    </row>
    <row r="120">
      <c r="A120">
        <f>'Calificaciones Informatica Indu'!A120</f>
        <v>119</v>
      </c>
      <c r="B120" t="str">
        <f>'Calificaciones Informatica Indu'!B120</f>
        <v>FRANCISCO J. NAHARRO DOÑORO</v>
      </c>
      <c r="C120">
        <f>'Calificaciones Informatica Indu'!C120</f>
        <v>0.3</v>
      </c>
      <c r="D120">
        <f>'Calificaciones Informatica Indu'!D120</f>
        <v>1.05</v>
      </c>
      <c r="E120">
        <f>'Calificaciones Informatica Indu'!E120</f>
        <v>0.6</v>
      </c>
      <c r="F120">
        <f>'Calificaciones Informatica Indu'!F120</f>
        <v>0</v>
      </c>
      <c r="G120">
        <f>'Calificaciones Informatica Indu'!G120</f>
        <v>0.35</v>
      </c>
      <c r="H120">
        <f>'Calificaciones Informatica Indu'!H120</f>
        <v>0.2</v>
      </c>
      <c r="I120">
        <f>'Calificaciones Informatica Indu'!I120</f>
        <v>2.5</v>
      </c>
      <c r="J120">
        <f>'Calificaciones Informatica Indu'!J120</f>
        <v>2</v>
      </c>
      <c r="K120" t="str">
        <f>'Calificaciones Informatica Indu'!K120</f>
        <v>2011-2012</v>
      </c>
      <c r="L120">
        <f>'Calificaciones Informatica Indu'!L120</f>
        <v>2</v>
      </c>
    </row>
    <row r="121">
      <c r="A121">
        <f>'Calificaciones Informatica Indu'!A121</f>
        <v>120</v>
      </c>
      <c r="B121" t="str">
        <f>'Calificaciones Informatica Indu'!B121</f>
        <v>ILUMINADA AMAS LINSIN</v>
      </c>
      <c r="C121">
        <f>'Calificaciones Informatica Indu'!C121</f>
        <v>0.1</v>
      </c>
      <c r="D121">
        <f>'Calificaciones Informatica Indu'!D121</f>
        <v>1</v>
      </c>
      <c r="E121">
        <f>'Calificaciones Informatica Indu'!E121</f>
        <v>0.65</v>
      </c>
      <c r="F121">
        <f>'Calificaciones Informatica Indu'!F121</f>
        <v>0.6</v>
      </c>
      <c r="G121">
        <f>'Calificaciones Informatica Indu'!G121</f>
        <v>1.3</v>
      </c>
      <c r="H121">
        <f>'Calificaciones Informatica Indu'!H121</f>
        <v>0.5</v>
      </c>
      <c r="I121">
        <f>'Calificaciones Informatica Indu'!I121</f>
        <v>5</v>
      </c>
      <c r="J121">
        <f>'Calificaciones Informatica Indu'!J121</f>
        <v>2</v>
      </c>
      <c r="K121" t="str">
        <f>'Calificaciones Informatica Indu'!K121</f>
        <v>2011-2012</v>
      </c>
      <c r="L121">
        <f>'Calificaciones Informatica Indu'!L121</f>
        <v>2</v>
      </c>
    </row>
    <row r="122">
      <c r="A122">
        <f>'Calificaciones Informatica Indu'!A122</f>
        <v>121</v>
      </c>
      <c r="B122" t="str">
        <f>'Calificaciones Informatica Indu'!B122</f>
        <v>ISABEL MBI NVE MANGUE</v>
      </c>
      <c r="C122">
        <f>'Calificaciones Informatica Indu'!C122</f>
        <v>0</v>
      </c>
      <c r="D122">
        <f>'Calificaciones Informatica Indu'!D122</f>
        <v>1</v>
      </c>
      <c r="E122" t="str">
        <f>'Calificaciones Informatica Indu'!E122</f>
        <v>NP</v>
      </c>
      <c r="F122">
        <f>'Calificaciones Informatica Indu'!F122</f>
        <v>0.6</v>
      </c>
      <c r="G122">
        <f>'Calificaciones Informatica Indu'!G122</f>
        <v>1.5</v>
      </c>
      <c r="H122">
        <f>'Calificaciones Informatica Indu'!H122</f>
        <v>0.4</v>
      </c>
      <c r="I122" t="str">
        <f>'Calificaciones Informatica Indu'!I122</f>
        <v>NP</v>
      </c>
      <c r="J122">
        <f>'Calificaciones Informatica Indu'!J122</f>
        <v>2</v>
      </c>
      <c r="K122" t="str">
        <f>'Calificaciones Informatica Indu'!K122</f>
        <v>2011-2012</v>
      </c>
      <c r="L122">
        <f>'Calificaciones Informatica Indu'!L122</f>
        <v>2</v>
      </c>
    </row>
    <row r="123">
      <c r="A123">
        <f>'Calificaciones Informatica Indu'!A123</f>
        <v>122</v>
      </c>
      <c r="B123" t="str">
        <f>'Calificaciones Informatica Indu'!B123</f>
        <v>JACINTO MOYANO GARCIA</v>
      </c>
      <c r="C123">
        <f>'Calificaciones Informatica Indu'!C123</f>
        <v>0.4</v>
      </c>
      <c r="D123">
        <f>'Calificaciones Informatica Indu'!D123</f>
        <v>0.9</v>
      </c>
      <c r="E123">
        <f>'Calificaciones Informatica Indu'!E123</f>
        <v>0.7</v>
      </c>
      <c r="F123" t="str">
        <f>'Calificaciones Informatica Indu'!F123</f>
        <v>NP</v>
      </c>
      <c r="G123" t="str">
        <f>'Calificaciones Informatica Indu'!G123</f>
        <v>NP</v>
      </c>
      <c r="H123">
        <f>'Calificaciones Informatica Indu'!H123</f>
        <v>0</v>
      </c>
      <c r="I123" t="str">
        <f>'Calificaciones Informatica Indu'!I123</f>
        <v>NP</v>
      </c>
      <c r="J123">
        <f>'Calificaciones Informatica Indu'!J123</f>
        <v>2</v>
      </c>
      <c r="K123" t="str">
        <f>'Calificaciones Informatica Indu'!K123</f>
        <v>2011-2012</v>
      </c>
      <c r="L123">
        <f>'Calificaciones Informatica Indu'!L123</f>
        <v>2</v>
      </c>
    </row>
    <row r="124">
      <c r="A124">
        <f>'Calificaciones Informatica Indu'!A124</f>
        <v>123</v>
      </c>
      <c r="B124" t="str">
        <f>'Calificaciones Informatica Indu'!B124</f>
        <v>JAVIER GAMARRA FERNÁNDEZ</v>
      </c>
      <c r="C124">
        <f>'Calificaciones Informatica Indu'!C124</f>
        <v>0</v>
      </c>
      <c r="D124">
        <f>'Calificaciones Informatica Indu'!D124</f>
        <v>1.5</v>
      </c>
      <c r="E124">
        <f>'Calificaciones Informatica Indu'!E124</f>
        <v>0.75</v>
      </c>
      <c r="F124">
        <f>'Calificaciones Informatica Indu'!F124</f>
        <v>0.75</v>
      </c>
      <c r="G124">
        <f>'Calificaciones Informatica Indu'!G124</f>
        <v>2.55</v>
      </c>
      <c r="H124">
        <f>'Calificaciones Informatica Indu'!H124</f>
        <v>0</v>
      </c>
      <c r="I124">
        <f>'Calificaciones Informatica Indu'!I124</f>
        <v>5.6</v>
      </c>
      <c r="J124">
        <f>'Calificaciones Informatica Indu'!J124</f>
        <v>2</v>
      </c>
      <c r="K124" t="str">
        <f>'Calificaciones Informatica Indu'!K124</f>
        <v>2011-2012</v>
      </c>
      <c r="L124">
        <f>'Calificaciones Informatica Indu'!L124</f>
        <v>2</v>
      </c>
    </row>
    <row r="125">
      <c r="A125">
        <f>'Calificaciones Informatica Indu'!A125</f>
        <v>124</v>
      </c>
      <c r="B125" t="str">
        <f>'Calificaciones Informatica Indu'!B125</f>
        <v>JAVIER RODRIGUEZ VALERO</v>
      </c>
      <c r="C125">
        <f>'Calificaciones Informatica Indu'!C125</f>
        <v>0.3</v>
      </c>
      <c r="D125">
        <f>'Calificaciones Informatica Indu'!D125</f>
        <v>1.04</v>
      </c>
      <c r="E125">
        <f>'Calificaciones Informatica Indu'!E125</f>
        <v>0.56</v>
      </c>
      <c r="F125" t="str">
        <f>'Calificaciones Informatica Indu'!F125</f>
        <v>NP</v>
      </c>
      <c r="G125" t="str">
        <f>'Calificaciones Informatica Indu'!G125</f>
        <v>NP</v>
      </c>
      <c r="H125">
        <f>'Calificaciones Informatica Indu'!H125</f>
        <v>0</v>
      </c>
      <c r="I125" t="str">
        <f>'Calificaciones Informatica Indu'!I125</f>
        <v>NP</v>
      </c>
      <c r="J125">
        <f>'Calificaciones Informatica Indu'!J125</f>
        <v>2</v>
      </c>
      <c r="K125" t="str">
        <f>'Calificaciones Informatica Indu'!K125</f>
        <v>2011-2012</v>
      </c>
      <c r="L125">
        <f>'Calificaciones Informatica Indu'!L125</f>
        <v>2</v>
      </c>
    </row>
    <row r="126">
      <c r="A126">
        <f>'Calificaciones Informatica Indu'!A126</f>
        <v>125</v>
      </c>
      <c r="B126" t="str">
        <f>'Calificaciones Informatica Indu'!B126</f>
        <v>JOSE MANUEL ALVAREZ CID</v>
      </c>
      <c r="C126">
        <f>'Calificaciones Informatica Indu'!C126</f>
        <v>0.5</v>
      </c>
      <c r="D126">
        <f>'Calificaciones Informatica Indu'!D126</f>
        <v>1</v>
      </c>
      <c r="E126">
        <f>'Calificaciones Informatica Indu'!E126</f>
        <v>0.58</v>
      </c>
      <c r="F126" t="str">
        <f>'Calificaciones Informatica Indu'!F126</f>
        <v>NP</v>
      </c>
      <c r="G126" t="str">
        <f>'Calificaciones Informatica Indu'!G126</f>
        <v>NP</v>
      </c>
      <c r="H126">
        <f>'Calificaciones Informatica Indu'!H126</f>
        <v>0.6</v>
      </c>
      <c r="I126" t="str">
        <f>'Calificaciones Informatica Indu'!I126</f>
        <v>NP</v>
      </c>
      <c r="J126">
        <f>'Calificaciones Informatica Indu'!J126</f>
        <v>2</v>
      </c>
      <c r="K126" t="str">
        <f>'Calificaciones Informatica Indu'!K126</f>
        <v>2011-2012</v>
      </c>
      <c r="L126">
        <f>'Calificaciones Informatica Indu'!L126</f>
        <v>2</v>
      </c>
    </row>
    <row r="127">
      <c r="A127">
        <f>'Calificaciones Informatica Indu'!A127</f>
        <v>126</v>
      </c>
      <c r="B127" t="str">
        <f>'Calificaciones Informatica Indu'!B127</f>
        <v>JOSE MARIA CHAMORRO ORTEGA</v>
      </c>
      <c r="C127">
        <f>'Calificaciones Informatica Indu'!C127</f>
        <v>0</v>
      </c>
      <c r="D127" t="str">
        <f>'Calificaciones Informatica Indu'!D127</f>
        <v>NP</v>
      </c>
      <c r="E127">
        <f>'Calificaciones Informatica Indu'!E127</f>
        <v>0.5</v>
      </c>
      <c r="F127" t="str">
        <f>'Calificaciones Informatica Indu'!F127</f>
        <v>NP</v>
      </c>
      <c r="G127" t="str">
        <f>'Calificaciones Informatica Indu'!G127</f>
        <v>NP</v>
      </c>
      <c r="H127">
        <f>'Calificaciones Informatica Indu'!H127</f>
        <v>0.1</v>
      </c>
      <c r="I127" t="str">
        <f>'Calificaciones Informatica Indu'!I127</f>
        <v>NP</v>
      </c>
      <c r="J127">
        <f>'Calificaciones Informatica Indu'!J127</f>
        <v>2</v>
      </c>
      <c r="K127" t="str">
        <f>'Calificaciones Informatica Indu'!K127</f>
        <v>2011-2012</v>
      </c>
      <c r="L127">
        <f>'Calificaciones Informatica Indu'!L127</f>
        <v>2</v>
      </c>
    </row>
    <row r="128">
      <c r="A128">
        <f>'Calificaciones Informatica Indu'!A128</f>
        <v>127</v>
      </c>
      <c r="B128" t="str">
        <f>'Calificaciones Informatica Indu'!B128</f>
        <v>JOSE MARIA RUIZ MOYANO GARCIA</v>
      </c>
      <c r="C128">
        <f>'Calificaciones Informatica Indu'!C128</f>
        <v>0.2</v>
      </c>
      <c r="D128" t="str">
        <f>'Calificaciones Informatica Indu'!D128</f>
        <v>NP</v>
      </c>
      <c r="E128">
        <f>'Calificaciones Informatica Indu'!E128</f>
        <v>0.58</v>
      </c>
      <c r="F128">
        <f>'Calificaciones Informatica Indu'!F128</f>
        <v>0.6</v>
      </c>
      <c r="G128" t="str">
        <f>'Calificaciones Informatica Indu'!G128</f>
        <v>NP</v>
      </c>
      <c r="H128">
        <f>'Calificaciones Informatica Indu'!H128</f>
        <v>0.2</v>
      </c>
      <c r="I128" t="str">
        <f>'Calificaciones Informatica Indu'!I128</f>
        <v>NP</v>
      </c>
      <c r="J128">
        <f>'Calificaciones Informatica Indu'!J128</f>
        <v>2</v>
      </c>
      <c r="K128" t="str">
        <f>'Calificaciones Informatica Indu'!K128</f>
        <v>2011-2012</v>
      </c>
      <c r="L128">
        <f>'Calificaciones Informatica Indu'!L128</f>
        <v>2</v>
      </c>
    </row>
    <row r="129">
      <c r="A129">
        <f>'Calificaciones Informatica Indu'!A129</f>
        <v>128</v>
      </c>
      <c r="B129" t="str">
        <f>'Calificaciones Informatica Indu'!B129</f>
        <v>JUAN ANTONIO HIDALGA FRANCO</v>
      </c>
      <c r="C129">
        <f>'Calificaciones Informatica Indu'!C129</f>
        <v>0.1</v>
      </c>
      <c r="D129" t="str">
        <f>'Calificaciones Informatica Indu'!D129</f>
        <v>NP</v>
      </c>
      <c r="E129" t="str">
        <f>'Calificaciones Informatica Indu'!E129</f>
        <v>NP</v>
      </c>
      <c r="F129" t="str">
        <f>'Calificaciones Informatica Indu'!F129</f>
        <v>NP</v>
      </c>
      <c r="G129" t="str">
        <f>'Calificaciones Informatica Indu'!G129</f>
        <v>NP</v>
      </c>
      <c r="H129">
        <f>'Calificaciones Informatica Indu'!H129</f>
        <v>0.2</v>
      </c>
      <c r="I129" t="str">
        <f>'Calificaciones Informatica Indu'!I129</f>
        <v>NP</v>
      </c>
      <c r="J129">
        <f>'Calificaciones Informatica Indu'!J129</f>
        <v>2</v>
      </c>
      <c r="K129" t="str">
        <f>'Calificaciones Informatica Indu'!K129</f>
        <v>2011-2012</v>
      </c>
      <c r="L129">
        <f>'Calificaciones Informatica Indu'!L129</f>
        <v>2</v>
      </c>
    </row>
    <row r="130">
      <c r="A130">
        <f>'Calificaciones Informatica Indu'!A130</f>
        <v>129</v>
      </c>
      <c r="B130" t="str">
        <f>'Calificaciones Informatica Indu'!B130</f>
        <v>JUAN MIRANDA SERRANO</v>
      </c>
      <c r="C130">
        <f>'Calificaciones Informatica Indu'!C130</f>
        <v>0</v>
      </c>
      <c r="D130">
        <f>'Calificaciones Informatica Indu'!D130</f>
        <v>0.9</v>
      </c>
      <c r="E130">
        <f>'Calificaciones Informatica Indu'!E130</f>
        <v>0.58</v>
      </c>
      <c r="F130">
        <f>'Calificaciones Informatica Indu'!F130</f>
        <v>0.9375</v>
      </c>
      <c r="G130" t="str">
        <f>'Calificaciones Informatica Indu'!G130</f>
        <v>NP</v>
      </c>
      <c r="H130">
        <f>'Calificaciones Informatica Indu'!H130</f>
        <v>0.2</v>
      </c>
      <c r="I130" t="str">
        <f>'Calificaciones Informatica Indu'!I130</f>
        <v>NP</v>
      </c>
      <c r="J130">
        <f>'Calificaciones Informatica Indu'!J130</f>
        <v>2</v>
      </c>
      <c r="K130" t="str">
        <f>'Calificaciones Informatica Indu'!K130</f>
        <v>2011-2012</v>
      </c>
      <c r="L130">
        <f>'Calificaciones Informatica Indu'!L130</f>
        <v>2</v>
      </c>
    </row>
    <row r="131">
      <c r="A131">
        <f>'Calificaciones Informatica Indu'!A131</f>
        <v>130</v>
      </c>
      <c r="B131" t="str">
        <f>'Calificaciones Informatica Indu'!B131</f>
        <v>JUAN JOSE SANCHEZ DE LA TORRE</v>
      </c>
      <c r="C131">
        <f>'Calificaciones Informatica Indu'!C131</f>
        <v>0.1</v>
      </c>
      <c r="D131" t="str">
        <f>'Calificaciones Informatica Indu'!D131</f>
        <v>NP</v>
      </c>
      <c r="E131">
        <f>'Calificaciones Informatica Indu'!E131</f>
        <v>0.8</v>
      </c>
      <c r="F131" t="str">
        <f>'Calificaciones Informatica Indu'!F131</f>
        <v>NP</v>
      </c>
      <c r="G131" t="str">
        <f>'Calificaciones Informatica Indu'!G131</f>
        <v>NP</v>
      </c>
      <c r="H131">
        <f>'Calificaciones Informatica Indu'!H131</f>
        <v>0.1</v>
      </c>
      <c r="I131" t="str">
        <f>'Calificaciones Informatica Indu'!I131</f>
        <v>NP</v>
      </c>
      <c r="J131">
        <f>'Calificaciones Informatica Indu'!J131</f>
        <v>2</v>
      </c>
      <c r="K131" t="str">
        <f>'Calificaciones Informatica Indu'!K131</f>
        <v>2011-2012</v>
      </c>
      <c r="L131">
        <f>'Calificaciones Informatica Indu'!L131</f>
        <v>2</v>
      </c>
    </row>
    <row r="132">
      <c r="A132">
        <f>'Calificaciones Informatica Indu'!A132</f>
        <v>131</v>
      </c>
      <c r="B132" t="str">
        <f>'Calificaciones Informatica Indu'!B132</f>
        <v>JUAN JOSE MOYO CABELLO</v>
      </c>
      <c r="C132">
        <f>'Calificaciones Informatica Indu'!C132</f>
        <v>0</v>
      </c>
      <c r="D132" t="str">
        <f>'Calificaciones Informatica Indu'!D132</f>
        <v>NP</v>
      </c>
      <c r="E132" t="str">
        <f>'Calificaciones Informatica Indu'!E132</f>
        <v>NP</v>
      </c>
      <c r="F132" t="str">
        <f>'Calificaciones Informatica Indu'!F132</f>
        <v>NP</v>
      </c>
      <c r="G132" t="str">
        <f>'Calificaciones Informatica Indu'!G132</f>
        <v>NP</v>
      </c>
      <c r="H132">
        <f>'Calificaciones Informatica Indu'!H132</f>
        <v>0</v>
      </c>
      <c r="I132" t="str">
        <f>'Calificaciones Informatica Indu'!I132</f>
        <v>NP</v>
      </c>
      <c r="J132">
        <f>'Calificaciones Informatica Indu'!J132</f>
        <v>2</v>
      </c>
      <c r="K132" t="str">
        <f>'Calificaciones Informatica Indu'!K132</f>
        <v>2011-2012</v>
      </c>
      <c r="L132">
        <f>'Calificaciones Informatica Indu'!L132</f>
        <v>2</v>
      </c>
    </row>
    <row r="133">
      <c r="A133">
        <f>'Calificaciones Informatica Indu'!A133</f>
        <v>132</v>
      </c>
      <c r="B133" t="str">
        <f>'Calificaciones Informatica Indu'!B133</f>
        <v>LAUREANO SOLA ROKA</v>
      </c>
      <c r="C133">
        <f>'Calificaciones Informatica Indu'!C133</f>
        <v>0</v>
      </c>
      <c r="D133" t="str">
        <f>'Calificaciones Informatica Indu'!D133</f>
        <v>NP</v>
      </c>
      <c r="E133" t="str">
        <f>'Calificaciones Informatica Indu'!E133</f>
        <v>NP</v>
      </c>
      <c r="F133" t="str">
        <f>'Calificaciones Informatica Indu'!F133</f>
        <v>NP</v>
      </c>
      <c r="G133" t="str">
        <f>'Calificaciones Informatica Indu'!G133</f>
        <v>NP</v>
      </c>
      <c r="H133">
        <f>'Calificaciones Informatica Indu'!H133</f>
        <v>0</v>
      </c>
      <c r="I133" t="str">
        <f>'Calificaciones Informatica Indu'!I133</f>
        <v>NP</v>
      </c>
      <c r="J133">
        <f>'Calificaciones Informatica Indu'!J133</f>
        <v>2</v>
      </c>
      <c r="K133" t="str">
        <f>'Calificaciones Informatica Indu'!K133</f>
        <v>2011-2012</v>
      </c>
      <c r="L133">
        <f>'Calificaciones Informatica Indu'!L133</f>
        <v>2</v>
      </c>
    </row>
    <row r="134">
      <c r="A134">
        <f>'Calificaciones Informatica Indu'!A134</f>
        <v>133</v>
      </c>
      <c r="B134" t="str">
        <f>'Calificaciones Informatica Indu'!B134</f>
        <v>LUIS BIKO NZANG</v>
      </c>
      <c r="C134">
        <f>'Calificaciones Informatica Indu'!C134</f>
        <v>0</v>
      </c>
      <c r="D134" t="str">
        <f>'Calificaciones Informatica Indu'!D134</f>
        <v>NP</v>
      </c>
      <c r="E134" t="str">
        <f>'Calificaciones Informatica Indu'!E134</f>
        <v>NP</v>
      </c>
      <c r="F134" t="str">
        <f>'Calificaciones Informatica Indu'!F134</f>
        <v>NP</v>
      </c>
      <c r="G134" t="str">
        <f>'Calificaciones Informatica Indu'!G134</f>
        <v>NP</v>
      </c>
      <c r="H134">
        <f>'Calificaciones Informatica Indu'!H134</f>
        <v>0</v>
      </c>
      <c r="I134" t="str">
        <f>'Calificaciones Informatica Indu'!I134</f>
        <v>NP</v>
      </c>
      <c r="J134">
        <f>'Calificaciones Informatica Indu'!J134</f>
        <v>2</v>
      </c>
      <c r="K134" t="str">
        <f>'Calificaciones Informatica Indu'!K134</f>
        <v>2011-2012</v>
      </c>
      <c r="L134">
        <f>'Calificaciones Informatica Indu'!L134</f>
        <v>2</v>
      </c>
    </row>
    <row r="135">
      <c r="A135">
        <f>'Calificaciones Informatica Indu'!A135</f>
        <v>134</v>
      </c>
      <c r="B135" t="str">
        <f>'Calificaciones Informatica Indu'!B135</f>
        <v>LUIS FERNANDEZ MARQUEZ</v>
      </c>
      <c r="C135">
        <f>'Calificaciones Informatica Indu'!C135</f>
        <v>0.3</v>
      </c>
      <c r="D135">
        <f>'Calificaciones Informatica Indu'!D135</f>
        <v>0.92</v>
      </c>
      <c r="E135">
        <f>'Calificaciones Informatica Indu'!E135</f>
        <v>0.6</v>
      </c>
      <c r="F135">
        <f>'Calificaciones Informatica Indu'!F135</f>
        <v>0</v>
      </c>
      <c r="G135">
        <f>'Calificaciones Informatica Indu'!G135</f>
        <v>0</v>
      </c>
      <c r="H135">
        <f>'Calificaciones Informatica Indu'!H135</f>
        <v>0</v>
      </c>
      <c r="I135">
        <f>'Calificaciones Informatica Indu'!I135</f>
        <v>1.8</v>
      </c>
      <c r="J135">
        <f>'Calificaciones Informatica Indu'!J135</f>
        <v>2</v>
      </c>
      <c r="K135" t="str">
        <f>'Calificaciones Informatica Indu'!K135</f>
        <v>2011-2012</v>
      </c>
      <c r="L135">
        <f>'Calificaciones Informatica Indu'!L135</f>
        <v>2</v>
      </c>
    </row>
    <row r="136">
      <c r="A136">
        <f>'Calificaciones Informatica Indu'!A136</f>
        <v>135</v>
      </c>
      <c r="B136" t="str">
        <f>'Calificaciones Informatica Indu'!B136</f>
        <v>LUIS MORA GABRIEL</v>
      </c>
      <c r="C136">
        <f>'Calificaciones Informatica Indu'!C136</f>
        <v>0</v>
      </c>
      <c r="D136" t="str">
        <f>'Calificaciones Informatica Indu'!D136</f>
        <v>NP</v>
      </c>
      <c r="E136" t="str">
        <f>'Calificaciones Informatica Indu'!E136</f>
        <v>NP</v>
      </c>
      <c r="F136" t="str">
        <f>'Calificaciones Informatica Indu'!F136</f>
        <v>NP</v>
      </c>
      <c r="G136" t="str">
        <f>'Calificaciones Informatica Indu'!G136</f>
        <v>NP</v>
      </c>
      <c r="H136">
        <f>'Calificaciones Informatica Indu'!H136</f>
        <v>0</v>
      </c>
      <c r="I136" t="str">
        <f>'Calificaciones Informatica Indu'!I136</f>
        <v>NP</v>
      </c>
      <c r="J136">
        <f>'Calificaciones Informatica Indu'!J136</f>
        <v>2</v>
      </c>
      <c r="K136" t="str">
        <f>'Calificaciones Informatica Indu'!K136</f>
        <v>2011-2012</v>
      </c>
      <c r="L136">
        <f>'Calificaciones Informatica Indu'!L136</f>
        <v>2</v>
      </c>
    </row>
    <row r="137">
      <c r="A137">
        <f>'Calificaciones Informatica Indu'!A137</f>
        <v>136</v>
      </c>
      <c r="B137" t="str">
        <f>'Calificaciones Informatica Indu'!B137</f>
        <v>MANUEL BRAVO MONGE</v>
      </c>
      <c r="C137">
        <f>'Calificaciones Informatica Indu'!C137</f>
        <v>0</v>
      </c>
      <c r="D137" t="str">
        <f>'Calificaciones Informatica Indu'!D137</f>
        <v>NP</v>
      </c>
      <c r="E137" t="str">
        <f>'Calificaciones Informatica Indu'!E137</f>
        <v>NP</v>
      </c>
      <c r="F137" t="str">
        <f>'Calificaciones Informatica Indu'!F137</f>
        <v>NP</v>
      </c>
      <c r="G137" t="str">
        <f>'Calificaciones Informatica Indu'!G137</f>
        <v>NP</v>
      </c>
      <c r="H137">
        <f>'Calificaciones Informatica Indu'!H137</f>
        <v>0</v>
      </c>
      <c r="I137" t="str">
        <f>'Calificaciones Informatica Indu'!I137</f>
        <v>NP</v>
      </c>
      <c r="J137">
        <f>'Calificaciones Informatica Indu'!J137</f>
        <v>2</v>
      </c>
      <c r="K137" t="str">
        <f>'Calificaciones Informatica Indu'!K137</f>
        <v>2011-2012</v>
      </c>
      <c r="L137">
        <f>'Calificaciones Informatica Indu'!L137</f>
        <v>2</v>
      </c>
    </row>
    <row r="138">
      <c r="A138">
        <f>'Calificaciones Informatica Indu'!A138</f>
        <v>137</v>
      </c>
      <c r="B138" t="str">
        <f>'Calificaciones Informatica Indu'!B138</f>
        <v>MANUEL A. TEMPLADO RODRIGUEZ</v>
      </c>
      <c r="C138">
        <f>'Calificaciones Informatica Indu'!C138</f>
        <v>0.5</v>
      </c>
      <c r="D138">
        <f>'Calificaciones Informatica Indu'!D138</f>
        <v>1.03</v>
      </c>
      <c r="E138">
        <f>'Calificaciones Informatica Indu'!E138</f>
        <v>0.86</v>
      </c>
      <c r="F138">
        <f>'Calificaciones Informatica Indu'!F138</f>
        <v>0</v>
      </c>
      <c r="G138">
        <f>'Calificaciones Informatica Indu'!G138</f>
        <v>0</v>
      </c>
      <c r="H138">
        <f>'Calificaciones Informatica Indu'!H138</f>
        <v>0.2</v>
      </c>
      <c r="I138">
        <f>'Calificaciones Informatica Indu'!I138</f>
        <v>2.6</v>
      </c>
      <c r="J138">
        <f>'Calificaciones Informatica Indu'!J138</f>
        <v>2</v>
      </c>
      <c r="K138" t="str">
        <f>'Calificaciones Informatica Indu'!K138</f>
        <v>2011-2012</v>
      </c>
      <c r="L138">
        <f>'Calificaciones Informatica Indu'!L138</f>
        <v>2</v>
      </c>
    </row>
    <row r="139">
      <c r="A139">
        <f>'Calificaciones Informatica Indu'!A139</f>
        <v>138</v>
      </c>
      <c r="B139" t="str">
        <f>'Calificaciones Informatica Indu'!B139</f>
        <v>MANUEL SOBRINO GUTIERREZ</v>
      </c>
      <c r="C139">
        <f>'Calificaciones Informatica Indu'!C139</f>
        <v>0.2</v>
      </c>
      <c r="D139">
        <f>'Calificaciones Informatica Indu'!D139</f>
        <v>1.35</v>
      </c>
      <c r="E139">
        <f>'Calificaciones Informatica Indu'!E139</f>
        <v>0.8</v>
      </c>
      <c r="F139">
        <f>'Calificaciones Informatica Indu'!F139</f>
        <v>0.1</v>
      </c>
      <c r="G139">
        <f>'Calificaciones Informatica Indu'!G139</f>
        <v>0.7</v>
      </c>
      <c r="H139">
        <f>'Calificaciones Informatica Indu'!H139</f>
        <v>0.3</v>
      </c>
      <c r="I139">
        <f>'Calificaciones Informatica Indu'!I139</f>
        <v>3.5</v>
      </c>
      <c r="J139">
        <f>'Calificaciones Informatica Indu'!J139</f>
        <v>2</v>
      </c>
      <c r="K139" t="str">
        <f>'Calificaciones Informatica Indu'!K139</f>
        <v>2011-2012</v>
      </c>
      <c r="L139">
        <f>'Calificaciones Informatica Indu'!L139</f>
        <v>2</v>
      </c>
    </row>
    <row r="140">
      <c r="A140">
        <f>'Calificaciones Informatica Indu'!A140</f>
        <v>139</v>
      </c>
      <c r="B140" t="str">
        <f>'Calificaciones Informatica Indu'!B140</f>
        <v>MARI P. PRESENTACION BINDANG</v>
      </c>
      <c r="C140">
        <f>'Calificaciones Informatica Indu'!C140</f>
        <v>0.3</v>
      </c>
      <c r="D140">
        <f>'Calificaciones Informatica Indu'!D140</f>
        <v>1</v>
      </c>
      <c r="E140">
        <f>'Calificaciones Informatica Indu'!E140</f>
        <v>0.65</v>
      </c>
      <c r="F140">
        <f>'Calificaciones Informatica Indu'!F140</f>
        <v>0.75</v>
      </c>
      <c r="G140">
        <f>'Calificaciones Informatica Indu'!G140</f>
        <v>1.65</v>
      </c>
      <c r="H140">
        <f>'Calificaciones Informatica Indu'!H140</f>
        <v>0.3</v>
      </c>
      <c r="I140">
        <f>'Calificaciones Informatica Indu'!I140</f>
        <v>5</v>
      </c>
      <c r="J140">
        <f>'Calificaciones Informatica Indu'!J140</f>
        <v>2</v>
      </c>
      <c r="K140" t="str">
        <f>'Calificaciones Informatica Indu'!K140</f>
        <v>2011-2012</v>
      </c>
      <c r="L140">
        <f>'Calificaciones Informatica Indu'!L140</f>
        <v>2</v>
      </c>
    </row>
    <row r="141">
      <c r="A141">
        <f>'Calificaciones Informatica Indu'!A141</f>
        <v>140</v>
      </c>
      <c r="B141" t="str">
        <f>'Calificaciones Informatica Indu'!B141</f>
        <v>MARIA DEL PRADO DEL HOYO RINCON</v>
      </c>
      <c r="C141">
        <f>'Calificaciones Informatica Indu'!C141</f>
        <v>0.2</v>
      </c>
      <c r="D141">
        <f>'Calificaciones Informatica Indu'!D141</f>
        <v>1.35</v>
      </c>
      <c r="E141">
        <f>'Calificaciones Informatica Indu'!E141</f>
        <v>0.71</v>
      </c>
      <c r="F141">
        <f>'Calificaciones Informatica Indu'!F141</f>
        <v>0.6375</v>
      </c>
      <c r="G141">
        <f>'Calificaciones Informatica Indu'!G141</f>
        <v>1.5</v>
      </c>
      <c r="H141">
        <f>'Calificaciones Informatica Indu'!H141</f>
        <v>0.6</v>
      </c>
      <c r="I141">
        <f>'Calificaciones Informatica Indu'!I141</f>
        <v>5</v>
      </c>
      <c r="J141">
        <f>'Calificaciones Informatica Indu'!J141</f>
        <v>2</v>
      </c>
      <c r="K141" t="str">
        <f>'Calificaciones Informatica Indu'!K141</f>
        <v>2011-2012</v>
      </c>
      <c r="L141">
        <f>'Calificaciones Informatica Indu'!L141</f>
        <v>2</v>
      </c>
    </row>
    <row r="142">
      <c r="A142">
        <f>'Calificaciones Informatica Indu'!A142</f>
        <v>141</v>
      </c>
      <c r="B142" t="str">
        <f>'Calificaciones Informatica Indu'!B142</f>
        <v>PEDRO JOSE REGUILLO FERRIS</v>
      </c>
      <c r="C142">
        <f>'Calificaciones Informatica Indu'!C142</f>
        <v>0</v>
      </c>
      <c r="D142" t="str">
        <f>'Calificaciones Informatica Indu'!D142</f>
        <v>NP</v>
      </c>
      <c r="E142" t="str">
        <f>'Calificaciones Informatica Indu'!E142</f>
        <v>NP</v>
      </c>
      <c r="F142" t="str">
        <f>'Calificaciones Informatica Indu'!F142</f>
        <v>NP</v>
      </c>
      <c r="G142" t="str">
        <f>'Calificaciones Informatica Indu'!G142</f>
        <v>NP</v>
      </c>
      <c r="H142">
        <f>'Calificaciones Informatica Indu'!H142</f>
        <v>0.7</v>
      </c>
      <c r="I142" t="str">
        <f>'Calificaciones Informatica Indu'!I142</f>
        <v>NP</v>
      </c>
      <c r="J142">
        <f>'Calificaciones Informatica Indu'!J142</f>
        <v>2</v>
      </c>
      <c r="K142" t="str">
        <f>'Calificaciones Informatica Indu'!K142</f>
        <v>2011-2012</v>
      </c>
      <c r="L142">
        <f>'Calificaciones Informatica Indu'!L142</f>
        <v>2</v>
      </c>
    </row>
    <row r="143">
      <c r="A143">
        <f>'Calificaciones Informatica Indu'!A143</f>
        <v>142</v>
      </c>
      <c r="B143" t="str">
        <f>'Calificaciones Informatica Indu'!B143</f>
        <v>RAMON HUETE BERMEJO</v>
      </c>
      <c r="C143">
        <f>'Calificaciones Informatica Indu'!C143</f>
        <v>0.1</v>
      </c>
      <c r="D143" t="str">
        <f>'Calificaciones Informatica Indu'!D143</f>
        <v>**</v>
      </c>
      <c r="E143" t="str">
        <f>'Calificaciones Informatica Indu'!E143</f>
        <v>**</v>
      </c>
      <c r="F143">
        <f>'Calificaciones Informatica Indu'!F143</f>
        <v>1.45</v>
      </c>
      <c r="G143">
        <f>'Calificaciones Informatica Indu'!G143</f>
        <v>1.7</v>
      </c>
      <c r="H143">
        <f>'Calificaciones Informatica Indu'!H143</f>
        <v>1.3</v>
      </c>
      <c r="I143">
        <f>'Calificaciones Informatica Indu'!I143</f>
        <v>5</v>
      </c>
      <c r="J143">
        <f>'Calificaciones Informatica Indu'!J143</f>
        <v>2</v>
      </c>
      <c r="K143" t="str">
        <f>'Calificaciones Informatica Indu'!K143</f>
        <v>2011-2012</v>
      </c>
      <c r="L143">
        <f>'Calificaciones Informatica Indu'!L143</f>
        <v>2</v>
      </c>
    </row>
    <row r="144">
      <c r="A144">
        <f>'Calificaciones Informatica Indu'!A144</f>
        <v>143</v>
      </c>
      <c r="B144" t="str">
        <f>'Calificaciones Informatica Indu'!B144</f>
        <v>RAMON PEREZ PUNZON</v>
      </c>
      <c r="C144">
        <f>'Calificaciones Informatica Indu'!C144</f>
        <v>0.3</v>
      </c>
      <c r="D144">
        <f>'Calificaciones Informatica Indu'!D144</f>
        <v>1.05</v>
      </c>
      <c r="E144">
        <f>'Calificaciones Informatica Indu'!E144</f>
        <v>0.7</v>
      </c>
      <c r="F144">
        <f>'Calificaciones Informatica Indu'!F144</f>
        <v>0.6375</v>
      </c>
      <c r="G144">
        <f>'Calificaciones Informatica Indu'!G144</f>
        <v>2.3</v>
      </c>
      <c r="H144">
        <f>'Calificaciones Informatica Indu'!H144</f>
        <v>0.3</v>
      </c>
      <c r="I144">
        <f>'Calificaciones Informatica Indu'!I144</f>
        <v>5.3</v>
      </c>
      <c r="J144">
        <f>'Calificaciones Informatica Indu'!J144</f>
        <v>2</v>
      </c>
      <c r="K144" t="str">
        <f>'Calificaciones Informatica Indu'!K144</f>
        <v>2011-2012</v>
      </c>
      <c r="L144">
        <f>'Calificaciones Informatica Indu'!L144</f>
        <v>2</v>
      </c>
    </row>
    <row r="145">
      <c r="A145">
        <f>'Calificaciones Informatica Indu'!A145</f>
        <v>144</v>
      </c>
      <c r="B145" t="str">
        <f>'Calificaciones Informatica Indu'!B145</f>
        <v>RODRIGO SANCHEZ GÓMEZ</v>
      </c>
      <c r="C145">
        <f>'Calificaciones Informatica Indu'!C145</f>
        <v>0</v>
      </c>
      <c r="D145">
        <f>'Calificaciones Informatica Indu'!D145</f>
        <v>1</v>
      </c>
      <c r="E145">
        <f>'Calificaciones Informatica Indu'!E145</f>
        <v>0.86</v>
      </c>
      <c r="F145">
        <f>'Calificaciones Informatica Indu'!F145</f>
        <v>0.975</v>
      </c>
      <c r="G145">
        <f>'Calificaciones Informatica Indu'!G145</f>
        <v>1.2</v>
      </c>
      <c r="H145">
        <f>'Calificaciones Informatica Indu'!H145</f>
        <v>0</v>
      </c>
      <c r="I145">
        <f>'Calificaciones Informatica Indu'!I145</f>
        <v>5</v>
      </c>
      <c r="J145">
        <f>'Calificaciones Informatica Indu'!J145</f>
        <v>2</v>
      </c>
      <c r="K145" t="str">
        <f>'Calificaciones Informatica Indu'!K145</f>
        <v>2011-2012</v>
      </c>
      <c r="L145">
        <f>'Calificaciones Informatica Indu'!L145</f>
        <v>2</v>
      </c>
    </row>
    <row r="146">
      <c r="A146">
        <f>'Calificaciones Informatica Indu'!A146</f>
        <v>145</v>
      </c>
      <c r="B146" t="str">
        <f>'Calificaciones Informatica Indu'!B146</f>
        <v>ROMAN CALDERON CABRERA</v>
      </c>
      <c r="C146">
        <f>'Calificaciones Informatica Indu'!C146</f>
        <v>0</v>
      </c>
      <c r="D146" t="str">
        <f>'Calificaciones Informatica Indu'!D146</f>
        <v>NP</v>
      </c>
      <c r="E146" t="str">
        <f>'Calificaciones Informatica Indu'!E146</f>
        <v>NP</v>
      </c>
      <c r="F146" t="str">
        <f>'Calificaciones Informatica Indu'!F146</f>
        <v>NP</v>
      </c>
      <c r="G146" t="str">
        <f>'Calificaciones Informatica Indu'!G146</f>
        <v>NP</v>
      </c>
      <c r="H146">
        <f>'Calificaciones Informatica Indu'!H146</f>
        <v>0</v>
      </c>
      <c r="I146" t="str">
        <f>'Calificaciones Informatica Indu'!I146</f>
        <v>NP</v>
      </c>
      <c r="J146">
        <f>'Calificaciones Informatica Indu'!J146</f>
        <v>2</v>
      </c>
      <c r="K146" t="str">
        <f>'Calificaciones Informatica Indu'!K146</f>
        <v>2011-2012</v>
      </c>
      <c r="L146">
        <f>'Calificaciones Informatica Indu'!L146</f>
        <v>2</v>
      </c>
    </row>
    <row r="147">
      <c r="A147">
        <f>'Calificaciones Informatica Indu'!A147</f>
        <v>146</v>
      </c>
      <c r="B147" t="str">
        <f>'Calificaciones Informatica Indu'!B147</f>
        <v>SONIA GUIJARRO ARRIBAS</v>
      </c>
      <c r="C147">
        <f>'Calificaciones Informatica Indu'!C147</f>
        <v>0</v>
      </c>
      <c r="D147" t="str">
        <f>'Calificaciones Informatica Indu'!D147</f>
        <v>NP</v>
      </c>
      <c r="E147" t="str">
        <f>'Calificaciones Informatica Indu'!E147</f>
        <v>NP</v>
      </c>
      <c r="F147" t="str">
        <f>'Calificaciones Informatica Indu'!F147</f>
        <v>NP</v>
      </c>
      <c r="G147" t="str">
        <f>'Calificaciones Informatica Indu'!G147</f>
        <v>NP</v>
      </c>
      <c r="H147">
        <f>'Calificaciones Informatica Indu'!H147</f>
        <v>0</v>
      </c>
      <c r="I147" t="str">
        <f>'Calificaciones Informatica Indu'!I147</f>
        <v>NP</v>
      </c>
      <c r="J147">
        <f>'Calificaciones Informatica Indu'!J147</f>
        <v>2</v>
      </c>
      <c r="K147" t="str">
        <f>'Calificaciones Informatica Indu'!K147</f>
        <v>2011-2012</v>
      </c>
      <c r="L147">
        <f>'Calificaciones Informatica Indu'!L147</f>
        <v>2</v>
      </c>
    </row>
    <row r="148">
      <c r="A148">
        <f>'Calificaciones Informatica Indu'!A148</f>
        <v>147</v>
      </c>
      <c r="B148" t="str">
        <f>'Calificaciones Informatica Indu'!B148</f>
        <v>VICENTE MBOGO NDONG</v>
      </c>
      <c r="C148">
        <f>'Calificaciones Informatica Indu'!C148</f>
        <v>0</v>
      </c>
      <c r="D148" t="str">
        <f>'Calificaciones Informatica Indu'!D148</f>
        <v>NP</v>
      </c>
      <c r="E148" t="str">
        <f>'Calificaciones Informatica Indu'!E148</f>
        <v>NP</v>
      </c>
      <c r="F148" t="str">
        <f>'Calificaciones Informatica Indu'!F148</f>
        <v>NP</v>
      </c>
      <c r="G148" t="str">
        <f>'Calificaciones Informatica Indu'!G148</f>
        <v>NP</v>
      </c>
      <c r="H148">
        <f>'Calificaciones Informatica Indu'!H148</f>
        <v>0</v>
      </c>
      <c r="I148" t="str">
        <f>'Calificaciones Informatica Indu'!I148</f>
        <v>NP</v>
      </c>
      <c r="J148">
        <f>'Calificaciones Informatica Indu'!J148</f>
        <v>2</v>
      </c>
      <c r="K148" t="str">
        <f>'Calificaciones Informatica Indu'!K148</f>
        <v>2011-2012</v>
      </c>
      <c r="L148">
        <f>'Calificaciones Informatica Indu'!L148</f>
        <v>2</v>
      </c>
    </row>
    <row r="149">
      <c r="A149">
        <f>'Calificaciones Informatica Indu'!A149</f>
        <v>148</v>
      </c>
      <c r="B149" t="str">
        <f>'Calificaciones Informatica Indu'!B149</f>
        <v>WILWARDO A. RABAT GORBEÑA</v>
      </c>
      <c r="C149">
        <f>'Calificaciones Informatica Indu'!C149</f>
        <v>0</v>
      </c>
      <c r="D149" t="str">
        <f>'Calificaciones Informatica Indu'!D149</f>
        <v>NP</v>
      </c>
      <c r="E149" t="str">
        <f>'Calificaciones Informatica Indu'!E149</f>
        <v>NP</v>
      </c>
      <c r="F149" t="str">
        <f>'Calificaciones Informatica Indu'!F149</f>
        <v>NP</v>
      </c>
      <c r="G149" t="str">
        <f>'Calificaciones Informatica Indu'!G149</f>
        <v>NP</v>
      </c>
      <c r="H149">
        <f>'Calificaciones Informatica Indu'!H149</f>
        <v>0</v>
      </c>
      <c r="I149" t="str">
        <f>'Calificaciones Informatica Indu'!I149</f>
        <v>NP</v>
      </c>
      <c r="J149">
        <f>'Calificaciones Informatica Indu'!J149</f>
        <v>2</v>
      </c>
      <c r="K149" t="str">
        <f>'Calificaciones Informatica Indu'!K149</f>
        <v>2011-2012</v>
      </c>
      <c r="L149">
        <f>'Calificaciones Informatica Indu'!L149</f>
        <v>2</v>
      </c>
    </row>
    <row r="150">
      <c r="A150">
        <f>'Calificaciones Informatica Indu'!A150</f>
        <v>149</v>
      </c>
      <c r="B150" t="str">
        <f>'Calificaciones Informatica Indu'!B150</f>
        <v>Aceituno Marcos</v>
      </c>
      <c r="C150">
        <f>'Calificaciones Informatica Indu'!C150</f>
        <v>0.4</v>
      </c>
      <c r="D150" t="str">
        <f>'Calificaciones Informatica Indu'!D150</f>
        <v>NP</v>
      </c>
      <c r="E150" t="str">
        <f>'Calificaciones Informatica Indu'!E150</f>
        <v>NP</v>
      </c>
      <c r="F150" t="str">
        <f>'Calificaciones Informatica Indu'!F150</f>
        <v>NP</v>
      </c>
      <c r="G150" t="str">
        <f>'Calificaciones Informatica Indu'!G150</f>
        <v>NP</v>
      </c>
      <c r="H150">
        <f>'Calificaciones Informatica Indu'!H150</f>
        <v>0.33</v>
      </c>
      <c r="I150">
        <f>'Calificaciones Informatica Indu'!I150</f>
        <v>0.73</v>
      </c>
      <c r="J150">
        <f>'Calificaciones Informatica Indu'!J150</f>
        <v>1</v>
      </c>
      <c r="K150" t="str">
        <f>'Calificaciones Informatica Indu'!K150</f>
        <v>2012-2013</v>
      </c>
      <c r="L150">
        <f>'Calificaciones Informatica Indu'!L150</f>
        <v>1</v>
      </c>
    </row>
    <row r="151">
      <c r="A151">
        <f>'Calificaciones Informatica Indu'!A151</f>
        <v>150</v>
      </c>
      <c r="B151" t="str">
        <f>'Calificaciones Informatica Indu'!B151</f>
        <v>Agudo Martín-Caro</v>
      </c>
      <c r="C151">
        <f>'Calificaciones Informatica Indu'!C151</f>
        <v>0.05</v>
      </c>
      <c r="D151">
        <f>'Calificaciones Informatica Indu'!D151</f>
        <v>1.2</v>
      </c>
      <c r="E151">
        <f>'Calificaciones Informatica Indu'!E151</f>
        <v>0.5</v>
      </c>
      <c r="F151">
        <f>'Calificaciones Informatica Indu'!F151</f>
        <v>0.3375</v>
      </c>
      <c r="G151" t="str">
        <f>'Calificaciones Informatica Indu'!G151</f>
        <v>NP</v>
      </c>
      <c r="H151">
        <f>'Calificaciones Informatica Indu'!H151</f>
        <v>0.19</v>
      </c>
      <c r="I151">
        <f>'Calificaciones Informatica Indu'!I151</f>
        <v>2.2775</v>
      </c>
      <c r="J151">
        <f>'Calificaciones Informatica Indu'!J151</f>
        <v>1</v>
      </c>
      <c r="K151" t="str">
        <f>'Calificaciones Informatica Indu'!K151</f>
        <v>2012-2013</v>
      </c>
      <c r="L151">
        <f>'Calificaciones Informatica Indu'!L151</f>
        <v>1</v>
      </c>
    </row>
    <row r="152">
      <c r="A152">
        <f>'Calificaciones Informatica Indu'!A152</f>
        <v>151</v>
      </c>
      <c r="B152" t="str">
        <f>'Calificaciones Informatica Indu'!B152</f>
        <v>Alvarez Cid</v>
      </c>
      <c r="C152">
        <f>'Calificaciones Informatica Indu'!C152</f>
        <v>0.2</v>
      </c>
      <c r="D152">
        <f>'Calificaciones Informatica Indu'!D152</f>
        <v>1.22</v>
      </c>
      <c r="E152">
        <f>'Calificaciones Informatica Indu'!E152</f>
        <v>0.58</v>
      </c>
      <c r="F152">
        <f>'Calificaciones Informatica Indu'!F152</f>
        <v>0.45</v>
      </c>
      <c r="G152">
        <f>'Calificaciones Informatica Indu'!G152</f>
        <v>0.075</v>
      </c>
      <c r="H152">
        <f>'Calificaciones Informatica Indu'!H152</f>
        <v>0.35</v>
      </c>
      <c r="I152">
        <f>'Calificaciones Informatica Indu'!I152</f>
        <v>2.875</v>
      </c>
      <c r="J152">
        <f>'Calificaciones Informatica Indu'!J152</f>
        <v>1</v>
      </c>
      <c r="K152" t="str">
        <f>'Calificaciones Informatica Indu'!K152</f>
        <v>2012-2013</v>
      </c>
      <c r="L152">
        <f>'Calificaciones Informatica Indu'!L152</f>
        <v>3</v>
      </c>
    </row>
    <row r="153">
      <c r="A153">
        <f>'Calificaciones Informatica Indu'!A153</f>
        <v>152</v>
      </c>
      <c r="B153" t="str">
        <f>'Calificaciones Informatica Indu'!B153</f>
        <v>Arévalo Cáceres</v>
      </c>
      <c r="C153">
        <f>'Calificaciones Informatica Indu'!C153</f>
        <v>1</v>
      </c>
      <c r="D153">
        <f>'Calificaciones Informatica Indu'!D153</f>
        <v>1.08</v>
      </c>
      <c r="E153">
        <f>'Calificaciones Informatica Indu'!E153</f>
        <v>0.92</v>
      </c>
      <c r="F153">
        <f>'Calificaciones Informatica Indu'!F153</f>
        <v>0.3</v>
      </c>
      <c r="G153">
        <f>'Calificaciones Informatica Indu'!G153</f>
        <v>0.525</v>
      </c>
      <c r="H153">
        <f>'Calificaciones Informatica Indu'!H153</f>
        <v>0.9</v>
      </c>
      <c r="I153">
        <f>'Calificaciones Informatica Indu'!I153</f>
        <v>4.725</v>
      </c>
      <c r="J153">
        <f>'Calificaciones Informatica Indu'!J153</f>
        <v>1</v>
      </c>
      <c r="K153" t="str">
        <f>'Calificaciones Informatica Indu'!K153</f>
        <v>2012-2013</v>
      </c>
      <c r="L153">
        <f>'Calificaciones Informatica Indu'!L153</f>
        <v>1</v>
      </c>
    </row>
    <row r="154">
      <c r="A154">
        <f>'Calificaciones Informatica Indu'!A154</f>
        <v>153</v>
      </c>
      <c r="B154" t="str">
        <f>'Calificaciones Informatica Indu'!B154</f>
        <v>Beteta Vicente</v>
      </c>
      <c r="C154">
        <f>'Calificaciones Informatica Indu'!C154</f>
        <v>0.6</v>
      </c>
      <c r="D154">
        <f>'Calificaciones Informatica Indu'!D154</f>
        <v>0.65</v>
      </c>
      <c r="E154">
        <f>'Calificaciones Informatica Indu'!E154</f>
        <v>0.75</v>
      </c>
      <c r="F154">
        <f>'Calificaciones Informatica Indu'!F154</f>
        <v>0.0375</v>
      </c>
      <c r="G154">
        <f>'Calificaciones Informatica Indu'!G154</f>
        <v>0.3</v>
      </c>
      <c r="H154">
        <f>'Calificaciones Informatica Indu'!H154</f>
        <v>0.35</v>
      </c>
      <c r="I154">
        <f>'Calificaciones Informatica Indu'!I154</f>
        <v>2.6875</v>
      </c>
      <c r="J154">
        <f>'Calificaciones Informatica Indu'!J154</f>
        <v>1</v>
      </c>
      <c r="K154" t="str">
        <f>'Calificaciones Informatica Indu'!K154</f>
        <v>2012-2013</v>
      </c>
      <c r="L154">
        <f>'Calificaciones Informatica Indu'!L154</f>
        <v>1</v>
      </c>
    </row>
    <row r="155">
      <c r="A155">
        <f>'Calificaciones Informatica Indu'!A155</f>
        <v>154</v>
      </c>
      <c r="B155" t="str">
        <f>'Calificaciones Informatica Indu'!B155</f>
        <v>Biko Nzang</v>
      </c>
      <c r="C155">
        <f>'Calificaciones Informatica Indu'!C155</f>
        <v>1</v>
      </c>
      <c r="D155">
        <f>'Calificaciones Informatica Indu'!D155</f>
        <v>1.72</v>
      </c>
      <c r="E155">
        <f>'Calificaciones Informatica Indu'!E155</f>
        <v>0.77</v>
      </c>
      <c r="F155">
        <f>'Calificaciones Informatica Indu'!F155</f>
        <v>0.75</v>
      </c>
      <c r="G155">
        <f>'Calificaciones Informatica Indu'!G155</f>
        <v>2.85</v>
      </c>
      <c r="H155">
        <f>'Calificaciones Informatica Indu'!H155</f>
        <v>1.4</v>
      </c>
      <c r="I155">
        <f>'Calificaciones Informatica Indu'!I155</f>
        <v>8.49</v>
      </c>
      <c r="J155">
        <f>'Calificaciones Informatica Indu'!J155</f>
        <v>1</v>
      </c>
      <c r="K155" t="str">
        <f>'Calificaciones Informatica Indu'!K155</f>
        <v>2012-2013</v>
      </c>
      <c r="L155">
        <f>'Calificaciones Informatica Indu'!L155</f>
        <v>3</v>
      </c>
    </row>
    <row r="156">
      <c r="A156">
        <f>'Calificaciones Informatica Indu'!A156</f>
        <v>155</v>
      </c>
      <c r="B156" t="str">
        <f>'Calificaciones Informatica Indu'!B156</f>
        <v>Bosch Pastor</v>
      </c>
      <c r="C156">
        <f>'Calificaciones Informatica Indu'!C156</f>
        <v>0.7</v>
      </c>
      <c r="D156">
        <f>'Calificaciones Informatica Indu'!D156</f>
        <v>0.65</v>
      </c>
      <c r="E156">
        <f>'Calificaciones Informatica Indu'!E156</f>
        <v>0</v>
      </c>
      <c r="F156">
        <f>'Calificaciones Informatica Indu'!F156</f>
        <v>0.25</v>
      </c>
      <c r="G156">
        <f>'Calificaciones Informatica Indu'!G156</f>
        <v>0</v>
      </c>
      <c r="H156">
        <f>'Calificaciones Informatica Indu'!H156</f>
        <v>0.55</v>
      </c>
      <c r="I156">
        <f>'Calificaciones Informatica Indu'!I156</f>
        <v>2.15</v>
      </c>
      <c r="J156">
        <f>'Calificaciones Informatica Indu'!J156</f>
        <v>1</v>
      </c>
      <c r="K156" t="str">
        <f>'Calificaciones Informatica Indu'!K156</f>
        <v>2012-2013</v>
      </c>
      <c r="L156">
        <f>'Calificaciones Informatica Indu'!L156</f>
        <v>1</v>
      </c>
    </row>
    <row r="157">
      <c r="A157">
        <f>'Calificaciones Informatica Indu'!A157</f>
        <v>156</v>
      </c>
      <c r="B157" t="str">
        <f>'Calificaciones Informatica Indu'!B157</f>
        <v>Bravo Parra</v>
      </c>
      <c r="C157">
        <f>'Calificaciones Informatica Indu'!C157</f>
        <v>0</v>
      </c>
      <c r="D157" t="str">
        <f>'Calificaciones Informatica Indu'!D157</f>
        <v>NP</v>
      </c>
      <c r="E157" t="str">
        <f>'Calificaciones Informatica Indu'!E157</f>
        <v>NP</v>
      </c>
      <c r="F157" t="str">
        <f>'Calificaciones Informatica Indu'!F157</f>
        <v>NP</v>
      </c>
      <c r="G157" t="str">
        <f>'Calificaciones Informatica Indu'!G157</f>
        <v>NP</v>
      </c>
      <c r="H157">
        <f>'Calificaciones Informatica Indu'!H157</f>
        <v>0</v>
      </c>
      <c r="I157" s="2" t="s">
        <v>265</v>
      </c>
      <c r="J157">
        <f>'Calificaciones Informatica Indu'!J157</f>
        <v>1</v>
      </c>
      <c r="K157" t="str">
        <f>'Calificaciones Informatica Indu'!K157</f>
        <v>2012-2013</v>
      </c>
      <c r="L157">
        <f>'Calificaciones Informatica Indu'!L157</f>
        <v>1</v>
      </c>
    </row>
    <row r="158">
      <c r="A158">
        <f>'Calificaciones Informatica Indu'!A158</f>
        <v>157</v>
      </c>
      <c r="B158" t="str">
        <f>'Calificaciones Informatica Indu'!B158</f>
        <v>Bravo Ruiz</v>
      </c>
      <c r="C158">
        <f>'Calificaciones Informatica Indu'!C158</f>
        <v>1</v>
      </c>
      <c r="D158">
        <f>'Calificaciones Informatica Indu'!D158</f>
        <v>1.56</v>
      </c>
      <c r="E158">
        <f>'Calificaciones Informatica Indu'!E158</f>
        <v>0.81</v>
      </c>
      <c r="F158">
        <f>'Calificaciones Informatica Indu'!F158</f>
        <v>0.375</v>
      </c>
      <c r="G158" t="str">
        <f>'Calificaciones Informatica Indu'!G158</f>
        <v>NP</v>
      </c>
      <c r="H158">
        <f>'Calificaciones Informatica Indu'!H158</f>
        <v>0.25</v>
      </c>
      <c r="I158">
        <f>'Calificaciones Informatica Indu'!I158</f>
        <v>3.995</v>
      </c>
      <c r="J158">
        <f>'Calificaciones Informatica Indu'!J158</f>
        <v>1</v>
      </c>
      <c r="K158" t="str">
        <f>'Calificaciones Informatica Indu'!K158</f>
        <v>2012-2013</v>
      </c>
      <c r="L158">
        <f>'Calificaciones Informatica Indu'!L158</f>
        <v>1</v>
      </c>
    </row>
    <row r="159">
      <c r="A159">
        <f>'Calificaciones Informatica Indu'!A159</f>
        <v>158</v>
      </c>
      <c r="B159" t="str">
        <f>'Calificaciones Informatica Indu'!B159</f>
        <v>Buendia López</v>
      </c>
      <c r="C159">
        <f>'Calificaciones Informatica Indu'!C159</f>
        <v>1</v>
      </c>
      <c r="D159">
        <f>'Calificaciones Informatica Indu'!D159</f>
        <v>1.87</v>
      </c>
      <c r="E159">
        <f>'Calificaciones Informatica Indu'!E159</f>
        <v>1</v>
      </c>
      <c r="F159">
        <f>'Calificaciones Informatica Indu'!F159</f>
        <v>1.35</v>
      </c>
      <c r="G159">
        <f>'Calificaciones Informatica Indu'!G159</f>
        <v>2.325</v>
      </c>
      <c r="H159">
        <f>'Calificaciones Informatica Indu'!H159</f>
        <v>1.5</v>
      </c>
      <c r="I159">
        <f>'Calificaciones Informatica Indu'!I159</f>
        <v>9.045</v>
      </c>
      <c r="J159">
        <f>'Calificaciones Informatica Indu'!J159</f>
        <v>1</v>
      </c>
      <c r="K159" t="str">
        <f>'Calificaciones Informatica Indu'!K159</f>
        <v>2012-2013</v>
      </c>
      <c r="L159">
        <f>'Calificaciones Informatica Indu'!L159</f>
        <v>1</v>
      </c>
    </row>
    <row r="160">
      <c r="A160">
        <f>'Calificaciones Informatica Indu'!A160</f>
        <v>159</v>
      </c>
      <c r="B160" t="str">
        <f>'Calificaciones Informatica Indu'!B160</f>
        <v>Cabello Tejero</v>
      </c>
      <c r="C160">
        <f>'Calificaciones Informatica Indu'!C160</f>
        <v>0.6</v>
      </c>
      <c r="D160">
        <f>'Calificaciones Informatica Indu'!D160</f>
        <v>1.32</v>
      </c>
      <c r="E160">
        <f>'Calificaciones Informatica Indu'!E160</f>
        <v>0.6</v>
      </c>
      <c r="F160">
        <f>'Calificaciones Informatica Indu'!F160</f>
        <v>1.1625</v>
      </c>
      <c r="G160">
        <f>'Calificaciones Informatica Indu'!G160</f>
        <v>1.875</v>
      </c>
      <c r="H160">
        <f>'Calificaciones Informatica Indu'!H160</f>
        <v>1.5</v>
      </c>
      <c r="I160">
        <f>'Calificaciones Informatica Indu'!I160</f>
        <v>7.0575</v>
      </c>
      <c r="J160">
        <f>'Calificaciones Informatica Indu'!J160</f>
        <v>1</v>
      </c>
      <c r="K160" t="str">
        <f>'Calificaciones Informatica Indu'!K160</f>
        <v>2012-2013</v>
      </c>
      <c r="L160">
        <f>'Calificaciones Informatica Indu'!L160</f>
        <v>1</v>
      </c>
    </row>
    <row r="161">
      <c r="A161">
        <f>'Calificaciones Informatica Indu'!A161</f>
        <v>160</v>
      </c>
      <c r="B161" t="str">
        <f>'Calificaciones Informatica Indu'!B161</f>
        <v>Callejas Albiana</v>
      </c>
      <c r="C161">
        <f>'Calificaciones Informatica Indu'!C161</f>
        <v>0</v>
      </c>
      <c r="D161">
        <f>'Calificaciones Informatica Indu'!D161</f>
        <v>0.42</v>
      </c>
      <c r="E161">
        <f>'Calificaciones Informatica Indu'!E161</f>
        <v>0.89</v>
      </c>
      <c r="F161">
        <f>'Calificaciones Informatica Indu'!F161</f>
        <v>0</v>
      </c>
      <c r="G161" t="str">
        <f>'Calificaciones Informatica Indu'!G161</f>
        <v>NP</v>
      </c>
      <c r="H161">
        <f>'Calificaciones Informatica Indu'!H161</f>
        <v>0.25</v>
      </c>
      <c r="I161">
        <f>'Calificaciones Informatica Indu'!I161</f>
        <v>1.56</v>
      </c>
      <c r="J161">
        <f>'Calificaciones Informatica Indu'!J161</f>
        <v>1</v>
      </c>
      <c r="K161" t="str">
        <f>'Calificaciones Informatica Indu'!K161</f>
        <v>2012-2013</v>
      </c>
      <c r="L161">
        <f>'Calificaciones Informatica Indu'!L161</f>
        <v>1</v>
      </c>
    </row>
    <row r="162">
      <c r="A162">
        <f>'Calificaciones Informatica Indu'!A162</f>
        <v>161</v>
      </c>
      <c r="B162" t="str">
        <f>'Calificaciones Informatica Indu'!B162</f>
        <v>Calzado Fernández</v>
      </c>
      <c r="C162">
        <f>'Calificaciones Informatica Indu'!C162</f>
        <v>0</v>
      </c>
      <c r="D162" t="str">
        <f>'Calificaciones Informatica Indu'!D162</f>
        <v>NP</v>
      </c>
      <c r="E162" t="str">
        <f>'Calificaciones Informatica Indu'!E162</f>
        <v>NP</v>
      </c>
      <c r="F162" t="str">
        <f>'Calificaciones Informatica Indu'!F162</f>
        <v>NP</v>
      </c>
      <c r="G162" t="str">
        <f>'Calificaciones Informatica Indu'!G162</f>
        <v>NP</v>
      </c>
      <c r="H162">
        <f>'Calificaciones Informatica Indu'!H162</f>
        <v>0</v>
      </c>
      <c r="I162" s="2" t="s">
        <v>265</v>
      </c>
      <c r="J162">
        <f>'Calificaciones Informatica Indu'!J162</f>
        <v>1</v>
      </c>
      <c r="K162" t="str">
        <f>'Calificaciones Informatica Indu'!K162</f>
        <v>2012-2013</v>
      </c>
      <c r="L162">
        <f>'Calificaciones Informatica Indu'!L162</f>
        <v>1</v>
      </c>
    </row>
    <row r="163">
      <c r="A163">
        <f>'Calificaciones Informatica Indu'!A163</f>
        <v>162</v>
      </c>
      <c r="B163" t="str">
        <f>'Calificaciones Informatica Indu'!B163</f>
        <v>Cámara Muñoz</v>
      </c>
      <c r="C163">
        <f>'Calificaciones Informatica Indu'!C163</f>
        <v>1</v>
      </c>
      <c r="D163">
        <f>'Calificaciones Informatica Indu'!D163</f>
        <v>1.72</v>
      </c>
      <c r="E163">
        <f>'Calificaciones Informatica Indu'!E163</f>
        <v>0.93</v>
      </c>
      <c r="F163">
        <f>'Calificaciones Informatica Indu'!F163</f>
        <v>1.425</v>
      </c>
      <c r="G163">
        <f>'Calificaciones Informatica Indu'!G163</f>
        <v>3</v>
      </c>
      <c r="H163">
        <f>'Calificaciones Informatica Indu'!H163</f>
        <v>1.45</v>
      </c>
      <c r="I163">
        <f>'Calificaciones Informatica Indu'!I163</f>
        <v>9.525</v>
      </c>
      <c r="J163">
        <f>'Calificaciones Informatica Indu'!J163</f>
        <v>1</v>
      </c>
      <c r="K163" t="str">
        <f>'Calificaciones Informatica Indu'!K163</f>
        <v>2012-2013</v>
      </c>
      <c r="L163">
        <f>'Calificaciones Informatica Indu'!L163</f>
        <v>1</v>
      </c>
    </row>
    <row r="164">
      <c r="A164">
        <f>'Calificaciones Informatica Indu'!A164</f>
        <v>163</v>
      </c>
      <c r="B164" t="str">
        <f>'Calificaciones Informatica Indu'!B164</f>
        <v>Campos López</v>
      </c>
      <c r="C164">
        <f>'Calificaciones Informatica Indu'!C164</f>
        <v>0.3</v>
      </c>
      <c r="D164">
        <f>'Calificaciones Informatica Indu'!D164</f>
        <v>0.5</v>
      </c>
      <c r="E164">
        <f>'Calificaciones Informatica Indu'!E164</f>
        <v>0.2</v>
      </c>
      <c r="F164">
        <f>'Calificaciones Informatica Indu'!F164</f>
        <v>0</v>
      </c>
      <c r="G164">
        <f>'Calificaciones Informatica Indu'!G164</f>
        <v>0</v>
      </c>
      <c r="H164">
        <f>'Calificaciones Informatica Indu'!H164</f>
        <v>0.47</v>
      </c>
      <c r="I164">
        <f>'Calificaciones Informatica Indu'!I164</f>
        <v>1.47</v>
      </c>
      <c r="J164">
        <f>'Calificaciones Informatica Indu'!J164</f>
        <v>1</v>
      </c>
      <c r="K164" t="str">
        <f>'Calificaciones Informatica Indu'!K164</f>
        <v>2012-2013</v>
      </c>
      <c r="L164">
        <f>'Calificaciones Informatica Indu'!L164</f>
        <v>1</v>
      </c>
    </row>
    <row r="165">
      <c r="A165">
        <f>'Calificaciones Informatica Indu'!A165</f>
        <v>164</v>
      </c>
      <c r="B165" t="str">
        <f>'Calificaciones Informatica Indu'!B165</f>
        <v>Carrasco Cardeñosa</v>
      </c>
      <c r="C165">
        <f>'Calificaciones Informatica Indu'!C165</f>
        <v>0</v>
      </c>
      <c r="D165">
        <f>'Calificaciones Informatica Indu'!D165</f>
        <v>0.17</v>
      </c>
      <c r="E165">
        <f>'Calificaciones Informatica Indu'!E165</f>
        <v>0.76</v>
      </c>
      <c r="F165">
        <f>'Calificaciones Informatica Indu'!F165</f>
        <v>0</v>
      </c>
      <c r="G165" t="str">
        <f>'Calificaciones Informatica Indu'!G165</f>
        <v>NP</v>
      </c>
      <c r="H165">
        <f>'Calificaciones Informatica Indu'!H165</f>
        <v>0.2</v>
      </c>
      <c r="I165">
        <f>'Calificaciones Informatica Indu'!I165</f>
        <v>1.13</v>
      </c>
      <c r="J165">
        <f>'Calificaciones Informatica Indu'!J165</f>
        <v>1</v>
      </c>
      <c r="K165" t="str">
        <f>'Calificaciones Informatica Indu'!K165</f>
        <v>2012-2013</v>
      </c>
      <c r="L165">
        <f>'Calificaciones Informatica Indu'!L165</f>
        <v>1</v>
      </c>
    </row>
    <row r="166">
      <c r="A166">
        <f>'Calificaciones Informatica Indu'!A166</f>
        <v>165</v>
      </c>
      <c r="B166" t="str">
        <f>'Calificaciones Informatica Indu'!B166</f>
        <v>Castillo Cabrera</v>
      </c>
      <c r="C166">
        <f>'Calificaciones Informatica Indu'!C166</f>
        <v>0.1</v>
      </c>
      <c r="D166">
        <f>'Calificaciones Informatica Indu'!D166</f>
        <v>1.02</v>
      </c>
      <c r="E166">
        <f>'Calificaciones Informatica Indu'!E166</f>
        <v>1</v>
      </c>
      <c r="F166">
        <f>'Calificaciones Informatica Indu'!F166</f>
        <v>0</v>
      </c>
      <c r="G166">
        <f>'Calificaciones Informatica Indu'!G166</f>
        <v>1.2</v>
      </c>
      <c r="H166">
        <f>'Calificaciones Informatica Indu'!H166</f>
        <v>0.9</v>
      </c>
      <c r="I166">
        <f>'Calificaciones Informatica Indu'!I166</f>
        <v>4.22</v>
      </c>
      <c r="J166">
        <f>'Calificaciones Informatica Indu'!J166</f>
        <v>1</v>
      </c>
      <c r="K166" t="str">
        <f>'Calificaciones Informatica Indu'!K166</f>
        <v>2012-2013</v>
      </c>
      <c r="L166">
        <f>'Calificaciones Informatica Indu'!L166</f>
        <v>1</v>
      </c>
    </row>
    <row r="167">
      <c r="A167">
        <f>'Calificaciones Informatica Indu'!A167</f>
        <v>166</v>
      </c>
      <c r="B167" t="str">
        <f>'Calificaciones Informatica Indu'!B167</f>
        <v>Cejudo Martinmantero</v>
      </c>
      <c r="C167">
        <f>'Calificaciones Informatica Indu'!C167</f>
        <v>0.4</v>
      </c>
      <c r="D167">
        <f>'Calificaciones Informatica Indu'!D167</f>
        <v>1.52</v>
      </c>
      <c r="E167">
        <f>'Calificaciones Informatica Indu'!E167</f>
        <v>1</v>
      </c>
      <c r="F167">
        <f>'Calificaciones Informatica Indu'!F167</f>
        <v>1.2</v>
      </c>
      <c r="G167">
        <f>'Calificaciones Informatica Indu'!G167</f>
        <v>2.625</v>
      </c>
      <c r="H167">
        <f>'Calificaciones Informatica Indu'!H167</f>
        <v>1.5</v>
      </c>
      <c r="I167">
        <f>'Calificaciones Informatica Indu'!I167</f>
        <v>8.245</v>
      </c>
      <c r="J167">
        <f>'Calificaciones Informatica Indu'!J167</f>
        <v>1</v>
      </c>
      <c r="K167" t="str">
        <f>'Calificaciones Informatica Indu'!K167</f>
        <v>2012-2013</v>
      </c>
      <c r="L167">
        <f>'Calificaciones Informatica Indu'!L167</f>
        <v>1</v>
      </c>
    </row>
    <row r="168">
      <c r="A168">
        <f>'Calificaciones Informatica Indu'!A168</f>
        <v>167</v>
      </c>
      <c r="B168" t="str">
        <f>'Calificaciones Informatica Indu'!B168</f>
        <v>Cepas Gutierrez</v>
      </c>
      <c r="C168">
        <f>'Calificaciones Informatica Indu'!C168</f>
        <v>0.7</v>
      </c>
      <c r="D168">
        <f>'Calificaciones Informatica Indu'!D168</f>
        <v>1.04</v>
      </c>
      <c r="E168">
        <f>'Calificaciones Informatica Indu'!E168</f>
        <v>0.9</v>
      </c>
      <c r="F168">
        <f>'Calificaciones Informatica Indu'!F168</f>
        <v>1.2</v>
      </c>
      <c r="G168">
        <f>'Calificaciones Informatica Indu'!G168</f>
        <v>1.275</v>
      </c>
      <c r="H168">
        <f>'Calificaciones Informatica Indu'!H168</f>
        <v>1.01</v>
      </c>
      <c r="I168">
        <f>'Calificaciones Informatica Indu'!I168</f>
        <v>6.125</v>
      </c>
      <c r="J168">
        <f>'Calificaciones Informatica Indu'!J168</f>
        <v>1</v>
      </c>
      <c r="K168" t="str">
        <f>'Calificaciones Informatica Indu'!K168</f>
        <v>2012-2013</v>
      </c>
      <c r="L168">
        <f>'Calificaciones Informatica Indu'!L168</f>
        <v>1</v>
      </c>
    </row>
    <row r="169">
      <c r="A169">
        <f>'Calificaciones Informatica Indu'!A169</f>
        <v>168</v>
      </c>
      <c r="B169" t="str">
        <f>'Calificaciones Informatica Indu'!B169</f>
        <v>Chamorro Ortega</v>
      </c>
      <c r="C169">
        <f>'Calificaciones Informatica Indu'!C169</f>
        <v>0.2</v>
      </c>
      <c r="D169">
        <f>'Calificaciones Informatica Indu'!D169</f>
        <v>1.8</v>
      </c>
      <c r="E169">
        <f>'Calificaciones Informatica Indu'!E169</f>
        <v>0.8</v>
      </c>
      <c r="F169">
        <f>'Calificaciones Informatica Indu'!F169</f>
        <v>0</v>
      </c>
      <c r="G169">
        <f>'Calificaciones Informatica Indu'!G169</f>
        <v>0</v>
      </c>
      <c r="H169">
        <f>'Calificaciones Informatica Indu'!H169</f>
        <v>0.35</v>
      </c>
      <c r="I169">
        <f>'Calificaciones Informatica Indu'!I169</f>
        <v>3.15</v>
      </c>
      <c r="J169">
        <f>'Calificaciones Informatica Indu'!J169</f>
        <v>1</v>
      </c>
      <c r="K169" t="str">
        <f>'Calificaciones Informatica Indu'!K169</f>
        <v>2012-2013</v>
      </c>
      <c r="L169">
        <f>'Calificaciones Informatica Indu'!L169</f>
        <v>3</v>
      </c>
    </row>
    <row r="170">
      <c r="A170">
        <f>'Calificaciones Informatica Indu'!A170</f>
        <v>169</v>
      </c>
      <c r="B170" t="str">
        <f>'Calificaciones Informatica Indu'!B170</f>
        <v>Corbacho Loarte</v>
      </c>
      <c r="C170">
        <f>'Calificaciones Informatica Indu'!C170</f>
        <v>1</v>
      </c>
      <c r="D170">
        <f>'Calificaciones Informatica Indu'!D170</f>
        <v>1.31</v>
      </c>
      <c r="E170">
        <f>'Calificaciones Informatica Indu'!E170</f>
        <v>0.9</v>
      </c>
      <c r="F170">
        <f>'Calificaciones Informatica Indu'!F170</f>
        <v>1.275</v>
      </c>
      <c r="G170">
        <f>'Calificaciones Informatica Indu'!G170</f>
        <v>2.85</v>
      </c>
      <c r="H170">
        <f>'Calificaciones Informatica Indu'!H170</f>
        <v>1.5</v>
      </c>
      <c r="I170">
        <f>'Calificaciones Informatica Indu'!I170</f>
        <v>8.835</v>
      </c>
      <c r="J170">
        <f>'Calificaciones Informatica Indu'!J170</f>
        <v>1</v>
      </c>
      <c r="K170" t="str">
        <f>'Calificaciones Informatica Indu'!K170</f>
        <v>2012-2013</v>
      </c>
      <c r="L170">
        <f>'Calificaciones Informatica Indu'!L170</f>
        <v>1</v>
      </c>
    </row>
    <row r="171">
      <c r="A171">
        <f>'Calificaciones Informatica Indu'!A171</f>
        <v>170</v>
      </c>
      <c r="B171" t="str">
        <f>'Calificaciones Informatica Indu'!B171</f>
        <v>De la Muñoza Enano</v>
      </c>
      <c r="C171">
        <f>'Calificaciones Informatica Indu'!C171</f>
        <v>0.4</v>
      </c>
      <c r="D171">
        <f>'Calificaciones Informatica Indu'!D171</f>
        <v>1.35</v>
      </c>
      <c r="E171">
        <f>'Calificaciones Informatica Indu'!E171</f>
        <v>0.78</v>
      </c>
      <c r="F171">
        <f>'Calificaciones Informatica Indu'!F171</f>
        <v>0.15</v>
      </c>
      <c r="G171" t="str">
        <f>'Calificaciones Informatica Indu'!G171</f>
        <v>NP</v>
      </c>
      <c r="H171">
        <f>'Calificaciones Informatica Indu'!H171</f>
        <v>0.55</v>
      </c>
      <c r="I171">
        <f>'Calificaciones Informatica Indu'!I171</f>
        <v>3.23</v>
      </c>
      <c r="J171">
        <f>'Calificaciones Informatica Indu'!J171</f>
        <v>1</v>
      </c>
      <c r="K171" t="str">
        <f>'Calificaciones Informatica Indu'!K171</f>
        <v>2012-2013</v>
      </c>
      <c r="L171">
        <f>'Calificaciones Informatica Indu'!L171</f>
        <v>3</v>
      </c>
    </row>
    <row r="172">
      <c r="A172">
        <f>'Calificaciones Informatica Indu'!A172</f>
        <v>171</v>
      </c>
      <c r="B172" t="str">
        <f>'Calificaciones Informatica Indu'!B172</f>
        <v>De San Vicente Montero</v>
      </c>
      <c r="C172">
        <f>'Calificaciones Informatica Indu'!C172</f>
        <v>0</v>
      </c>
      <c r="D172" t="str">
        <f>'Calificaciones Informatica Indu'!D172</f>
        <v>NP</v>
      </c>
      <c r="E172" t="str">
        <f>'Calificaciones Informatica Indu'!E172</f>
        <v>NP</v>
      </c>
      <c r="F172" t="str">
        <f>'Calificaciones Informatica Indu'!F172</f>
        <v>NP</v>
      </c>
      <c r="G172" t="str">
        <f>'Calificaciones Informatica Indu'!G172</f>
        <v>NP</v>
      </c>
      <c r="H172">
        <f>'Calificaciones Informatica Indu'!H172</f>
        <v>0</v>
      </c>
      <c r="I172" s="2" t="s">
        <v>265</v>
      </c>
      <c r="J172">
        <f>'Calificaciones Informatica Indu'!J172</f>
        <v>1</v>
      </c>
      <c r="K172" t="str">
        <f>'Calificaciones Informatica Indu'!K172</f>
        <v>2012-2013</v>
      </c>
      <c r="L172">
        <f>'Calificaciones Informatica Indu'!L172</f>
        <v>1</v>
      </c>
    </row>
    <row r="173">
      <c r="A173">
        <f>'Calificaciones Informatica Indu'!A173</f>
        <v>172</v>
      </c>
      <c r="B173" t="str">
        <f>'Calificaciones Informatica Indu'!B173</f>
        <v>Dominguez Padilla</v>
      </c>
      <c r="C173">
        <f>'Calificaciones Informatica Indu'!C173</f>
        <v>0</v>
      </c>
      <c r="D173">
        <f>'Calificaciones Informatica Indu'!D173</f>
        <v>0.75</v>
      </c>
      <c r="E173">
        <f>'Calificaciones Informatica Indu'!E173</f>
        <v>0.25</v>
      </c>
      <c r="F173">
        <f>'Calificaciones Informatica Indu'!F173</f>
        <v>0.25</v>
      </c>
      <c r="G173">
        <f>'Calificaciones Informatica Indu'!G173</f>
        <v>0</v>
      </c>
      <c r="H173">
        <f>'Calificaciones Informatica Indu'!H173</f>
        <v>1.5</v>
      </c>
      <c r="I173">
        <f>'Calificaciones Informatica Indu'!I173</f>
        <v>2.75</v>
      </c>
      <c r="J173">
        <f>'Calificaciones Informatica Indu'!J173</f>
        <v>1</v>
      </c>
      <c r="K173" t="str">
        <f>'Calificaciones Informatica Indu'!K173</f>
        <v>2012-2013</v>
      </c>
      <c r="L173">
        <f>'Calificaciones Informatica Indu'!L173</f>
        <v>1</v>
      </c>
    </row>
    <row r="174">
      <c r="A174">
        <f>'Calificaciones Informatica Indu'!A174</f>
        <v>173</v>
      </c>
      <c r="B174" t="str">
        <f>'Calificaciones Informatica Indu'!B174</f>
        <v>Dondarza Mero</v>
      </c>
      <c r="C174">
        <f>'Calificaciones Informatica Indu'!C174</f>
        <v>0</v>
      </c>
      <c r="D174" t="str">
        <f>'Calificaciones Informatica Indu'!D174</f>
        <v>NP</v>
      </c>
      <c r="E174">
        <f>'Calificaciones Informatica Indu'!E174</f>
        <v>0.71</v>
      </c>
      <c r="F174" t="str">
        <f>'Calificaciones Informatica Indu'!F174</f>
        <v>NP</v>
      </c>
      <c r="G174" t="str">
        <f>'Calificaciones Informatica Indu'!G174</f>
        <v>NP</v>
      </c>
      <c r="H174">
        <f>'Calificaciones Informatica Indu'!H174</f>
        <v>0.2</v>
      </c>
      <c r="I174">
        <f>'Calificaciones Informatica Indu'!I174</f>
        <v>0.91</v>
      </c>
      <c r="J174">
        <f>'Calificaciones Informatica Indu'!J174</f>
        <v>1</v>
      </c>
      <c r="K174" t="str">
        <f>'Calificaciones Informatica Indu'!K174</f>
        <v>2012-2013</v>
      </c>
      <c r="L174">
        <f>'Calificaciones Informatica Indu'!L174</f>
        <v>1</v>
      </c>
    </row>
    <row r="175">
      <c r="A175">
        <f>'Calificaciones Informatica Indu'!A175</f>
        <v>174</v>
      </c>
      <c r="B175" t="str">
        <f>'Calificaciones Informatica Indu'!B175</f>
        <v>Dorado Bautista</v>
      </c>
      <c r="C175">
        <f>'Calificaciones Informatica Indu'!C175</f>
        <v>0.2</v>
      </c>
      <c r="D175">
        <f>'Calificaciones Informatica Indu'!D175</f>
        <v>1.57</v>
      </c>
      <c r="E175">
        <f>'Calificaciones Informatica Indu'!E175</f>
        <v>0.7</v>
      </c>
      <c r="F175">
        <f>'Calificaciones Informatica Indu'!F175</f>
        <v>0.0375</v>
      </c>
      <c r="G175">
        <f>'Calificaciones Informatica Indu'!G175</f>
        <v>0</v>
      </c>
      <c r="H175">
        <f>'Calificaciones Informatica Indu'!H175</f>
        <v>0.4</v>
      </c>
      <c r="I175">
        <f>'Calificaciones Informatica Indu'!I175</f>
        <v>2.9075</v>
      </c>
      <c r="J175">
        <f>'Calificaciones Informatica Indu'!J175</f>
        <v>1</v>
      </c>
      <c r="K175" t="str">
        <f>'Calificaciones Informatica Indu'!K175</f>
        <v>2012-2013</v>
      </c>
      <c r="L175">
        <f>'Calificaciones Informatica Indu'!L175</f>
        <v>1</v>
      </c>
    </row>
    <row r="176">
      <c r="A176">
        <f>'Calificaciones Informatica Indu'!A176</f>
        <v>175</v>
      </c>
      <c r="B176" t="str">
        <f>'Calificaciones Informatica Indu'!B176</f>
        <v>Escudero Bonillo</v>
      </c>
      <c r="C176">
        <f>'Calificaciones Informatica Indu'!C176</f>
        <v>1</v>
      </c>
      <c r="D176">
        <f>'Calificaciones Informatica Indu'!D176</f>
        <v>1.4</v>
      </c>
      <c r="E176">
        <f>'Calificaciones Informatica Indu'!E176</f>
        <v>0.92</v>
      </c>
      <c r="F176">
        <f>'Calificaciones Informatica Indu'!F176</f>
        <v>0.7875</v>
      </c>
      <c r="G176">
        <f>'Calificaciones Informatica Indu'!G176</f>
        <v>2.85</v>
      </c>
      <c r="H176">
        <f>'Calificaciones Informatica Indu'!H176</f>
        <v>1.15</v>
      </c>
      <c r="I176">
        <f>'Calificaciones Informatica Indu'!I176</f>
        <v>8.1075</v>
      </c>
      <c r="J176">
        <f>'Calificaciones Informatica Indu'!J176</f>
        <v>1</v>
      </c>
      <c r="K176" t="str">
        <f>'Calificaciones Informatica Indu'!K176</f>
        <v>2012-2013</v>
      </c>
      <c r="L176">
        <f>'Calificaciones Informatica Indu'!L176</f>
        <v>1</v>
      </c>
    </row>
    <row r="177">
      <c r="A177">
        <f>'Calificaciones Informatica Indu'!A177</f>
        <v>176</v>
      </c>
      <c r="B177" t="str">
        <f>'Calificaciones Informatica Indu'!B177</f>
        <v>Esono Onguene</v>
      </c>
      <c r="C177">
        <f>'Calificaciones Informatica Indu'!C177</f>
        <v>0</v>
      </c>
      <c r="D177" t="str">
        <f>'Calificaciones Informatica Indu'!D177</f>
        <v>NP</v>
      </c>
      <c r="E177" t="str">
        <f>'Calificaciones Informatica Indu'!E177</f>
        <v>NP</v>
      </c>
      <c r="F177" t="str">
        <f>'Calificaciones Informatica Indu'!F177</f>
        <v>NP</v>
      </c>
      <c r="G177" t="str">
        <f>'Calificaciones Informatica Indu'!G177</f>
        <v>NP</v>
      </c>
      <c r="H177">
        <f>'Calificaciones Informatica Indu'!H177</f>
        <v>0</v>
      </c>
      <c r="I177" s="2" t="s">
        <v>265</v>
      </c>
      <c r="J177">
        <f>'Calificaciones Informatica Indu'!J177</f>
        <v>1</v>
      </c>
      <c r="K177" t="str">
        <f>'Calificaciones Informatica Indu'!K177</f>
        <v>2012-2013</v>
      </c>
      <c r="L177">
        <f>'Calificaciones Informatica Indu'!L177</f>
        <v>1</v>
      </c>
    </row>
    <row r="178">
      <c r="A178">
        <f>'Calificaciones Informatica Indu'!A178</f>
        <v>177</v>
      </c>
      <c r="B178" t="str">
        <f>'Calificaciones Informatica Indu'!B178</f>
        <v>Felipe Cortes</v>
      </c>
      <c r="C178">
        <f>'Calificaciones Informatica Indu'!C178</f>
        <v>0.7</v>
      </c>
      <c r="D178">
        <f>'Calificaciones Informatica Indu'!D178</f>
        <v>1.64</v>
      </c>
      <c r="E178">
        <f>'Calificaciones Informatica Indu'!E178</f>
        <v>0.9</v>
      </c>
      <c r="F178">
        <f>'Calificaciones Informatica Indu'!F178</f>
        <v>1.05</v>
      </c>
      <c r="G178">
        <f>'Calificaciones Informatica Indu'!G178</f>
        <v>2.85</v>
      </c>
      <c r="H178">
        <f>'Calificaciones Informatica Indu'!H178</f>
        <v>1.4</v>
      </c>
      <c r="I178">
        <f>'Calificaciones Informatica Indu'!I178</f>
        <v>8.54</v>
      </c>
      <c r="J178">
        <f>'Calificaciones Informatica Indu'!J178</f>
        <v>1</v>
      </c>
      <c r="K178" t="str">
        <f>'Calificaciones Informatica Indu'!K178</f>
        <v>2012-2013</v>
      </c>
      <c r="L178">
        <f>'Calificaciones Informatica Indu'!L178</f>
        <v>1</v>
      </c>
    </row>
    <row r="179">
      <c r="A179">
        <f>'Calificaciones Informatica Indu'!A179</f>
        <v>178</v>
      </c>
      <c r="B179" t="str">
        <f>'Calificaciones Informatica Indu'!B179</f>
        <v>Félix Pareja</v>
      </c>
      <c r="C179">
        <f>'Calificaciones Informatica Indu'!C179</f>
        <v>0.65</v>
      </c>
      <c r="D179">
        <f>'Calificaciones Informatica Indu'!D179</f>
        <v>0.6</v>
      </c>
      <c r="E179">
        <f>'Calificaciones Informatica Indu'!E179</f>
        <v>0.92</v>
      </c>
      <c r="F179">
        <f>'Calificaciones Informatica Indu'!F179</f>
        <v>0.4875</v>
      </c>
      <c r="G179" t="str">
        <f>'Calificaciones Informatica Indu'!G179</f>
        <v>NP</v>
      </c>
      <c r="H179">
        <f>'Calificaciones Informatica Indu'!H179</f>
        <v>0.3</v>
      </c>
      <c r="I179">
        <f>'Calificaciones Informatica Indu'!I179</f>
        <v>2.9575</v>
      </c>
      <c r="J179">
        <f>'Calificaciones Informatica Indu'!J179</f>
        <v>1</v>
      </c>
      <c r="K179" t="str">
        <f>'Calificaciones Informatica Indu'!K179</f>
        <v>2012-2013</v>
      </c>
      <c r="L179">
        <f>'Calificaciones Informatica Indu'!L179</f>
        <v>1</v>
      </c>
    </row>
    <row r="180">
      <c r="A180">
        <f>'Calificaciones Informatica Indu'!A180</f>
        <v>179</v>
      </c>
      <c r="B180" t="str">
        <f>'Calificaciones Informatica Indu'!B180</f>
        <v>Fernández Marín</v>
      </c>
      <c r="C180">
        <f>'Calificaciones Informatica Indu'!C180</f>
        <v>0.1</v>
      </c>
      <c r="D180">
        <f>'Calificaciones Informatica Indu'!D180</f>
        <v>0.42</v>
      </c>
      <c r="E180">
        <f>'Calificaciones Informatica Indu'!E180</f>
        <v>0.5</v>
      </c>
      <c r="F180">
        <f>'Calificaciones Informatica Indu'!F180</f>
        <v>0</v>
      </c>
      <c r="G180" t="str">
        <f>'Calificaciones Informatica Indu'!G180</f>
        <v>NP</v>
      </c>
      <c r="H180">
        <f>'Calificaciones Informatica Indu'!H180</f>
        <v>0</v>
      </c>
      <c r="I180">
        <f>'Calificaciones Informatica Indu'!I180</f>
        <v>1.02</v>
      </c>
      <c r="J180">
        <f>'Calificaciones Informatica Indu'!J180</f>
        <v>1</v>
      </c>
      <c r="K180" t="str">
        <f>'Calificaciones Informatica Indu'!K180</f>
        <v>2012-2013</v>
      </c>
      <c r="L180">
        <f>'Calificaciones Informatica Indu'!L180</f>
        <v>1</v>
      </c>
    </row>
    <row r="181">
      <c r="A181">
        <f>'Calificaciones Informatica Indu'!A181</f>
        <v>180</v>
      </c>
      <c r="B181" t="str">
        <f>'Calificaciones Informatica Indu'!B181</f>
        <v>Fernández Marquez</v>
      </c>
      <c r="C181">
        <f>'Calificaciones Informatica Indu'!C181</f>
        <v>0</v>
      </c>
      <c r="D181" t="str">
        <f>'Calificaciones Informatica Indu'!D181</f>
        <v>NP</v>
      </c>
      <c r="E181">
        <f>'Calificaciones Informatica Indu'!E181</f>
        <v>0.6</v>
      </c>
      <c r="F181" t="str">
        <f>'Calificaciones Informatica Indu'!F181</f>
        <v>NP</v>
      </c>
      <c r="G181" t="str">
        <f>'Calificaciones Informatica Indu'!G181</f>
        <v>NP</v>
      </c>
      <c r="H181">
        <f>'Calificaciones Informatica Indu'!H181</f>
        <v>0</v>
      </c>
      <c r="I181">
        <f>'Calificaciones Informatica Indu'!I181</f>
        <v>0.6</v>
      </c>
      <c r="J181">
        <f>'Calificaciones Informatica Indu'!J181</f>
        <v>1</v>
      </c>
      <c r="K181" t="str">
        <f>'Calificaciones Informatica Indu'!K181</f>
        <v>2012-2013</v>
      </c>
      <c r="L181">
        <f>'Calificaciones Informatica Indu'!L181</f>
        <v>3</v>
      </c>
    </row>
    <row r="182">
      <c r="A182">
        <f>'Calificaciones Informatica Indu'!A182</f>
        <v>181</v>
      </c>
      <c r="B182" t="str">
        <f>'Calificaciones Informatica Indu'!B182</f>
        <v>Flores Delgado</v>
      </c>
      <c r="C182">
        <f>'Calificaciones Informatica Indu'!C182</f>
        <v>0.3</v>
      </c>
      <c r="D182">
        <f>'Calificaciones Informatica Indu'!D182</f>
        <v>1.18</v>
      </c>
      <c r="E182">
        <f>'Calificaciones Informatica Indu'!E182</f>
        <v>0.58</v>
      </c>
      <c r="F182">
        <f>'Calificaciones Informatica Indu'!F182</f>
        <v>0.105</v>
      </c>
      <c r="G182">
        <f>'Calificaciones Informatica Indu'!G182</f>
        <v>0.075</v>
      </c>
      <c r="H182">
        <f>'Calificaciones Informatica Indu'!H182</f>
        <v>0.22</v>
      </c>
      <c r="I182">
        <f>'Calificaciones Informatica Indu'!I182</f>
        <v>2.46</v>
      </c>
      <c r="J182">
        <f>'Calificaciones Informatica Indu'!J182</f>
        <v>1</v>
      </c>
      <c r="K182" t="str">
        <f>'Calificaciones Informatica Indu'!K182</f>
        <v>2012-2013</v>
      </c>
      <c r="L182">
        <f>'Calificaciones Informatica Indu'!L182</f>
        <v>1</v>
      </c>
    </row>
    <row r="183">
      <c r="A183">
        <f>'Calificaciones Informatica Indu'!A183</f>
        <v>182</v>
      </c>
      <c r="B183" t="str">
        <f>'Calificaciones Informatica Indu'!B183</f>
        <v>Galán Álvarez</v>
      </c>
      <c r="C183">
        <f>'Calificaciones Informatica Indu'!C183</f>
        <v>1</v>
      </c>
      <c r="D183">
        <f>'Calificaciones Informatica Indu'!D183</f>
        <v>1.77</v>
      </c>
      <c r="E183">
        <f>'Calificaciones Informatica Indu'!E183</f>
        <v>0.9</v>
      </c>
      <c r="F183">
        <f>'Calificaciones Informatica Indu'!F183</f>
        <v>1.05</v>
      </c>
      <c r="G183">
        <f>'Calificaciones Informatica Indu'!G183</f>
        <v>2.175</v>
      </c>
      <c r="H183">
        <f>'Calificaciones Informatica Indu'!H183</f>
        <v>1</v>
      </c>
      <c r="I183">
        <f>'Calificaciones Informatica Indu'!I183</f>
        <v>7.895</v>
      </c>
      <c r="J183">
        <f>'Calificaciones Informatica Indu'!J183</f>
        <v>1</v>
      </c>
      <c r="K183" t="str">
        <f>'Calificaciones Informatica Indu'!K183</f>
        <v>2012-2013</v>
      </c>
      <c r="L183">
        <f>'Calificaciones Informatica Indu'!L183</f>
        <v>1</v>
      </c>
    </row>
    <row r="184">
      <c r="A184">
        <f>'Calificaciones Informatica Indu'!A184</f>
        <v>183</v>
      </c>
      <c r="B184" t="str">
        <f>'Calificaciones Informatica Indu'!B184</f>
        <v>Gallego Gallardo</v>
      </c>
      <c r="C184">
        <f>'Calificaciones Informatica Indu'!C184</f>
        <v>0.9</v>
      </c>
      <c r="D184">
        <f>'Calificaciones Informatica Indu'!D184</f>
        <v>1.32</v>
      </c>
      <c r="E184">
        <f>'Calificaciones Informatica Indu'!E184</f>
        <v>0.9</v>
      </c>
      <c r="F184">
        <f>'Calificaciones Informatica Indu'!F184</f>
        <v>0.975</v>
      </c>
      <c r="G184">
        <f>'Calificaciones Informatica Indu'!G184</f>
        <v>1.875</v>
      </c>
      <c r="H184">
        <f>'Calificaciones Informatica Indu'!H184</f>
        <v>0.9</v>
      </c>
      <c r="I184">
        <f>'Calificaciones Informatica Indu'!I184</f>
        <v>6.87</v>
      </c>
      <c r="J184">
        <f>'Calificaciones Informatica Indu'!J184</f>
        <v>1</v>
      </c>
      <c r="K184" t="str">
        <f>'Calificaciones Informatica Indu'!K184</f>
        <v>2012-2013</v>
      </c>
      <c r="L184">
        <f>'Calificaciones Informatica Indu'!L184</f>
        <v>1</v>
      </c>
    </row>
    <row r="185">
      <c r="A185">
        <f>'Calificaciones Informatica Indu'!A185</f>
        <v>184</v>
      </c>
      <c r="B185" t="str">
        <f>'Calificaciones Informatica Indu'!B185</f>
        <v>García Carrasco</v>
      </c>
      <c r="C185">
        <f>'Calificaciones Informatica Indu'!C185</f>
        <v>0</v>
      </c>
      <c r="D185" t="str">
        <f>'Calificaciones Informatica Indu'!D185</f>
        <v>NP</v>
      </c>
      <c r="E185" t="str">
        <f>'Calificaciones Informatica Indu'!E185</f>
        <v>NP</v>
      </c>
      <c r="F185" t="str">
        <f>'Calificaciones Informatica Indu'!F185</f>
        <v>NP</v>
      </c>
      <c r="G185" t="str">
        <f>'Calificaciones Informatica Indu'!G185</f>
        <v>NP</v>
      </c>
      <c r="H185">
        <f>'Calificaciones Informatica Indu'!H185</f>
        <v>0</v>
      </c>
      <c r="I185" s="2" t="s">
        <v>265</v>
      </c>
      <c r="J185">
        <f>'Calificaciones Informatica Indu'!J185</f>
        <v>1</v>
      </c>
      <c r="K185" t="str">
        <f>'Calificaciones Informatica Indu'!K185</f>
        <v>2012-2013</v>
      </c>
      <c r="L185">
        <f>'Calificaciones Informatica Indu'!L185</f>
        <v>1</v>
      </c>
    </row>
    <row r="186">
      <c r="A186">
        <f>'Calificaciones Informatica Indu'!A186</f>
        <v>185</v>
      </c>
      <c r="B186" t="str">
        <f>'Calificaciones Informatica Indu'!B186</f>
        <v>García del Castillo Serrano</v>
      </c>
      <c r="C186">
        <f>'Calificaciones Informatica Indu'!C186</f>
        <v>0.1</v>
      </c>
      <c r="D186">
        <f>'Calificaciones Informatica Indu'!D186</f>
        <v>0.84</v>
      </c>
      <c r="E186">
        <f>'Calificaciones Informatica Indu'!E186</f>
        <v>0.5</v>
      </c>
      <c r="F186">
        <f>'Calificaciones Informatica Indu'!F186</f>
        <v>1.1</v>
      </c>
      <c r="G186">
        <f>'Calificaciones Informatica Indu'!G186</f>
        <v>0.9</v>
      </c>
      <c r="H186">
        <f>'Calificaciones Informatica Indu'!H186</f>
        <v>1.02</v>
      </c>
      <c r="I186">
        <f>'Calificaciones Informatica Indu'!I186</f>
        <v>4.46</v>
      </c>
      <c r="J186">
        <f>'Calificaciones Informatica Indu'!J186</f>
        <v>1</v>
      </c>
      <c r="K186" t="str">
        <f>'Calificaciones Informatica Indu'!K186</f>
        <v>2012-2013</v>
      </c>
      <c r="L186">
        <f>'Calificaciones Informatica Indu'!L186</f>
        <v>1</v>
      </c>
    </row>
    <row r="187">
      <c r="A187">
        <f>'Calificaciones Informatica Indu'!A187</f>
        <v>186</v>
      </c>
      <c r="B187" t="str">
        <f>'Calificaciones Informatica Indu'!B187</f>
        <v>García Gil</v>
      </c>
      <c r="C187">
        <f>'Calificaciones Informatica Indu'!C187</f>
        <v>0</v>
      </c>
      <c r="D187" t="str">
        <f>'Calificaciones Informatica Indu'!D187</f>
        <v>NP</v>
      </c>
      <c r="E187" t="str">
        <f>'Calificaciones Informatica Indu'!E187</f>
        <v>NP</v>
      </c>
      <c r="F187" t="str">
        <f>'Calificaciones Informatica Indu'!F187</f>
        <v>NP</v>
      </c>
      <c r="G187" t="str">
        <f>'Calificaciones Informatica Indu'!G187</f>
        <v>NP</v>
      </c>
      <c r="H187">
        <f>'Calificaciones Informatica Indu'!H187</f>
        <v>0</v>
      </c>
      <c r="I187" s="2" t="s">
        <v>265</v>
      </c>
      <c r="J187">
        <f>'Calificaciones Informatica Indu'!J187</f>
        <v>1</v>
      </c>
      <c r="K187" t="str">
        <f>'Calificaciones Informatica Indu'!K187</f>
        <v>2012-2013</v>
      </c>
      <c r="L187">
        <f>'Calificaciones Informatica Indu'!L187</f>
        <v>1</v>
      </c>
    </row>
    <row r="188">
      <c r="A188">
        <f>'Calificaciones Informatica Indu'!A188</f>
        <v>187</v>
      </c>
      <c r="B188" t="str">
        <f>'Calificaciones Informatica Indu'!B188</f>
        <v>García Lizcano</v>
      </c>
      <c r="C188">
        <f>'Calificaciones Informatica Indu'!C188</f>
        <v>0</v>
      </c>
      <c r="D188" t="str">
        <f>'Calificaciones Informatica Indu'!D188</f>
        <v>NP</v>
      </c>
      <c r="E188">
        <f>'Calificaciones Informatica Indu'!E188</f>
        <v>0.71</v>
      </c>
      <c r="F188" t="str">
        <f>'Calificaciones Informatica Indu'!F188</f>
        <v>NP</v>
      </c>
      <c r="G188" t="str">
        <f>'Calificaciones Informatica Indu'!G188</f>
        <v>NP</v>
      </c>
      <c r="H188">
        <f>'Calificaciones Informatica Indu'!H188</f>
        <v>0.75</v>
      </c>
      <c r="I188">
        <f>'Calificaciones Informatica Indu'!I188</f>
        <v>1.46</v>
      </c>
      <c r="J188">
        <f>'Calificaciones Informatica Indu'!J188</f>
        <v>1</v>
      </c>
      <c r="K188" t="str">
        <f>'Calificaciones Informatica Indu'!K188</f>
        <v>2012-2013</v>
      </c>
      <c r="L188">
        <f>'Calificaciones Informatica Indu'!L188</f>
        <v>3</v>
      </c>
    </row>
    <row r="189">
      <c r="A189">
        <f>'Calificaciones Informatica Indu'!A189</f>
        <v>188</v>
      </c>
      <c r="B189" t="str">
        <f>'Calificaciones Informatica Indu'!B189</f>
        <v>García Sánchez</v>
      </c>
      <c r="C189">
        <f>'Calificaciones Informatica Indu'!C189</f>
        <v>0</v>
      </c>
      <c r="D189" t="str">
        <f>'Calificaciones Informatica Indu'!D189</f>
        <v>NP</v>
      </c>
      <c r="E189" t="str">
        <f>'Calificaciones Informatica Indu'!E189</f>
        <v>NP</v>
      </c>
      <c r="F189" t="str">
        <f>'Calificaciones Informatica Indu'!F189</f>
        <v>NP</v>
      </c>
      <c r="G189" t="str">
        <f>'Calificaciones Informatica Indu'!G189</f>
        <v>NP</v>
      </c>
      <c r="H189">
        <f>'Calificaciones Informatica Indu'!H189</f>
        <v>0.6</v>
      </c>
      <c r="I189">
        <f>'Calificaciones Informatica Indu'!I189</f>
        <v>0.6</v>
      </c>
      <c r="J189">
        <f>'Calificaciones Informatica Indu'!J189</f>
        <v>1</v>
      </c>
      <c r="K189" t="str">
        <f>'Calificaciones Informatica Indu'!K189</f>
        <v>2012-2013</v>
      </c>
      <c r="L189">
        <f>'Calificaciones Informatica Indu'!L189</f>
        <v>1</v>
      </c>
    </row>
    <row r="190">
      <c r="A190">
        <f>'Calificaciones Informatica Indu'!A190</f>
        <v>189</v>
      </c>
      <c r="B190" t="str">
        <f>'Calificaciones Informatica Indu'!B190</f>
        <v>García Valverde</v>
      </c>
      <c r="C190">
        <f>'Calificaciones Informatica Indu'!C190</f>
        <v>0.5</v>
      </c>
      <c r="D190">
        <f>'Calificaciones Informatica Indu'!D190</f>
        <v>1.27</v>
      </c>
      <c r="E190">
        <f>'Calificaciones Informatica Indu'!E190</f>
        <v>0.85</v>
      </c>
      <c r="F190">
        <f>'Calificaciones Informatica Indu'!F190</f>
        <v>0.9375</v>
      </c>
      <c r="G190">
        <f>'Calificaciones Informatica Indu'!G190</f>
        <v>2.175</v>
      </c>
      <c r="H190">
        <f>'Calificaciones Informatica Indu'!H190</f>
        <v>1.16</v>
      </c>
      <c r="I190">
        <f>'Calificaciones Informatica Indu'!I190</f>
        <v>6.8925</v>
      </c>
      <c r="J190">
        <f>'Calificaciones Informatica Indu'!J190</f>
        <v>1</v>
      </c>
      <c r="K190" t="str">
        <f>'Calificaciones Informatica Indu'!K190</f>
        <v>2012-2013</v>
      </c>
      <c r="L190">
        <f>'Calificaciones Informatica Indu'!L190</f>
        <v>1</v>
      </c>
    </row>
    <row r="191">
      <c r="A191">
        <f>'Calificaciones Informatica Indu'!A191</f>
        <v>190</v>
      </c>
      <c r="B191" t="str">
        <f>'Calificaciones Informatica Indu'!B191</f>
        <v>García-Calderon Garc-Cald</v>
      </c>
      <c r="C191">
        <f>'Calificaciones Informatica Indu'!C191</f>
        <v>0</v>
      </c>
      <c r="D191" t="str">
        <f>'Calificaciones Informatica Indu'!D191</f>
        <v>NP</v>
      </c>
      <c r="E191" t="str">
        <f>'Calificaciones Informatica Indu'!E191</f>
        <v>NP</v>
      </c>
      <c r="F191" t="str">
        <f>'Calificaciones Informatica Indu'!F191</f>
        <v>NP</v>
      </c>
      <c r="G191" t="str">
        <f>'Calificaciones Informatica Indu'!G191</f>
        <v>NP</v>
      </c>
      <c r="H191">
        <f>'Calificaciones Informatica Indu'!H191</f>
        <v>0</v>
      </c>
      <c r="I191" s="2" t="s">
        <v>265</v>
      </c>
      <c r="J191">
        <f>'Calificaciones Informatica Indu'!J191</f>
        <v>1</v>
      </c>
      <c r="K191" t="str">
        <f>'Calificaciones Informatica Indu'!K191</f>
        <v>2012-2013</v>
      </c>
      <c r="L191">
        <f>'Calificaciones Informatica Indu'!L191</f>
        <v>1</v>
      </c>
    </row>
    <row r="192">
      <c r="A192">
        <f>'Calificaciones Informatica Indu'!A192</f>
        <v>191</v>
      </c>
      <c r="B192" t="str">
        <f>'Calificaciones Informatica Indu'!B192</f>
        <v>Garcilopez Sánchez</v>
      </c>
      <c r="C192">
        <f>'Calificaciones Informatica Indu'!C192</f>
        <v>0</v>
      </c>
      <c r="D192" t="str">
        <f>'Calificaciones Informatica Indu'!D192</f>
        <v>NP</v>
      </c>
      <c r="E192" t="str">
        <f>'Calificaciones Informatica Indu'!E192</f>
        <v>NP</v>
      </c>
      <c r="F192" t="str">
        <f>'Calificaciones Informatica Indu'!F192</f>
        <v>NP</v>
      </c>
      <c r="G192" t="str">
        <f>'Calificaciones Informatica Indu'!G192</f>
        <v>NP</v>
      </c>
      <c r="H192">
        <f>'Calificaciones Informatica Indu'!H192</f>
        <v>0</v>
      </c>
      <c r="I192" s="2" t="s">
        <v>265</v>
      </c>
      <c r="J192">
        <f>'Calificaciones Informatica Indu'!J192</f>
        <v>1</v>
      </c>
      <c r="K192" t="str">
        <f>'Calificaciones Informatica Indu'!K192</f>
        <v>2012-2013</v>
      </c>
      <c r="L192">
        <f>'Calificaciones Informatica Indu'!L192</f>
        <v>1</v>
      </c>
    </row>
    <row r="193">
      <c r="A193">
        <f>'Calificaciones Informatica Indu'!A193</f>
        <v>192</v>
      </c>
      <c r="B193" t="str">
        <f>'Calificaciones Informatica Indu'!B193</f>
        <v>Garvia Mingo</v>
      </c>
      <c r="C193">
        <f>'Calificaciones Informatica Indu'!C193</f>
        <v>0.7</v>
      </c>
      <c r="D193">
        <f>'Calificaciones Informatica Indu'!D193</f>
        <v>1.08</v>
      </c>
      <c r="E193">
        <f>'Calificaciones Informatica Indu'!E193</f>
        <v>0.97</v>
      </c>
      <c r="F193">
        <f>'Calificaciones Informatica Indu'!F193</f>
        <v>1.1625</v>
      </c>
      <c r="G193">
        <f>'Calificaciones Informatica Indu'!G193</f>
        <v>2.175</v>
      </c>
      <c r="H193">
        <f>'Calificaciones Informatica Indu'!H193</f>
        <v>1.45</v>
      </c>
      <c r="I193">
        <f>'Calificaciones Informatica Indu'!I193</f>
        <v>7.5375</v>
      </c>
      <c r="J193">
        <f>'Calificaciones Informatica Indu'!J193</f>
        <v>1</v>
      </c>
      <c r="K193" t="str">
        <f>'Calificaciones Informatica Indu'!K193</f>
        <v>2012-2013</v>
      </c>
      <c r="L193">
        <f>'Calificaciones Informatica Indu'!L193</f>
        <v>1</v>
      </c>
    </row>
    <row r="194">
      <c r="A194">
        <f>'Calificaciones Informatica Indu'!A194</f>
        <v>193</v>
      </c>
      <c r="B194" t="str">
        <f>'Calificaciones Informatica Indu'!B194</f>
        <v>Gascón Rozas</v>
      </c>
      <c r="C194">
        <f>'Calificaciones Informatica Indu'!C194</f>
        <v>0</v>
      </c>
      <c r="D194">
        <f>'Calificaciones Informatica Indu'!D194</f>
        <v>1.35</v>
      </c>
      <c r="E194">
        <f>'Calificaciones Informatica Indu'!E194</f>
        <v>0.4</v>
      </c>
      <c r="F194">
        <f>'Calificaciones Informatica Indu'!F194</f>
        <v>0</v>
      </c>
      <c r="G194">
        <f>'Calificaciones Informatica Indu'!G194</f>
        <v>0</v>
      </c>
      <c r="H194">
        <f>'Calificaciones Informatica Indu'!H194</f>
        <v>0.57</v>
      </c>
      <c r="I194">
        <f>'Calificaciones Informatica Indu'!I194</f>
        <v>2.32</v>
      </c>
      <c r="J194">
        <f>'Calificaciones Informatica Indu'!J194</f>
        <v>1</v>
      </c>
      <c r="K194" t="str">
        <f>'Calificaciones Informatica Indu'!K194</f>
        <v>2012-2013</v>
      </c>
      <c r="L194">
        <f>'Calificaciones Informatica Indu'!L194</f>
        <v>1</v>
      </c>
    </row>
    <row r="195">
      <c r="A195">
        <f>'Calificaciones Informatica Indu'!A195</f>
        <v>194</v>
      </c>
      <c r="B195" t="str">
        <f>'Calificaciones Informatica Indu'!B195</f>
        <v>Giménez de los Galanes Esp.</v>
      </c>
      <c r="C195">
        <f>'Calificaciones Informatica Indu'!C195</f>
        <v>1</v>
      </c>
      <c r="D195">
        <f>'Calificaciones Informatica Indu'!D195</f>
        <v>1.85</v>
      </c>
      <c r="E195">
        <f>'Calificaciones Informatica Indu'!E195</f>
        <v>0.87</v>
      </c>
      <c r="F195">
        <f>'Calificaciones Informatica Indu'!F195</f>
        <v>1.35</v>
      </c>
      <c r="G195">
        <f>'Calificaciones Informatica Indu'!G195</f>
        <v>1.875</v>
      </c>
      <c r="H195">
        <f>'Calificaciones Informatica Indu'!H195</f>
        <v>1.5</v>
      </c>
      <c r="I195">
        <f>'Calificaciones Informatica Indu'!I195</f>
        <v>8.445</v>
      </c>
      <c r="J195">
        <f>'Calificaciones Informatica Indu'!J195</f>
        <v>1</v>
      </c>
      <c r="K195" t="str">
        <f>'Calificaciones Informatica Indu'!K195</f>
        <v>2012-2013</v>
      </c>
      <c r="L195">
        <f>'Calificaciones Informatica Indu'!L195</f>
        <v>1</v>
      </c>
    </row>
    <row r="196">
      <c r="A196">
        <f>'Calificaciones Informatica Indu'!A196</f>
        <v>195</v>
      </c>
      <c r="B196" t="str">
        <f>'Calificaciones Informatica Indu'!B196</f>
        <v>Giraldo Saez</v>
      </c>
      <c r="C196">
        <f>'Calificaciones Informatica Indu'!C196</f>
        <v>0.25</v>
      </c>
      <c r="D196">
        <f>'Calificaciones Informatica Indu'!D196</f>
        <v>1.26</v>
      </c>
      <c r="E196">
        <f>'Calificaciones Informatica Indu'!E196</f>
        <v>0.42</v>
      </c>
      <c r="F196">
        <f>'Calificaciones Informatica Indu'!F196</f>
        <v>0</v>
      </c>
      <c r="G196" t="str">
        <f>'Calificaciones Informatica Indu'!G196</f>
        <v>NP</v>
      </c>
      <c r="H196">
        <f>'Calificaciones Informatica Indu'!H196</f>
        <v>0</v>
      </c>
      <c r="I196">
        <f>'Calificaciones Informatica Indu'!I196</f>
        <v>1.93</v>
      </c>
      <c r="J196">
        <f>'Calificaciones Informatica Indu'!J196</f>
        <v>1</v>
      </c>
      <c r="K196" t="str">
        <f>'Calificaciones Informatica Indu'!K196</f>
        <v>2012-2013</v>
      </c>
      <c r="L196">
        <f>'Calificaciones Informatica Indu'!L196</f>
        <v>1</v>
      </c>
    </row>
    <row r="197">
      <c r="A197">
        <f>'Calificaciones Informatica Indu'!A197</f>
        <v>196</v>
      </c>
      <c r="B197" t="str">
        <f>'Calificaciones Informatica Indu'!B197</f>
        <v>González García</v>
      </c>
      <c r="C197">
        <f>'Calificaciones Informatica Indu'!C197</f>
        <v>1</v>
      </c>
      <c r="D197">
        <f>'Calificaciones Informatica Indu'!D197</f>
        <v>1.85</v>
      </c>
      <c r="E197">
        <f>'Calificaciones Informatica Indu'!E197</f>
        <v>1</v>
      </c>
      <c r="F197">
        <f>'Calificaciones Informatica Indu'!F197</f>
        <v>0.8625</v>
      </c>
      <c r="G197">
        <f>'Calificaciones Informatica Indu'!G197</f>
        <v>2.325</v>
      </c>
      <c r="H197">
        <f>'Calificaciones Informatica Indu'!H197</f>
        <v>1.25</v>
      </c>
      <c r="I197">
        <f>'Calificaciones Informatica Indu'!I197</f>
        <v>8.2875</v>
      </c>
      <c r="J197">
        <f>'Calificaciones Informatica Indu'!J197</f>
        <v>1</v>
      </c>
      <c r="K197" t="str">
        <f>'Calificaciones Informatica Indu'!K197</f>
        <v>2012-2013</v>
      </c>
      <c r="L197">
        <f>'Calificaciones Informatica Indu'!L197</f>
        <v>1</v>
      </c>
    </row>
    <row r="198">
      <c r="A198">
        <f>'Calificaciones Informatica Indu'!A198</f>
        <v>197</v>
      </c>
      <c r="B198" t="str">
        <f>'Calificaciones Informatica Indu'!B198</f>
        <v>González Peña</v>
      </c>
      <c r="C198">
        <f>'Calificaciones Informatica Indu'!C198</f>
        <v>0</v>
      </c>
      <c r="D198" t="str">
        <f>'Calificaciones Informatica Indu'!D198</f>
        <v>NP</v>
      </c>
      <c r="E198" t="str">
        <f>'Calificaciones Informatica Indu'!E198</f>
        <v>NP</v>
      </c>
      <c r="F198" t="str">
        <f>'Calificaciones Informatica Indu'!F198</f>
        <v>NP</v>
      </c>
      <c r="G198" t="str">
        <f>'Calificaciones Informatica Indu'!G198</f>
        <v>NP</v>
      </c>
      <c r="H198">
        <f>'Calificaciones Informatica Indu'!H198</f>
        <v>0</v>
      </c>
      <c r="I198" s="2" t="s">
        <v>265</v>
      </c>
      <c r="J198">
        <f>'Calificaciones Informatica Indu'!J198</f>
        <v>1</v>
      </c>
      <c r="K198" t="str">
        <f>'Calificaciones Informatica Indu'!K198</f>
        <v>2012-2013</v>
      </c>
      <c r="L198">
        <f>'Calificaciones Informatica Indu'!L198</f>
        <v>1</v>
      </c>
    </row>
    <row r="199">
      <c r="A199">
        <f>'Calificaciones Informatica Indu'!A199</f>
        <v>198</v>
      </c>
      <c r="B199" t="str">
        <f>'Calificaciones Informatica Indu'!B199</f>
        <v>Guijarro Arribas</v>
      </c>
      <c r="C199">
        <f>'Calificaciones Informatica Indu'!C199</f>
        <v>0.65</v>
      </c>
      <c r="D199">
        <f>'Calificaciones Informatica Indu'!D199</f>
        <v>1.6</v>
      </c>
      <c r="E199">
        <f>'Calificaciones Informatica Indu'!E199</f>
        <v>0.78</v>
      </c>
      <c r="F199">
        <f>'Calificaciones Informatica Indu'!F199</f>
        <v>0.225</v>
      </c>
      <c r="G199" t="str">
        <f>'Calificaciones Informatica Indu'!G199</f>
        <v>NP</v>
      </c>
      <c r="H199">
        <f>'Calificaciones Informatica Indu'!H199</f>
        <v>0.77</v>
      </c>
      <c r="I199">
        <f>'Calificaciones Informatica Indu'!I199</f>
        <v>4.025</v>
      </c>
      <c r="J199">
        <f>'Calificaciones Informatica Indu'!J199</f>
        <v>1</v>
      </c>
      <c r="K199" t="str">
        <f>'Calificaciones Informatica Indu'!K199</f>
        <v>2012-2013</v>
      </c>
      <c r="L199">
        <f>'Calificaciones Informatica Indu'!L199</f>
        <v>3</v>
      </c>
    </row>
    <row r="200">
      <c r="A200">
        <f>'Calificaciones Informatica Indu'!A200</f>
        <v>199</v>
      </c>
      <c r="B200" t="str">
        <f>'Calificaciones Informatica Indu'!B200</f>
        <v>Guijarro Arribas</v>
      </c>
      <c r="C200">
        <f>'Calificaciones Informatica Indu'!C200</f>
        <v>0.2</v>
      </c>
      <c r="D200">
        <f>'Calificaciones Informatica Indu'!D200</f>
        <v>1.27</v>
      </c>
      <c r="E200">
        <f>'Calificaciones Informatica Indu'!E200</f>
        <v>0.78</v>
      </c>
      <c r="F200">
        <f>'Calificaciones Informatica Indu'!F200</f>
        <v>0.075</v>
      </c>
      <c r="G200" t="str">
        <f>'Calificaciones Informatica Indu'!G200</f>
        <v>NP</v>
      </c>
      <c r="H200">
        <f>'Calificaciones Informatica Indu'!H200</f>
        <v>0.27</v>
      </c>
      <c r="I200">
        <f>'Calificaciones Informatica Indu'!I200</f>
        <v>2.595</v>
      </c>
      <c r="J200">
        <f>'Calificaciones Informatica Indu'!J200</f>
        <v>1</v>
      </c>
      <c r="K200" t="str">
        <f>'Calificaciones Informatica Indu'!K200</f>
        <v>2012-2013</v>
      </c>
      <c r="L200">
        <f>'Calificaciones Informatica Indu'!L200</f>
        <v>3</v>
      </c>
    </row>
    <row r="201">
      <c r="A201">
        <f>'Calificaciones Informatica Indu'!A201</f>
        <v>200</v>
      </c>
      <c r="B201" t="str">
        <f>'Calificaciones Informatica Indu'!B201</f>
        <v>Hernández García</v>
      </c>
      <c r="C201">
        <f>'Calificaciones Informatica Indu'!C201</f>
        <v>0</v>
      </c>
      <c r="D201" t="str">
        <f>'Calificaciones Informatica Indu'!D201</f>
        <v>NP</v>
      </c>
      <c r="E201" t="str">
        <f>'Calificaciones Informatica Indu'!E201</f>
        <v>NP</v>
      </c>
      <c r="F201" t="str">
        <f>'Calificaciones Informatica Indu'!F201</f>
        <v>NP</v>
      </c>
      <c r="G201" t="str">
        <f>'Calificaciones Informatica Indu'!G201</f>
        <v>NP</v>
      </c>
      <c r="H201">
        <f>'Calificaciones Informatica Indu'!H201</f>
        <v>0</v>
      </c>
      <c r="I201" s="2" t="s">
        <v>265</v>
      </c>
      <c r="J201">
        <f>'Calificaciones Informatica Indu'!J201</f>
        <v>1</v>
      </c>
      <c r="K201" t="str">
        <f>'Calificaciones Informatica Indu'!K201</f>
        <v>2012-2013</v>
      </c>
      <c r="L201">
        <f>'Calificaciones Informatica Indu'!L201</f>
        <v>1</v>
      </c>
    </row>
    <row r="202">
      <c r="A202">
        <f>'Calificaciones Informatica Indu'!A202</f>
        <v>201</v>
      </c>
      <c r="B202" t="str">
        <f>'Calificaciones Informatica Indu'!B202</f>
        <v>Hernández Tubio</v>
      </c>
      <c r="C202">
        <f>'Calificaciones Informatica Indu'!C202</f>
        <v>1</v>
      </c>
      <c r="D202">
        <f>'Calificaciones Informatica Indu'!D202</f>
        <v>1.9</v>
      </c>
      <c r="E202">
        <f>'Calificaciones Informatica Indu'!E202</f>
        <v>0.93</v>
      </c>
      <c r="F202">
        <f>'Calificaciones Informatica Indu'!F202</f>
        <v>1.5</v>
      </c>
      <c r="G202">
        <f>'Calificaciones Informatica Indu'!G202</f>
        <v>2.925</v>
      </c>
      <c r="H202">
        <f>'Calificaciones Informatica Indu'!H202</f>
        <v>1.5</v>
      </c>
      <c r="I202">
        <f>'Calificaciones Informatica Indu'!I202</f>
        <v>9.755</v>
      </c>
      <c r="J202">
        <f>'Calificaciones Informatica Indu'!J202</f>
        <v>1</v>
      </c>
      <c r="K202" t="str">
        <f>'Calificaciones Informatica Indu'!K202</f>
        <v>2012-2013</v>
      </c>
      <c r="L202">
        <f>'Calificaciones Informatica Indu'!L202</f>
        <v>1</v>
      </c>
    </row>
    <row r="203">
      <c r="A203">
        <f>'Calificaciones Informatica Indu'!A203</f>
        <v>202</v>
      </c>
      <c r="B203" t="str">
        <f>'Calificaciones Informatica Indu'!B203</f>
        <v>Hidalga Franco</v>
      </c>
      <c r="C203">
        <f>'Calificaciones Informatica Indu'!C203</f>
        <v>1</v>
      </c>
      <c r="D203">
        <f>'Calificaciones Informatica Indu'!D203</f>
        <v>1.67</v>
      </c>
      <c r="E203">
        <f>'Calificaciones Informatica Indu'!E203</f>
        <v>1</v>
      </c>
      <c r="F203">
        <f>'Calificaciones Informatica Indu'!F203</f>
        <v>0.75</v>
      </c>
      <c r="G203">
        <f>'Calificaciones Informatica Indu'!G203</f>
        <v>2.85</v>
      </c>
      <c r="H203">
        <f>'Calificaciones Informatica Indu'!H203</f>
        <v>1.5</v>
      </c>
      <c r="I203">
        <f>'Calificaciones Informatica Indu'!I203</f>
        <v>8.77</v>
      </c>
      <c r="J203">
        <f>'Calificaciones Informatica Indu'!J203</f>
        <v>1</v>
      </c>
      <c r="K203" t="str">
        <f>'Calificaciones Informatica Indu'!K203</f>
        <v>2012-2013</v>
      </c>
      <c r="L203">
        <f>'Calificaciones Informatica Indu'!L203</f>
        <v>3</v>
      </c>
    </row>
    <row r="204">
      <c r="A204">
        <f>'Calificaciones Informatica Indu'!A204</f>
        <v>203</v>
      </c>
      <c r="B204" t="str">
        <f>'Calificaciones Informatica Indu'!B204</f>
        <v>Hidalgo Párraga</v>
      </c>
      <c r="C204">
        <f>'Calificaciones Informatica Indu'!C204</f>
        <v>0</v>
      </c>
      <c r="D204" t="str">
        <f>'Calificaciones Informatica Indu'!D204</f>
        <v>NP</v>
      </c>
      <c r="E204" t="str">
        <f>'Calificaciones Informatica Indu'!E204</f>
        <v>NP</v>
      </c>
      <c r="F204" t="str">
        <f>'Calificaciones Informatica Indu'!F204</f>
        <v>NP</v>
      </c>
      <c r="G204" t="str">
        <f>'Calificaciones Informatica Indu'!G204</f>
        <v>NP</v>
      </c>
      <c r="H204">
        <f>'Calificaciones Informatica Indu'!H204</f>
        <v>0</v>
      </c>
      <c r="I204" s="2" t="s">
        <v>265</v>
      </c>
      <c r="J204">
        <f>'Calificaciones Informatica Indu'!J204</f>
        <v>1</v>
      </c>
      <c r="K204" t="str">
        <f>'Calificaciones Informatica Indu'!K204</f>
        <v>2012-2013</v>
      </c>
      <c r="L204">
        <f>'Calificaciones Informatica Indu'!L204</f>
        <v>1</v>
      </c>
    </row>
    <row r="205">
      <c r="A205">
        <f>'Calificaciones Informatica Indu'!A205</f>
        <v>204</v>
      </c>
      <c r="B205" t="str">
        <f>'Calificaciones Informatica Indu'!B205</f>
        <v>Jiménez Serrano</v>
      </c>
      <c r="C205">
        <f>'Calificaciones Informatica Indu'!C205</f>
        <v>0</v>
      </c>
      <c r="D205" t="str">
        <f>'Calificaciones Informatica Indu'!D205</f>
        <v>NP</v>
      </c>
      <c r="E205" t="str">
        <f>'Calificaciones Informatica Indu'!E205</f>
        <v>NP</v>
      </c>
      <c r="F205" t="str">
        <f>'Calificaciones Informatica Indu'!F205</f>
        <v>NP</v>
      </c>
      <c r="G205" t="str">
        <f>'Calificaciones Informatica Indu'!G205</f>
        <v>NP</v>
      </c>
      <c r="H205">
        <f>'Calificaciones Informatica Indu'!H205</f>
        <v>0</v>
      </c>
      <c r="I205" s="2" t="s">
        <v>265</v>
      </c>
      <c r="J205">
        <f>'Calificaciones Informatica Indu'!J205</f>
        <v>1</v>
      </c>
      <c r="K205" t="str">
        <f>'Calificaciones Informatica Indu'!K205</f>
        <v>2012-2013</v>
      </c>
      <c r="L205">
        <f>'Calificaciones Informatica Indu'!L205</f>
        <v>1</v>
      </c>
    </row>
    <row r="206">
      <c r="A206">
        <f>'Calificaciones Informatica Indu'!A206</f>
        <v>205</v>
      </c>
      <c r="B206" t="str">
        <f>'Calificaciones Informatica Indu'!B206</f>
        <v>Juste Sala</v>
      </c>
      <c r="C206">
        <f>'Calificaciones Informatica Indu'!C206</f>
        <v>0.05</v>
      </c>
      <c r="D206">
        <f>'Calificaciones Informatica Indu'!D206</f>
        <v>1.07</v>
      </c>
      <c r="E206">
        <f>'Calificaciones Informatica Indu'!E206</f>
        <v>0.6</v>
      </c>
      <c r="F206">
        <f>'Calificaciones Informatica Indu'!F206</f>
        <v>0.1875</v>
      </c>
      <c r="G206">
        <f>'Calificaciones Informatica Indu'!G206</f>
        <v>0.075</v>
      </c>
      <c r="H206">
        <f>'Calificaciones Informatica Indu'!H206</f>
        <v>0.45</v>
      </c>
      <c r="I206">
        <f>'Calificaciones Informatica Indu'!I206</f>
        <v>2.4325</v>
      </c>
      <c r="J206">
        <f>'Calificaciones Informatica Indu'!J206</f>
        <v>1</v>
      </c>
      <c r="K206" t="str">
        <f>'Calificaciones Informatica Indu'!K206</f>
        <v>2012-2013</v>
      </c>
      <c r="L206">
        <f>'Calificaciones Informatica Indu'!L206</f>
        <v>3</v>
      </c>
    </row>
    <row r="207">
      <c r="A207">
        <f>'Calificaciones Informatica Indu'!A207</f>
        <v>206</v>
      </c>
      <c r="B207" t="str">
        <f>'Calificaciones Informatica Indu'!B207</f>
        <v>Latorre Madueno</v>
      </c>
      <c r="C207">
        <f>'Calificaciones Informatica Indu'!C207</f>
        <v>0.2</v>
      </c>
      <c r="D207">
        <f>'Calificaciones Informatica Indu'!D207</f>
        <v>1.75</v>
      </c>
      <c r="E207">
        <f>'Calificaciones Informatica Indu'!E207</f>
        <v>0.85</v>
      </c>
      <c r="F207">
        <f>'Calificaciones Informatica Indu'!F207</f>
        <v>0.6375</v>
      </c>
      <c r="G207">
        <f>'Calificaciones Informatica Indu'!G207</f>
        <v>2.1</v>
      </c>
      <c r="H207">
        <f>'Calificaciones Informatica Indu'!H207</f>
        <v>1.11</v>
      </c>
      <c r="I207">
        <f>'Calificaciones Informatica Indu'!I207</f>
        <v>6.6475</v>
      </c>
      <c r="J207">
        <f>'Calificaciones Informatica Indu'!J207</f>
        <v>1</v>
      </c>
      <c r="K207" t="str">
        <f>'Calificaciones Informatica Indu'!K207</f>
        <v>2012-2013</v>
      </c>
      <c r="L207">
        <f>'Calificaciones Informatica Indu'!L207</f>
        <v>1</v>
      </c>
    </row>
    <row r="208">
      <c r="A208">
        <f>'Calificaciones Informatica Indu'!A208</f>
        <v>207</v>
      </c>
      <c r="B208" t="str">
        <f>'Calificaciones Informatica Indu'!B208</f>
        <v>López Montes</v>
      </c>
      <c r="C208">
        <f>'Calificaciones Informatica Indu'!C208</f>
        <v>0.85</v>
      </c>
      <c r="D208">
        <f>'Calificaciones Informatica Indu'!D208</f>
        <v>0.92</v>
      </c>
      <c r="E208">
        <f>'Calificaciones Informatica Indu'!E208</f>
        <v>0.58</v>
      </c>
      <c r="F208">
        <f>'Calificaciones Informatica Indu'!F208</f>
        <v>0.0375</v>
      </c>
      <c r="G208" t="str">
        <f>'Calificaciones Informatica Indu'!G208</f>
        <v>NP</v>
      </c>
      <c r="H208">
        <f>'Calificaciones Informatica Indu'!H208</f>
        <v>0.27</v>
      </c>
      <c r="I208">
        <f>'Calificaciones Informatica Indu'!I208</f>
        <v>2.6575</v>
      </c>
      <c r="J208">
        <f>'Calificaciones Informatica Indu'!J208</f>
        <v>1</v>
      </c>
      <c r="K208" t="str">
        <f>'Calificaciones Informatica Indu'!K208</f>
        <v>2012-2013</v>
      </c>
      <c r="L208">
        <f>'Calificaciones Informatica Indu'!L208</f>
        <v>1</v>
      </c>
    </row>
    <row r="209">
      <c r="A209">
        <f>'Calificaciones Informatica Indu'!A209</f>
        <v>208</v>
      </c>
      <c r="B209" t="str">
        <f>'Calificaciones Informatica Indu'!B209</f>
        <v>López Ortiz</v>
      </c>
      <c r="C209">
        <f>'Calificaciones Informatica Indu'!C209</f>
        <v>0</v>
      </c>
      <c r="D209" t="str">
        <f>'Calificaciones Informatica Indu'!D209</f>
        <v>NP</v>
      </c>
      <c r="E209" t="str">
        <f>'Calificaciones Informatica Indu'!E209</f>
        <v>NP</v>
      </c>
      <c r="F209" t="str">
        <f>'Calificaciones Informatica Indu'!F209</f>
        <v>NP</v>
      </c>
      <c r="G209" t="str">
        <f>'Calificaciones Informatica Indu'!G209</f>
        <v>NP</v>
      </c>
      <c r="H209">
        <f>'Calificaciones Informatica Indu'!H209</f>
        <v>0</v>
      </c>
      <c r="I209" s="2" t="s">
        <v>265</v>
      </c>
      <c r="J209">
        <f>'Calificaciones Informatica Indu'!J209</f>
        <v>1</v>
      </c>
      <c r="K209" t="str">
        <f>'Calificaciones Informatica Indu'!K209</f>
        <v>2012-2013</v>
      </c>
      <c r="L209">
        <f>'Calificaciones Informatica Indu'!L209</f>
        <v>1</v>
      </c>
    </row>
    <row r="210">
      <c r="A210">
        <f>'Calificaciones Informatica Indu'!A210</f>
        <v>209</v>
      </c>
      <c r="B210" t="str">
        <f>'Calificaciones Informatica Indu'!B210</f>
        <v>López Suárez</v>
      </c>
      <c r="C210">
        <f>'Calificaciones Informatica Indu'!C210</f>
        <v>1</v>
      </c>
      <c r="D210">
        <f>'Calificaciones Informatica Indu'!D210</f>
        <v>1.13</v>
      </c>
      <c r="E210">
        <f>'Calificaciones Informatica Indu'!E210</f>
        <v>0.9</v>
      </c>
      <c r="F210">
        <f>'Calificaciones Informatica Indu'!F210</f>
        <v>0.6</v>
      </c>
      <c r="G210">
        <f>'Calificaciones Informatica Indu'!G210</f>
        <v>1.725</v>
      </c>
      <c r="H210">
        <f>'Calificaciones Informatica Indu'!H210</f>
        <v>0.9</v>
      </c>
      <c r="I210">
        <f>'Calificaciones Informatica Indu'!I210</f>
        <v>6.255</v>
      </c>
      <c r="J210">
        <f>'Calificaciones Informatica Indu'!J210</f>
        <v>1</v>
      </c>
      <c r="K210" t="str">
        <f>'Calificaciones Informatica Indu'!K210</f>
        <v>2012-2013</v>
      </c>
      <c r="L210">
        <f>'Calificaciones Informatica Indu'!L210</f>
        <v>1</v>
      </c>
    </row>
    <row r="211">
      <c r="A211">
        <f>'Calificaciones Informatica Indu'!A211</f>
        <v>210</v>
      </c>
      <c r="B211" t="str">
        <f>'Calificaciones Informatica Indu'!B211</f>
        <v>Lozano Redondo</v>
      </c>
      <c r="C211">
        <f>'Calificaciones Informatica Indu'!C211</f>
        <v>1</v>
      </c>
      <c r="D211">
        <f>'Calificaciones Informatica Indu'!D211</f>
        <v>2</v>
      </c>
      <c r="E211">
        <f>'Calificaciones Informatica Indu'!E211</f>
        <v>0.78</v>
      </c>
      <c r="F211">
        <f>'Calificaciones Informatica Indu'!F211</f>
        <v>0.75</v>
      </c>
      <c r="G211">
        <f>'Calificaciones Informatica Indu'!G211</f>
        <v>2.7</v>
      </c>
      <c r="H211">
        <f>'Calificaciones Informatica Indu'!H211</f>
        <v>1.4</v>
      </c>
      <c r="I211">
        <f>'Calificaciones Informatica Indu'!I211</f>
        <v>8.63</v>
      </c>
      <c r="J211">
        <f>'Calificaciones Informatica Indu'!J211</f>
        <v>1</v>
      </c>
      <c r="K211" t="str">
        <f>'Calificaciones Informatica Indu'!K211</f>
        <v>2012-2013</v>
      </c>
      <c r="L211">
        <f>'Calificaciones Informatica Indu'!L211</f>
        <v>1</v>
      </c>
    </row>
    <row r="212">
      <c r="A212">
        <f>'Calificaciones Informatica Indu'!A212</f>
        <v>211</v>
      </c>
      <c r="B212" t="str">
        <f>'Calificaciones Informatica Indu'!B212</f>
        <v>Luengo Ponce</v>
      </c>
      <c r="C212">
        <f>'Calificaciones Informatica Indu'!C212</f>
        <v>0</v>
      </c>
      <c r="D212" t="str">
        <f>'Calificaciones Informatica Indu'!D212</f>
        <v>NP</v>
      </c>
      <c r="E212" t="str">
        <f>'Calificaciones Informatica Indu'!E212</f>
        <v>NP</v>
      </c>
      <c r="F212" t="str">
        <f>'Calificaciones Informatica Indu'!F212</f>
        <v>NP</v>
      </c>
      <c r="G212" t="str">
        <f>'Calificaciones Informatica Indu'!G212</f>
        <v>NP</v>
      </c>
      <c r="H212">
        <f>'Calificaciones Informatica Indu'!H212</f>
        <v>0</v>
      </c>
      <c r="I212" s="2" t="s">
        <v>265</v>
      </c>
      <c r="J212">
        <f>'Calificaciones Informatica Indu'!J212</f>
        <v>1</v>
      </c>
      <c r="K212" t="str">
        <f>'Calificaciones Informatica Indu'!K212</f>
        <v>2012-2013</v>
      </c>
      <c r="L212">
        <f>'Calificaciones Informatica Indu'!L212</f>
        <v>1</v>
      </c>
    </row>
    <row r="213">
      <c r="A213">
        <f>'Calificaciones Informatica Indu'!A213</f>
        <v>212</v>
      </c>
      <c r="B213" t="str">
        <f>'Calificaciones Informatica Indu'!B213</f>
        <v>Luque Porras</v>
      </c>
      <c r="C213">
        <f>'Calificaciones Informatica Indu'!C213</f>
        <v>1</v>
      </c>
      <c r="D213">
        <f>'Calificaciones Informatica Indu'!D213</f>
        <v>1.86</v>
      </c>
      <c r="E213">
        <f>'Calificaciones Informatica Indu'!E213</f>
        <v>0.93</v>
      </c>
      <c r="F213">
        <f>'Calificaciones Informatica Indu'!F213</f>
        <v>0.6</v>
      </c>
      <c r="G213">
        <f>'Calificaciones Informatica Indu'!G213</f>
        <v>2.775</v>
      </c>
      <c r="H213">
        <f>'Calificaciones Informatica Indu'!H213</f>
        <v>1.5</v>
      </c>
      <c r="I213">
        <f>'Calificaciones Informatica Indu'!I213</f>
        <v>8.665</v>
      </c>
      <c r="J213">
        <f>'Calificaciones Informatica Indu'!J213</f>
        <v>1</v>
      </c>
      <c r="K213" t="str">
        <f>'Calificaciones Informatica Indu'!K213</f>
        <v>2012-2013</v>
      </c>
      <c r="L213">
        <f>'Calificaciones Informatica Indu'!L213</f>
        <v>1</v>
      </c>
    </row>
    <row r="214">
      <c r="A214">
        <f>'Calificaciones Informatica Indu'!A214</f>
        <v>213</v>
      </c>
      <c r="B214" t="str">
        <f>'Calificaciones Informatica Indu'!B214</f>
        <v>Madrigal Acevedo</v>
      </c>
      <c r="C214">
        <f>'Calificaciones Informatica Indu'!C214</f>
        <v>0.45</v>
      </c>
      <c r="D214">
        <f>'Calificaciones Informatica Indu'!D214</f>
        <v>1.31</v>
      </c>
      <c r="E214">
        <f>'Calificaciones Informatica Indu'!E214</f>
        <v>0.58</v>
      </c>
      <c r="F214">
        <f>'Calificaciones Informatica Indu'!F214</f>
        <v>0.3</v>
      </c>
      <c r="G214">
        <f>'Calificaciones Informatica Indu'!G214</f>
        <v>0.15</v>
      </c>
      <c r="H214">
        <f>'Calificaciones Informatica Indu'!H214</f>
        <v>0.22</v>
      </c>
      <c r="I214">
        <f>'Calificaciones Informatica Indu'!I214</f>
        <v>3.01</v>
      </c>
      <c r="J214">
        <f>'Calificaciones Informatica Indu'!J214</f>
        <v>1</v>
      </c>
      <c r="K214" t="str">
        <f>'Calificaciones Informatica Indu'!K214</f>
        <v>2012-2013</v>
      </c>
      <c r="L214">
        <f>'Calificaciones Informatica Indu'!L214</f>
        <v>1</v>
      </c>
    </row>
    <row r="215">
      <c r="A215">
        <f>'Calificaciones Informatica Indu'!A215</f>
        <v>214</v>
      </c>
      <c r="B215" t="str">
        <f>'Calificaciones Informatica Indu'!B215</f>
        <v>Mañero Hierro</v>
      </c>
      <c r="C215">
        <f>'Calificaciones Informatica Indu'!C215</f>
        <v>0</v>
      </c>
      <c r="D215">
        <f>'Calificaciones Informatica Indu'!D215</f>
        <v>1.25</v>
      </c>
      <c r="E215">
        <f>'Calificaciones Informatica Indu'!E215</f>
        <v>0.25</v>
      </c>
      <c r="F215">
        <f>'Calificaciones Informatica Indu'!F215</f>
        <v>0</v>
      </c>
      <c r="G215">
        <f>'Calificaciones Informatica Indu'!G215</f>
        <v>0</v>
      </c>
      <c r="H215">
        <f>'Calificaciones Informatica Indu'!H215</f>
        <v>0.62</v>
      </c>
      <c r="I215">
        <f>'Calificaciones Informatica Indu'!I215</f>
        <v>2.12</v>
      </c>
      <c r="J215">
        <f>'Calificaciones Informatica Indu'!J215</f>
        <v>1</v>
      </c>
      <c r="K215" t="str">
        <f>'Calificaciones Informatica Indu'!K215</f>
        <v>2012-2013</v>
      </c>
      <c r="L215">
        <f>'Calificaciones Informatica Indu'!L215</f>
        <v>1</v>
      </c>
    </row>
    <row r="216">
      <c r="A216">
        <f>'Calificaciones Informatica Indu'!A216</f>
        <v>215</v>
      </c>
      <c r="B216" t="str">
        <f>'Calificaciones Informatica Indu'!B216</f>
        <v>Mansilla Cabanillas</v>
      </c>
      <c r="C216">
        <f>'Calificaciones Informatica Indu'!C216</f>
        <v>0.7</v>
      </c>
      <c r="D216">
        <f>'Calificaciones Informatica Indu'!D216</f>
        <v>1</v>
      </c>
      <c r="E216">
        <f>'Calificaciones Informatica Indu'!E216</f>
        <v>0.4</v>
      </c>
      <c r="F216">
        <f>'Calificaciones Informatica Indu'!F216</f>
        <v>0.7</v>
      </c>
      <c r="G216">
        <f>'Calificaciones Informatica Indu'!G216</f>
        <v>2</v>
      </c>
      <c r="H216">
        <f>'Calificaciones Informatica Indu'!H216</f>
        <v>1.2</v>
      </c>
      <c r="I216">
        <f>'Calificaciones Informatica Indu'!I216</f>
        <v>6</v>
      </c>
      <c r="J216">
        <f>'Calificaciones Informatica Indu'!J216</f>
        <v>1</v>
      </c>
      <c r="K216" t="str">
        <f>'Calificaciones Informatica Indu'!K216</f>
        <v>2012-2013</v>
      </c>
      <c r="L216">
        <f>'Calificaciones Informatica Indu'!L216</f>
        <v>1</v>
      </c>
    </row>
    <row r="217">
      <c r="A217">
        <f>'Calificaciones Informatica Indu'!A217</f>
        <v>216</v>
      </c>
      <c r="B217" t="str">
        <f>'Calificaciones Informatica Indu'!B217</f>
        <v>Manzanares Arroyo</v>
      </c>
      <c r="C217">
        <f>'Calificaciones Informatica Indu'!C217</f>
        <v>1</v>
      </c>
      <c r="D217">
        <f>'Calificaciones Informatica Indu'!D217</f>
        <v>1.75</v>
      </c>
      <c r="E217">
        <f>'Calificaciones Informatica Indu'!E217</f>
        <v>0.9</v>
      </c>
      <c r="F217">
        <f>'Calificaciones Informatica Indu'!F217</f>
        <v>0.975</v>
      </c>
      <c r="G217">
        <f>'Calificaciones Informatica Indu'!G217</f>
        <v>2.175</v>
      </c>
      <c r="H217">
        <f>'Calificaciones Informatica Indu'!H217</f>
        <v>1.15</v>
      </c>
      <c r="I217">
        <f>'Calificaciones Informatica Indu'!I217</f>
        <v>7.95</v>
      </c>
      <c r="J217">
        <f>'Calificaciones Informatica Indu'!J217</f>
        <v>1</v>
      </c>
      <c r="K217" t="str">
        <f>'Calificaciones Informatica Indu'!K217</f>
        <v>2012-2013</v>
      </c>
      <c r="L217">
        <f>'Calificaciones Informatica Indu'!L217</f>
        <v>1</v>
      </c>
    </row>
    <row r="218">
      <c r="A218">
        <f>'Calificaciones Informatica Indu'!A218</f>
        <v>217</v>
      </c>
      <c r="B218" t="str">
        <f>'Calificaciones Informatica Indu'!B218</f>
        <v>Manzanares Calderón</v>
      </c>
      <c r="C218">
        <f>'Calificaciones Informatica Indu'!C218</f>
        <v>1</v>
      </c>
      <c r="D218">
        <f>'Calificaciones Informatica Indu'!D218</f>
        <v>0.86</v>
      </c>
      <c r="E218">
        <f>'Calificaciones Informatica Indu'!E218</f>
        <v>0.9</v>
      </c>
      <c r="F218">
        <f>'Calificaciones Informatica Indu'!F218</f>
        <v>0.75</v>
      </c>
      <c r="G218">
        <f>'Calificaciones Informatica Indu'!G218</f>
        <v>1.2</v>
      </c>
      <c r="H218">
        <f>'Calificaciones Informatica Indu'!H218</f>
        <v>0.9</v>
      </c>
      <c r="I218">
        <f>'Calificaciones Informatica Indu'!I218</f>
        <v>5.61</v>
      </c>
      <c r="J218">
        <f>'Calificaciones Informatica Indu'!J218</f>
        <v>1</v>
      </c>
      <c r="K218" t="str">
        <f>'Calificaciones Informatica Indu'!K218</f>
        <v>2012-2013</v>
      </c>
      <c r="L218">
        <f>'Calificaciones Informatica Indu'!L218</f>
        <v>1</v>
      </c>
    </row>
    <row r="219">
      <c r="A219">
        <f>'Calificaciones Informatica Indu'!A219</f>
        <v>218</v>
      </c>
      <c r="B219" t="str">
        <f>'Calificaciones Informatica Indu'!B219</f>
        <v>Marcos Martín</v>
      </c>
      <c r="C219">
        <f>'Calificaciones Informatica Indu'!C219</f>
        <v>0</v>
      </c>
      <c r="D219" t="str">
        <f>'Calificaciones Informatica Indu'!D219</f>
        <v>NP</v>
      </c>
      <c r="E219" t="str">
        <f>'Calificaciones Informatica Indu'!E219</f>
        <v>NP</v>
      </c>
      <c r="F219" t="str">
        <f>'Calificaciones Informatica Indu'!F219</f>
        <v>NP</v>
      </c>
      <c r="G219" t="str">
        <f>'Calificaciones Informatica Indu'!G219</f>
        <v>NP</v>
      </c>
      <c r="H219">
        <f>'Calificaciones Informatica Indu'!H219</f>
        <v>0</v>
      </c>
      <c r="I219" s="2" t="s">
        <v>265</v>
      </c>
      <c r="J219">
        <f>'Calificaciones Informatica Indu'!J219</f>
        <v>1</v>
      </c>
      <c r="K219" t="str">
        <f>'Calificaciones Informatica Indu'!K219</f>
        <v>2012-2013</v>
      </c>
      <c r="L219">
        <f>'Calificaciones Informatica Indu'!L219</f>
        <v>1</v>
      </c>
    </row>
    <row r="220">
      <c r="A220">
        <f>'Calificaciones Informatica Indu'!A220</f>
        <v>219</v>
      </c>
      <c r="B220" t="str">
        <f>'Calificaciones Informatica Indu'!B220</f>
        <v>Martín Saucedo</v>
      </c>
      <c r="C220">
        <f>'Calificaciones Informatica Indu'!C220</f>
        <v>1</v>
      </c>
      <c r="D220">
        <f>'Calificaciones Informatica Indu'!D220</f>
        <v>1.93</v>
      </c>
      <c r="E220">
        <f>'Calificaciones Informatica Indu'!E220</f>
        <v>0.74</v>
      </c>
      <c r="F220">
        <f>'Calificaciones Informatica Indu'!F220</f>
        <v>0.975</v>
      </c>
      <c r="G220">
        <f>'Calificaciones Informatica Indu'!G220</f>
        <v>1.95</v>
      </c>
      <c r="H220">
        <f>'Calificaciones Informatica Indu'!H220</f>
        <v>1.5</v>
      </c>
      <c r="I220">
        <f>'Calificaciones Informatica Indu'!I220</f>
        <v>8.095</v>
      </c>
      <c r="J220">
        <f>'Calificaciones Informatica Indu'!J220</f>
        <v>1</v>
      </c>
      <c r="K220" t="str">
        <f>'Calificaciones Informatica Indu'!K220</f>
        <v>2012-2013</v>
      </c>
      <c r="L220">
        <f>'Calificaciones Informatica Indu'!L220</f>
        <v>1</v>
      </c>
    </row>
    <row r="221">
      <c r="A221">
        <f>'Calificaciones Informatica Indu'!A221</f>
        <v>220</v>
      </c>
      <c r="B221" t="str">
        <f>'Calificaciones Informatica Indu'!B221</f>
        <v>Martín-Consuegra Campos</v>
      </c>
      <c r="C221">
        <f>'Calificaciones Informatica Indu'!C221</f>
        <v>0.1</v>
      </c>
      <c r="D221" t="str">
        <f>'Calificaciones Informatica Indu'!D221</f>
        <v>NP</v>
      </c>
      <c r="E221" t="str">
        <f>'Calificaciones Informatica Indu'!E221</f>
        <v>NP</v>
      </c>
      <c r="F221" t="str">
        <f>'Calificaciones Informatica Indu'!F221</f>
        <v>NP</v>
      </c>
      <c r="G221" t="str">
        <f>'Calificaciones Informatica Indu'!G221</f>
        <v>NP</v>
      </c>
      <c r="H221">
        <f>'Calificaciones Informatica Indu'!H221</f>
        <v>0</v>
      </c>
      <c r="I221">
        <f>'Calificaciones Informatica Indu'!I221</f>
        <v>0.1</v>
      </c>
      <c r="J221">
        <f>'Calificaciones Informatica Indu'!J221</f>
        <v>1</v>
      </c>
      <c r="K221" t="str">
        <f>'Calificaciones Informatica Indu'!K221</f>
        <v>2012-2013</v>
      </c>
      <c r="L221">
        <f>'Calificaciones Informatica Indu'!L221</f>
        <v>1</v>
      </c>
    </row>
    <row r="222">
      <c r="A222">
        <f>'Calificaciones Informatica Indu'!A222</f>
        <v>221</v>
      </c>
      <c r="B222" t="str">
        <f>'Calificaciones Informatica Indu'!B222</f>
        <v>Martínez Araque</v>
      </c>
      <c r="C222">
        <f>'Calificaciones Informatica Indu'!C222</f>
        <v>1</v>
      </c>
      <c r="D222">
        <f>'Calificaciones Informatica Indu'!D222</f>
        <v>1.82</v>
      </c>
      <c r="E222">
        <f>'Calificaciones Informatica Indu'!E222</f>
        <v>0.87</v>
      </c>
      <c r="F222">
        <f>'Calificaciones Informatica Indu'!F222</f>
        <v>1.35</v>
      </c>
      <c r="G222">
        <f>'Calificaciones Informatica Indu'!G222</f>
        <v>2.7</v>
      </c>
      <c r="H222">
        <f>'Calificaciones Informatica Indu'!H222</f>
        <v>1.5</v>
      </c>
      <c r="I222">
        <f>'Calificaciones Informatica Indu'!I222</f>
        <v>9.24</v>
      </c>
      <c r="J222">
        <f>'Calificaciones Informatica Indu'!J222</f>
        <v>1</v>
      </c>
      <c r="K222" t="str">
        <f>'Calificaciones Informatica Indu'!K222</f>
        <v>2012-2013</v>
      </c>
      <c r="L222">
        <f>'Calificaciones Informatica Indu'!L222</f>
        <v>1</v>
      </c>
    </row>
    <row r="223">
      <c r="A223">
        <f>'Calificaciones Informatica Indu'!A223</f>
        <v>222</v>
      </c>
      <c r="B223" t="str">
        <f>'Calificaciones Informatica Indu'!B223</f>
        <v>Martínez Corral</v>
      </c>
      <c r="C223">
        <f>'Calificaciones Informatica Indu'!C223</f>
        <v>0.1</v>
      </c>
      <c r="D223">
        <f>'Calificaciones Informatica Indu'!D223</f>
        <v>1.8</v>
      </c>
      <c r="E223">
        <f>'Calificaciones Informatica Indu'!E223</f>
        <v>0.81</v>
      </c>
      <c r="F223">
        <f>'Calificaciones Informatica Indu'!F223</f>
        <v>0.975</v>
      </c>
      <c r="G223">
        <f>'Calificaciones Informatica Indu'!G223</f>
        <v>2.925</v>
      </c>
      <c r="H223">
        <f>'Calificaciones Informatica Indu'!H223</f>
        <v>1.3</v>
      </c>
      <c r="I223">
        <f>'Calificaciones Informatica Indu'!I223</f>
        <v>7.91</v>
      </c>
      <c r="J223">
        <f>'Calificaciones Informatica Indu'!J223</f>
        <v>1</v>
      </c>
      <c r="K223" t="str">
        <f>'Calificaciones Informatica Indu'!K223</f>
        <v>2012-2013</v>
      </c>
      <c r="L223">
        <f>'Calificaciones Informatica Indu'!L223</f>
        <v>1</v>
      </c>
    </row>
    <row r="224">
      <c r="A224">
        <f>'Calificaciones Informatica Indu'!A224</f>
        <v>223</v>
      </c>
      <c r="B224" t="str">
        <f>'Calificaciones Informatica Indu'!B224</f>
        <v>Martínez Lucas</v>
      </c>
      <c r="C224">
        <f>'Calificaciones Informatica Indu'!C224</f>
        <v>0</v>
      </c>
      <c r="D224" t="str">
        <f>'Calificaciones Informatica Indu'!D224</f>
        <v>NP</v>
      </c>
      <c r="E224" t="str">
        <f>'Calificaciones Informatica Indu'!E224</f>
        <v>NP</v>
      </c>
      <c r="F224" t="str">
        <f>'Calificaciones Informatica Indu'!F224</f>
        <v>NP</v>
      </c>
      <c r="G224" t="str">
        <f>'Calificaciones Informatica Indu'!G224</f>
        <v>NP</v>
      </c>
      <c r="H224">
        <f>'Calificaciones Informatica Indu'!H224</f>
        <v>0.35</v>
      </c>
      <c r="I224">
        <f>'Calificaciones Informatica Indu'!I224</f>
        <v>0.35</v>
      </c>
      <c r="J224">
        <f>'Calificaciones Informatica Indu'!J224</f>
        <v>1</v>
      </c>
      <c r="K224" t="str">
        <f>'Calificaciones Informatica Indu'!K224</f>
        <v>2012-2013</v>
      </c>
      <c r="L224">
        <f>'Calificaciones Informatica Indu'!L224</f>
        <v>1</v>
      </c>
    </row>
    <row r="225">
      <c r="A225">
        <f>'Calificaciones Informatica Indu'!A225</f>
        <v>224</v>
      </c>
      <c r="B225" t="str">
        <f>'Calificaciones Informatica Indu'!B225</f>
        <v>Martínez Munto</v>
      </c>
      <c r="C225">
        <f>'Calificaciones Informatica Indu'!C225</f>
        <v>0.4</v>
      </c>
      <c r="D225">
        <f>'Calificaciones Informatica Indu'!D225</f>
        <v>1.47</v>
      </c>
      <c r="E225">
        <f>'Calificaciones Informatica Indu'!E225</f>
        <v>0.78</v>
      </c>
      <c r="F225">
        <f>'Calificaciones Informatica Indu'!F225</f>
        <v>0.45</v>
      </c>
      <c r="G225" t="str">
        <f>'Calificaciones Informatica Indu'!G225</f>
        <v>NP</v>
      </c>
      <c r="H225">
        <f>'Calificaciones Informatica Indu'!H225</f>
        <v>0.45</v>
      </c>
      <c r="I225">
        <f>'Calificaciones Informatica Indu'!I225</f>
        <v>3.55</v>
      </c>
      <c r="J225">
        <f>'Calificaciones Informatica Indu'!J225</f>
        <v>1</v>
      </c>
      <c r="K225" t="str">
        <f>'Calificaciones Informatica Indu'!K225</f>
        <v>2012-2013</v>
      </c>
      <c r="L225">
        <f>'Calificaciones Informatica Indu'!L225</f>
        <v>1</v>
      </c>
    </row>
    <row r="226">
      <c r="A226">
        <f>'Calificaciones Informatica Indu'!A226</f>
        <v>225</v>
      </c>
      <c r="B226" t="str">
        <f>'Calificaciones Informatica Indu'!B226</f>
        <v>Martínez Zambudio</v>
      </c>
      <c r="C226">
        <f>'Calificaciones Informatica Indu'!C226</f>
        <v>1</v>
      </c>
      <c r="D226">
        <f>'Calificaciones Informatica Indu'!D226</f>
        <v>1.82</v>
      </c>
      <c r="E226">
        <f>'Calificaciones Informatica Indu'!E226</f>
        <v>0.87</v>
      </c>
      <c r="F226">
        <f>'Calificaciones Informatica Indu'!F226</f>
        <v>1.4625</v>
      </c>
      <c r="G226">
        <f>'Calificaciones Informatica Indu'!G226</f>
        <v>1.65</v>
      </c>
      <c r="H226">
        <f>'Calificaciones Informatica Indu'!H226</f>
        <v>1.25</v>
      </c>
      <c r="I226">
        <f>'Calificaciones Informatica Indu'!I226</f>
        <v>8.0525</v>
      </c>
      <c r="J226">
        <f>'Calificaciones Informatica Indu'!J226</f>
        <v>1</v>
      </c>
      <c r="K226" t="str">
        <f>'Calificaciones Informatica Indu'!K226</f>
        <v>2012-2013</v>
      </c>
      <c r="L226">
        <f>'Calificaciones Informatica Indu'!L226</f>
        <v>1</v>
      </c>
    </row>
    <row r="227">
      <c r="A227">
        <f>'Calificaciones Informatica Indu'!A227</f>
        <v>226</v>
      </c>
      <c r="B227" t="str">
        <f>'Calificaciones Informatica Indu'!B227</f>
        <v>Mata Montes</v>
      </c>
      <c r="C227">
        <f>'Calificaciones Informatica Indu'!C227</f>
        <v>0</v>
      </c>
      <c r="D227" t="str">
        <f>'Calificaciones Informatica Indu'!D227</f>
        <v>NP</v>
      </c>
      <c r="E227" t="str">
        <f>'Calificaciones Informatica Indu'!E227</f>
        <v>NP</v>
      </c>
      <c r="F227" t="str">
        <f>'Calificaciones Informatica Indu'!F227</f>
        <v>NP</v>
      </c>
      <c r="G227" t="str">
        <f>'Calificaciones Informatica Indu'!G227</f>
        <v>NP</v>
      </c>
      <c r="H227">
        <f>'Calificaciones Informatica Indu'!H227</f>
        <v>0</v>
      </c>
      <c r="I227" s="2" t="s">
        <v>265</v>
      </c>
      <c r="J227">
        <f>'Calificaciones Informatica Indu'!J227</f>
        <v>1</v>
      </c>
      <c r="K227" t="str">
        <f>'Calificaciones Informatica Indu'!K227</f>
        <v>2012-2013</v>
      </c>
      <c r="L227">
        <f>'Calificaciones Informatica Indu'!L227</f>
        <v>1</v>
      </c>
    </row>
    <row r="228">
      <c r="A228">
        <f>'Calificaciones Informatica Indu'!A228</f>
        <v>227</v>
      </c>
      <c r="B228" t="str">
        <f>'Calificaciones Informatica Indu'!B228</f>
        <v>MBI NVE Mangue</v>
      </c>
      <c r="C228">
        <f>'Calificaciones Informatica Indu'!C228</f>
        <v>0</v>
      </c>
      <c r="D228">
        <f>'Calificaciones Informatica Indu'!D228</f>
        <v>1.06</v>
      </c>
      <c r="E228">
        <f>'Calificaciones Informatica Indu'!E228</f>
        <v>0.6</v>
      </c>
      <c r="F228">
        <f>'Calificaciones Informatica Indu'!F228</f>
        <v>0.5625</v>
      </c>
      <c r="G228" t="str">
        <f>'Calificaciones Informatica Indu'!G228</f>
        <v>NP</v>
      </c>
      <c r="H228">
        <f>'Calificaciones Informatica Indu'!H228</f>
        <v>0.37</v>
      </c>
      <c r="I228">
        <f>'Calificaciones Informatica Indu'!I228</f>
        <v>2.5925</v>
      </c>
      <c r="J228">
        <f>'Calificaciones Informatica Indu'!J228</f>
        <v>1</v>
      </c>
      <c r="K228" t="str">
        <f>'Calificaciones Informatica Indu'!K228</f>
        <v>2012-2013</v>
      </c>
      <c r="L228">
        <f>'Calificaciones Informatica Indu'!L228</f>
        <v>3</v>
      </c>
    </row>
    <row r="229">
      <c r="A229">
        <f>'Calificaciones Informatica Indu'!A229</f>
        <v>228</v>
      </c>
      <c r="B229" t="str">
        <f>'Calificaciones Informatica Indu'!B229</f>
        <v>Mbogo Ndong</v>
      </c>
      <c r="C229">
        <f>'Calificaciones Informatica Indu'!C229</f>
        <v>0.2</v>
      </c>
      <c r="D229" t="str">
        <f>'Calificaciones Informatica Indu'!D229</f>
        <v>NP</v>
      </c>
      <c r="E229">
        <f>'Calificaciones Informatica Indu'!E229</f>
        <v>0.77</v>
      </c>
      <c r="F229">
        <f>'Calificaciones Informatica Indu'!F229</f>
        <v>0.4125</v>
      </c>
      <c r="G229">
        <f>'Calificaciones Informatica Indu'!G229</f>
        <v>1.575</v>
      </c>
      <c r="H229">
        <f>'Calificaciones Informatica Indu'!H229</f>
        <v>0.4</v>
      </c>
      <c r="I229">
        <f>'Calificaciones Informatica Indu'!I229</f>
        <v>3.3575</v>
      </c>
      <c r="J229">
        <f>'Calificaciones Informatica Indu'!J229</f>
        <v>1</v>
      </c>
      <c r="K229" t="str">
        <f>'Calificaciones Informatica Indu'!K229</f>
        <v>2012-2013</v>
      </c>
      <c r="L229">
        <f>'Calificaciones Informatica Indu'!L229</f>
        <v>3</v>
      </c>
    </row>
    <row r="230">
      <c r="A230">
        <f>'Calificaciones Informatica Indu'!A230</f>
        <v>229</v>
      </c>
      <c r="B230" t="str">
        <f>'Calificaciones Informatica Indu'!B230</f>
        <v>Mendoza Higuera</v>
      </c>
      <c r="C230">
        <f>'Calificaciones Informatica Indu'!C230</f>
        <v>0.1</v>
      </c>
      <c r="D230" t="str">
        <f>'Calificaciones Informatica Indu'!D230</f>
        <v>NP</v>
      </c>
      <c r="E230" t="str">
        <f>'Calificaciones Informatica Indu'!E230</f>
        <v>NP</v>
      </c>
      <c r="F230" t="str">
        <f>'Calificaciones Informatica Indu'!F230</f>
        <v>NP</v>
      </c>
      <c r="G230" t="str">
        <f>'Calificaciones Informatica Indu'!G230</f>
        <v>NP</v>
      </c>
      <c r="H230">
        <f>'Calificaciones Informatica Indu'!H230</f>
        <v>0.05</v>
      </c>
      <c r="I230">
        <f>'Calificaciones Informatica Indu'!I230</f>
        <v>0.15</v>
      </c>
      <c r="J230">
        <f>'Calificaciones Informatica Indu'!J230</f>
        <v>1</v>
      </c>
      <c r="K230" t="str">
        <f>'Calificaciones Informatica Indu'!K230</f>
        <v>2012-2013</v>
      </c>
      <c r="L230">
        <f>'Calificaciones Informatica Indu'!L230</f>
        <v>1</v>
      </c>
    </row>
    <row r="231">
      <c r="A231">
        <f>'Calificaciones Informatica Indu'!A231</f>
        <v>230</v>
      </c>
      <c r="B231" t="str">
        <f>'Calificaciones Informatica Indu'!B231</f>
        <v>Molina Benítez</v>
      </c>
      <c r="C231">
        <f>'Calificaciones Informatica Indu'!C231</f>
        <v>0</v>
      </c>
      <c r="D231" t="str">
        <f>'Calificaciones Informatica Indu'!D231</f>
        <v>NP</v>
      </c>
      <c r="E231" t="str">
        <f>'Calificaciones Informatica Indu'!E231</f>
        <v>NP</v>
      </c>
      <c r="F231" t="str">
        <f>'Calificaciones Informatica Indu'!F231</f>
        <v>NP</v>
      </c>
      <c r="G231" t="str">
        <f>'Calificaciones Informatica Indu'!G231</f>
        <v>NP</v>
      </c>
      <c r="H231">
        <f>'Calificaciones Informatica Indu'!H231</f>
        <v>0</v>
      </c>
      <c r="I231" s="2" t="s">
        <v>265</v>
      </c>
      <c r="J231">
        <f>'Calificaciones Informatica Indu'!J231</f>
        <v>1</v>
      </c>
      <c r="K231" t="str">
        <f>'Calificaciones Informatica Indu'!K231</f>
        <v>2012-2013</v>
      </c>
      <c r="L231">
        <f>'Calificaciones Informatica Indu'!L231</f>
        <v>1</v>
      </c>
    </row>
    <row r="232">
      <c r="A232">
        <f>'Calificaciones Informatica Indu'!A232</f>
        <v>231</v>
      </c>
      <c r="B232" t="str">
        <f>'Calificaciones Informatica Indu'!B232</f>
        <v>Mora Gabriel</v>
      </c>
      <c r="C232">
        <f>'Calificaciones Informatica Indu'!C232</f>
        <v>0</v>
      </c>
      <c r="D232" t="str">
        <f>'Calificaciones Informatica Indu'!D232</f>
        <v>NP</v>
      </c>
      <c r="E232" t="str">
        <f>'Calificaciones Informatica Indu'!E232</f>
        <v>NP</v>
      </c>
      <c r="F232" t="str">
        <f>'Calificaciones Informatica Indu'!F232</f>
        <v>NP</v>
      </c>
      <c r="G232" t="str">
        <f>'Calificaciones Informatica Indu'!G232</f>
        <v>NP</v>
      </c>
      <c r="H232">
        <f>'Calificaciones Informatica Indu'!H232</f>
        <v>0</v>
      </c>
      <c r="I232" s="2" t="s">
        <v>265</v>
      </c>
      <c r="J232">
        <f>'Calificaciones Informatica Indu'!J232</f>
        <v>1</v>
      </c>
      <c r="K232" t="str">
        <f>'Calificaciones Informatica Indu'!K232</f>
        <v>2012-2013</v>
      </c>
      <c r="L232">
        <f>'Calificaciones Informatica Indu'!L232</f>
        <v>3</v>
      </c>
    </row>
    <row r="233">
      <c r="A233">
        <f>'Calificaciones Informatica Indu'!A233</f>
        <v>232</v>
      </c>
      <c r="B233" t="str">
        <f>'Calificaciones Informatica Indu'!B233</f>
        <v>Moreno Castillo</v>
      </c>
      <c r="C233">
        <f>'Calificaciones Informatica Indu'!C233</f>
        <v>0.1</v>
      </c>
      <c r="D233">
        <f>'Calificaciones Informatica Indu'!D233</f>
        <v>0.8</v>
      </c>
      <c r="E233">
        <f>'Calificaciones Informatica Indu'!E233</f>
        <v>0.7</v>
      </c>
      <c r="F233">
        <f>'Calificaciones Informatica Indu'!F233</f>
        <v>1</v>
      </c>
      <c r="G233">
        <f>'Calificaciones Informatica Indu'!G233</f>
        <v>1.65</v>
      </c>
      <c r="H233">
        <f>'Calificaciones Informatica Indu'!H233</f>
        <v>1.5</v>
      </c>
      <c r="I233">
        <f>'Calificaciones Informatica Indu'!I233</f>
        <v>5.75</v>
      </c>
      <c r="J233">
        <f>'Calificaciones Informatica Indu'!J233</f>
        <v>1</v>
      </c>
      <c r="K233" t="str">
        <f>'Calificaciones Informatica Indu'!K233</f>
        <v>2012-2013</v>
      </c>
      <c r="L233">
        <f>'Calificaciones Informatica Indu'!L233</f>
        <v>1</v>
      </c>
    </row>
    <row r="234">
      <c r="A234">
        <f>'Calificaciones Informatica Indu'!A234</f>
        <v>233</v>
      </c>
      <c r="B234" t="str">
        <f>'Calificaciones Informatica Indu'!B234</f>
        <v>Moreno Castillo</v>
      </c>
      <c r="C234">
        <f>'Calificaciones Informatica Indu'!C234</f>
        <v>0.8</v>
      </c>
      <c r="D234">
        <f>'Calificaciones Informatica Indu'!D234</f>
        <v>1.27</v>
      </c>
      <c r="E234">
        <f>'Calificaciones Informatica Indu'!E234</f>
        <v>0.81</v>
      </c>
      <c r="F234">
        <f>'Calificaciones Informatica Indu'!F234</f>
        <v>0.9</v>
      </c>
      <c r="G234">
        <f>'Calificaciones Informatica Indu'!G234</f>
        <v>2.85</v>
      </c>
      <c r="H234">
        <f>'Calificaciones Informatica Indu'!H234</f>
        <v>1.4</v>
      </c>
      <c r="I234">
        <f>'Calificaciones Informatica Indu'!I234</f>
        <v>8.03</v>
      </c>
      <c r="J234">
        <f>'Calificaciones Informatica Indu'!J234</f>
        <v>1</v>
      </c>
      <c r="K234" t="str">
        <f>'Calificaciones Informatica Indu'!K234</f>
        <v>2012-2013</v>
      </c>
      <c r="L234">
        <f>'Calificaciones Informatica Indu'!L234</f>
        <v>1</v>
      </c>
    </row>
    <row r="235">
      <c r="A235">
        <f>'Calificaciones Informatica Indu'!A235</f>
        <v>234</v>
      </c>
      <c r="B235" t="str">
        <f>'Calificaciones Informatica Indu'!B235</f>
        <v>Moreno García</v>
      </c>
      <c r="C235">
        <f>'Calificaciones Informatica Indu'!C235</f>
        <v>0.3</v>
      </c>
      <c r="D235">
        <f>'Calificaciones Informatica Indu'!D235</f>
        <v>1.57</v>
      </c>
      <c r="E235">
        <f>'Calificaciones Informatica Indu'!E235</f>
        <v>0.74</v>
      </c>
      <c r="F235">
        <f>'Calificaciones Informatica Indu'!F235</f>
        <v>0.4125</v>
      </c>
      <c r="G235">
        <f>'Calificaciones Informatica Indu'!G235</f>
        <v>2.775</v>
      </c>
      <c r="H235">
        <f>'Calificaciones Informatica Indu'!H235</f>
        <v>0.42</v>
      </c>
      <c r="I235">
        <f>'Calificaciones Informatica Indu'!I235</f>
        <v>6.2175</v>
      </c>
      <c r="J235">
        <f>'Calificaciones Informatica Indu'!J235</f>
        <v>1</v>
      </c>
      <c r="K235" t="str">
        <f>'Calificaciones Informatica Indu'!K235</f>
        <v>2012-2013</v>
      </c>
      <c r="L235">
        <f>'Calificaciones Informatica Indu'!L235</f>
        <v>1</v>
      </c>
    </row>
    <row r="236">
      <c r="A236">
        <f>'Calificaciones Informatica Indu'!A236</f>
        <v>235</v>
      </c>
      <c r="B236" t="str">
        <f>'Calificaciones Informatica Indu'!B236</f>
        <v>Moreno San Pedro</v>
      </c>
      <c r="C236">
        <f>'Calificaciones Informatica Indu'!C236</f>
        <v>1</v>
      </c>
      <c r="D236">
        <f>'Calificaciones Informatica Indu'!D236</f>
        <v>1.62</v>
      </c>
      <c r="E236">
        <f>'Calificaciones Informatica Indu'!E236</f>
        <v>0.81</v>
      </c>
      <c r="F236">
        <f>'Calificaciones Informatica Indu'!F236</f>
        <v>1.2</v>
      </c>
      <c r="G236">
        <f>'Calificaciones Informatica Indu'!G236</f>
        <v>2.925</v>
      </c>
      <c r="H236">
        <f>'Calificaciones Informatica Indu'!H236</f>
        <v>1.45</v>
      </c>
      <c r="I236">
        <f>'Calificaciones Informatica Indu'!I236</f>
        <v>9.005</v>
      </c>
      <c r="J236">
        <f>'Calificaciones Informatica Indu'!J236</f>
        <v>1</v>
      </c>
      <c r="K236" t="str">
        <f>'Calificaciones Informatica Indu'!K236</f>
        <v>2012-2013</v>
      </c>
      <c r="L236">
        <f>'Calificaciones Informatica Indu'!L236</f>
        <v>1</v>
      </c>
    </row>
    <row r="237">
      <c r="A237">
        <f>'Calificaciones Informatica Indu'!A237</f>
        <v>236</v>
      </c>
      <c r="B237" t="str">
        <f>'Calificaciones Informatica Indu'!B237</f>
        <v>Muñoz Orea</v>
      </c>
      <c r="C237">
        <f>'Calificaciones Informatica Indu'!C237</f>
        <v>1</v>
      </c>
      <c r="D237">
        <f>'Calificaciones Informatica Indu'!D237</f>
        <v>1.6</v>
      </c>
      <c r="E237">
        <f>'Calificaciones Informatica Indu'!E237</f>
        <v>1</v>
      </c>
      <c r="F237">
        <f>'Calificaciones Informatica Indu'!F237</f>
        <v>0.6</v>
      </c>
      <c r="G237">
        <f>'Calificaciones Informatica Indu'!G237</f>
        <v>0.675</v>
      </c>
      <c r="H237">
        <f>'Calificaciones Informatica Indu'!H237</f>
        <v>1.03</v>
      </c>
      <c r="I237">
        <f>'Calificaciones Informatica Indu'!I237</f>
        <v>5.905</v>
      </c>
      <c r="J237">
        <f>'Calificaciones Informatica Indu'!J237</f>
        <v>1</v>
      </c>
      <c r="K237" t="str">
        <f>'Calificaciones Informatica Indu'!K237</f>
        <v>2012-2013</v>
      </c>
      <c r="L237">
        <f>'Calificaciones Informatica Indu'!L237</f>
        <v>1</v>
      </c>
    </row>
    <row r="238">
      <c r="A238">
        <f>'Calificaciones Informatica Indu'!A238</f>
        <v>237</v>
      </c>
      <c r="B238" t="str">
        <f>'Calificaciones Informatica Indu'!B238</f>
        <v>Naharro Doñoro</v>
      </c>
      <c r="C238">
        <f>'Calificaciones Informatica Indu'!C238</f>
        <v>1</v>
      </c>
      <c r="D238">
        <f>'Calificaciones Informatica Indu'!D238</f>
        <v>1.55</v>
      </c>
      <c r="E238">
        <f>'Calificaciones Informatica Indu'!E238</f>
        <v>0.87</v>
      </c>
      <c r="F238">
        <f>'Calificaciones Informatica Indu'!F238</f>
        <v>1.125</v>
      </c>
      <c r="G238">
        <f>'Calificaciones Informatica Indu'!G238</f>
        <v>2.1</v>
      </c>
      <c r="H238">
        <f>'Calificaciones Informatica Indu'!H238</f>
        <v>1.5</v>
      </c>
      <c r="I238">
        <f>'Calificaciones Informatica Indu'!I238</f>
        <v>8.145</v>
      </c>
      <c r="J238">
        <f>'Calificaciones Informatica Indu'!J238</f>
        <v>1</v>
      </c>
      <c r="K238" t="str">
        <f>'Calificaciones Informatica Indu'!K238</f>
        <v>2012-2013</v>
      </c>
      <c r="L238">
        <f>'Calificaciones Informatica Indu'!L238</f>
        <v>3</v>
      </c>
    </row>
    <row r="239">
      <c r="A239">
        <f>'Calificaciones Informatica Indu'!A239</f>
        <v>238</v>
      </c>
      <c r="B239" t="str">
        <f>'Calificaciones Informatica Indu'!B239</f>
        <v>Nieva Velasco</v>
      </c>
      <c r="C239">
        <f>'Calificaciones Informatica Indu'!C239</f>
        <v>1</v>
      </c>
      <c r="D239">
        <f>'Calificaciones Informatica Indu'!D239</f>
        <v>1.16</v>
      </c>
      <c r="E239">
        <f>'Calificaciones Informatica Indu'!E239</f>
        <v>0.9</v>
      </c>
      <c r="F239">
        <f>'Calificaciones Informatica Indu'!F239</f>
        <v>0.9</v>
      </c>
      <c r="G239">
        <f>'Calificaciones Informatica Indu'!G239</f>
        <v>2.925</v>
      </c>
      <c r="H239">
        <f>'Calificaciones Informatica Indu'!H239</f>
        <v>1.5</v>
      </c>
      <c r="I239">
        <f>'Calificaciones Informatica Indu'!I239</f>
        <v>8.385</v>
      </c>
      <c r="J239">
        <f>'Calificaciones Informatica Indu'!J239</f>
        <v>1</v>
      </c>
      <c r="K239" t="str">
        <f>'Calificaciones Informatica Indu'!K239</f>
        <v>2012-2013</v>
      </c>
      <c r="L239">
        <f>'Calificaciones Informatica Indu'!L239</f>
        <v>1</v>
      </c>
    </row>
    <row r="240">
      <c r="A240">
        <f>'Calificaciones Informatica Indu'!A240</f>
        <v>239</v>
      </c>
      <c r="B240" t="str">
        <f>'Calificaciones Informatica Indu'!B240</f>
        <v>Nkoni Ondo Ayecaba</v>
      </c>
      <c r="C240">
        <f>'Calificaciones Informatica Indu'!C240</f>
        <v>0.3</v>
      </c>
      <c r="D240">
        <f>'Calificaciones Informatica Indu'!D240</f>
        <v>0.88</v>
      </c>
      <c r="E240">
        <f>'Calificaciones Informatica Indu'!E240</f>
        <v>0.6</v>
      </c>
      <c r="F240">
        <f>'Calificaciones Informatica Indu'!F240</f>
        <v>0.8625</v>
      </c>
      <c r="G240">
        <f>'Calificaciones Informatica Indu'!G240</f>
        <v>2.55</v>
      </c>
      <c r="H240">
        <f>'Calificaciones Informatica Indu'!H240</f>
        <v>0.78</v>
      </c>
      <c r="I240">
        <f>'Calificaciones Informatica Indu'!I240</f>
        <v>5.9725</v>
      </c>
      <c r="J240">
        <f>'Calificaciones Informatica Indu'!J240</f>
        <v>1</v>
      </c>
      <c r="K240" t="str">
        <f>'Calificaciones Informatica Indu'!K240</f>
        <v>2012-2013</v>
      </c>
      <c r="L240">
        <f>'Calificaciones Informatica Indu'!L240</f>
        <v>1</v>
      </c>
    </row>
    <row r="241">
      <c r="A241">
        <f>'Calificaciones Informatica Indu'!A241</f>
        <v>240</v>
      </c>
      <c r="B241" t="str">
        <f>'Calificaciones Informatica Indu'!B241</f>
        <v>Nova Pardo</v>
      </c>
      <c r="C241">
        <f>'Calificaciones Informatica Indu'!C241</f>
        <v>1</v>
      </c>
      <c r="D241">
        <f>'Calificaciones Informatica Indu'!D241</f>
        <v>1.43</v>
      </c>
      <c r="E241">
        <f>'Calificaciones Informatica Indu'!E241</f>
        <v>0.9</v>
      </c>
      <c r="F241">
        <f>'Calificaciones Informatica Indu'!F241</f>
        <v>1.05</v>
      </c>
      <c r="G241">
        <f>'Calificaciones Informatica Indu'!G241</f>
        <v>2.175</v>
      </c>
      <c r="H241">
        <f>'Calificaciones Informatica Indu'!H241</f>
        <v>1.5</v>
      </c>
      <c r="I241">
        <f>'Calificaciones Informatica Indu'!I241</f>
        <v>8.055</v>
      </c>
      <c r="J241">
        <f>'Calificaciones Informatica Indu'!J241</f>
        <v>1</v>
      </c>
      <c r="K241" t="str">
        <f>'Calificaciones Informatica Indu'!K241</f>
        <v>2012-2013</v>
      </c>
      <c r="L241">
        <f>'Calificaciones Informatica Indu'!L241</f>
        <v>1</v>
      </c>
    </row>
    <row r="242">
      <c r="A242">
        <f>'Calificaciones Informatica Indu'!A242</f>
        <v>241</v>
      </c>
      <c r="B242" t="str">
        <f>'Calificaciones Informatica Indu'!B242</f>
        <v>Nsi Ntongono</v>
      </c>
      <c r="C242">
        <f>'Calificaciones Informatica Indu'!C242</f>
        <v>0.1</v>
      </c>
      <c r="D242">
        <f>'Calificaciones Informatica Indu'!D242</f>
        <v>0.6</v>
      </c>
      <c r="E242">
        <f>'Calificaciones Informatica Indu'!E242</f>
        <v>0.6</v>
      </c>
      <c r="F242">
        <f>'Calificaciones Informatica Indu'!F242</f>
        <v>0.06</v>
      </c>
      <c r="G242" t="str">
        <f>'Calificaciones Informatica Indu'!G242</f>
        <v>NP</v>
      </c>
      <c r="H242">
        <f>'Calificaciones Informatica Indu'!H242</f>
        <v>0.3</v>
      </c>
      <c r="I242">
        <f>'Calificaciones Informatica Indu'!I242</f>
        <v>1.66</v>
      </c>
      <c r="J242">
        <f>'Calificaciones Informatica Indu'!J242</f>
        <v>1</v>
      </c>
      <c r="K242" t="str">
        <f>'Calificaciones Informatica Indu'!K242</f>
        <v>2012-2013</v>
      </c>
      <c r="L242">
        <f>'Calificaciones Informatica Indu'!L242</f>
        <v>1</v>
      </c>
    </row>
    <row r="243">
      <c r="A243">
        <f>'Calificaciones Informatica Indu'!A243</f>
        <v>242</v>
      </c>
      <c r="B243" t="str">
        <f>'Calificaciones Informatica Indu'!B243</f>
        <v>Nsue Onguene</v>
      </c>
      <c r="C243">
        <f>'Calificaciones Informatica Indu'!C243</f>
        <v>0.6</v>
      </c>
      <c r="D243">
        <f>'Calificaciones Informatica Indu'!D243</f>
        <v>1.88</v>
      </c>
      <c r="E243">
        <f>'Calificaciones Informatica Indu'!E243</f>
        <v>0.77</v>
      </c>
      <c r="F243">
        <f>'Calificaciones Informatica Indu'!F243</f>
        <v>0.525</v>
      </c>
      <c r="G243" t="str">
        <f>'Calificaciones Informatica Indu'!G243</f>
        <v>NP</v>
      </c>
      <c r="H243">
        <f>'Calificaciones Informatica Indu'!H243</f>
        <v>0.85</v>
      </c>
      <c r="I243">
        <f>'Calificaciones Informatica Indu'!I243</f>
        <v>4.625</v>
      </c>
      <c r="J243">
        <f>'Calificaciones Informatica Indu'!J243</f>
        <v>1</v>
      </c>
      <c r="K243" t="str">
        <f>'Calificaciones Informatica Indu'!K243</f>
        <v>2012-2013</v>
      </c>
      <c r="L243">
        <f>'Calificaciones Informatica Indu'!L243</f>
        <v>3</v>
      </c>
    </row>
    <row r="244">
      <c r="A244">
        <f>'Calificaciones Informatica Indu'!A244</f>
        <v>243</v>
      </c>
      <c r="B244" t="str">
        <f>'Calificaciones Informatica Indu'!B244</f>
        <v>Nsue Ayang</v>
      </c>
      <c r="C244">
        <f>'Calificaciones Informatica Indu'!C244</f>
        <v>0.2</v>
      </c>
      <c r="D244">
        <f>'Calificaciones Informatica Indu'!D244</f>
        <v>1.27</v>
      </c>
      <c r="E244">
        <f>'Calificaciones Informatica Indu'!E244</f>
        <v>0.6</v>
      </c>
      <c r="F244">
        <f>'Calificaciones Informatica Indu'!F244</f>
        <v>0.675</v>
      </c>
      <c r="G244">
        <f>'Calificaciones Informatica Indu'!G244</f>
        <v>0.3</v>
      </c>
      <c r="H244">
        <f>'Calificaciones Informatica Indu'!H244</f>
        <v>0.38</v>
      </c>
      <c r="I244">
        <f>'Calificaciones Informatica Indu'!I244</f>
        <v>3.425</v>
      </c>
      <c r="J244">
        <f>'Calificaciones Informatica Indu'!J244</f>
        <v>1</v>
      </c>
      <c r="K244" t="str">
        <f>'Calificaciones Informatica Indu'!K244</f>
        <v>2012-2013</v>
      </c>
      <c r="L244">
        <f>'Calificaciones Informatica Indu'!L244</f>
        <v>1</v>
      </c>
    </row>
    <row r="245">
      <c r="A245">
        <f>'Calificaciones Informatica Indu'!A245</f>
        <v>244</v>
      </c>
      <c r="B245" t="str">
        <f>'Calificaciones Informatica Indu'!B245</f>
        <v>Nve</v>
      </c>
      <c r="C245">
        <f>'Calificaciones Informatica Indu'!C245</f>
        <v>0.5</v>
      </c>
      <c r="D245">
        <f>'Calificaciones Informatica Indu'!D245</f>
        <v>1.35</v>
      </c>
      <c r="E245">
        <f>'Calificaciones Informatica Indu'!E245</f>
        <v>1</v>
      </c>
      <c r="F245">
        <f>'Calificaciones Informatica Indu'!F245</f>
        <v>0.9375</v>
      </c>
      <c r="G245">
        <f>'Calificaciones Informatica Indu'!G245</f>
        <v>1.2</v>
      </c>
      <c r="H245">
        <f>'Calificaciones Informatica Indu'!H245</f>
        <v>0.43</v>
      </c>
      <c r="I245">
        <f>'Calificaciones Informatica Indu'!I245</f>
        <v>5.4175</v>
      </c>
      <c r="J245">
        <f>'Calificaciones Informatica Indu'!J245</f>
        <v>1</v>
      </c>
      <c r="K245" t="str">
        <f>'Calificaciones Informatica Indu'!K245</f>
        <v>2012-2013</v>
      </c>
      <c r="L245">
        <f>'Calificaciones Informatica Indu'!L245</f>
        <v>1</v>
      </c>
    </row>
    <row r="246">
      <c r="A246">
        <f>'Calificaciones Informatica Indu'!A246</f>
        <v>245</v>
      </c>
      <c r="B246" t="str">
        <f>'Calificaciones Informatica Indu'!B246</f>
        <v>Orellana Arroba</v>
      </c>
      <c r="C246">
        <f>'Calificaciones Informatica Indu'!C246</f>
        <v>1</v>
      </c>
      <c r="D246">
        <f>'Calificaciones Informatica Indu'!D246</f>
        <v>1.97</v>
      </c>
      <c r="E246">
        <f>'Calificaciones Informatica Indu'!E246</f>
        <v>0.87</v>
      </c>
      <c r="F246">
        <f>'Calificaciones Informatica Indu'!F246</f>
        <v>1.5</v>
      </c>
      <c r="G246">
        <f>'Calificaciones Informatica Indu'!G246</f>
        <v>3</v>
      </c>
      <c r="H246">
        <f>'Calificaciones Informatica Indu'!H246</f>
        <v>1.5</v>
      </c>
      <c r="I246">
        <f>'Calificaciones Informatica Indu'!I246</f>
        <v>9.84</v>
      </c>
      <c r="J246">
        <f>'Calificaciones Informatica Indu'!J246</f>
        <v>1</v>
      </c>
      <c r="K246" t="str">
        <f>'Calificaciones Informatica Indu'!K246</f>
        <v>2012-2013</v>
      </c>
      <c r="L246">
        <f>'Calificaciones Informatica Indu'!L246</f>
        <v>1</v>
      </c>
    </row>
    <row r="247">
      <c r="A247">
        <f>'Calificaciones Informatica Indu'!A247</f>
        <v>246</v>
      </c>
      <c r="B247" t="str">
        <f>'Calificaciones Informatica Indu'!B247</f>
        <v>Ormeño Serrano</v>
      </c>
      <c r="C247">
        <f>'Calificaciones Informatica Indu'!C247</f>
        <v>0</v>
      </c>
      <c r="D247" t="str">
        <f>'Calificaciones Informatica Indu'!D247</f>
        <v>NP</v>
      </c>
      <c r="E247">
        <f>'Calificaciones Informatica Indu'!E247</f>
        <v>0.64</v>
      </c>
      <c r="F247" t="str">
        <f>'Calificaciones Informatica Indu'!F247</f>
        <v>NP</v>
      </c>
      <c r="G247" t="str">
        <f>'Calificaciones Informatica Indu'!G247</f>
        <v>NP</v>
      </c>
      <c r="H247">
        <f>'Calificaciones Informatica Indu'!H247</f>
        <v>0</v>
      </c>
      <c r="I247">
        <f>'Calificaciones Informatica Indu'!I247</f>
        <v>0.64</v>
      </c>
      <c r="J247">
        <f>'Calificaciones Informatica Indu'!J247</f>
        <v>1</v>
      </c>
      <c r="K247" t="str">
        <f>'Calificaciones Informatica Indu'!K247</f>
        <v>2012-2013</v>
      </c>
      <c r="L247">
        <f>'Calificaciones Informatica Indu'!L247</f>
        <v>3</v>
      </c>
    </row>
    <row r="248">
      <c r="A248">
        <f>'Calificaciones Informatica Indu'!A248</f>
        <v>247</v>
      </c>
      <c r="B248" t="str">
        <f>'Calificaciones Informatica Indu'!B248</f>
        <v>Palomino Montero</v>
      </c>
      <c r="C248">
        <f>'Calificaciones Informatica Indu'!C248</f>
        <v>0</v>
      </c>
      <c r="D248" t="str">
        <f>'Calificaciones Informatica Indu'!D248</f>
        <v>NP</v>
      </c>
      <c r="E248" t="str">
        <f>'Calificaciones Informatica Indu'!E248</f>
        <v>NP</v>
      </c>
      <c r="F248" t="str">
        <f>'Calificaciones Informatica Indu'!F248</f>
        <v>NP</v>
      </c>
      <c r="G248" t="str">
        <f>'Calificaciones Informatica Indu'!G248</f>
        <v>NP</v>
      </c>
      <c r="H248">
        <f>'Calificaciones Informatica Indu'!H248</f>
        <v>0</v>
      </c>
      <c r="I248" s="2" t="s">
        <v>265</v>
      </c>
      <c r="J248">
        <f>'Calificaciones Informatica Indu'!J248</f>
        <v>1</v>
      </c>
      <c r="K248" t="str">
        <f>'Calificaciones Informatica Indu'!K248</f>
        <v>2012-2013</v>
      </c>
      <c r="L248">
        <f>'Calificaciones Informatica Indu'!L248</f>
        <v>1</v>
      </c>
    </row>
    <row r="249">
      <c r="A249">
        <f>'Calificaciones Informatica Indu'!A249</f>
        <v>248</v>
      </c>
      <c r="B249" t="str">
        <f>'Calificaciones Informatica Indu'!B249</f>
        <v>Paniagua Jiménez</v>
      </c>
      <c r="C249">
        <f>'Calificaciones Informatica Indu'!C249</f>
        <v>0</v>
      </c>
      <c r="D249" t="str">
        <f>'Calificaciones Informatica Indu'!D249</f>
        <v>NP</v>
      </c>
      <c r="E249" t="str">
        <f>'Calificaciones Informatica Indu'!E249</f>
        <v>NP</v>
      </c>
      <c r="F249" t="str">
        <f>'Calificaciones Informatica Indu'!F249</f>
        <v>NP</v>
      </c>
      <c r="G249" t="str">
        <f>'Calificaciones Informatica Indu'!G249</f>
        <v>NP</v>
      </c>
      <c r="H249">
        <f>'Calificaciones Informatica Indu'!H249</f>
        <v>0</v>
      </c>
      <c r="I249" s="2" t="s">
        <v>265</v>
      </c>
      <c r="J249">
        <f>'Calificaciones Informatica Indu'!J249</f>
        <v>1</v>
      </c>
      <c r="K249" t="str">
        <f>'Calificaciones Informatica Indu'!K249</f>
        <v>2012-2013</v>
      </c>
      <c r="L249">
        <f>'Calificaciones Informatica Indu'!L249</f>
        <v>1</v>
      </c>
    </row>
    <row r="250">
      <c r="A250">
        <f>'Calificaciones Informatica Indu'!A250</f>
        <v>249</v>
      </c>
      <c r="B250" t="str">
        <f>'Calificaciones Informatica Indu'!B250</f>
        <v>Parra Soria</v>
      </c>
      <c r="C250">
        <f>'Calificaciones Informatica Indu'!C250</f>
        <v>1</v>
      </c>
      <c r="D250">
        <f>'Calificaciones Informatica Indu'!D250</f>
        <v>1.87</v>
      </c>
      <c r="E250">
        <f>'Calificaciones Informatica Indu'!E250</f>
        <v>0.97</v>
      </c>
      <c r="F250">
        <f>'Calificaciones Informatica Indu'!F250</f>
        <v>1.2</v>
      </c>
      <c r="G250">
        <f>'Calificaciones Informatica Indu'!G250</f>
        <v>2.325</v>
      </c>
      <c r="H250">
        <f>'Calificaciones Informatica Indu'!H250</f>
        <v>1.5</v>
      </c>
      <c r="I250">
        <f>'Calificaciones Informatica Indu'!I250</f>
        <v>8.865</v>
      </c>
      <c r="J250">
        <f>'Calificaciones Informatica Indu'!J250</f>
        <v>1</v>
      </c>
      <c r="K250" t="str">
        <f>'Calificaciones Informatica Indu'!K250</f>
        <v>2012-2013</v>
      </c>
      <c r="L250">
        <f>'Calificaciones Informatica Indu'!L250</f>
        <v>1</v>
      </c>
    </row>
    <row r="251">
      <c r="A251">
        <f>'Calificaciones Informatica Indu'!A251</f>
        <v>250</v>
      </c>
      <c r="B251" t="str">
        <f>'Calificaciones Informatica Indu'!B251</f>
        <v>Peco Calzado</v>
      </c>
      <c r="C251">
        <f>'Calificaciones Informatica Indu'!C251</f>
        <v>0</v>
      </c>
      <c r="D251" t="str">
        <f>'Calificaciones Informatica Indu'!D251</f>
        <v>NP</v>
      </c>
      <c r="E251" t="str">
        <f>'Calificaciones Informatica Indu'!E251</f>
        <v>NP</v>
      </c>
      <c r="F251" t="str">
        <f>'Calificaciones Informatica Indu'!F251</f>
        <v>NP</v>
      </c>
      <c r="G251" t="str">
        <f>'Calificaciones Informatica Indu'!G251</f>
        <v>NP</v>
      </c>
      <c r="H251">
        <f>'Calificaciones Informatica Indu'!H251</f>
        <v>0</v>
      </c>
      <c r="I251" s="2" t="s">
        <v>265</v>
      </c>
      <c r="J251">
        <f>'Calificaciones Informatica Indu'!J251</f>
        <v>1</v>
      </c>
      <c r="K251" t="str">
        <f>'Calificaciones Informatica Indu'!K251</f>
        <v>2012-2013</v>
      </c>
      <c r="L251">
        <f>'Calificaciones Informatica Indu'!L251</f>
        <v>1</v>
      </c>
    </row>
    <row r="252">
      <c r="A252">
        <f>'Calificaciones Informatica Indu'!A252</f>
        <v>251</v>
      </c>
      <c r="B252" t="str">
        <f>'Calificaciones Informatica Indu'!B252</f>
        <v>Pérez Sánchez</v>
      </c>
      <c r="C252">
        <f>'Calificaciones Informatica Indu'!C252</f>
        <v>1</v>
      </c>
      <c r="D252">
        <f>'Calificaciones Informatica Indu'!D252</f>
        <v>1.65</v>
      </c>
      <c r="E252">
        <f>'Calificaciones Informatica Indu'!E252</f>
        <v>0.4</v>
      </c>
      <c r="F252">
        <f>'Calificaciones Informatica Indu'!F252</f>
        <v>1.5</v>
      </c>
      <c r="G252">
        <f>'Calificaciones Informatica Indu'!G252</f>
        <v>1.85</v>
      </c>
      <c r="H252">
        <f>'Calificaciones Informatica Indu'!H252</f>
        <v>1.5</v>
      </c>
      <c r="I252">
        <f>'Calificaciones Informatica Indu'!I252</f>
        <v>7.9</v>
      </c>
      <c r="J252">
        <f>'Calificaciones Informatica Indu'!J252</f>
        <v>1</v>
      </c>
      <c r="K252" t="str">
        <f>'Calificaciones Informatica Indu'!K252</f>
        <v>2012-2013</v>
      </c>
      <c r="L252">
        <f>'Calificaciones Informatica Indu'!L252</f>
        <v>1</v>
      </c>
    </row>
    <row r="253">
      <c r="A253">
        <f>'Calificaciones Informatica Indu'!A253</f>
        <v>252</v>
      </c>
      <c r="B253" t="str">
        <f>'Calificaciones Informatica Indu'!B253</f>
        <v>Piedras de la Hoaz</v>
      </c>
      <c r="C253">
        <f>'Calificaciones Informatica Indu'!C253</f>
        <v>0</v>
      </c>
      <c r="D253" t="str">
        <f>'Calificaciones Informatica Indu'!D253</f>
        <v>NP</v>
      </c>
      <c r="E253" t="str">
        <f>'Calificaciones Informatica Indu'!E253</f>
        <v>NP</v>
      </c>
      <c r="F253" t="str">
        <f>'Calificaciones Informatica Indu'!F253</f>
        <v>NP</v>
      </c>
      <c r="G253" t="str">
        <f>'Calificaciones Informatica Indu'!G253</f>
        <v>NP</v>
      </c>
      <c r="H253">
        <f>'Calificaciones Informatica Indu'!H253</f>
        <v>0</v>
      </c>
      <c r="I253" s="2" t="s">
        <v>265</v>
      </c>
      <c r="J253">
        <f>'Calificaciones Informatica Indu'!J253</f>
        <v>1</v>
      </c>
      <c r="K253" t="str">
        <f>'Calificaciones Informatica Indu'!K253</f>
        <v>2012-2013</v>
      </c>
      <c r="L253">
        <f>'Calificaciones Informatica Indu'!L253</f>
        <v>1</v>
      </c>
    </row>
    <row r="254">
      <c r="A254">
        <f>'Calificaciones Informatica Indu'!A254</f>
        <v>253</v>
      </c>
      <c r="B254" t="str">
        <f>'Calificaciones Informatica Indu'!B254</f>
        <v>Pizarro Sánchez</v>
      </c>
      <c r="C254">
        <f>'Calificaciones Informatica Indu'!C254</f>
        <v>0.1</v>
      </c>
      <c r="D254">
        <f>'Calificaciones Informatica Indu'!D254</f>
        <v>0.8</v>
      </c>
      <c r="E254">
        <f>'Calificaciones Informatica Indu'!E254</f>
        <v>0.8</v>
      </c>
      <c r="F254">
        <f>'Calificaciones Informatica Indu'!F254</f>
        <v>0</v>
      </c>
      <c r="G254">
        <f>'Calificaciones Informatica Indu'!G254</f>
        <v>0.075</v>
      </c>
      <c r="H254">
        <f>'Calificaciones Informatica Indu'!H254</f>
        <v>0.45</v>
      </c>
      <c r="I254">
        <f>'Calificaciones Informatica Indu'!I254</f>
        <v>2.225</v>
      </c>
      <c r="J254">
        <f>'Calificaciones Informatica Indu'!J254</f>
        <v>1</v>
      </c>
      <c r="K254" t="str">
        <f>'Calificaciones Informatica Indu'!K254</f>
        <v>2012-2013</v>
      </c>
      <c r="L254">
        <f>'Calificaciones Informatica Indu'!L254</f>
        <v>1</v>
      </c>
    </row>
    <row r="255">
      <c r="A255">
        <f>'Calificaciones Informatica Indu'!A255</f>
        <v>254</v>
      </c>
      <c r="B255" t="str">
        <f>'Calificaciones Informatica Indu'!B255</f>
        <v>Porras Hidalgo</v>
      </c>
      <c r="C255">
        <f>'Calificaciones Informatica Indu'!C255</f>
        <v>0</v>
      </c>
      <c r="D255" t="str">
        <f>'Calificaciones Informatica Indu'!D255</f>
        <v>NP</v>
      </c>
      <c r="E255" t="str">
        <f>'Calificaciones Informatica Indu'!E255</f>
        <v>NP</v>
      </c>
      <c r="F255" t="str">
        <f>'Calificaciones Informatica Indu'!F255</f>
        <v>NP</v>
      </c>
      <c r="G255" t="str">
        <f>'Calificaciones Informatica Indu'!G255</f>
        <v>NP</v>
      </c>
      <c r="H255">
        <f>'Calificaciones Informatica Indu'!H255</f>
        <v>0</v>
      </c>
      <c r="I255" s="2" t="s">
        <v>265</v>
      </c>
      <c r="J255">
        <f>'Calificaciones Informatica Indu'!J255</f>
        <v>1</v>
      </c>
      <c r="K255" t="str">
        <f>'Calificaciones Informatica Indu'!K255</f>
        <v>2012-2013</v>
      </c>
      <c r="L255">
        <f>'Calificaciones Informatica Indu'!L255</f>
        <v>1</v>
      </c>
    </row>
    <row r="256">
      <c r="A256">
        <f>'Calificaciones Informatica Indu'!A256</f>
        <v>255</v>
      </c>
      <c r="B256" t="str">
        <f>'Calificaciones Informatica Indu'!B256</f>
        <v>Puerta Bustos</v>
      </c>
      <c r="C256">
        <f>'Calificaciones Informatica Indu'!C256</f>
        <v>0.5</v>
      </c>
      <c r="D256">
        <f>'Calificaciones Informatica Indu'!D256</f>
        <v>1.37</v>
      </c>
      <c r="E256">
        <f>'Calificaciones Informatica Indu'!E256</f>
        <v>0.74</v>
      </c>
      <c r="F256">
        <f>'Calificaciones Informatica Indu'!F256</f>
        <v>0.825</v>
      </c>
      <c r="G256">
        <f>'Calificaciones Informatica Indu'!G256</f>
        <v>0.825</v>
      </c>
      <c r="H256">
        <f>'Calificaciones Informatica Indu'!H256</f>
        <v>0.5</v>
      </c>
      <c r="I256">
        <f>'Calificaciones Informatica Indu'!I256</f>
        <v>4.76</v>
      </c>
      <c r="J256">
        <f>'Calificaciones Informatica Indu'!J256</f>
        <v>1</v>
      </c>
      <c r="K256" t="str">
        <f>'Calificaciones Informatica Indu'!K256</f>
        <v>2012-2013</v>
      </c>
      <c r="L256">
        <f>'Calificaciones Informatica Indu'!L256</f>
        <v>1</v>
      </c>
    </row>
    <row r="257">
      <c r="A257">
        <f>'Calificaciones Informatica Indu'!A257</f>
        <v>256</v>
      </c>
      <c r="B257" t="str">
        <f>'Calificaciones Informatica Indu'!B257</f>
        <v>Pulido Valle</v>
      </c>
      <c r="C257">
        <f>'Calificaciones Informatica Indu'!C257</f>
        <v>1</v>
      </c>
      <c r="D257">
        <f>'Calificaciones Informatica Indu'!D257</f>
        <v>1.25</v>
      </c>
      <c r="E257">
        <f>'Calificaciones Informatica Indu'!E257</f>
        <v>0.4</v>
      </c>
      <c r="F257">
        <f>'Calificaciones Informatica Indu'!F257</f>
        <v>1.1</v>
      </c>
      <c r="G257">
        <f>'Calificaciones Informatica Indu'!G257</f>
        <v>3</v>
      </c>
      <c r="H257">
        <f>'Calificaciones Informatica Indu'!H257</f>
        <v>1.35</v>
      </c>
      <c r="I257">
        <f>'Calificaciones Informatica Indu'!I257</f>
        <v>8.1</v>
      </c>
      <c r="J257">
        <f>'Calificaciones Informatica Indu'!J257</f>
        <v>1</v>
      </c>
      <c r="K257" t="str">
        <f>'Calificaciones Informatica Indu'!K257</f>
        <v>2012-2013</v>
      </c>
      <c r="L257">
        <f>'Calificaciones Informatica Indu'!L257</f>
        <v>1</v>
      </c>
    </row>
    <row r="258">
      <c r="A258">
        <f>'Calificaciones Informatica Indu'!A258</f>
        <v>257</v>
      </c>
      <c r="B258" t="str">
        <f>'Calificaciones Informatica Indu'!B258</f>
        <v>Quero Carrasco</v>
      </c>
      <c r="C258">
        <f>'Calificaciones Informatica Indu'!C258</f>
        <v>1</v>
      </c>
      <c r="D258">
        <f>'Calificaciones Informatica Indu'!D258</f>
        <v>0.94</v>
      </c>
      <c r="E258">
        <f>'Calificaciones Informatica Indu'!E258</f>
        <v>0.8</v>
      </c>
      <c r="F258">
        <f>'Calificaciones Informatica Indu'!F258</f>
        <v>1.0125</v>
      </c>
      <c r="G258">
        <f>'Calificaciones Informatica Indu'!G258</f>
        <v>1.275</v>
      </c>
      <c r="H258">
        <f>'Calificaciones Informatica Indu'!H258</f>
        <v>0.7</v>
      </c>
      <c r="I258">
        <f>'Calificaciones Informatica Indu'!I258</f>
        <v>5.7275</v>
      </c>
      <c r="J258">
        <f>'Calificaciones Informatica Indu'!J258</f>
        <v>1</v>
      </c>
      <c r="K258" t="str">
        <f>'Calificaciones Informatica Indu'!K258</f>
        <v>2012-2013</v>
      </c>
      <c r="L258">
        <f>'Calificaciones Informatica Indu'!L258</f>
        <v>1</v>
      </c>
    </row>
    <row r="259">
      <c r="A259">
        <f>'Calificaciones Informatica Indu'!A259</f>
        <v>258</v>
      </c>
      <c r="B259" t="str">
        <f>'Calificaciones Informatica Indu'!B259</f>
        <v>Rabat Gorbeña</v>
      </c>
      <c r="C259">
        <f>'Calificaciones Informatica Indu'!C259</f>
        <v>1</v>
      </c>
      <c r="D259">
        <f>'Calificaciones Informatica Indu'!D259</f>
        <v>1.49</v>
      </c>
      <c r="E259">
        <f>'Calificaciones Informatica Indu'!E259</f>
        <v>0.77</v>
      </c>
      <c r="F259">
        <f>'Calificaciones Informatica Indu'!F259</f>
        <v>0.8625</v>
      </c>
      <c r="G259">
        <f>'Calificaciones Informatica Indu'!G259</f>
        <v>2.175</v>
      </c>
      <c r="H259">
        <f>'Calificaciones Informatica Indu'!H259</f>
        <v>1.15</v>
      </c>
      <c r="I259">
        <f>'Calificaciones Informatica Indu'!I259</f>
        <v>7.4475</v>
      </c>
      <c r="J259">
        <f>'Calificaciones Informatica Indu'!J259</f>
        <v>1</v>
      </c>
      <c r="K259" t="str">
        <f>'Calificaciones Informatica Indu'!K259</f>
        <v>2012-2013</v>
      </c>
      <c r="L259">
        <f>'Calificaciones Informatica Indu'!L259</f>
        <v>3</v>
      </c>
    </row>
    <row r="260">
      <c r="A260">
        <f>'Calificaciones Informatica Indu'!A260</f>
        <v>259</v>
      </c>
      <c r="B260" t="str">
        <f>'Calificaciones Informatica Indu'!B260</f>
        <v>Ramilo Plata</v>
      </c>
      <c r="C260">
        <f>'Calificaciones Informatica Indu'!C260</f>
        <v>0.3</v>
      </c>
      <c r="D260">
        <f>'Calificaciones Informatica Indu'!D260</f>
        <v>1.25</v>
      </c>
      <c r="E260">
        <f>'Calificaciones Informatica Indu'!E260</f>
        <v>1</v>
      </c>
      <c r="F260">
        <f>'Calificaciones Informatica Indu'!F260</f>
        <v>0.6</v>
      </c>
      <c r="G260">
        <f>'Calificaciones Informatica Indu'!G260</f>
        <v>0.6</v>
      </c>
      <c r="H260">
        <f>'Calificaciones Informatica Indu'!H260</f>
        <v>1</v>
      </c>
      <c r="I260">
        <f>'Calificaciones Informatica Indu'!I260</f>
        <v>4.75</v>
      </c>
      <c r="J260">
        <f>'Calificaciones Informatica Indu'!J260</f>
        <v>1</v>
      </c>
      <c r="K260" t="str">
        <f>'Calificaciones Informatica Indu'!K260</f>
        <v>2012-2013</v>
      </c>
      <c r="L260">
        <f>'Calificaciones Informatica Indu'!L260</f>
        <v>1</v>
      </c>
    </row>
    <row r="261">
      <c r="A261">
        <f>'Calificaciones Informatica Indu'!A261</f>
        <v>260</v>
      </c>
      <c r="B261" t="str">
        <f>'Calificaciones Informatica Indu'!B261</f>
        <v>Reguillo Ferris</v>
      </c>
      <c r="C261">
        <f>'Calificaciones Informatica Indu'!C261</f>
        <v>0.5</v>
      </c>
      <c r="D261">
        <f>'Calificaciones Informatica Indu'!D261</f>
        <v>1</v>
      </c>
      <c r="E261">
        <f>'Calificaciones Informatica Indu'!E261</f>
        <v>1</v>
      </c>
      <c r="F261">
        <f>'Calificaciones Informatica Indu'!F261</f>
        <v>0</v>
      </c>
      <c r="G261">
        <f>'Calificaciones Informatica Indu'!G261</f>
        <v>0</v>
      </c>
      <c r="H261">
        <f>'Calificaciones Informatica Indu'!H261</f>
        <v>0.88</v>
      </c>
      <c r="I261">
        <f>'Calificaciones Informatica Indu'!I261</f>
        <v>3.38</v>
      </c>
      <c r="J261">
        <f>'Calificaciones Informatica Indu'!J261</f>
        <v>1</v>
      </c>
      <c r="K261" t="str">
        <f>'Calificaciones Informatica Indu'!K261</f>
        <v>2012-2013</v>
      </c>
      <c r="L261">
        <f>'Calificaciones Informatica Indu'!L261</f>
        <v>3</v>
      </c>
    </row>
    <row r="262">
      <c r="A262">
        <f>'Calificaciones Informatica Indu'!A262</f>
        <v>261</v>
      </c>
      <c r="B262" t="str">
        <f>'Calificaciones Informatica Indu'!B262</f>
        <v>Risco Cruz</v>
      </c>
      <c r="C262">
        <f>'Calificaciones Informatica Indu'!C262</f>
        <v>0</v>
      </c>
      <c r="D262" t="str">
        <f>'Calificaciones Informatica Indu'!D262</f>
        <v>NP</v>
      </c>
      <c r="E262" t="str">
        <f>'Calificaciones Informatica Indu'!E262</f>
        <v>NP</v>
      </c>
      <c r="F262" t="str">
        <f>'Calificaciones Informatica Indu'!F262</f>
        <v>NP</v>
      </c>
      <c r="G262" t="str">
        <f>'Calificaciones Informatica Indu'!G262</f>
        <v>NP</v>
      </c>
      <c r="H262">
        <f>'Calificaciones Informatica Indu'!H262</f>
        <v>0</v>
      </c>
      <c r="I262" s="2" t="s">
        <v>265</v>
      </c>
      <c r="J262">
        <f>'Calificaciones Informatica Indu'!J262</f>
        <v>1</v>
      </c>
      <c r="K262" t="str">
        <f>'Calificaciones Informatica Indu'!K262</f>
        <v>2012-2013</v>
      </c>
      <c r="L262">
        <f>'Calificaciones Informatica Indu'!L262</f>
        <v>1</v>
      </c>
    </row>
    <row r="263">
      <c r="A263">
        <f>'Calificaciones Informatica Indu'!A263</f>
        <v>262</v>
      </c>
      <c r="B263" t="str">
        <f>'Calificaciones Informatica Indu'!B263</f>
        <v>Rodriguez Lancha</v>
      </c>
      <c r="C263">
        <f>'Calificaciones Informatica Indu'!C263</f>
        <v>0</v>
      </c>
      <c r="D263">
        <f>'Calificaciones Informatica Indu'!D263</f>
        <v>1.07</v>
      </c>
      <c r="E263">
        <f>'Calificaciones Informatica Indu'!E263</f>
        <v>0.9</v>
      </c>
      <c r="F263">
        <f>'Calificaciones Informatica Indu'!F263</f>
        <v>0.4875</v>
      </c>
      <c r="G263" t="str">
        <f>'Calificaciones Informatica Indu'!G263</f>
        <v>NP</v>
      </c>
      <c r="H263">
        <f>'Calificaciones Informatica Indu'!H263</f>
        <v>0.47</v>
      </c>
      <c r="I263">
        <f>'Calificaciones Informatica Indu'!I263</f>
        <v>2.9275</v>
      </c>
      <c r="J263">
        <f>'Calificaciones Informatica Indu'!J263</f>
        <v>1</v>
      </c>
      <c r="K263" t="str">
        <f>'Calificaciones Informatica Indu'!K263</f>
        <v>2012-2013</v>
      </c>
      <c r="L263">
        <f>'Calificaciones Informatica Indu'!L263</f>
        <v>1</v>
      </c>
    </row>
    <row r="264">
      <c r="A264">
        <f>'Calificaciones Informatica Indu'!A264</f>
        <v>263</v>
      </c>
      <c r="B264" t="str">
        <f>'Calificaciones Informatica Indu'!B264</f>
        <v>Rodriguez Valero</v>
      </c>
      <c r="C264">
        <f>'Calificaciones Informatica Indu'!C264</f>
        <v>1</v>
      </c>
      <c r="D264">
        <f>'Calificaciones Informatica Indu'!D264</f>
        <v>1.82</v>
      </c>
      <c r="E264">
        <f>'Calificaciones Informatica Indu'!E264</f>
        <v>0.56</v>
      </c>
      <c r="F264">
        <f>'Calificaciones Informatica Indu'!F264</f>
        <v>1.35</v>
      </c>
      <c r="G264">
        <f>'Calificaciones Informatica Indu'!G264</f>
        <v>2.175</v>
      </c>
      <c r="H264">
        <f>'Calificaciones Informatica Indu'!H264</f>
        <v>1.1</v>
      </c>
      <c r="I264">
        <f>'Calificaciones Informatica Indu'!I264</f>
        <v>8.005</v>
      </c>
      <c r="J264">
        <f>'Calificaciones Informatica Indu'!J264</f>
        <v>1</v>
      </c>
      <c r="K264" t="str">
        <f>'Calificaciones Informatica Indu'!K264</f>
        <v>2012-2013</v>
      </c>
      <c r="L264">
        <f>'Calificaciones Informatica Indu'!L264</f>
        <v>3</v>
      </c>
    </row>
    <row r="265">
      <c r="A265">
        <f>'Calificaciones Informatica Indu'!A265</f>
        <v>264</v>
      </c>
      <c r="B265" t="str">
        <f>'Calificaciones Informatica Indu'!B265</f>
        <v>Romero Picazo</v>
      </c>
      <c r="C265">
        <f>'Calificaciones Informatica Indu'!C265</f>
        <v>0</v>
      </c>
      <c r="D265" t="str">
        <f>'Calificaciones Informatica Indu'!D265</f>
        <v>NP</v>
      </c>
      <c r="E265" t="str">
        <f>'Calificaciones Informatica Indu'!E265</f>
        <v>NP</v>
      </c>
      <c r="F265" t="str">
        <f>'Calificaciones Informatica Indu'!F265</f>
        <v>NP</v>
      </c>
      <c r="G265" t="str">
        <f>'Calificaciones Informatica Indu'!G265</f>
        <v>NP</v>
      </c>
      <c r="H265">
        <f>'Calificaciones Informatica Indu'!H265</f>
        <v>0</v>
      </c>
      <c r="I265" s="2" t="s">
        <v>265</v>
      </c>
      <c r="J265">
        <f>'Calificaciones Informatica Indu'!J265</f>
        <v>1</v>
      </c>
      <c r="K265" t="str">
        <f>'Calificaciones Informatica Indu'!K265</f>
        <v>2012-2013</v>
      </c>
      <c r="L265">
        <f>'Calificaciones Informatica Indu'!L265</f>
        <v>1</v>
      </c>
    </row>
    <row r="266">
      <c r="A266">
        <f>'Calificaciones Informatica Indu'!A266</f>
        <v>265</v>
      </c>
      <c r="B266" t="str">
        <f>'Calificaciones Informatica Indu'!B266</f>
        <v>Ruiz Diaz</v>
      </c>
      <c r="C266">
        <f>'Calificaciones Informatica Indu'!C266</f>
        <v>0.2</v>
      </c>
      <c r="D266">
        <f>'Calificaciones Informatica Indu'!D266</f>
        <v>1.95</v>
      </c>
      <c r="E266">
        <f>'Calificaciones Informatica Indu'!E266</f>
        <v>0.9</v>
      </c>
      <c r="F266">
        <f>'Calificaciones Informatica Indu'!F266</f>
        <v>0.525</v>
      </c>
      <c r="G266" t="str">
        <f>'Calificaciones Informatica Indu'!G266</f>
        <v>NP</v>
      </c>
      <c r="H266">
        <f>'Calificaciones Informatica Indu'!H266</f>
        <v>0.35</v>
      </c>
      <c r="I266">
        <f>'Calificaciones Informatica Indu'!I266</f>
        <v>3.925</v>
      </c>
      <c r="J266">
        <f>'Calificaciones Informatica Indu'!J266</f>
        <v>1</v>
      </c>
      <c r="K266" t="str">
        <f>'Calificaciones Informatica Indu'!K266</f>
        <v>2012-2013</v>
      </c>
      <c r="L266">
        <f>'Calificaciones Informatica Indu'!L266</f>
        <v>1</v>
      </c>
    </row>
    <row r="267">
      <c r="A267">
        <f>'Calificaciones Informatica Indu'!A267</f>
        <v>266</v>
      </c>
      <c r="B267" t="str">
        <f>'Calificaciones Informatica Indu'!B267</f>
        <v>Ruiz Escobar</v>
      </c>
      <c r="C267">
        <f>'Calificaciones Informatica Indu'!C267</f>
        <v>0.1</v>
      </c>
      <c r="D267">
        <f>'Calificaciones Informatica Indu'!D267</f>
        <v>0.54</v>
      </c>
      <c r="E267">
        <f>'Calificaciones Informatica Indu'!E267</f>
        <v>0.92</v>
      </c>
      <c r="F267">
        <f>'Calificaciones Informatica Indu'!F267</f>
        <v>0.375</v>
      </c>
      <c r="G267" t="str">
        <f>'Calificaciones Informatica Indu'!G267</f>
        <v>NP</v>
      </c>
      <c r="H267">
        <f>'Calificaciones Informatica Indu'!H267</f>
        <v>0.35</v>
      </c>
      <c r="I267">
        <f>'Calificaciones Informatica Indu'!I267</f>
        <v>2.285</v>
      </c>
      <c r="J267">
        <f>'Calificaciones Informatica Indu'!J267</f>
        <v>1</v>
      </c>
      <c r="K267" t="str">
        <f>'Calificaciones Informatica Indu'!K267</f>
        <v>2012-2013</v>
      </c>
      <c r="L267">
        <f>'Calificaciones Informatica Indu'!L267</f>
        <v>1</v>
      </c>
    </row>
    <row r="268">
      <c r="A268">
        <f>'Calificaciones Informatica Indu'!A268</f>
        <v>267</v>
      </c>
      <c r="B268" t="str">
        <f>'Calificaciones Informatica Indu'!B268</f>
        <v>Ruiz Fernández</v>
      </c>
      <c r="C268">
        <f>'Calificaciones Informatica Indu'!C268</f>
        <v>0</v>
      </c>
      <c r="D268" t="str">
        <f>'Calificaciones Informatica Indu'!D268</f>
        <v>NP</v>
      </c>
      <c r="E268" t="str">
        <f>'Calificaciones Informatica Indu'!E268</f>
        <v>NP</v>
      </c>
      <c r="F268" t="str">
        <f>'Calificaciones Informatica Indu'!F268</f>
        <v>NP</v>
      </c>
      <c r="G268" t="str">
        <f>'Calificaciones Informatica Indu'!G268</f>
        <v>NP</v>
      </c>
      <c r="H268">
        <f>'Calificaciones Informatica Indu'!H268</f>
        <v>0</v>
      </c>
      <c r="I268" s="2" t="s">
        <v>265</v>
      </c>
      <c r="J268">
        <f>'Calificaciones Informatica Indu'!J268</f>
        <v>1</v>
      </c>
      <c r="K268" t="str">
        <f>'Calificaciones Informatica Indu'!K268</f>
        <v>2012-2013</v>
      </c>
      <c r="L268">
        <f>'Calificaciones Informatica Indu'!L268</f>
        <v>1</v>
      </c>
    </row>
    <row r="269">
      <c r="A269">
        <f>'Calificaciones Informatica Indu'!A269</f>
        <v>268</v>
      </c>
      <c r="B269" t="str">
        <f>'Calificaciones Informatica Indu'!B269</f>
        <v>Ruiz Fernández</v>
      </c>
      <c r="C269">
        <f>'Calificaciones Informatica Indu'!C269</f>
        <v>0</v>
      </c>
      <c r="D269">
        <f>'Calificaciones Informatica Indu'!D269</f>
        <v>0.4</v>
      </c>
      <c r="E269">
        <f>'Calificaciones Informatica Indu'!E269</f>
        <v>0.5</v>
      </c>
      <c r="F269">
        <f>'Calificaciones Informatica Indu'!F269</f>
        <v>0</v>
      </c>
      <c r="G269" t="str">
        <f>'Calificaciones Informatica Indu'!G269</f>
        <v>NP</v>
      </c>
      <c r="H269">
        <f>'Calificaciones Informatica Indu'!H269</f>
        <v>0</v>
      </c>
      <c r="I269">
        <f>'Calificaciones Informatica Indu'!I269</f>
        <v>0.9</v>
      </c>
      <c r="J269">
        <f>'Calificaciones Informatica Indu'!J269</f>
        <v>1</v>
      </c>
      <c r="K269" t="str">
        <f>'Calificaciones Informatica Indu'!K269</f>
        <v>2012-2013</v>
      </c>
      <c r="L269">
        <f>'Calificaciones Informatica Indu'!L269</f>
        <v>1</v>
      </c>
    </row>
    <row r="270">
      <c r="A270">
        <f>'Calificaciones Informatica Indu'!A270</f>
        <v>269</v>
      </c>
      <c r="B270" t="str">
        <f>'Calificaciones Informatica Indu'!B270</f>
        <v>Ruiz Valero</v>
      </c>
      <c r="C270">
        <f>'Calificaciones Informatica Indu'!C270</f>
        <v>0</v>
      </c>
      <c r="D270" t="str">
        <f>'Calificaciones Informatica Indu'!D270</f>
        <v>NP</v>
      </c>
      <c r="E270" t="str">
        <f>'Calificaciones Informatica Indu'!E270</f>
        <v>NP</v>
      </c>
      <c r="F270" t="str">
        <f>'Calificaciones Informatica Indu'!F270</f>
        <v>NP</v>
      </c>
      <c r="G270" t="str">
        <f>'Calificaciones Informatica Indu'!G270</f>
        <v>NP</v>
      </c>
      <c r="H270">
        <f>'Calificaciones Informatica Indu'!H270</f>
        <v>0</v>
      </c>
      <c r="I270" s="2" t="s">
        <v>265</v>
      </c>
      <c r="J270">
        <f>'Calificaciones Informatica Indu'!J270</f>
        <v>1</v>
      </c>
      <c r="K270" t="str">
        <f>'Calificaciones Informatica Indu'!K270</f>
        <v>2012-2013</v>
      </c>
      <c r="L270">
        <f>'Calificaciones Informatica Indu'!L270</f>
        <v>1</v>
      </c>
    </row>
    <row r="271">
      <c r="A271">
        <f>'Calificaciones Informatica Indu'!A271</f>
        <v>270</v>
      </c>
      <c r="B271" t="str">
        <f>'Calificaciones Informatica Indu'!B271</f>
        <v>Sánchez Caballero</v>
      </c>
      <c r="C271">
        <f>'Calificaciones Informatica Indu'!C271</f>
        <v>1</v>
      </c>
      <c r="D271">
        <f>'Calificaciones Informatica Indu'!D271</f>
        <v>1.96</v>
      </c>
      <c r="E271">
        <f>'Calificaciones Informatica Indu'!E271</f>
        <v>0.93</v>
      </c>
      <c r="F271">
        <f>'Calificaciones Informatica Indu'!F271</f>
        <v>1.35</v>
      </c>
      <c r="G271">
        <f>'Calificaciones Informatica Indu'!G271</f>
        <v>2.925</v>
      </c>
      <c r="H271">
        <f>'Calificaciones Informatica Indu'!H271</f>
        <v>1.5</v>
      </c>
      <c r="I271">
        <f>'Calificaciones Informatica Indu'!I271</f>
        <v>9.665</v>
      </c>
      <c r="J271">
        <f>'Calificaciones Informatica Indu'!J271</f>
        <v>1</v>
      </c>
      <c r="K271" t="str">
        <f>'Calificaciones Informatica Indu'!K271</f>
        <v>2012-2013</v>
      </c>
      <c r="L271">
        <f>'Calificaciones Informatica Indu'!L271</f>
        <v>1</v>
      </c>
    </row>
    <row r="272">
      <c r="A272">
        <f>'Calificaciones Informatica Indu'!A272</f>
        <v>271</v>
      </c>
      <c r="B272" t="str">
        <f>'Calificaciones Informatica Indu'!B272</f>
        <v>Sánchez Coronado</v>
      </c>
      <c r="C272">
        <f>'Calificaciones Informatica Indu'!C272</f>
        <v>0</v>
      </c>
      <c r="D272" t="str">
        <f>'Calificaciones Informatica Indu'!D272</f>
        <v>NP</v>
      </c>
      <c r="E272" t="str">
        <f>'Calificaciones Informatica Indu'!E272</f>
        <v>NP</v>
      </c>
      <c r="F272" t="str">
        <f>'Calificaciones Informatica Indu'!F272</f>
        <v>NP</v>
      </c>
      <c r="G272" t="str">
        <f>'Calificaciones Informatica Indu'!G272</f>
        <v>NP</v>
      </c>
      <c r="H272">
        <f>'Calificaciones Informatica Indu'!H272</f>
        <v>0</v>
      </c>
      <c r="I272" s="2" t="s">
        <v>265</v>
      </c>
      <c r="J272">
        <f>'Calificaciones Informatica Indu'!J272</f>
        <v>1</v>
      </c>
      <c r="K272" t="str">
        <f>'Calificaciones Informatica Indu'!K272</f>
        <v>2012-2013</v>
      </c>
      <c r="L272">
        <f>'Calificaciones Informatica Indu'!L272</f>
        <v>1</v>
      </c>
    </row>
    <row r="273">
      <c r="A273">
        <f>'Calificaciones Informatica Indu'!A273</f>
        <v>272</v>
      </c>
      <c r="B273" t="str">
        <f>'Calificaciones Informatica Indu'!B273</f>
        <v>Sánchez Fuentes Segovia</v>
      </c>
      <c r="C273">
        <f>'Calificaciones Informatica Indu'!C273</f>
        <v>0.5</v>
      </c>
      <c r="D273">
        <f>'Calificaciones Informatica Indu'!D273</f>
        <v>1.66</v>
      </c>
      <c r="E273">
        <f>'Calificaciones Informatica Indu'!E273</f>
        <v>0.81</v>
      </c>
      <c r="F273">
        <f>'Calificaciones Informatica Indu'!F273</f>
        <v>0.4875</v>
      </c>
      <c r="G273" t="str">
        <f>'Calificaciones Informatica Indu'!G273</f>
        <v>NP</v>
      </c>
      <c r="H273">
        <f>'Calificaciones Informatica Indu'!H273</f>
        <v>0.6</v>
      </c>
      <c r="I273">
        <f>'Calificaciones Informatica Indu'!I273</f>
        <v>4.0575</v>
      </c>
      <c r="J273">
        <f>'Calificaciones Informatica Indu'!J273</f>
        <v>1</v>
      </c>
      <c r="K273" t="str">
        <f>'Calificaciones Informatica Indu'!K273</f>
        <v>2012-2013</v>
      </c>
      <c r="L273">
        <f>'Calificaciones Informatica Indu'!L273</f>
        <v>1</v>
      </c>
    </row>
    <row r="274">
      <c r="A274">
        <f>'Calificaciones Informatica Indu'!A274</f>
        <v>273</v>
      </c>
      <c r="B274" t="str">
        <f>'Calificaciones Informatica Indu'!B274</f>
        <v>Sánchez Gallego</v>
      </c>
      <c r="C274">
        <f>'Calificaciones Informatica Indu'!C274</f>
        <v>1</v>
      </c>
      <c r="D274">
        <f>'Calificaciones Informatica Indu'!D274</f>
        <v>2</v>
      </c>
      <c r="E274">
        <f>'Calificaciones Informatica Indu'!E274</f>
        <v>0.4</v>
      </c>
      <c r="F274">
        <f>'Calificaciones Informatica Indu'!F274</f>
        <v>1</v>
      </c>
      <c r="G274">
        <f>'Calificaciones Informatica Indu'!G274</f>
        <v>1.25</v>
      </c>
      <c r="H274">
        <f>'Calificaciones Informatica Indu'!H274</f>
        <v>1</v>
      </c>
      <c r="I274">
        <f>'Calificaciones Informatica Indu'!I274</f>
        <v>6.65</v>
      </c>
      <c r="J274">
        <f>'Calificaciones Informatica Indu'!J274</f>
        <v>1</v>
      </c>
      <c r="K274" t="str">
        <f>'Calificaciones Informatica Indu'!K274</f>
        <v>2012-2013</v>
      </c>
      <c r="L274">
        <f>'Calificaciones Informatica Indu'!L274</f>
        <v>1</v>
      </c>
    </row>
    <row r="275">
      <c r="A275">
        <f>'Calificaciones Informatica Indu'!A275</f>
        <v>274</v>
      </c>
      <c r="B275" t="str">
        <f>'Calificaciones Informatica Indu'!B275</f>
        <v>Sánchez Negrete</v>
      </c>
      <c r="C275">
        <f>'Calificaciones Informatica Indu'!C275</f>
        <v>0</v>
      </c>
      <c r="D275">
        <f>'Calificaciones Informatica Indu'!D275</f>
        <v>0.67</v>
      </c>
      <c r="E275">
        <f>'Calificaciones Informatica Indu'!E275</f>
        <v>0.75</v>
      </c>
      <c r="F275">
        <f>'Calificaciones Informatica Indu'!F275</f>
        <v>0.8625</v>
      </c>
      <c r="G275">
        <f>'Calificaciones Informatica Indu'!G275</f>
        <v>1.575</v>
      </c>
      <c r="H275">
        <f>'Calificaciones Informatica Indu'!H275</f>
        <v>0.4</v>
      </c>
      <c r="I275">
        <f>'Calificaciones Informatica Indu'!I275</f>
        <v>4.2575</v>
      </c>
      <c r="J275">
        <f>'Calificaciones Informatica Indu'!J275</f>
        <v>1</v>
      </c>
      <c r="K275" t="str">
        <f>'Calificaciones Informatica Indu'!K275</f>
        <v>2012-2013</v>
      </c>
      <c r="L275">
        <f>'Calificaciones Informatica Indu'!L275</f>
        <v>1</v>
      </c>
    </row>
    <row r="276">
      <c r="A276">
        <f>'Calificaciones Informatica Indu'!A276</f>
        <v>275</v>
      </c>
      <c r="B276" t="str">
        <f>'Calificaciones Informatica Indu'!B276</f>
        <v>Sánchez Rodriguez</v>
      </c>
      <c r="C276">
        <f>'Calificaciones Informatica Indu'!C276</f>
        <v>0</v>
      </c>
      <c r="D276" t="str">
        <f>'Calificaciones Informatica Indu'!D276</f>
        <v>NP</v>
      </c>
      <c r="E276" t="str">
        <f>'Calificaciones Informatica Indu'!E276</f>
        <v>NP</v>
      </c>
      <c r="F276" t="str">
        <f>'Calificaciones Informatica Indu'!F276</f>
        <v>NP</v>
      </c>
      <c r="G276" t="str">
        <f>'Calificaciones Informatica Indu'!G276</f>
        <v>NP</v>
      </c>
      <c r="H276">
        <f>'Calificaciones Informatica Indu'!H276</f>
        <v>0</v>
      </c>
      <c r="I276" s="2" t="s">
        <v>265</v>
      </c>
      <c r="J276">
        <f>'Calificaciones Informatica Indu'!J276</f>
        <v>1</v>
      </c>
      <c r="K276" t="str">
        <f>'Calificaciones Informatica Indu'!K276</f>
        <v>2012-2013</v>
      </c>
      <c r="L276">
        <f>'Calificaciones Informatica Indu'!L276</f>
        <v>1</v>
      </c>
    </row>
    <row r="277">
      <c r="A277">
        <f>'Calificaciones Informatica Indu'!A277</f>
        <v>276</v>
      </c>
      <c r="B277" t="str">
        <f>'Calificaciones Informatica Indu'!B277</f>
        <v>Sánchez Santiago</v>
      </c>
      <c r="C277">
        <f>'Calificaciones Informatica Indu'!C277</f>
        <v>1</v>
      </c>
      <c r="D277">
        <f>'Calificaciones Informatica Indu'!D277</f>
        <v>1.82</v>
      </c>
      <c r="E277">
        <f>'Calificaciones Informatica Indu'!E277</f>
        <v>0.92</v>
      </c>
      <c r="F277">
        <f>'Calificaciones Informatica Indu'!F277</f>
        <v>0.6</v>
      </c>
      <c r="G277">
        <f>'Calificaciones Informatica Indu'!G277</f>
        <v>2.925</v>
      </c>
      <c r="H277">
        <f>'Calificaciones Informatica Indu'!H277</f>
        <v>1.5</v>
      </c>
      <c r="I277">
        <f>'Calificaciones Informatica Indu'!I277</f>
        <v>8.765</v>
      </c>
      <c r="J277">
        <f>'Calificaciones Informatica Indu'!J277</f>
        <v>1</v>
      </c>
      <c r="K277" t="str">
        <f>'Calificaciones Informatica Indu'!K277</f>
        <v>2012-2013</v>
      </c>
      <c r="L277">
        <f>'Calificaciones Informatica Indu'!L277</f>
        <v>1</v>
      </c>
    </row>
    <row r="278">
      <c r="A278">
        <f>'Calificaciones Informatica Indu'!A278</f>
        <v>277</v>
      </c>
      <c r="B278" t="str">
        <f>'Calificaciones Informatica Indu'!B278</f>
        <v>Sánchez Viñambres</v>
      </c>
      <c r="C278">
        <f>'Calificaciones Informatica Indu'!C278</f>
        <v>1</v>
      </c>
      <c r="D278">
        <f>'Calificaciones Informatica Indu'!D278</f>
        <v>2</v>
      </c>
      <c r="E278">
        <f>'Calificaciones Informatica Indu'!E278</f>
        <v>0.45</v>
      </c>
      <c r="F278">
        <f>'Calificaciones Informatica Indu'!F278</f>
        <v>1</v>
      </c>
      <c r="G278">
        <f>'Calificaciones Informatica Indu'!G278</f>
        <v>1.55</v>
      </c>
      <c r="H278">
        <f>'Calificaciones Informatica Indu'!H278</f>
        <v>1.35</v>
      </c>
      <c r="I278">
        <f>'Calificaciones Informatica Indu'!I278</f>
        <v>7.35</v>
      </c>
      <c r="J278">
        <f>'Calificaciones Informatica Indu'!J278</f>
        <v>1</v>
      </c>
      <c r="K278" t="str">
        <f>'Calificaciones Informatica Indu'!K278</f>
        <v>2012-2013</v>
      </c>
      <c r="L278">
        <f>'Calificaciones Informatica Indu'!L278</f>
        <v>1</v>
      </c>
    </row>
    <row r="279">
      <c r="A279">
        <f>'Calificaciones Informatica Indu'!A279</f>
        <v>278</v>
      </c>
      <c r="B279" t="str">
        <f>'Calificaciones Informatica Indu'!B279</f>
        <v>Santos Martín</v>
      </c>
      <c r="C279">
        <f>'Calificaciones Informatica Indu'!C279</f>
        <v>0</v>
      </c>
      <c r="D279" t="str">
        <f>'Calificaciones Informatica Indu'!D279</f>
        <v>NP</v>
      </c>
      <c r="E279" t="str">
        <f>'Calificaciones Informatica Indu'!E279</f>
        <v>NP</v>
      </c>
      <c r="F279" t="str">
        <f>'Calificaciones Informatica Indu'!F279</f>
        <v>NP</v>
      </c>
      <c r="G279" t="str">
        <f>'Calificaciones Informatica Indu'!G279</f>
        <v>NP</v>
      </c>
      <c r="H279">
        <f>'Calificaciones Informatica Indu'!H279</f>
        <v>0</v>
      </c>
      <c r="I279" s="2" t="s">
        <v>265</v>
      </c>
      <c r="J279">
        <f>'Calificaciones Informatica Indu'!J279</f>
        <v>1</v>
      </c>
      <c r="K279" t="str">
        <f>'Calificaciones Informatica Indu'!K279</f>
        <v>2012-2013</v>
      </c>
      <c r="L279">
        <f>'Calificaciones Informatica Indu'!L279</f>
        <v>1</v>
      </c>
    </row>
    <row r="280">
      <c r="A280">
        <f>'Calificaciones Informatica Indu'!A280</f>
        <v>279</v>
      </c>
      <c r="B280" t="str">
        <f>'Calificaciones Informatica Indu'!B280</f>
        <v>Serrano Diaz</v>
      </c>
      <c r="C280">
        <f>'Calificaciones Informatica Indu'!C280</f>
        <v>0</v>
      </c>
      <c r="D280" t="str">
        <f>'Calificaciones Informatica Indu'!D280</f>
        <v>NP</v>
      </c>
      <c r="E280" t="str">
        <f>'Calificaciones Informatica Indu'!E280</f>
        <v>NP</v>
      </c>
      <c r="F280" t="str">
        <f>'Calificaciones Informatica Indu'!F280</f>
        <v>NP</v>
      </c>
      <c r="G280" t="str">
        <f>'Calificaciones Informatica Indu'!G280</f>
        <v>NP</v>
      </c>
      <c r="H280">
        <f>'Calificaciones Informatica Indu'!H280</f>
        <v>0</v>
      </c>
      <c r="I280" s="2" t="s">
        <v>265</v>
      </c>
      <c r="J280">
        <f>'Calificaciones Informatica Indu'!J280</f>
        <v>1</v>
      </c>
      <c r="K280" t="str">
        <f>'Calificaciones Informatica Indu'!K280</f>
        <v>2012-2013</v>
      </c>
      <c r="L280">
        <f>'Calificaciones Informatica Indu'!L280</f>
        <v>1</v>
      </c>
    </row>
    <row r="281">
      <c r="A281">
        <f>'Calificaciones Informatica Indu'!A281</f>
        <v>280</v>
      </c>
      <c r="B281" t="str">
        <f>'Calificaciones Informatica Indu'!B281</f>
        <v>Sila Roka</v>
      </c>
      <c r="C281">
        <f>'Calificaciones Informatica Indu'!C281</f>
        <v>0.2</v>
      </c>
      <c r="D281">
        <f>'Calificaciones Informatica Indu'!D281</f>
        <v>1.8</v>
      </c>
      <c r="E281">
        <f>'Calificaciones Informatica Indu'!E281</f>
        <v>0.77</v>
      </c>
      <c r="F281">
        <f>'Calificaciones Informatica Indu'!F281</f>
        <v>0</v>
      </c>
      <c r="G281" t="str">
        <f>'Calificaciones Informatica Indu'!G281</f>
        <v>NP</v>
      </c>
      <c r="H281">
        <f>'Calificaciones Informatica Indu'!H281</f>
        <v>0.24</v>
      </c>
      <c r="I281">
        <f>'Calificaciones Informatica Indu'!I281</f>
        <v>3.01</v>
      </c>
      <c r="J281">
        <f>'Calificaciones Informatica Indu'!J281</f>
        <v>1</v>
      </c>
      <c r="K281" t="str">
        <f>'Calificaciones Informatica Indu'!K281</f>
        <v>2012-2013</v>
      </c>
      <c r="L281">
        <f>'Calificaciones Informatica Indu'!L281</f>
        <v>1</v>
      </c>
    </row>
    <row r="282">
      <c r="A282">
        <f>'Calificaciones Informatica Indu'!A282</f>
        <v>281</v>
      </c>
      <c r="B282" t="str">
        <f>'Calificaciones Informatica Indu'!B282</f>
        <v>Sobrino Gutierrez</v>
      </c>
      <c r="C282">
        <f>'Calificaciones Informatica Indu'!C282</f>
        <v>0.1</v>
      </c>
      <c r="D282">
        <f>'Calificaciones Informatica Indu'!D282</f>
        <v>0.74</v>
      </c>
      <c r="E282">
        <f>'Calificaciones Informatica Indu'!E282</f>
        <v>0.8</v>
      </c>
      <c r="F282">
        <f>'Calificaciones Informatica Indu'!F282</f>
        <v>0</v>
      </c>
      <c r="G282" t="str">
        <f>'Calificaciones Informatica Indu'!G282</f>
        <v>NP</v>
      </c>
      <c r="H282">
        <f>'Calificaciones Informatica Indu'!H282</f>
        <v>0.3</v>
      </c>
      <c r="I282">
        <f>'Calificaciones Informatica Indu'!I282</f>
        <v>1.94</v>
      </c>
      <c r="J282">
        <f>'Calificaciones Informatica Indu'!J282</f>
        <v>1</v>
      </c>
      <c r="K282" t="str">
        <f>'Calificaciones Informatica Indu'!K282</f>
        <v>2012-2013</v>
      </c>
      <c r="L282">
        <f>'Calificaciones Informatica Indu'!L282</f>
        <v>3</v>
      </c>
    </row>
    <row r="283">
      <c r="A283">
        <f>'Calificaciones Informatica Indu'!A283</f>
        <v>282</v>
      </c>
      <c r="B283" t="str">
        <f>'Calificaciones Informatica Indu'!B283</f>
        <v>Tejeda Fernández</v>
      </c>
      <c r="C283">
        <f>'Calificaciones Informatica Indu'!C283</f>
        <v>0</v>
      </c>
      <c r="D283" t="str">
        <f>'Calificaciones Informatica Indu'!D283</f>
        <v>NP</v>
      </c>
      <c r="E283" t="str">
        <f>'Calificaciones Informatica Indu'!E283</f>
        <v>NP</v>
      </c>
      <c r="F283" t="str">
        <f>'Calificaciones Informatica Indu'!F283</f>
        <v>NP</v>
      </c>
      <c r="G283" t="str">
        <f>'Calificaciones Informatica Indu'!G283</f>
        <v>NP</v>
      </c>
      <c r="H283">
        <f>'Calificaciones Informatica Indu'!H283</f>
        <v>0</v>
      </c>
      <c r="I283" s="2" t="s">
        <v>265</v>
      </c>
      <c r="J283">
        <f>'Calificaciones Informatica Indu'!J283</f>
        <v>1</v>
      </c>
      <c r="K283" t="str">
        <f>'Calificaciones Informatica Indu'!K283</f>
        <v>2012-2013</v>
      </c>
      <c r="L283">
        <f>'Calificaciones Informatica Indu'!L283</f>
        <v>1</v>
      </c>
    </row>
    <row r="284">
      <c r="A284">
        <f>'Calificaciones Informatica Indu'!A284</f>
        <v>283</v>
      </c>
      <c r="B284" t="str">
        <f>'Calificaciones Informatica Indu'!B284</f>
        <v>Tellez Matey</v>
      </c>
      <c r="C284">
        <f>'Calificaciones Informatica Indu'!C284</f>
        <v>0</v>
      </c>
      <c r="D284">
        <f>'Calificaciones Informatica Indu'!D284</f>
        <v>1</v>
      </c>
      <c r="E284">
        <f>'Calificaciones Informatica Indu'!E284</f>
        <v>0.25</v>
      </c>
      <c r="F284">
        <f>'Calificaciones Informatica Indu'!F284</f>
        <v>0</v>
      </c>
      <c r="G284">
        <f>'Calificaciones Informatica Indu'!G284</f>
        <v>0.25</v>
      </c>
      <c r="H284">
        <f>'Calificaciones Informatica Indu'!H284</f>
        <v>0</v>
      </c>
      <c r="I284">
        <f>'Calificaciones Informatica Indu'!I284</f>
        <v>1.5</v>
      </c>
      <c r="J284">
        <f>'Calificaciones Informatica Indu'!J284</f>
        <v>1</v>
      </c>
      <c r="K284" t="str">
        <f>'Calificaciones Informatica Indu'!K284</f>
        <v>2012-2013</v>
      </c>
      <c r="L284">
        <f>'Calificaciones Informatica Indu'!L284</f>
        <v>1</v>
      </c>
    </row>
    <row r="285">
      <c r="A285">
        <f>'Calificaciones Informatica Indu'!A285</f>
        <v>284</v>
      </c>
      <c r="B285" t="str">
        <f>'Calificaciones Informatica Indu'!B285</f>
        <v>Templado Rodriguez</v>
      </c>
      <c r="C285">
        <f>'Calificaciones Informatica Indu'!C285</f>
        <v>0</v>
      </c>
      <c r="D285" t="str">
        <f>'Calificaciones Informatica Indu'!D285</f>
        <v>NP</v>
      </c>
      <c r="E285">
        <f>'Calificaciones Informatica Indu'!E285</f>
        <v>0.86</v>
      </c>
      <c r="F285" t="str">
        <f>'Calificaciones Informatica Indu'!F285</f>
        <v>NP</v>
      </c>
      <c r="G285" t="str">
        <f>'Calificaciones Informatica Indu'!G285</f>
        <v>NP</v>
      </c>
      <c r="H285">
        <f>'Calificaciones Informatica Indu'!H285</f>
        <v>0.2</v>
      </c>
      <c r="I285">
        <f>'Calificaciones Informatica Indu'!I285</f>
        <v>1.06</v>
      </c>
      <c r="J285">
        <f>'Calificaciones Informatica Indu'!J285</f>
        <v>1</v>
      </c>
      <c r="K285" t="str">
        <f>'Calificaciones Informatica Indu'!K285</f>
        <v>2012-2013</v>
      </c>
      <c r="L285">
        <f>'Calificaciones Informatica Indu'!L285</f>
        <v>3</v>
      </c>
    </row>
    <row r="286">
      <c r="A286">
        <f>'Calificaciones Informatica Indu'!A286</f>
        <v>285</v>
      </c>
      <c r="B286" t="str">
        <f>'Calificaciones Informatica Indu'!B286</f>
        <v>Toledano Arenas</v>
      </c>
      <c r="C286">
        <f>'Calificaciones Informatica Indu'!C286</f>
        <v>0</v>
      </c>
      <c r="D286" t="str">
        <f>'Calificaciones Informatica Indu'!D286</f>
        <v>NP</v>
      </c>
      <c r="E286" t="str">
        <f>'Calificaciones Informatica Indu'!E286</f>
        <v>NP</v>
      </c>
      <c r="F286" t="str">
        <f>'Calificaciones Informatica Indu'!F286</f>
        <v>NP</v>
      </c>
      <c r="G286" t="str">
        <f>'Calificaciones Informatica Indu'!G286</f>
        <v>NP</v>
      </c>
      <c r="H286">
        <f>'Calificaciones Informatica Indu'!H286</f>
        <v>0</v>
      </c>
      <c r="I286" s="2" t="s">
        <v>265</v>
      </c>
      <c r="J286">
        <f>'Calificaciones Informatica Indu'!J286</f>
        <v>1</v>
      </c>
      <c r="K286" t="str">
        <f>'Calificaciones Informatica Indu'!K286</f>
        <v>2012-2013</v>
      </c>
      <c r="L286">
        <f>'Calificaciones Informatica Indu'!L286</f>
        <v>1</v>
      </c>
    </row>
    <row r="287">
      <c r="A287">
        <f>'Calificaciones Informatica Indu'!A287</f>
        <v>286</v>
      </c>
      <c r="B287" t="str">
        <f>'Calificaciones Informatica Indu'!B287</f>
        <v>Trujillo García</v>
      </c>
      <c r="C287">
        <f>'Calificaciones Informatica Indu'!C287</f>
        <v>1</v>
      </c>
      <c r="D287">
        <f>'Calificaciones Informatica Indu'!D287</f>
        <v>1.62</v>
      </c>
      <c r="E287">
        <f>'Calificaciones Informatica Indu'!E287</f>
        <v>0.81</v>
      </c>
      <c r="F287">
        <f>'Calificaciones Informatica Indu'!F287</f>
        <v>0.825</v>
      </c>
      <c r="G287">
        <f>'Calificaciones Informatica Indu'!G287</f>
        <v>1.725</v>
      </c>
      <c r="H287">
        <f>'Calificaciones Informatica Indu'!H287</f>
        <v>1.15</v>
      </c>
      <c r="I287">
        <f>'Calificaciones Informatica Indu'!I287</f>
        <v>7.13</v>
      </c>
      <c r="J287">
        <f>'Calificaciones Informatica Indu'!J287</f>
        <v>1</v>
      </c>
      <c r="K287" t="str">
        <f>'Calificaciones Informatica Indu'!K287</f>
        <v>2012-2013</v>
      </c>
      <c r="L287">
        <f>'Calificaciones Informatica Indu'!L287</f>
        <v>1</v>
      </c>
    </row>
    <row r="288">
      <c r="A288">
        <f>'Calificaciones Informatica Indu'!A288</f>
        <v>287</v>
      </c>
      <c r="B288" t="str">
        <f>'Calificaciones Informatica Indu'!B288</f>
        <v>Valdes Andrada</v>
      </c>
      <c r="C288">
        <f>'Calificaciones Informatica Indu'!C288</f>
        <v>0.4</v>
      </c>
      <c r="D288">
        <f>'Calificaciones Informatica Indu'!D288</f>
        <v>1.07</v>
      </c>
      <c r="E288">
        <f>'Calificaciones Informatica Indu'!E288</f>
        <v>1</v>
      </c>
      <c r="F288">
        <f>'Calificaciones Informatica Indu'!F288</f>
        <v>0.45</v>
      </c>
      <c r="G288" t="str">
        <f>'Calificaciones Informatica Indu'!G288</f>
        <v>NP</v>
      </c>
      <c r="H288">
        <f>'Calificaciones Informatica Indu'!H288</f>
        <v>0.55</v>
      </c>
      <c r="I288">
        <f>'Calificaciones Informatica Indu'!I288</f>
        <v>3.47</v>
      </c>
      <c r="J288">
        <f>'Calificaciones Informatica Indu'!J288</f>
        <v>1</v>
      </c>
      <c r="K288" t="str">
        <f>'Calificaciones Informatica Indu'!K288</f>
        <v>2012-2013</v>
      </c>
      <c r="L288">
        <f>'Calificaciones Informatica Indu'!L288</f>
        <v>1</v>
      </c>
    </row>
    <row r="289">
      <c r="A289">
        <f>'Calificaciones Informatica Indu'!A289</f>
        <v>288</v>
      </c>
      <c r="B289" t="str">
        <f>'Calificaciones Informatica Indu'!B289</f>
        <v>Vazquez Rodriguez</v>
      </c>
      <c r="C289">
        <f>'Calificaciones Informatica Indu'!C289</f>
        <v>0</v>
      </c>
      <c r="D289" t="str">
        <f>'Calificaciones Informatica Indu'!D289</f>
        <v>NP</v>
      </c>
      <c r="E289" t="str">
        <f>'Calificaciones Informatica Indu'!E289</f>
        <v>NP</v>
      </c>
      <c r="F289" t="str">
        <f>'Calificaciones Informatica Indu'!F289</f>
        <v>NP</v>
      </c>
      <c r="G289" t="str">
        <f>'Calificaciones Informatica Indu'!G289</f>
        <v>NP</v>
      </c>
      <c r="H289">
        <f>'Calificaciones Informatica Indu'!H289</f>
        <v>0</v>
      </c>
      <c r="I289" s="2" t="s">
        <v>265</v>
      </c>
      <c r="J289">
        <f>'Calificaciones Informatica Indu'!J289</f>
        <v>1</v>
      </c>
      <c r="K289" t="str">
        <f>'Calificaciones Informatica Indu'!K289</f>
        <v>2012-2013</v>
      </c>
      <c r="L289">
        <f>'Calificaciones Informatica Indu'!L289</f>
        <v>1</v>
      </c>
    </row>
    <row r="290">
      <c r="A290">
        <f>'Calificaciones Informatica Indu'!A290</f>
        <v>289</v>
      </c>
      <c r="B290" t="str">
        <f>'Calificaciones Informatica Indu'!B290</f>
        <v>Villanueva Gutierrez</v>
      </c>
      <c r="C290">
        <f>'Calificaciones Informatica Indu'!C290</f>
        <v>1</v>
      </c>
      <c r="D290">
        <f>'Calificaciones Informatica Indu'!D290</f>
        <v>1.83</v>
      </c>
      <c r="E290">
        <f>'Calificaciones Informatica Indu'!E290</f>
        <v>1</v>
      </c>
      <c r="F290">
        <f>'Calificaciones Informatica Indu'!F290</f>
        <v>0.8625</v>
      </c>
      <c r="G290">
        <f>'Calificaciones Informatica Indu'!G290</f>
        <v>1.5</v>
      </c>
      <c r="H290">
        <f>'Calificaciones Informatica Indu'!H290</f>
        <v>1.5</v>
      </c>
      <c r="I290">
        <f>'Calificaciones Informatica Indu'!I290</f>
        <v>7.6925</v>
      </c>
      <c r="J290">
        <f>'Calificaciones Informatica Indu'!J290</f>
        <v>1</v>
      </c>
      <c r="K290" t="str">
        <f>'Calificaciones Informatica Indu'!K290</f>
        <v>2012-2013</v>
      </c>
      <c r="L290">
        <f>'Calificaciones Informatica Indu'!L290</f>
        <v>1</v>
      </c>
    </row>
    <row r="291">
      <c r="A291">
        <f>'Calificaciones Informatica Indu'!A291</f>
        <v>290</v>
      </c>
      <c r="B291" t="str">
        <f>'Calificaciones Informatica Indu'!B291</f>
        <v>Velayos Perez</v>
      </c>
      <c r="C291">
        <f>'Calificaciones Informatica Indu'!C291</f>
        <v>0.3</v>
      </c>
      <c r="D291">
        <f>'Calificaciones Informatica Indu'!D291</f>
        <v>0.83</v>
      </c>
      <c r="E291">
        <f>'Calificaciones Informatica Indu'!E291</f>
        <v>0.74</v>
      </c>
      <c r="F291">
        <f>'Calificaciones Informatica Indu'!F291</f>
        <v>0</v>
      </c>
      <c r="G291">
        <f>'Calificaciones Informatica Indu'!G291</f>
        <v>0.15</v>
      </c>
      <c r="H291">
        <f>'Calificaciones Informatica Indu'!H291</f>
        <v>0.27</v>
      </c>
      <c r="I291">
        <f>'Calificaciones Informatica Indu'!I291</f>
        <v>2.29</v>
      </c>
      <c r="J291">
        <f>'Calificaciones Informatica Indu'!J291</f>
        <v>1</v>
      </c>
      <c r="K291" t="str">
        <f>'Calificaciones Informatica Indu'!K291</f>
        <v>2012-2013</v>
      </c>
      <c r="L291">
        <f>'Calificaciones Informatica Indu'!L291</f>
        <v>1</v>
      </c>
    </row>
    <row r="292">
      <c r="A292">
        <f>'Calificaciones Informatica Indu'!A292</f>
        <v>291</v>
      </c>
      <c r="B292" t="str">
        <f>'Calificaciones Informatica Indu'!B292</f>
        <v>Zamora Negrillo</v>
      </c>
      <c r="C292">
        <f>'Calificaciones Informatica Indu'!C292</f>
        <v>0</v>
      </c>
      <c r="D292">
        <f>'Calificaciones Informatica Indu'!D292</f>
        <v>1.26</v>
      </c>
      <c r="E292">
        <f>'Calificaciones Informatica Indu'!E292</f>
        <v>1</v>
      </c>
      <c r="F292">
        <f>'Calificaciones Informatica Indu'!F292</f>
        <v>0.225</v>
      </c>
      <c r="G292" t="str">
        <f>'Calificaciones Informatica Indu'!G292</f>
        <v>NP</v>
      </c>
      <c r="H292">
        <f>'Calificaciones Informatica Indu'!H292</f>
        <v>0.2</v>
      </c>
      <c r="I292">
        <f>'Calificaciones Informatica Indu'!I292</f>
        <v>2.685</v>
      </c>
      <c r="J292">
        <f>'Calificaciones Informatica Indu'!J292</f>
        <v>1</v>
      </c>
      <c r="K292" t="str">
        <f>'Calificaciones Informatica Indu'!K292</f>
        <v>2012-2013</v>
      </c>
      <c r="L292">
        <f>'Calificaciones Informatica Indu'!L292</f>
        <v>3</v>
      </c>
    </row>
    <row r="293">
      <c r="A293">
        <f>'Calificaciones Informatica Indu'!A293</f>
        <v>292</v>
      </c>
      <c r="B293" t="str">
        <f>'Calificaciones Informatica Indu'!B293</f>
        <v>Zamora Valenzuela</v>
      </c>
      <c r="C293">
        <f>'Calificaciones Informatica Indu'!C293</f>
        <v>0.2</v>
      </c>
      <c r="D293">
        <f>'Calificaciones Informatica Indu'!D293</f>
        <v>0.58</v>
      </c>
      <c r="E293">
        <f>'Calificaciones Informatica Indu'!E293</f>
        <v>0.58</v>
      </c>
      <c r="F293">
        <f>'Calificaciones Informatica Indu'!F293</f>
        <v>0.075</v>
      </c>
      <c r="G293">
        <f>'Calificaciones Informatica Indu'!G293</f>
        <v>0</v>
      </c>
      <c r="H293">
        <f>'Calificaciones Informatica Indu'!H293</f>
        <v>0.22</v>
      </c>
      <c r="I293">
        <f>'Calificaciones Informatica Indu'!I293</f>
        <v>1.655</v>
      </c>
      <c r="J293">
        <f>'Calificaciones Informatica Indu'!J293</f>
        <v>1</v>
      </c>
      <c r="K293" t="str">
        <f>'Calificaciones Informatica Indu'!K293</f>
        <v>2012-2013</v>
      </c>
      <c r="L293">
        <f>'Calificaciones Informatica Indu'!L293</f>
        <v>1</v>
      </c>
    </row>
    <row r="294">
      <c r="A294">
        <f>'Calificaciones Informatica Indu'!A294</f>
        <v>293</v>
      </c>
      <c r="B294" t="str">
        <f>'Calificaciones Informatica Indu'!B294</f>
        <v>Zamorano Toledano</v>
      </c>
      <c r="C294">
        <f>'Calificaciones Informatica Indu'!C294</f>
        <v>0.1</v>
      </c>
      <c r="D294">
        <f>'Calificaciones Informatica Indu'!D294</f>
        <v>0.97</v>
      </c>
      <c r="E294">
        <f>'Calificaciones Informatica Indu'!E294</f>
        <v>0.8</v>
      </c>
      <c r="F294">
        <f>'Calificaciones Informatica Indu'!F294</f>
        <v>0.45</v>
      </c>
      <c r="G294">
        <f>'Calificaciones Informatica Indu'!G294</f>
        <v>0.525</v>
      </c>
      <c r="H294">
        <f>'Calificaciones Informatica Indu'!H294</f>
        <v>0.8</v>
      </c>
      <c r="I294">
        <f>'Calificaciones Informatica Indu'!I294</f>
        <v>3.645</v>
      </c>
      <c r="J294">
        <f>'Calificaciones Informatica Indu'!J294</f>
        <v>1</v>
      </c>
      <c r="K294" t="str">
        <f>'Calificaciones Informatica Indu'!K294</f>
        <v>2012-2013</v>
      </c>
      <c r="L294">
        <f>'Calificaciones Informatica Indu'!L294</f>
        <v>1</v>
      </c>
    </row>
    <row r="295">
      <c r="A295">
        <f>'Calificaciones Informatica Indu'!A295</f>
        <v>294</v>
      </c>
      <c r="B295" t="str">
        <f>'Calificaciones Informatica Indu'!B295</f>
        <v>Aceituno Marcos</v>
      </c>
      <c r="C295">
        <f>'Calificaciones Informatica Indu'!C295</f>
        <v>0.4</v>
      </c>
      <c r="D295">
        <f>'Calificaciones Informatica Indu'!D295</f>
        <v>1.42</v>
      </c>
      <c r="E295">
        <f>'Calificaciones Informatica Indu'!E295</f>
        <v>0.6</v>
      </c>
      <c r="F295">
        <f>'Calificaciones Informatica Indu'!F295</f>
        <v>1.5</v>
      </c>
      <c r="G295">
        <f>'Calificaciones Informatica Indu'!G295</f>
        <v>1.5</v>
      </c>
      <c r="H295">
        <f>'Calificaciones Informatica Indu'!H295</f>
        <v>1.25</v>
      </c>
      <c r="I295">
        <f>'Calificaciones Informatica Indu'!I295</f>
        <v>6.67</v>
      </c>
      <c r="J295">
        <f>'Calificaciones Informatica Indu'!J295</f>
        <v>2</v>
      </c>
      <c r="K295" t="str">
        <f>'Calificaciones Informatica Indu'!K295</f>
        <v>2012-2013</v>
      </c>
      <c r="L295">
        <f>'Calificaciones Informatica Indu'!L295</f>
        <v>2</v>
      </c>
    </row>
    <row r="296">
      <c r="A296">
        <f>'Calificaciones Informatica Indu'!A296</f>
        <v>295</v>
      </c>
      <c r="B296" t="str">
        <f>'Calificaciones Informatica Indu'!B296</f>
        <v>Arévalo Cáceres</v>
      </c>
      <c r="C296">
        <f>'Calificaciones Informatica Indu'!C296</f>
        <v>1</v>
      </c>
      <c r="D296">
        <f>'Calificaciones Informatica Indu'!D296</f>
        <v>1.08</v>
      </c>
      <c r="E296">
        <f>'Calificaciones Informatica Indu'!E296</f>
        <v>0.92</v>
      </c>
      <c r="F296">
        <f>'Calificaciones Informatica Indu'!F296</f>
        <v>0</v>
      </c>
      <c r="G296">
        <f>'Calificaciones Informatica Indu'!G296</f>
        <v>1</v>
      </c>
      <c r="H296">
        <f>'Calificaciones Informatica Indu'!H296</f>
        <v>0.9</v>
      </c>
      <c r="I296">
        <f>'Calificaciones Informatica Indu'!I296</f>
        <v>4.9</v>
      </c>
      <c r="J296">
        <f>'Calificaciones Informatica Indu'!J296</f>
        <v>2</v>
      </c>
      <c r="K296" t="str">
        <f>'Calificaciones Informatica Indu'!K296</f>
        <v>2012-2013</v>
      </c>
      <c r="L296">
        <f>'Calificaciones Informatica Indu'!L296</f>
        <v>2</v>
      </c>
    </row>
    <row r="297">
      <c r="A297">
        <f>'Calificaciones Informatica Indu'!A297</f>
        <v>296</v>
      </c>
      <c r="B297" t="str">
        <f>'Calificaciones Informatica Indu'!B297</f>
        <v>Bravo Ruiz</v>
      </c>
      <c r="C297">
        <f>'Calificaciones Informatica Indu'!C297</f>
        <v>1</v>
      </c>
      <c r="D297">
        <f>'Calificaciones Informatica Indu'!D297</f>
        <v>1.56</v>
      </c>
      <c r="E297">
        <f>'Calificaciones Informatica Indu'!E297</f>
        <v>0.81</v>
      </c>
      <c r="F297">
        <f>'Calificaciones Informatica Indu'!F297</f>
        <v>1.4</v>
      </c>
      <c r="G297">
        <f>'Calificaciones Informatica Indu'!G297</f>
        <v>2.4</v>
      </c>
      <c r="H297">
        <f>'Calificaciones Informatica Indu'!H297</f>
        <v>0.25</v>
      </c>
      <c r="I297">
        <f>'Calificaciones Informatica Indu'!I297</f>
        <v>7.42</v>
      </c>
      <c r="J297">
        <f>'Calificaciones Informatica Indu'!J297</f>
        <v>2</v>
      </c>
      <c r="K297" t="str">
        <f>'Calificaciones Informatica Indu'!K297</f>
        <v>2012-2013</v>
      </c>
      <c r="L297">
        <f>'Calificaciones Informatica Indu'!L297</f>
        <v>2</v>
      </c>
    </row>
    <row r="298">
      <c r="A298">
        <f>'Calificaciones Informatica Indu'!A298</f>
        <v>297</v>
      </c>
      <c r="B298" t="str">
        <f>'Calificaciones Informatica Indu'!B298</f>
        <v>Campos López</v>
      </c>
      <c r="C298">
        <f>'Calificaciones Informatica Indu'!C298</f>
        <v>0.3</v>
      </c>
      <c r="D298">
        <f>'Calificaciones Informatica Indu'!D298</f>
        <v>1.3</v>
      </c>
      <c r="E298">
        <f>'Calificaciones Informatica Indu'!E298</f>
        <v>0.15</v>
      </c>
      <c r="F298">
        <f>'Calificaciones Informatica Indu'!F298</f>
        <v>0</v>
      </c>
      <c r="G298">
        <f>'Calificaciones Informatica Indu'!G298</f>
        <v>0</v>
      </c>
      <c r="H298">
        <f>'Calificaciones Informatica Indu'!H298</f>
        <v>0.47</v>
      </c>
      <c r="I298">
        <f>'Calificaciones Informatica Indu'!I298</f>
        <v>2.22</v>
      </c>
      <c r="J298">
        <f>'Calificaciones Informatica Indu'!J298</f>
        <v>2</v>
      </c>
      <c r="K298" t="str">
        <f>'Calificaciones Informatica Indu'!K298</f>
        <v>2012-2013</v>
      </c>
      <c r="L298">
        <f>'Calificaciones Informatica Indu'!L298</f>
        <v>2</v>
      </c>
    </row>
    <row r="299">
      <c r="A299">
        <f>'Calificaciones Informatica Indu'!A299</f>
        <v>298</v>
      </c>
      <c r="B299" t="str">
        <f>'Calificaciones Informatica Indu'!B299</f>
        <v>Castillo Cabrera</v>
      </c>
      <c r="C299">
        <f>'Calificaciones Informatica Indu'!C299</f>
        <v>0.1</v>
      </c>
      <c r="D299">
        <f>'Calificaciones Informatica Indu'!D299</f>
        <v>1.02</v>
      </c>
      <c r="E299">
        <f>'Calificaciones Informatica Indu'!E299</f>
        <v>1</v>
      </c>
      <c r="F299">
        <f>'Calificaciones Informatica Indu'!F299</f>
        <v>0.75</v>
      </c>
      <c r="G299">
        <f>'Calificaciones Informatica Indu'!G299</f>
        <v>1.2</v>
      </c>
      <c r="H299">
        <f>'Calificaciones Informatica Indu'!H299</f>
        <v>0.9</v>
      </c>
      <c r="I299">
        <f>'Calificaciones Informatica Indu'!I299</f>
        <v>4.97</v>
      </c>
      <c r="J299">
        <f>'Calificaciones Informatica Indu'!J299</f>
        <v>2</v>
      </c>
      <c r="K299" t="str">
        <f>'Calificaciones Informatica Indu'!K299</f>
        <v>2012-2013</v>
      </c>
      <c r="L299">
        <f>'Calificaciones Informatica Indu'!L299</f>
        <v>2</v>
      </c>
    </row>
    <row r="300">
      <c r="A300">
        <f>'Calificaciones Informatica Indu'!A300</f>
        <v>299</v>
      </c>
      <c r="B300" t="str">
        <f>'Calificaciones Informatica Indu'!B300</f>
        <v>Chamorro Ortega</v>
      </c>
      <c r="C300">
        <f>'Calificaciones Informatica Indu'!C300</f>
        <v>0.2</v>
      </c>
      <c r="D300">
        <f>'Calificaciones Informatica Indu'!D300</f>
        <v>1.8</v>
      </c>
      <c r="E300">
        <f>'Calificaciones Informatica Indu'!E300</f>
        <v>0.8</v>
      </c>
      <c r="F300">
        <f>'Calificaciones Informatica Indu'!F300</f>
        <v>0.6</v>
      </c>
      <c r="G300">
        <f>'Calificaciones Informatica Indu'!G300</f>
        <v>1.9</v>
      </c>
      <c r="H300">
        <f>'Calificaciones Informatica Indu'!H300</f>
        <v>0.35</v>
      </c>
      <c r="I300">
        <f>'Calificaciones Informatica Indu'!I300</f>
        <v>5.65</v>
      </c>
      <c r="J300">
        <f>'Calificaciones Informatica Indu'!J300</f>
        <v>2</v>
      </c>
      <c r="K300" t="str">
        <f>'Calificaciones Informatica Indu'!K300</f>
        <v>2012-2013</v>
      </c>
      <c r="L300">
        <f>'Calificaciones Informatica Indu'!L300</f>
        <v>4</v>
      </c>
    </row>
    <row r="301">
      <c r="A301">
        <f>'Calificaciones Informatica Indu'!A301</f>
        <v>300</v>
      </c>
      <c r="B301" t="str">
        <f>'Calificaciones Informatica Indu'!B301</f>
        <v>García del Castillo Serrano</v>
      </c>
      <c r="C301">
        <f>'Calificaciones Informatica Indu'!C301</f>
        <v>0.1</v>
      </c>
      <c r="D301">
        <f>'Calificaciones Informatica Indu'!D301</f>
        <v>0.84</v>
      </c>
      <c r="E301">
        <f>'Calificaciones Informatica Indu'!E301</f>
        <v>0.5</v>
      </c>
      <c r="F301">
        <f>'Calificaciones Informatica Indu'!F301</f>
        <v>1.1</v>
      </c>
      <c r="G301">
        <f>'Calificaciones Informatica Indu'!G301</f>
        <v>2.75</v>
      </c>
      <c r="H301">
        <f>'Calificaciones Informatica Indu'!H301</f>
        <v>1.02</v>
      </c>
      <c r="I301">
        <f>'Calificaciones Informatica Indu'!I301</f>
        <v>6.31</v>
      </c>
      <c r="J301">
        <f>'Calificaciones Informatica Indu'!J301</f>
        <v>2</v>
      </c>
      <c r="K301" t="str">
        <f>'Calificaciones Informatica Indu'!K301</f>
        <v>2012-2013</v>
      </c>
      <c r="L301">
        <f>'Calificaciones Informatica Indu'!L301</f>
        <v>2</v>
      </c>
    </row>
    <row r="302">
      <c r="A302">
        <f>'Calificaciones Informatica Indu'!A302</f>
        <v>301</v>
      </c>
      <c r="B302" t="str">
        <f>'Calificaciones Informatica Indu'!B302</f>
        <v>Giraldo Saez</v>
      </c>
      <c r="C302">
        <f>'Calificaciones Informatica Indu'!C302</f>
        <v>1</v>
      </c>
      <c r="D302">
        <f>'Calificaciones Informatica Indu'!D302</f>
        <v>1.26</v>
      </c>
      <c r="E302">
        <f>'Calificaciones Informatica Indu'!E302</f>
        <v>0.6</v>
      </c>
      <c r="F302">
        <f>'Calificaciones Informatica Indu'!F302</f>
        <v>1</v>
      </c>
      <c r="G302">
        <f>'Calificaciones Informatica Indu'!G302</f>
        <v>2</v>
      </c>
      <c r="H302">
        <f>'Calificaciones Informatica Indu'!H302</f>
        <v>0.8</v>
      </c>
      <c r="I302">
        <f>'Calificaciones Informatica Indu'!I302</f>
        <v>6.66</v>
      </c>
      <c r="J302">
        <f>'Calificaciones Informatica Indu'!J302</f>
        <v>2</v>
      </c>
      <c r="K302" t="str">
        <f>'Calificaciones Informatica Indu'!K302</f>
        <v>2012-2013</v>
      </c>
      <c r="L302">
        <f>'Calificaciones Informatica Indu'!L302</f>
        <v>2</v>
      </c>
    </row>
    <row r="303">
      <c r="A303">
        <f>'Calificaciones Informatica Indu'!A303</f>
        <v>302</v>
      </c>
      <c r="B303" t="str">
        <f>'Calificaciones Informatica Indu'!B303</f>
        <v>González Peña</v>
      </c>
      <c r="C303">
        <f>'Calificaciones Informatica Indu'!C303</f>
        <v>0</v>
      </c>
      <c r="D303">
        <f>'Calificaciones Informatica Indu'!D303</f>
        <v>1.55</v>
      </c>
      <c r="E303">
        <f>'Calificaciones Informatica Indu'!E303</f>
        <v>0.6</v>
      </c>
      <c r="F303">
        <f>'Calificaciones Informatica Indu'!F303</f>
        <v>1</v>
      </c>
      <c r="G303">
        <f>'Calificaciones Informatica Indu'!G303</f>
        <v>0.5</v>
      </c>
      <c r="H303">
        <f>'Calificaciones Informatica Indu'!H303</f>
        <v>0.75</v>
      </c>
      <c r="I303">
        <f>'Calificaciones Informatica Indu'!I303</f>
        <v>4.4</v>
      </c>
      <c r="J303">
        <f>'Calificaciones Informatica Indu'!J303</f>
        <v>2</v>
      </c>
      <c r="K303" t="str">
        <f>'Calificaciones Informatica Indu'!K303</f>
        <v>2012-2013</v>
      </c>
      <c r="L303">
        <f>'Calificaciones Informatica Indu'!L303</f>
        <v>2</v>
      </c>
    </row>
    <row r="304">
      <c r="A304">
        <f>'Calificaciones Informatica Indu'!A304</f>
        <v>303</v>
      </c>
      <c r="B304" t="str">
        <f>'Calificaciones Informatica Indu'!B304</f>
        <v>Guijarro Arribas</v>
      </c>
      <c r="C304">
        <f>'Calificaciones Informatica Indu'!C304</f>
        <v>0.65</v>
      </c>
      <c r="D304">
        <f>'Calificaciones Informatica Indu'!D304</f>
        <v>1.6</v>
      </c>
      <c r="E304">
        <f>'Calificaciones Informatica Indu'!E304</f>
        <v>0.78</v>
      </c>
      <c r="F304">
        <f>'Calificaciones Informatica Indu'!F304</f>
        <v>0.4</v>
      </c>
      <c r="G304">
        <f>'Calificaciones Informatica Indu'!G304</f>
        <v>0.5</v>
      </c>
      <c r="H304">
        <f>'Calificaciones Informatica Indu'!H304</f>
        <v>0.77</v>
      </c>
      <c r="I304">
        <f>'Calificaciones Informatica Indu'!I304</f>
        <v>4.7</v>
      </c>
      <c r="J304">
        <f>'Calificaciones Informatica Indu'!J304</f>
        <v>2</v>
      </c>
      <c r="K304" t="str">
        <f>'Calificaciones Informatica Indu'!K304</f>
        <v>2012-2013</v>
      </c>
      <c r="L304">
        <f>'Calificaciones Informatica Indu'!L304</f>
        <v>4</v>
      </c>
    </row>
    <row r="305">
      <c r="A305">
        <f>'Calificaciones Informatica Indu'!A305</f>
        <v>304</v>
      </c>
      <c r="B305" t="str">
        <f>'Calificaciones Informatica Indu'!B305</f>
        <v>Guijarro Arribas</v>
      </c>
      <c r="C305">
        <f>'Calificaciones Informatica Indu'!C305</f>
        <v>0.2</v>
      </c>
      <c r="D305">
        <f>'Calificaciones Informatica Indu'!D305</f>
        <v>1.27</v>
      </c>
      <c r="E305">
        <f>'Calificaciones Informatica Indu'!E305</f>
        <v>0.78</v>
      </c>
      <c r="F305">
        <f>'Calificaciones Informatica Indu'!F305</f>
        <v>0.25</v>
      </c>
      <c r="G305">
        <f>'Calificaciones Informatica Indu'!G305</f>
        <v>0</v>
      </c>
      <c r="H305">
        <f>'Calificaciones Informatica Indu'!H305</f>
        <v>0.27</v>
      </c>
      <c r="I305">
        <f>'Calificaciones Informatica Indu'!I305</f>
        <v>2.77</v>
      </c>
      <c r="J305">
        <f>'Calificaciones Informatica Indu'!J305</f>
        <v>2</v>
      </c>
      <c r="K305" t="str">
        <f>'Calificaciones Informatica Indu'!K305</f>
        <v>2012-2013</v>
      </c>
      <c r="L305">
        <f>'Calificaciones Informatica Indu'!L305</f>
        <v>4</v>
      </c>
    </row>
    <row r="306">
      <c r="A306">
        <f>'Calificaciones Informatica Indu'!A306</f>
        <v>305</v>
      </c>
      <c r="B306" t="str">
        <f>'Calificaciones Informatica Indu'!B306</f>
        <v>Juste Sala</v>
      </c>
      <c r="C306">
        <f>'Calificaciones Informatica Indu'!C306</f>
        <v>0.05</v>
      </c>
      <c r="D306">
        <f>'Calificaciones Informatica Indu'!D306</f>
        <v>1.07</v>
      </c>
      <c r="E306">
        <f>'Calificaciones Informatica Indu'!E306</f>
        <v>0.6</v>
      </c>
      <c r="F306">
        <f>'Calificaciones Informatica Indu'!F306</f>
        <v>0</v>
      </c>
      <c r="G306">
        <f>'Calificaciones Informatica Indu'!G306</f>
        <v>0</v>
      </c>
      <c r="H306">
        <f>'Calificaciones Informatica Indu'!H306</f>
        <v>0.45</v>
      </c>
      <c r="I306">
        <f>'Calificaciones Informatica Indu'!I306</f>
        <v>2.17</v>
      </c>
      <c r="J306">
        <f>'Calificaciones Informatica Indu'!J306</f>
        <v>2</v>
      </c>
      <c r="K306" t="str">
        <f>'Calificaciones Informatica Indu'!K306</f>
        <v>2012-2013</v>
      </c>
      <c r="L306">
        <f>'Calificaciones Informatica Indu'!L306</f>
        <v>4</v>
      </c>
    </row>
    <row r="307">
      <c r="A307">
        <f>'Calificaciones Informatica Indu'!A307</f>
        <v>306</v>
      </c>
      <c r="B307" t="str">
        <f>'Calificaciones Informatica Indu'!B307</f>
        <v>Martínez Lucas</v>
      </c>
      <c r="C307">
        <f>'Calificaciones Informatica Indu'!C307</f>
        <v>0</v>
      </c>
      <c r="D307">
        <f>'Calificaciones Informatica Indu'!D307</f>
        <v>0.5</v>
      </c>
      <c r="E307">
        <f>'Calificaciones Informatica Indu'!E307</f>
        <v>0</v>
      </c>
      <c r="F307">
        <f>'Calificaciones Informatica Indu'!F307</f>
        <v>0.25</v>
      </c>
      <c r="G307">
        <f>'Calificaciones Informatica Indu'!G307</f>
        <v>0</v>
      </c>
      <c r="H307">
        <f>'Calificaciones Informatica Indu'!H307</f>
        <v>0.35</v>
      </c>
      <c r="I307">
        <f>'Calificaciones Informatica Indu'!I307</f>
        <v>1.1</v>
      </c>
      <c r="J307">
        <f>'Calificaciones Informatica Indu'!J307</f>
        <v>2</v>
      </c>
      <c r="K307" t="str">
        <f>'Calificaciones Informatica Indu'!K307</f>
        <v>2012-2013</v>
      </c>
      <c r="L307">
        <f>'Calificaciones Informatica Indu'!L307</f>
        <v>2</v>
      </c>
    </row>
    <row r="308">
      <c r="A308">
        <f>'Calificaciones Informatica Indu'!A308</f>
        <v>307</v>
      </c>
      <c r="B308" t="str">
        <f>'Calificaciones Informatica Indu'!B308</f>
        <v>Martínez Munto</v>
      </c>
      <c r="C308">
        <f>'Calificaciones Informatica Indu'!C308</f>
        <v>0.4</v>
      </c>
      <c r="D308">
        <f>'Calificaciones Informatica Indu'!D308</f>
        <v>1.47</v>
      </c>
      <c r="E308">
        <f>'Calificaciones Informatica Indu'!E308</f>
        <v>0.78</v>
      </c>
      <c r="F308">
        <f>'Calificaciones Informatica Indu'!F308</f>
        <v>0.25</v>
      </c>
      <c r="G308">
        <f>'Calificaciones Informatica Indu'!G308</f>
        <v>0.5</v>
      </c>
      <c r="H308">
        <f>'Calificaciones Informatica Indu'!H308</f>
        <v>0.45</v>
      </c>
      <c r="I308">
        <f>'Calificaciones Informatica Indu'!I308</f>
        <v>3.85</v>
      </c>
      <c r="J308">
        <f>'Calificaciones Informatica Indu'!J308</f>
        <v>2</v>
      </c>
      <c r="K308" t="str">
        <f>'Calificaciones Informatica Indu'!K308</f>
        <v>2012-2013</v>
      </c>
      <c r="L308">
        <f>'Calificaciones Informatica Indu'!L308</f>
        <v>2</v>
      </c>
    </row>
    <row r="309">
      <c r="A309">
        <f>'Calificaciones Informatica Indu'!A309</f>
        <v>308</v>
      </c>
      <c r="B309" t="str">
        <f>'Calificaciones Informatica Indu'!B309</f>
        <v>MBI NVE Mangue</v>
      </c>
      <c r="C309">
        <f>'Calificaciones Informatica Indu'!C309</f>
        <v>0</v>
      </c>
      <c r="D309">
        <f>'Calificaciones Informatica Indu'!D309</f>
        <v>1.06</v>
      </c>
      <c r="E309">
        <f>'Calificaciones Informatica Indu'!E309</f>
        <v>0.6</v>
      </c>
      <c r="F309">
        <f>'Calificaciones Informatica Indu'!F309</f>
        <v>1</v>
      </c>
      <c r="G309">
        <f>'Calificaciones Informatica Indu'!G309</f>
        <v>1.25</v>
      </c>
      <c r="H309">
        <f>'Calificaciones Informatica Indu'!H309</f>
        <v>0.37</v>
      </c>
      <c r="I309">
        <f>'Calificaciones Informatica Indu'!I309</f>
        <v>4.28</v>
      </c>
      <c r="J309">
        <f>'Calificaciones Informatica Indu'!J309</f>
        <v>2</v>
      </c>
      <c r="K309" t="str">
        <f>'Calificaciones Informatica Indu'!K309</f>
        <v>2012-2013</v>
      </c>
      <c r="L309">
        <f>'Calificaciones Informatica Indu'!L309</f>
        <v>4</v>
      </c>
    </row>
    <row r="310">
      <c r="A310">
        <f>'Calificaciones Informatica Indu'!A310</f>
        <v>309</v>
      </c>
      <c r="B310" t="str">
        <f>'Calificaciones Informatica Indu'!B310</f>
        <v>Mbogo Ndong</v>
      </c>
      <c r="C310">
        <f>'Calificaciones Informatica Indu'!C310</f>
        <v>0.2</v>
      </c>
      <c r="D310">
        <f>'Calificaciones Informatica Indu'!D310</f>
        <v>1.45</v>
      </c>
      <c r="E310">
        <f>'Calificaciones Informatica Indu'!E310</f>
        <v>0.77</v>
      </c>
      <c r="F310">
        <f>'Calificaciones Informatica Indu'!F310</f>
        <v>1</v>
      </c>
      <c r="G310">
        <f>'Calificaciones Informatica Indu'!G310</f>
        <v>1.575</v>
      </c>
      <c r="H310">
        <f>'Calificaciones Informatica Indu'!H310</f>
        <v>0.4</v>
      </c>
      <c r="I310">
        <f>'Calificaciones Informatica Indu'!I310</f>
        <v>5.395</v>
      </c>
      <c r="J310">
        <f>'Calificaciones Informatica Indu'!J310</f>
        <v>2</v>
      </c>
      <c r="K310" t="str">
        <f>'Calificaciones Informatica Indu'!K310</f>
        <v>2012-2013</v>
      </c>
      <c r="L310">
        <f>'Calificaciones Informatica Indu'!L310</f>
        <v>4</v>
      </c>
    </row>
    <row r="311">
      <c r="A311">
        <f>'Calificaciones Informatica Indu'!A311</f>
        <v>310</v>
      </c>
      <c r="B311" t="str">
        <f>'Calificaciones Informatica Indu'!B311</f>
        <v>Moreno García</v>
      </c>
      <c r="C311">
        <f>'Calificaciones Informatica Indu'!C311</f>
        <v>0.3</v>
      </c>
      <c r="D311">
        <f>'Calificaciones Informatica Indu'!D311</f>
        <v>1.57</v>
      </c>
      <c r="E311">
        <f>'Calificaciones Informatica Indu'!E311</f>
        <v>0.74</v>
      </c>
      <c r="F311">
        <f>'Calificaciones Informatica Indu'!F311</f>
        <v>0.6</v>
      </c>
      <c r="G311">
        <f>'Calificaciones Informatica Indu'!G311</f>
        <v>2.775</v>
      </c>
      <c r="H311">
        <f>'Calificaciones Informatica Indu'!H311</f>
        <v>0.42</v>
      </c>
      <c r="I311">
        <f>'Calificaciones Informatica Indu'!I311</f>
        <v>6.405</v>
      </c>
      <c r="J311">
        <f>'Calificaciones Informatica Indu'!J311</f>
        <v>2</v>
      </c>
      <c r="K311" t="str">
        <f>'Calificaciones Informatica Indu'!K311</f>
        <v>2012-2013</v>
      </c>
      <c r="L311">
        <f>'Calificaciones Informatica Indu'!L311</f>
        <v>1</v>
      </c>
    </row>
    <row r="312">
      <c r="A312">
        <f>'Calificaciones Informatica Indu'!A312</f>
        <v>311</v>
      </c>
      <c r="B312" t="str">
        <f>'Calificaciones Informatica Indu'!B312</f>
        <v>Muñoz Orea</v>
      </c>
      <c r="C312">
        <f>'Calificaciones Informatica Indu'!C312</f>
        <v>1</v>
      </c>
      <c r="D312">
        <f>'Calificaciones Informatica Indu'!D312</f>
        <v>1.6</v>
      </c>
      <c r="E312">
        <f>'Calificaciones Informatica Indu'!E312</f>
        <v>1</v>
      </c>
      <c r="F312">
        <f>'Calificaciones Informatica Indu'!F312</f>
        <v>0.6</v>
      </c>
      <c r="G312">
        <f>'Calificaciones Informatica Indu'!G312</f>
        <v>2.25</v>
      </c>
      <c r="H312">
        <f>'Calificaciones Informatica Indu'!H312</f>
        <v>1.03</v>
      </c>
      <c r="I312">
        <f>'Calificaciones Informatica Indu'!I312</f>
        <v>7.48</v>
      </c>
      <c r="J312">
        <f>'Calificaciones Informatica Indu'!J312</f>
        <v>2</v>
      </c>
      <c r="K312" t="str">
        <f>'Calificaciones Informatica Indu'!K312</f>
        <v>2012-2013</v>
      </c>
      <c r="L312">
        <f>'Calificaciones Informatica Indu'!L312</f>
        <v>1</v>
      </c>
    </row>
    <row r="313">
      <c r="A313">
        <f>'Calificaciones Informatica Indu'!A313</f>
        <v>312</v>
      </c>
      <c r="B313" t="str">
        <f>'Calificaciones Informatica Indu'!B313</f>
        <v>Nsi Ntongono</v>
      </c>
      <c r="C313">
        <f>'Calificaciones Informatica Indu'!C313</f>
        <v>0.1</v>
      </c>
      <c r="D313">
        <f>'Calificaciones Informatica Indu'!D313</f>
        <v>0.3</v>
      </c>
      <c r="E313">
        <f>'Calificaciones Informatica Indu'!E313</f>
        <v>0.6</v>
      </c>
      <c r="F313">
        <f>'Calificaciones Informatica Indu'!F313</f>
        <v>0.25</v>
      </c>
      <c r="G313">
        <f>'Calificaciones Informatica Indu'!G313</f>
        <v>0</v>
      </c>
      <c r="H313">
        <f>'Calificaciones Informatica Indu'!H313</f>
        <v>0.55</v>
      </c>
      <c r="I313">
        <f>'Calificaciones Informatica Indu'!I313</f>
        <v>1.8</v>
      </c>
      <c r="J313">
        <f>'Calificaciones Informatica Indu'!J313</f>
        <v>2</v>
      </c>
      <c r="K313" t="str">
        <f>'Calificaciones Informatica Indu'!K313</f>
        <v>2012-2013</v>
      </c>
      <c r="L313">
        <f>'Calificaciones Informatica Indu'!L313</f>
        <v>2</v>
      </c>
    </row>
    <row r="314">
      <c r="A314">
        <f>'Calificaciones Informatica Indu'!A314</f>
        <v>313</v>
      </c>
      <c r="B314" t="str">
        <f>'Calificaciones Informatica Indu'!B314</f>
        <v>Nsue Onguene</v>
      </c>
      <c r="C314">
        <f>'Calificaciones Informatica Indu'!C314</f>
        <v>0.6</v>
      </c>
      <c r="D314">
        <f>'Calificaciones Informatica Indu'!D314</f>
        <v>1.88</v>
      </c>
      <c r="E314">
        <f>'Calificaciones Informatica Indu'!E314</f>
        <v>0.77</v>
      </c>
      <c r="F314">
        <f>'Calificaciones Informatica Indu'!F314</f>
        <v>1</v>
      </c>
      <c r="G314">
        <f>'Calificaciones Informatica Indu'!G314</f>
        <v>2</v>
      </c>
      <c r="H314">
        <f>'Calificaciones Informatica Indu'!H314</f>
        <v>0.85</v>
      </c>
      <c r="I314">
        <f>'Calificaciones Informatica Indu'!I314</f>
        <v>7.1</v>
      </c>
      <c r="J314">
        <f>'Calificaciones Informatica Indu'!J314</f>
        <v>2</v>
      </c>
      <c r="K314" t="str">
        <f>'Calificaciones Informatica Indu'!K314</f>
        <v>2012-2013</v>
      </c>
      <c r="L314">
        <f>'Calificaciones Informatica Indu'!L314</f>
        <v>4</v>
      </c>
    </row>
    <row r="315">
      <c r="A315">
        <f>'Calificaciones Informatica Indu'!A315</f>
        <v>314</v>
      </c>
      <c r="B315" t="str">
        <f>'Calificaciones Informatica Indu'!B315</f>
        <v>Nsue Ayang</v>
      </c>
      <c r="C315">
        <f>'Calificaciones Informatica Indu'!C315</f>
        <v>0.2</v>
      </c>
      <c r="D315">
        <f>'Calificaciones Informatica Indu'!D315</f>
        <v>1.27</v>
      </c>
      <c r="E315">
        <f>'Calificaciones Informatica Indu'!E315</f>
        <v>0.6</v>
      </c>
      <c r="F315">
        <f>'Calificaciones Informatica Indu'!F315</f>
        <v>0.675</v>
      </c>
      <c r="G315">
        <f>'Calificaciones Informatica Indu'!G315</f>
        <v>0.25</v>
      </c>
      <c r="H315">
        <f>'Calificaciones Informatica Indu'!H315</f>
        <v>0.38</v>
      </c>
      <c r="I315">
        <f>'Calificaciones Informatica Indu'!I315</f>
        <v>3.375</v>
      </c>
      <c r="J315">
        <f>'Calificaciones Informatica Indu'!J315</f>
        <v>2</v>
      </c>
      <c r="K315" t="str">
        <f>'Calificaciones Informatica Indu'!K315</f>
        <v>2012-2013</v>
      </c>
      <c r="L315">
        <f>'Calificaciones Informatica Indu'!L315</f>
        <v>2</v>
      </c>
    </row>
    <row r="316">
      <c r="A316">
        <f>'Calificaciones Informatica Indu'!A316</f>
        <v>315</v>
      </c>
      <c r="B316" t="str">
        <f>'Calificaciones Informatica Indu'!B316</f>
        <v>Palomares Sobrino</v>
      </c>
      <c r="C316">
        <f>'Calificaciones Informatica Indu'!C316</f>
        <v>0.3</v>
      </c>
      <c r="D316">
        <f>'Calificaciones Informatica Indu'!D316</f>
        <v>1.4</v>
      </c>
      <c r="E316">
        <f>'Calificaciones Informatica Indu'!E316</f>
        <v>0.96</v>
      </c>
      <c r="F316">
        <f>'Calificaciones Informatica Indu'!F316</f>
        <v>1.5</v>
      </c>
      <c r="G316">
        <f>'Calificaciones Informatica Indu'!G316</f>
        <v>1.25</v>
      </c>
      <c r="H316">
        <f>'Calificaciones Informatica Indu'!H316</f>
        <v>0.6</v>
      </c>
      <c r="I316">
        <f>'Calificaciones Informatica Indu'!I316</f>
        <v>6.01</v>
      </c>
      <c r="J316">
        <f>'Calificaciones Informatica Indu'!J316</f>
        <v>2</v>
      </c>
      <c r="K316" t="str">
        <f>'Calificaciones Informatica Indu'!K316</f>
        <v>2012-2013</v>
      </c>
      <c r="L316">
        <f>'Calificaciones Informatica Indu'!L316</f>
        <v>1</v>
      </c>
    </row>
    <row r="317">
      <c r="A317">
        <f>'Calificaciones Informatica Indu'!A317</f>
        <v>316</v>
      </c>
      <c r="B317" t="str">
        <f>'Calificaciones Informatica Indu'!B317</f>
        <v>Olivares Lucas-Torres</v>
      </c>
      <c r="C317">
        <f>'Calificaciones Informatica Indu'!C317</f>
        <v>0</v>
      </c>
      <c r="D317">
        <f>'Calificaciones Informatica Indu'!D317</f>
        <v>1.3</v>
      </c>
      <c r="E317">
        <f>'Calificaciones Informatica Indu'!E317</f>
        <v>0.96</v>
      </c>
      <c r="F317">
        <f>'Calificaciones Informatica Indu'!F317</f>
        <v>0</v>
      </c>
      <c r="G317">
        <f>'Calificaciones Informatica Indu'!G317</f>
        <v>0.5</v>
      </c>
      <c r="H317">
        <f>'Calificaciones Informatica Indu'!H317</f>
        <v>0.45</v>
      </c>
      <c r="I317">
        <f>'Calificaciones Informatica Indu'!I317</f>
        <v>3.21</v>
      </c>
      <c r="J317">
        <f>'Calificaciones Informatica Indu'!J317</f>
        <v>2</v>
      </c>
      <c r="K317" t="str">
        <f>'Calificaciones Informatica Indu'!K317</f>
        <v>2012-2013</v>
      </c>
      <c r="L317">
        <f>'Calificaciones Informatica Indu'!L317</f>
        <v>1</v>
      </c>
    </row>
    <row r="318">
      <c r="A318">
        <f>'Calificaciones Informatica Indu'!A318</f>
        <v>317</v>
      </c>
      <c r="B318" t="str">
        <f>'Calificaciones Informatica Indu'!B318</f>
        <v>Puerta Bustos</v>
      </c>
      <c r="C318">
        <f>'Calificaciones Informatica Indu'!C318</f>
        <v>0.5</v>
      </c>
      <c r="D318">
        <f>'Calificaciones Informatica Indu'!D318</f>
        <v>1.37</v>
      </c>
      <c r="E318">
        <f>'Calificaciones Informatica Indu'!E318</f>
        <v>0.74</v>
      </c>
      <c r="F318">
        <f>'Calificaciones Informatica Indu'!F318</f>
        <v>0.825</v>
      </c>
      <c r="G318">
        <f>'Calificaciones Informatica Indu'!G318</f>
        <v>1.2</v>
      </c>
      <c r="H318">
        <f>'Calificaciones Informatica Indu'!H318</f>
        <v>0.5</v>
      </c>
      <c r="I318">
        <f>'Calificaciones Informatica Indu'!I318</f>
        <v>5.135</v>
      </c>
      <c r="J318">
        <f>'Calificaciones Informatica Indu'!J318</f>
        <v>2</v>
      </c>
      <c r="K318" t="str">
        <f>'Calificaciones Informatica Indu'!K318</f>
        <v>2012-2013</v>
      </c>
      <c r="L318">
        <f>'Calificaciones Informatica Indu'!L318</f>
        <v>2</v>
      </c>
    </row>
    <row r="319">
      <c r="A319">
        <f>'Calificaciones Informatica Indu'!A319</f>
        <v>318</v>
      </c>
      <c r="B319" t="str">
        <f>'Calificaciones Informatica Indu'!B319</f>
        <v>Ramilo Plata</v>
      </c>
      <c r="C319">
        <f>'Calificaciones Informatica Indu'!C319</f>
        <v>0.3</v>
      </c>
      <c r="D319">
        <f>'Calificaciones Informatica Indu'!D319</f>
        <v>1.25</v>
      </c>
      <c r="E319">
        <f>'Calificaciones Informatica Indu'!E319</f>
        <v>1</v>
      </c>
      <c r="F319">
        <f>'Calificaciones Informatica Indu'!F319</f>
        <v>0.6</v>
      </c>
      <c r="G319">
        <f>'Calificaciones Informatica Indu'!G319</f>
        <v>1.2</v>
      </c>
      <c r="H319">
        <f>'Calificaciones Informatica Indu'!H319</f>
        <v>1</v>
      </c>
      <c r="I319">
        <f>'Calificaciones Informatica Indu'!I319</f>
        <v>5.35</v>
      </c>
      <c r="J319">
        <f>'Calificaciones Informatica Indu'!J319</f>
        <v>2</v>
      </c>
      <c r="K319" t="str">
        <f>'Calificaciones Informatica Indu'!K319</f>
        <v>2012-2013</v>
      </c>
      <c r="L319">
        <f>'Calificaciones Informatica Indu'!L319</f>
        <v>2</v>
      </c>
    </row>
    <row r="320">
      <c r="A320">
        <f>'Calificaciones Informatica Indu'!A320</f>
        <v>319</v>
      </c>
      <c r="B320" t="str">
        <f>'Calificaciones Informatica Indu'!B320</f>
        <v>Reguillo Ferris</v>
      </c>
      <c r="C320">
        <f>'Calificaciones Informatica Indu'!C320</f>
        <v>0.5</v>
      </c>
      <c r="D320">
        <f>'Calificaciones Informatica Indu'!D320</f>
        <v>1</v>
      </c>
      <c r="E320">
        <f>'Calificaciones Informatica Indu'!E320</f>
        <v>1</v>
      </c>
      <c r="F320">
        <f>'Calificaciones Informatica Indu'!F320</f>
        <v>0.25</v>
      </c>
      <c r="G320">
        <f>'Calificaciones Informatica Indu'!G320</f>
        <v>0</v>
      </c>
      <c r="H320">
        <f>'Calificaciones Informatica Indu'!H320</f>
        <v>0.88</v>
      </c>
      <c r="I320">
        <f>'Calificaciones Informatica Indu'!I320</f>
        <v>3.63</v>
      </c>
      <c r="J320">
        <f>'Calificaciones Informatica Indu'!J320</f>
        <v>2</v>
      </c>
      <c r="K320" t="str">
        <f>'Calificaciones Informatica Indu'!K320</f>
        <v>2012-2013</v>
      </c>
      <c r="L320">
        <f>'Calificaciones Informatica Indu'!L320</f>
        <v>4</v>
      </c>
    </row>
    <row r="321">
      <c r="A321">
        <f>'Calificaciones Informatica Indu'!A321</f>
        <v>320</v>
      </c>
      <c r="B321" t="str">
        <f>'Calificaciones Informatica Indu'!B321</f>
        <v>Sánchez Negrete</v>
      </c>
      <c r="C321">
        <f>'Calificaciones Informatica Indu'!C321</f>
        <v>0</v>
      </c>
      <c r="D321">
        <f>'Calificaciones Informatica Indu'!D321</f>
        <v>1.1</v>
      </c>
      <c r="E321">
        <f>'Calificaciones Informatica Indu'!E321</f>
        <v>0.75</v>
      </c>
      <c r="F321">
        <f>'Calificaciones Informatica Indu'!F321</f>
        <v>0.8625</v>
      </c>
      <c r="G321">
        <f>'Calificaciones Informatica Indu'!G321</f>
        <v>1.575</v>
      </c>
      <c r="H321">
        <f>'Calificaciones Informatica Indu'!H321</f>
        <v>0.4</v>
      </c>
      <c r="I321">
        <f>'Calificaciones Informatica Indu'!I321</f>
        <v>4.6875</v>
      </c>
      <c r="J321">
        <f>'Calificaciones Informatica Indu'!J321</f>
        <v>2</v>
      </c>
      <c r="K321" t="str">
        <f>'Calificaciones Informatica Indu'!K321</f>
        <v>2012-2013</v>
      </c>
      <c r="L321">
        <f>'Calificaciones Informatica Indu'!L321</f>
        <v>2</v>
      </c>
    </row>
    <row r="322">
      <c r="A322">
        <f>'Calificaciones Informatica Indu'!A322</f>
        <v>321</v>
      </c>
      <c r="B322" t="str">
        <f>'Calificaciones Informatica Indu'!B322</f>
        <v>Sierra Ciudad</v>
      </c>
      <c r="C322">
        <f>'Calificaciones Informatica Indu'!C322</f>
        <v>1</v>
      </c>
      <c r="D322">
        <f>'Calificaciones Informatica Indu'!D322</f>
        <v>1.15</v>
      </c>
      <c r="E322">
        <f>'Calificaciones Informatica Indu'!E322</f>
        <v>0.86</v>
      </c>
      <c r="F322">
        <f>'Calificaciones Informatica Indu'!F322</f>
        <v>1.01</v>
      </c>
      <c r="G322">
        <f>'Calificaciones Informatica Indu'!G322</f>
        <v>1.8</v>
      </c>
      <c r="H322">
        <f>'Calificaciones Informatica Indu'!H322</f>
        <v>1.15</v>
      </c>
      <c r="I322">
        <f>'Calificaciones Informatica Indu'!I322</f>
        <v>6.97</v>
      </c>
      <c r="J322">
        <f>'Calificaciones Informatica Indu'!J322</f>
        <v>2</v>
      </c>
      <c r="K322" t="str">
        <f>'Calificaciones Informatica Indu'!K322</f>
        <v>2012-2013</v>
      </c>
      <c r="L322">
        <f>'Calificaciones Informatica Indu'!L322</f>
        <v>1</v>
      </c>
    </row>
    <row r="323">
      <c r="A323">
        <f>'Calificaciones Informatica Indu'!A323</f>
        <v>322</v>
      </c>
      <c r="B323" t="str">
        <f>'Calificaciones Informatica Indu'!B323</f>
        <v>Tejeda Fernández</v>
      </c>
      <c r="C323">
        <f>'Calificaciones Informatica Indu'!C323</f>
        <v>0.5</v>
      </c>
      <c r="D323">
        <f>'Calificaciones Informatica Indu'!D323</f>
        <v>1.82</v>
      </c>
      <c r="E323">
        <f>'Calificaciones Informatica Indu'!E323</f>
        <v>0.86</v>
      </c>
      <c r="F323">
        <f>'Calificaciones Informatica Indu'!F323</f>
        <v>1.35</v>
      </c>
      <c r="G323">
        <f>'Calificaciones Informatica Indu'!G323</f>
        <v>2.625</v>
      </c>
      <c r="H323">
        <f>'Calificaciones Informatica Indu'!H323</f>
        <v>1.5</v>
      </c>
      <c r="I323">
        <f>'Calificaciones Informatica Indu'!I323</f>
        <v>8.655</v>
      </c>
      <c r="J323">
        <f>'Calificaciones Informatica Indu'!J323</f>
        <v>2</v>
      </c>
      <c r="K323" t="str">
        <f>'Calificaciones Informatica Indu'!K323</f>
        <v>2012-2013</v>
      </c>
      <c r="L323">
        <f>'Calificaciones Informatica Indu'!L323</f>
        <v>2</v>
      </c>
    </row>
    <row r="324">
      <c r="A324">
        <f>'Calificaciones Informatica Indu'!A324</f>
        <v>323</v>
      </c>
      <c r="B324" t="str">
        <f>'Calificaciones Informatica Indu'!B324</f>
        <v>Velayos Perez</v>
      </c>
      <c r="C324">
        <f>'Calificaciones Informatica Indu'!C324</f>
        <v>0.3</v>
      </c>
      <c r="D324">
        <f>'Calificaciones Informatica Indu'!D324</f>
        <v>0.83</v>
      </c>
      <c r="E324">
        <f>'Calificaciones Informatica Indu'!E324</f>
        <v>0.74</v>
      </c>
      <c r="F324">
        <f>'Calificaciones Informatica Indu'!F324</f>
        <v>0</v>
      </c>
      <c r="G324">
        <f>'Calificaciones Informatica Indu'!G324</f>
        <v>0</v>
      </c>
      <c r="H324">
        <f>'Calificaciones Informatica Indu'!H324</f>
        <v>0.27</v>
      </c>
      <c r="I324">
        <f>'Calificaciones Informatica Indu'!I324</f>
        <v>2.14</v>
      </c>
      <c r="J324">
        <f>'Calificaciones Informatica Indu'!J324</f>
        <v>2</v>
      </c>
      <c r="K324" t="str">
        <f>'Calificaciones Informatica Indu'!K324</f>
        <v>2012-2013</v>
      </c>
      <c r="L324">
        <f>'Calificaciones Informatica Indu'!L324</f>
        <v>2</v>
      </c>
    </row>
    <row r="325">
      <c r="A325">
        <f>'Calificaciones Informatica Indu'!A325</f>
        <v>324</v>
      </c>
      <c r="B325" t="str">
        <f>'Calificaciones Informatica Indu'!B325</f>
        <v>ABENOJAR RAMIRO</v>
      </c>
      <c r="C325">
        <f>'Calificaciones Informatica Indu'!C325</f>
        <v>0.5</v>
      </c>
      <c r="D325">
        <f>'Calificaciones Informatica Indu'!D325</f>
        <v>0.88</v>
      </c>
      <c r="E325">
        <f>'Calificaciones Informatica Indu'!E325</f>
        <v>0</v>
      </c>
      <c r="F325">
        <f>'Calificaciones Informatica Indu'!F325</f>
        <v>0.5</v>
      </c>
      <c r="G325">
        <f>'Calificaciones Informatica Indu'!G325</f>
        <v>0</v>
      </c>
      <c r="H325">
        <f>'Calificaciones Informatica Indu'!H325</f>
        <v>0.45</v>
      </c>
      <c r="I325">
        <f>'Calificaciones Informatica Indu'!I325</f>
        <v>2.33</v>
      </c>
      <c r="J325">
        <f>'Calificaciones Informatica Indu'!J325</f>
        <v>1</v>
      </c>
      <c r="K325" t="str">
        <f>'Calificaciones Informatica Indu'!K325</f>
        <v>2013-2014</v>
      </c>
      <c r="L325">
        <f>'Calificaciones Informatica Indu'!L325</f>
        <v>1</v>
      </c>
    </row>
    <row r="326">
      <c r="A326">
        <f>'Calificaciones Informatica Indu'!A326</f>
        <v>325</v>
      </c>
      <c r="B326" t="str">
        <f>'Calificaciones Informatica Indu'!B326</f>
        <v>ALONSO MUÑOZ</v>
      </c>
      <c r="C326">
        <f>'Calificaciones Informatica Indu'!C326</f>
        <v>0.5</v>
      </c>
      <c r="D326">
        <f>'Calificaciones Informatica Indu'!D326</f>
        <v>1.65</v>
      </c>
      <c r="E326">
        <f>'Calificaciones Informatica Indu'!E326</f>
        <v>0.7875</v>
      </c>
      <c r="F326">
        <f>'Calificaciones Informatica Indu'!F326</f>
        <v>0.6</v>
      </c>
      <c r="G326">
        <f>'Calificaciones Informatica Indu'!G326</f>
        <v>1.5</v>
      </c>
      <c r="H326">
        <f>'Calificaciones Informatica Indu'!H326</f>
        <v>0.25</v>
      </c>
      <c r="I326">
        <f>'Calificaciones Informatica Indu'!I326</f>
        <v>5.2875</v>
      </c>
      <c r="J326">
        <f>'Calificaciones Informatica Indu'!J326</f>
        <v>1</v>
      </c>
      <c r="K326" t="str">
        <f>'Calificaciones Informatica Indu'!K326</f>
        <v>2013-2014</v>
      </c>
      <c r="L326">
        <f>'Calificaciones Informatica Indu'!L326</f>
        <v>1</v>
      </c>
    </row>
    <row r="327">
      <c r="A327">
        <f>'Calificaciones Informatica Indu'!A327</f>
        <v>326</v>
      </c>
      <c r="B327" t="str">
        <f>'Calificaciones Informatica Indu'!B327</f>
        <v>ALVAREZ CID</v>
      </c>
      <c r="C327">
        <f>'Calificaciones Informatica Indu'!C327</f>
        <v>0.7</v>
      </c>
      <c r="D327">
        <f>'Calificaciones Informatica Indu'!D327</f>
        <v>1.45</v>
      </c>
      <c r="E327">
        <f>'Calificaciones Informatica Indu'!E327</f>
        <v>0.85</v>
      </c>
      <c r="F327">
        <f>'Calificaciones Informatica Indu'!F327</f>
        <v>0.58</v>
      </c>
      <c r="G327">
        <f>'Calificaciones Informatica Indu'!G327</f>
        <v>0</v>
      </c>
      <c r="H327">
        <f>'Calificaciones Informatica Indu'!H327</f>
        <v>0.9</v>
      </c>
      <c r="I327">
        <f>'Calificaciones Informatica Indu'!I327</f>
        <v>4.48</v>
      </c>
      <c r="J327">
        <f>'Calificaciones Informatica Indu'!J327</f>
        <v>1</v>
      </c>
      <c r="K327" t="str">
        <f>'Calificaciones Informatica Indu'!K327</f>
        <v>2013-2014</v>
      </c>
      <c r="L327">
        <f>'Calificaciones Informatica Indu'!L327</f>
        <v>4</v>
      </c>
    </row>
    <row r="328">
      <c r="A328">
        <f>'Calificaciones Informatica Indu'!A328</f>
        <v>327</v>
      </c>
      <c r="B328" t="str">
        <f>'Calificaciones Informatica Indu'!B328</f>
        <v>ALVARO TORDESILLAS</v>
      </c>
      <c r="C328">
        <f>'Calificaciones Informatica Indu'!C328</f>
        <v>0.1</v>
      </c>
      <c r="D328">
        <f>'Calificaciones Informatica Indu'!D328</f>
        <v>1.4</v>
      </c>
      <c r="E328">
        <f>'Calificaciones Informatica Indu'!E328</f>
        <v>1.25</v>
      </c>
      <c r="F328">
        <f>'Calificaciones Informatica Indu'!F328</f>
        <v>0.9</v>
      </c>
      <c r="G328">
        <f>'Calificaciones Informatica Indu'!G328</f>
        <v>1.75</v>
      </c>
      <c r="H328">
        <f>'Calificaciones Informatica Indu'!H328</f>
        <v>1.05</v>
      </c>
      <c r="I328">
        <f>'Calificaciones Informatica Indu'!I328</f>
        <v>6.45</v>
      </c>
      <c r="J328">
        <f>'Calificaciones Informatica Indu'!J328</f>
        <v>1</v>
      </c>
      <c r="K328" t="str">
        <f>'Calificaciones Informatica Indu'!K328</f>
        <v>2013-2014</v>
      </c>
      <c r="L328">
        <f>'Calificaciones Informatica Indu'!L328</f>
        <v>1</v>
      </c>
    </row>
    <row r="329">
      <c r="A329">
        <f>'Calificaciones Informatica Indu'!A329</f>
        <v>328</v>
      </c>
      <c r="B329" t="str">
        <f>'Calificaciones Informatica Indu'!B329</f>
        <v>ANDRADA BARROSO</v>
      </c>
      <c r="C329">
        <f>'Calificaciones Informatica Indu'!C329</f>
        <v>0.1</v>
      </c>
      <c r="D329">
        <f>'Calificaciones Informatica Indu'!D329</f>
        <v>1.56</v>
      </c>
      <c r="E329">
        <f>'Calificaciones Informatica Indu'!E329</f>
        <v>1.2375</v>
      </c>
      <c r="F329">
        <f>'Calificaciones Informatica Indu'!F329</f>
        <v>0.6</v>
      </c>
      <c r="G329">
        <f>'Calificaciones Informatica Indu'!G329</f>
        <v>2.25</v>
      </c>
      <c r="H329">
        <f>'Calificaciones Informatica Indu'!H329</f>
        <v>1.05</v>
      </c>
      <c r="I329">
        <f>'Calificaciones Informatica Indu'!I329</f>
        <v>6.7975</v>
      </c>
      <c r="J329">
        <f>'Calificaciones Informatica Indu'!J329</f>
        <v>1</v>
      </c>
      <c r="K329" t="str">
        <f>'Calificaciones Informatica Indu'!K329</f>
        <v>2013-2014</v>
      </c>
      <c r="L329">
        <f>'Calificaciones Informatica Indu'!L329</f>
        <v>1</v>
      </c>
    </row>
    <row r="330">
      <c r="A330">
        <f>'Calificaciones Informatica Indu'!A330</f>
        <v>329</v>
      </c>
      <c r="B330" t="str">
        <f>'Calificaciones Informatica Indu'!B330</f>
        <v>ANGEL MANZANO</v>
      </c>
      <c r="C330">
        <f>'Calificaciones Informatica Indu'!C330</f>
        <v>0.4</v>
      </c>
      <c r="D330">
        <f>'Calificaciones Informatica Indu'!D330</f>
        <v>1.32</v>
      </c>
      <c r="E330">
        <f>'Calificaciones Informatica Indu'!E330</f>
        <v>0.25</v>
      </c>
      <c r="F330">
        <f>'Calificaciones Informatica Indu'!F330</f>
        <v>0.75</v>
      </c>
      <c r="G330">
        <f>'Calificaciones Informatica Indu'!G330</f>
        <v>0</v>
      </c>
      <c r="H330">
        <f>'Calificaciones Informatica Indu'!H330</f>
        <v>1.15</v>
      </c>
      <c r="I330">
        <f>'Calificaciones Informatica Indu'!I330</f>
        <v>3.87</v>
      </c>
      <c r="J330">
        <f>'Calificaciones Informatica Indu'!J330</f>
        <v>1</v>
      </c>
      <c r="K330" t="str">
        <f>'Calificaciones Informatica Indu'!K330</f>
        <v>2013-2014</v>
      </c>
      <c r="L330">
        <f>'Calificaciones Informatica Indu'!L330</f>
        <v>1</v>
      </c>
    </row>
    <row r="331">
      <c r="A331">
        <f>'Calificaciones Informatica Indu'!A331</f>
        <v>330</v>
      </c>
      <c r="B331" t="str">
        <f>'Calificaciones Informatica Indu'!B331</f>
        <v>AREVALO CACERES</v>
      </c>
      <c r="C331">
        <f>'Calificaciones Informatica Indu'!C331</f>
        <v>1</v>
      </c>
      <c r="D331">
        <f>'Calificaciones Informatica Indu'!D331</f>
        <v>1.07</v>
      </c>
      <c r="E331">
        <f>'Calificaciones Informatica Indu'!E331</f>
        <v>1.05</v>
      </c>
      <c r="F331">
        <f>'Calificaciones Informatica Indu'!F331</f>
        <v>0.92</v>
      </c>
      <c r="G331">
        <f>'Calificaciones Informatica Indu'!G331</f>
        <v>2.5</v>
      </c>
      <c r="H331">
        <f>'Calificaciones Informatica Indu'!H331</f>
        <v>0.9</v>
      </c>
      <c r="I331">
        <f>'Calificaciones Informatica Indu'!I331</f>
        <v>7.44</v>
      </c>
      <c r="J331">
        <f>'Calificaciones Informatica Indu'!J331</f>
        <v>1</v>
      </c>
      <c r="K331" t="str">
        <f>'Calificaciones Informatica Indu'!K331</f>
        <v>2013-2014</v>
      </c>
      <c r="L331">
        <f>'Calificaciones Informatica Indu'!L331</f>
        <v>3</v>
      </c>
    </row>
    <row r="332">
      <c r="A332">
        <f>'Calificaciones Informatica Indu'!A332</f>
        <v>331</v>
      </c>
      <c r="B332" t="str">
        <f>'Calificaciones Informatica Indu'!B332</f>
        <v>BANDA PUERTO</v>
      </c>
      <c r="C332">
        <f>'Calificaciones Informatica Indu'!C332</f>
        <v>0.3</v>
      </c>
      <c r="D332">
        <f>'Calificaciones Informatica Indu'!D332</f>
        <v>0.44</v>
      </c>
      <c r="E332">
        <f>'Calificaciones Informatica Indu'!E332</f>
        <v>0.0375</v>
      </c>
      <c r="F332">
        <f>'Calificaciones Informatica Indu'!F332</f>
        <v>0.8</v>
      </c>
      <c r="G332" t="str">
        <f>'Calificaciones Informatica Indu'!G332</f>
        <v>NP</v>
      </c>
      <c r="H332">
        <f>'Calificaciones Informatica Indu'!H332</f>
        <v>0.3</v>
      </c>
      <c r="I332">
        <f>'Calificaciones Informatica Indu'!I332</f>
        <v>1.8775</v>
      </c>
      <c r="J332">
        <f>'Calificaciones Informatica Indu'!J332</f>
        <v>1</v>
      </c>
      <c r="K332" t="str">
        <f>'Calificaciones Informatica Indu'!K332</f>
        <v>2013-2014</v>
      </c>
      <c r="L332">
        <f>'Calificaciones Informatica Indu'!L332</f>
        <v>1</v>
      </c>
    </row>
    <row r="333">
      <c r="A333">
        <f>'Calificaciones Informatica Indu'!A333</f>
        <v>332</v>
      </c>
      <c r="B333" t="str">
        <f>'Calificaciones Informatica Indu'!B333</f>
        <v>BERNAL CANO</v>
      </c>
      <c r="C333">
        <f>'Calificaciones Informatica Indu'!C333</f>
        <v>1</v>
      </c>
      <c r="D333">
        <f>'Calificaciones Informatica Indu'!D333</f>
        <v>1.7</v>
      </c>
      <c r="E333">
        <f>'Calificaciones Informatica Indu'!E333</f>
        <v>1.2375</v>
      </c>
      <c r="F333">
        <f>'Calificaciones Informatica Indu'!F333</f>
        <v>0.95</v>
      </c>
      <c r="G333">
        <f>'Calificaciones Informatica Indu'!G333</f>
        <v>1.75</v>
      </c>
      <c r="H333">
        <f>'Calificaciones Informatica Indu'!H333</f>
        <v>1.15</v>
      </c>
      <c r="I333">
        <f>'Calificaciones Informatica Indu'!I333</f>
        <v>7.7875</v>
      </c>
      <c r="J333">
        <f>'Calificaciones Informatica Indu'!J333</f>
        <v>1</v>
      </c>
      <c r="K333" t="str">
        <f>'Calificaciones Informatica Indu'!K333</f>
        <v>2013-2014</v>
      </c>
      <c r="L333">
        <f>'Calificaciones Informatica Indu'!L333</f>
        <v>1</v>
      </c>
    </row>
    <row r="334">
      <c r="A334">
        <f>'Calificaciones Informatica Indu'!A334</f>
        <v>333</v>
      </c>
      <c r="B334" t="str">
        <f>'Calificaciones Informatica Indu'!B334</f>
        <v>BETETA VICENTE</v>
      </c>
      <c r="C334">
        <f>'Calificaciones Informatica Indu'!C334</f>
        <v>0.6</v>
      </c>
      <c r="D334">
        <f>'Calificaciones Informatica Indu'!D334</f>
        <v>0.85</v>
      </c>
      <c r="E334">
        <f>'Calificaciones Informatica Indu'!E334</f>
        <v>0.225</v>
      </c>
      <c r="F334">
        <f>'Calificaciones Informatica Indu'!F334</f>
        <v>0.75</v>
      </c>
      <c r="G334" t="str">
        <f>'Calificaciones Informatica Indu'!G334</f>
        <v>NP</v>
      </c>
      <c r="H334">
        <f>'Calificaciones Informatica Indu'!H334</f>
        <v>0.55</v>
      </c>
      <c r="I334">
        <f>'Calificaciones Informatica Indu'!I334</f>
        <v>2.975</v>
      </c>
      <c r="J334">
        <f>'Calificaciones Informatica Indu'!J334</f>
        <v>1</v>
      </c>
      <c r="K334" t="str">
        <f>'Calificaciones Informatica Indu'!K334</f>
        <v>2013-2014</v>
      </c>
      <c r="L334">
        <f>'Calificaciones Informatica Indu'!L334</f>
        <v>2</v>
      </c>
    </row>
    <row r="335">
      <c r="A335">
        <f>'Calificaciones Informatica Indu'!A335</f>
        <v>334</v>
      </c>
      <c r="B335" t="str">
        <f>'Calificaciones Informatica Indu'!B335</f>
        <v>BREÑA SANTOFIMIA</v>
      </c>
      <c r="C335">
        <f>'Calificaciones Informatica Indu'!C335</f>
        <v>0</v>
      </c>
      <c r="D335" t="str">
        <f>'Calificaciones Informatica Indu'!D335</f>
        <v>NP</v>
      </c>
      <c r="E335" t="str">
        <f>'Calificaciones Informatica Indu'!E335</f>
        <v>NP</v>
      </c>
      <c r="F335">
        <f>'Calificaciones Informatica Indu'!F335</f>
        <v>0.6</v>
      </c>
      <c r="G335" t="str">
        <f>'Calificaciones Informatica Indu'!G335</f>
        <v>NP</v>
      </c>
      <c r="H335">
        <f>'Calificaciones Informatica Indu'!H335</f>
        <v>0</v>
      </c>
      <c r="I335">
        <f>'Calificaciones Informatica Indu'!I335</f>
        <v>0.6</v>
      </c>
      <c r="J335">
        <f>'Calificaciones Informatica Indu'!J335</f>
        <v>1</v>
      </c>
      <c r="K335" t="str">
        <f>'Calificaciones Informatica Indu'!K335</f>
        <v>2013-2014</v>
      </c>
      <c r="L335">
        <f>'Calificaciones Informatica Indu'!L335</f>
        <v>1</v>
      </c>
    </row>
    <row r="336">
      <c r="A336">
        <f>'Calificaciones Informatica Indu'!A336</f>
        <v>335</v>
      </c>
      <c r="B336" t="str">
        <f>'Calificaciones Informatica Indu'!B336</f>
        <v>CERVANTES ROCHA</v>
      </c>
      <c r="C336">
        <f>'Calificaciones Informatica Indu'!C336</f>
        <v>1</v>
      </c>
      <c r="D336" t="str">
        <f>'Calificaciones Informatica Indu'!D336</f>
        <v>NP</v>
      </c>
      <c r="E336" t="str">
        <f>'Calificaciones Informatica Indu'!E336</f>
        <v>NP</v>
      </c>
      <c r="F336" t="str">
        <f>'Calificaciones Informatica Indu'!F336</f>
        <v>NP</v>
      </c>
      <c r="G336" t="str">
        <f>'Calificaciones Informatica Indu'!G336</f>
        <v>NP</v>
      </c>
      <c r="H336">
        <f>'Calificaciones Informatica Indu'!H336</f>
        <v>0.65</v>
      </c>
      <c r="I336">
        <f>'Calificaciones Informatica Indu'!I336</f>
        <v>1.65</v>
      </c>
      <c r="J336">
        <f>'Calificaciones Informatica Indu'!J336</f>
        <v>1</v>
      </c>
      <c r="K336" t="str">
        <f>'Calificaciones Informatica Indu'!K336</f>
        <v>2013-2014</v>
      </c>
      <c r="L336">
        <f>'Calificaciones Informatica Indu'!L336</f>
        <v>1</v>
      </c>
    </row>
    <row r="337">
      <c r="A337">
        <f>'Calificaciones Informatica Indu'!A337</f>
        <v>336</v>
      </c>
      <c r="B337" t="str">
        <f>'Calificaciones Informatica Indu'!B337</f>
        <v>DOMINGUEZ PADILLA</v>
      </c>
      <c r="C337">
        <f>'Calificaciones Informatica Indu'!C337</f>
        <v>1</v>
      </c>
      <c r="D337">
        <f>'Calificaciones Informatica Indu'!D337</f>
        <v>1.42</v>
      </c>
      <c r="E337">
        <f>'Calificaciones Informatica Indu'!E337</f>
        <v>0.975</v>
      </c>
      <c r="F337">
        <f>'Calificaciones Informatica Indu'!F337</f>
        <v>0.95</v>
      </c>
      <c r="G337">
        <f>'Calificaciones Informatica Indu'!G337</f>
        <v>1.75</v>
      </c>
      <c r="H337">
        <f>'Calificaciones Informatica Indu'!H337</f>
        <v>1.5</v>
      </c>
      <c r="I337">
        <f>'Calificaciones Informatica Indu'!I337</f>
        <v>7.595</v>
      </c>
      <c r="J337">
        <f>'Calificaciones Informatica Indu'!J337</f>
        <v>1</v>
      </c>
      <c r="K337" t="str">
        <f>'Calificaciones Informatica Indu'!K337</f>
        <v>2013-2014</v>
      </c>
      <c r="L337">
        <f>'Calificaciones Informatica Indu'!L337</f>
        <v>2</v>
      </c>
    </row>
    <row r="338">
      <c r="A338">
        <f>'Calificaciones Informatica Indu'!A338</f>
        <v>337</v>
      </c>
      <c r="B338" t="str">
        <f>'Calificaciones Informatica Indu'!B338</f>
        <v>DONDARZA MERO</v>
      </c>
      <c r="C338">
        <f>'Calificaciones Informatica Indu'!C338</f>
        <v>1</v>
      </c>
      <c r="D338">
        <f>'Calificaciones Informatica Indu'!D338</f>
        <v>0.9</v>
      </c>
      <c r="E338">
        <f>'Calificaciones Informatica Indu'!E338</f>
        <v>0.9</v>
      </c>
      <c r="F338">
        <f>'Calificaciones Informatica Indu'!F338</f>
        <v>0.75</v>
      </c>
      <c r="G338">
        <f>'Calificaciones Informatica Indu'!G338</f>
        <v>1.75</v>
      </c>
      <c r="H338">
        <f>'Calificaciones Informatica Indu'!H338</f>
        <v>1.5</v>
      </c>
      <c r="I338">
        <f>'Calificaciones Informatica Indu'!I338</f>
        <v>6.8</v>
      </c>
      <c r="J338">
        <f>'Calificaciones Informatica Indu'!J338</f>
        <v>1</v>
      </c>
      <c r="K338" t="str">
        <f>'Calificaciones Informatica Indu'!K338</f>
        <v>2013-2014</v>
      </c>
      <c r="L338">
        <f>'Calificaciones Informatica Indu'!L338</f>
        <v>2</v>
      </c>
    </row>
    <row r="339">
      <c r="A339">
        <f>'Calificaciones Informatica Indu'!A339</f>
        <v>338</v>
      </c>
      <c r="B339" t="str">
        <f>'Calificaciones Informatica Indu'!B339</f>
        <v>DORADO BAUTISTA</v>
      </c>
      <c r="C339">
        <f>'Calificaciones Informatica Indu'!C339</f>
        <v>0.7</v>
      </c>
      <c r="D339">
        <f>'Calificaciones Informatica Indu'!D339</f>
        <v>1.73</v>
      </c>
      <c r="E339">
        <f>'Calificaciones Informatica Indu'!E339</f>
        <v>0.1125</v>
      </c>
      <c r="F339">
        <f>'Calificaciones Informatica Indu'!F339</f>
        <v>0.7</v>
      </c>
      <c r="G339" t="str">
        <f>'Calificaciones Informatica Indu'!G339</f>
        <v>NP</v>
      </c>
      <c r="H339">
        <f>'Calificaciones Informatica Indu'!H339</f>
        <v>0.75</v>
      </c>
      <c r="I339">
        <f>'Calificaciones Informatica Indu'!I339</f>
        <v>3.9925</v>
      </c>
      <c r="J339">
        <f>'Calificaciones Informatica Indu'!J339</f>
        <v>1</v>
      </c>
      <c r="K339" t="str">
        <f>'Calificaciones Informatica Indu'!K339</f>
        <v>2013-2014</v>
      </c>
      <c r="L339">
        <f>'Calificaciones Informatica Indu'!L339</f>
        <v>2</v>
      </c>
    </row>
    <row r="340">
      <c r="A340">
        <f>'Calificaciones Informatica Indu'!A340</f>
        <v>339</v>
      </c>
      <c r="B340" t="str">
        <f>'Calificaciones Informatica Indu'!B340</f>
        <v>DORADO MINGUILLAN</v>
      </c>
      <c r="C340">
        <f>'Calificaciones Informatica Indu'!C340</f>
        <v>1</v>
      </c>
      <c r="D340" t="str">
        <f>'Calificaciones Informatica Indu'!D340</f>
        <v>NP</v>
      </c>
      <c r="E340">
        <f>'Calificaciones Informatica Indu'!E340</f>
        <v>0.9</v>
      </c>
      <c r="F340" t="str">
        <f>'Calificaciones Informatica Indu'!F340</f>
        <v>NP</v>
      </c>
      <c r="G340" t="str">
        <f>'Calificaciones Informatica Indu'!G340</f>
        <v>NP</v>
      </c>
      <c r="H340">
        <f>'Calificaciones Informatica Indu'!H340</f>
        <v>0.55</v>
      </c>
      <c r="I340">
        <f>'Calificaciones Informatica Indu'!I340</f>
        <v>2.45</v>
      </c>
      <c r="J340">
        <f>'Calificaciones Informatica Indu'!J340</f>
        <v>1</v>
      </c>
      <c r="K340" t="str">
        <f>'Calificaciones Informatica Indu'!K340</f>
        <v>2013-2014</v>
      </c>
      <c r="L340">
        <f>'Calificaciones Informatica Indu'!L340</f>
        <v>1</v>
      </c>
    </row>
    <row r="341">
      <c r="A341">
        <f>'Calificaciones Informatica Indu'!A341</f>
        <v>340</v>
      </c>
      <c r="B341" t="str">
        <f>'Calificaciones Informatica Indu'!B341</f>
        <v>FERNÁNDEZ BERNARDINO</v>
      </c>
      <c r="C341">
        <f>'Calificaciones Informatica Indu'!C341</f>
        <v>0.3</v>
      </c>
      <c r="D341">
        <f>'Calificaciones Informatica Indu'!D341</f>
        <v>0.89</v>
      </c>
      <c r="E341">
        <f>'Calificaciones Informatica Indu'!E341</f>
        <v>0.5</v>
      </c>
      <c r="F341">
        <f>'Calificaciones Informatica Indu'!F341</f>
        <v>0.65</v>
      </c>
      <c r="G341">
        <f>'Calificaciones Informatica Indu'!G341</f>
        <v>0.25</v>
      </c>
      <c r="H341">
        <f>'Calificaciones Informatica Indu'!H341</f>
        <v>0.25</v>
      </c>
      <c r="I341">
        <f>'Calificaciones Informatica Indu'!I341</f>
        <v>2.84</v>
      </c>
      <c r="J341">
        <f>'Calificaciones Informatica Indu'!J341</f>
        <v>1</v>
      </c>
      <c r="K341" t="str">
        <f>'Calificaciones Informatica Indu'!K341</f>
        <v>2013-2014</v>
      </c>
      <c r="L341">
        <f>'Calificaciones Informatica Indu'!L341</f>
        <v>1</v>
      </c>
    </row>
    <row r="342">
      <c r="A342">
        <f>'Calificaciones Informatica Indu'!A342</f>
        <v>341</v>
      </c>
      <c r="B342" t="str">
        <f>'Calificaciones Informatica Indu'!B342</f>
        <v>FERRÁNDEZ GARCÍA</v>
      </c>
      <c r="C342">
        <f>'Calificaciones Informatica Indu'!C342</f>
        <v>1</v>
      </c>
      <c r="D342">
        <f>'Calificaciones Informatica Indu'!D342</f>
        <v>1.9</v>
      </c>
      <c r="E342">
        <f>'Calificaciones Informatica Indu'!E342</f>
        <v>1.425</v>
      </c>
      <c r="F342">
        <f>'Calificaciones Informatica Indu'!F342</f>
        <v>0.4</v>
      </c>
      <c r="G342">
        <f>'Calificaciones Informatica Indu'!G342</f>
        <v>3</v>
      </c>
      <c r="H342">
        <f>'Calificaciones Informatica Indu'!H342</f>
        <v>1.5</v>
      </c>
      <c r="I342">
        <f>'Calificaciones Informatica Indu'!I342</f>
        <v>9.225</v>
      </c>
      <c r="J342">
        <f>'Calificaciones Informatica Indu'!J342</f>
        <v>1</v>
      </c>
      <c r="K342" t="str">
        <f>'Calificaciones Informatica Indu'!K342</f>
        <v>2013-2014</v>
      </c>
      <c r="L342">
        <f>'Calificaciones Informatica Indu'!L342</f>
        <v>1</v>
      </c>
    </row>
    <row r="343">
      <c r="A343">
        <f>'Calificaciones Informatica Indu'!A343</f>
        <v>342</v>
      </c>
      <c r="B343" t="str">
        <f>'Calificaciones Informatica Indu'!B343</f>
        <v>GALLARDO SEVILLANO</v>
      </c>
      <c r="C343">
        <f>'Calificaciones Informatica Indu'!C343</f>
        <v>0.1</v>
      </c>
      <c r="D343" t="str">
        <f>'Calificaciones Informatica Indu'!D343</f>
        <v>NP</v>
      </c>
      <c r="E343" t="str">
        <f>'Calificaciones Informatica Indu'!E343</f>
        <v>NP</v>
      </c>
      <c r="F343" t="str">
        <f>'Calificaciones Informatica Indu'!F343</f>
        <v>NP</v>
      </c>
      <c r="G343" t="str">
        <f>'Calificaciones Informatica Indu'!G343</f>
        <v>NP</v>
      </c>
      <c r="H343">
        <f>'Calificaciones Informatica Indu'!H343</f>
        <v>0</v>
      </c>
      <c r="I343" s="2" t="s">
        <v>265</v>
      </c>
      <c r="J343">
        <f>'Calificaciones Informatica Indu'!J343</f>
        <v>1</v>
      </c>
      <c r="K343" t="str">
        <f>'Calificaciones Informatica Indu'!K343</f>
        <v>2013-2014</v>
      </c>
      <c r="L343">
        <f>'Calificaciones Informatica Indu'!L343</f>
        <v>1</v>
      </c>
    </row>
    <row r="344">
      <c r="A344">
        <f>'Calificaciones Informatica Indu'!A344</f>
        <v>343</v>
      </c>
      <c r="B344" t="str">
        <f>'Calificaciones Informatica Indu'!B344</f>
        <v>GARCÍA SÁNCHEZ</v>
      </c>
      <c r="C344">
        <f>'Calificaciones Informatica Indu'!C344</f>
        <v>0</v>
      </c>
      <c r="D344">
        <f>'Calificaciones Informatica Indu'!D344</f>
        <v>1.64</v>
      </c>
      <c r="E344">
        <f>'Calificaciones Informatica Indu'!E344</f>
        <v>0.1875</v>
      </c>
      <c r="F344">
        <f>'Calificaciones Informatica Indu'!F344</f>
        <v>0.95</v>
      </c>
      <c r="G344" t="str">
        <f>'Calificaciones Informatica Indu'!G344</f>
        <v>NP</v>
      </c>
      <c r="H344">
        <f>'Calificaciones Informatica Indu'!H344</f>
        <v>0.75</v>
      </c>
      <c r="I344">
        <f>'Calificaciones Informatica Indu'!I344</f>
        <v>3.5275</v>
      </c>
      <c r="J344">
        <f>'Calificaciones Informatica Indu'!J344</f>
        <v>1</v>
      </c>
      <c r="K344" t="str">
        <f>'Calificaciones Informatica Indu'!K344</f>
        <v>2013-2014</v>
      </c>
      <c r="L344">
        <f>'Calificaciones Informatica Indu'!L344</f>
        <v>2</v>
      </c>
    </row>
    <row r="345">
      <c r="A345">
        <f>'Calificaciones Informatica Indu'!A345</f>
        <v>344</v>
      </c>
      <c r="B345" t="str">
        <f>'Calificaciones Informatica Indu'!B345</f>
        <v>GÓMEZ TORRIJOS</v>
      </c>
      <c r="C345">
        <f>'Calificaciones Informatica Indu'!C345</f>
        <v>1</v>
      </c>
      <c r="D345">
        <f>'Calificaciones Informatica Indu'!D345</f>
        <v>1.24</v>
      </c>
      <c r="E345">
        <f>'Calificaciones Informatica Indu'!E345</f>
        <v>0.7875</v>
      </c>
      <c r="F345">
        <f>'Calificaciones Informatica Indu'!F345</f>
        <v>0.95</v>
      </c>
      <c r="G345">
        <f>'Calificaciones Informatica Indu'!G345</f>
        <v>1.5</v>
      </c>
      <c r="H345">
        <f>'Calificaciones Informatica Indu'!H345</f>
        <v>1.15</v>
      </c>
      <c r="I345">
        <f>'Calificaciones Informatica Indu'!I345</f>
        <v>6.6275</v>
      </c>
      <c r="J345">
        <f>'Calificaciones Informatica Indu'!J345</f>
        <v>1</v>
      </c>
      <c r="K345" t="str">
        <f>'Calificaciones Informatica Indu'!K345</f>
        <v>2013-2014</v>
      </c>
      <c r="L345">
        <f>'Calificaciones Informatica Indu'!L345</f>
        <v>1</v>
      </c>
    </row>
    <row r="346">
      <c r="A346">
        <f>'Calificaciones Informatica Indu'!A346</f>
        <v>345</v>
      </c>
      <c r="B346" t="str">
        <f>'Calificaciones Informatica Indu'!B346</f>
        <v>GONZALEZ DE LA HIGUERA</v>
      </c>
      <c r="C346">
        <f>'Calificaciones Informatica Indu'!C346</f>
        <v>0.9</v>
      </c>
      <c r="D346">
        <f>'Calificaciones Informatica Indu'!D346</f>
        <v>0.85</v>
      </c>
      <c r="E346">
        <f>'Calificaciones Informatica Indu'!E346</f>
        <v>0.6</v>
      </c>
      <c r="F346">
        <f>'Calificaciones Informatica Indu'!F346</f>
        <v>0.65</v>
      </c>
      <c r="G346">
        <f>'Calificaciones Informatica Indu'!G346</f>
        <v>1.25</v>
      </c>
      <c r="H346">
        <f>'Calificaciones Informatica Indu'!H346</f>
        <v>0.95</v>
      </c>
      <c r="I346">
        <f>'Calificaciones Informatica Indu'!I346</f>
        <v>5.2</v>
      </c>
      <c r="J346">
        <f>'Calificaciones Informatica Indu'!J346</f>
        <v>1</v>
      </c>
      <c r="K346" t="str">
        <f>'Calificaciones Informatica Indu'!K346</f>
        <v>2013-2014</v>
      </c>
      <c r="L346">
        <f>'Calificaciones Informatica Indu'!L346</f>
        <v>1</v>
      </c>
    </row>
    <row r="347">
      <c r="A347">
        <f>'Calificaciones Informatica Indu'!A347</f>
        <v>346</v>
      </c>
      <c r="B347" t="str">
        <f>'Calificaciones Informatica Indu'!B347</f>
        <v>GUIJARRO ARRIBAS</v>
      </c>
      <c r="C347">
        <f>'Calificaciones Informatica Indu'!C347</f>
        <v>1</v>
      </c>
      <c r="D347">
        <f>'Calificaciones Informatica Indu'!D347</f>
        <v>1.6</v>
      </c>
      <c r="E347">
        <f>'Calificaciones Informatica Indu'!E347</f>
        <v>0.7125</v>
      </c>
      <c r="F347">
        <f>'Calificaciones Informatica Indu'!F347</f>
        <v>0.78</v>
      </c>
      <c r="G347">
        <f>'Calificaciones Informatica Indu'!G347</f>
        <v>2</v>
      </c>
      <c r="H347">
        <f>'Calificaciones Informatica Indu'!H347</f>
        <v>1.5</v>
      </c>
      <c r="I347">
        <f>'Calificaciones Informatica Indu'!I347</f>
        <v>7.5925</v>
      </c>
      <c r="J347">
        <f>'Calificaciones Informatica Indu'!J347</f>
        <v>1</v>
      </c>
      <c r="K347" t="str">
        <f>'Calificaciones Informatica Indu'!K347</f>
        <v>2013-2014</v>
      </c>
      <c r="L347">
        <f>'Calificaciones Informatica Indu'!L347</f>
        <v>5</v>
      </c>
    </row>
    <row r="348">
      <c r="A348">
        <f>'Calificaciones Informatica Indu'!A348</f>
        <v>347</v>
      </c>
      <c r="B348" t="str">
        <f>'Calificaciones Informatica Indu'!B348</f>
        <v>GUIJARRO ARRIBAS</v>
      </c>
      <c r="C348">
        <f>'Calificaciones Informatica Indu'!C348</f>
        <v>0.9</v>
      </c>
      <c r="D348">
        <f>'Calificaciones Informatica Indu'!D348</f>
        <v>1.6</v>
      </c>
      <c r="E348">
        <f>'Calificaciones Informatica Indu'!E348</f>
        <v>0.7125</v>
      </c>
      <c r="F348">
        <f>'Calificaciones Informatica Indu'!F348</f>
        <v>0.78</v>
      </c>
      <c r="G348">
        <f>'Calificaciones Informatica Indu'!G348</f>
        <v>2.75</v>
      </c>
      <c r="H348">
        <f>'Calificaciones Informatica Indu'!H348</f>
        <v>1.5</v>
      </c>
      <c r="I348">
        <f>'Calificaciones Informatica Indu'!I348</f>
        <v>8.2425</v>
      </c>
      <c r="J348">
        <f>'Calificaciones Informatica Indu'!J348</f>
        <v>1</v>
      </c>
      <c r="K348" t="str">
        <f>'Calificaciones Informatica Indu'!K348</f>
        <v>2013-2014</v>
      </c>
      <c r="L348">
        <f>'Calificaciones Informatica Indu'!L348</f>
        <v>5</v>
      </c>
    </row>
    <row r="349">
      <c r="A349">
        <f>'Calificaciones Informatica Indu'!A349</f>
        <v>348</v>
      </c>
      <c r="B349" t="str">
        <f>'Calificaciones Informatica Indu'!B349</f>
        <v>GUIJAS HERRAEZ</v>
      </c>
      <c r="C349">
        <f>'Calificaciones Informatica Indu'!C349</f>
        <v>0.4</v>
      </c>
      <c r="D349">
        <f>'Calificaciones Informatica Indu'!D349</f>
        <v>1.51</v>
      </c>
      <c r="E349">
        <f>'Calificaciones Informatica Indu'!E349</f>
        <v>0.675</v>
      </c>
      <c r="F349">
        <f>'Calificaciones Informatica Indu'!F349</f>
        <v>0.6</v>
      </c>
      <c r="G349">
        <f>'Calificaciones Informatica Indu'!G349</f>
        <v>0.5</v>
      </c>
      <c r="H349">
        <f>'Calificaciones Informatica Indu'!H349</f>
        <v>0.9</v>
      </c>
      <c r="I349">
        <f>'Calificaciones Informatica Indu'!I349</f>
        <v>4.585</v>
      </c>
      <c r="J349">
        <f>'Calificaciones Informatica Indu'!J349</f>
        <v>1</v>
      </c>
      <c r="K349" t="str">
        <f>'Calificaciones Informatica Indu'!K349</f>
        <v>2013-2014</v>
      </c>
      <c r="L349">
        <f>'Calificaciones Informatica Indu'!L349</f>
        <v>1</v>
      </c>
    </row>
    <row r="350">
      <c r="A350">
        <f>'Calificaciones Informatica Indu'!A350</f>
        <v>349</v>
      </c>
      <c r="B350" t="str">
        <f>'Calificaciones Informatica Indu'!B350</f>
        <v>JUSTE SALA</v>
      </c>
      <c r="C350">
        <f>'Calificaciones Informatica Indu'!C350</f>
        <v>0.8</v>
      </c>
      <c r="D350">
        <f>'Calificaciones Informatica Indu'!D350</f>
        <v>1.56</v>
      </c>
      <c r="E350">
        <f>'Calificaciones Informatica Indu'!E350</f>
        <v>0.675</v>
      </c>
      <c r="F350">
        <f>'Calificaciones Informatica Indu'!F350</f>
        <v>0.6</v>
      </c>
      <c r="G350">
        <f>'Calificaciones Informatica Indu'!G350</f>
        <v>1.25</v>
      </c>
      <c r="H350">
        <f>'Calificaciones Informatica Indu'!H350</f>
        <v>1.5</v>
      </c>
      <c r="I350">
        <f>'Calificaciones Informatica Indu'!I350</f>
        <v>6.385</v>
      </c>
      <c r="J350">
        <f>'Calificaciones Informatica Indu'!J350</f>
        <v>1</v>
      </c>
      <c r="K350" t="str">
        <f>'Calificaciones Informatica Indu'!K350</f>
        <v>2013-2014</v>
      </c>
      <c r="L350">
        <f>'Calificaciones Informatica Indu'!L350</f>
        <v>5</v>
      </c>
    </row>
    <row r="351">
      <c r="A351">
        <f>'Calificaciones Informatica Indu'!A351</f>
        <v>350</v>
      </c>
      <c r="B351" t="str">
        <f>'Calificaciones Informatica Indu'!B351</f>
        <v>LUENGO PONCE</v>
      </c>
      <c r="C351">
        <f>'Calificaciones Informatica Indu'!C351</f>
        <v>1</v>
      </c>
      <c r="D351">
        <f>'Calificaciones Informatica Indu'!D351</f>
        <v>1.84</v>
      </c>
      <c r="E351">
        <f>'Calificaciones Informatica Indu'!E351</f>
        <v>1.2375</v>
      </c>
      <c r="F351">
        <f>'Calificaciones Informatica Indu'!F351</f>
        <v>0.95</v>
      </c>
      <c r="G351">
        <f>'Calificaciones Informatica Indu'!G351</f>
        <v>3</v>
      </c>
      <c r="H351">
        <f>'Calificaciones Informatica Indu'!H351</f>
        <v>1.25</v>
      </c>
      <c r="I351">
        <f>'Calificaciones Informatica Indu'!I351</f>
        <v>9.2775</v>
      </c>
      <c r="J351">
        <f>'Calificaciones Informatica Indu'!J351</f>
        <v>1</v>
      </c>
      <c r="K351" t="str">
        <f>'Calificaciones Informatica Indu'!K351</f>
        <v>2013-2014</v>
      </c>
      <c r="L351">
        <f>'Calificaciones Informatica Indu'!L351</f>
        <v>2</v>
      </c>
    </row>
    <row r="352">
      <c r="A352">
        <f>'Calificaciones Informatica Indu'!A352</f>
        <v>351</v>
      </c>
      <c r="B352" t="str">
        <f>'Calificaciones Informatica Indu'!B352</f>
        <v>MACIAS ARROYO</v>
      </c>
      <c r="C352">
        <f>'Calificaciones Informatica Indu'!C352</f>
        <v>0.3</v>
      </c>
      <c r="D352">
        <f>'Calificaciones Informatica Indu'!D352</f>
        <v>0.8</v>
      </c>
      <c r="E352">
        <f>'Calificaciones Informatica Indu'!E352</f>
        <v>0.3</v>
      </c>
      <c r="F352">
        <f>'Calificaciones Informatica Indu'!F352</f>
        <v>0.6</v>
      </c>
      <c r="G352">
        <f>'Calificaciones Informatica Indu'!G352</f>
        <v>0</v>
      </c>
      <c r="H352">
        <f>'Calificaciones Informatica Indu'!H352</f>
        <v>0.45</v>
      </c>
      <c r="I352">
        <f>'Calificaciones Informatica Indu'!I352</f>
        <v>2.45</v>
      </c>
      <c r="J352">
        <f>'Calificaciones Informatica Indu'!J352</f>
        <v>1</v>
      </c>
      <c r="K352" t="str">
        <f>'Calificaciones Informatica Indu'!K352</f>
        <v>2013-2014</v>
      </c>
      <c r="L352">
        <f>'Calificaciones Informatica Indu'!L352</f>
        <v>1</v>
      </c>
    </row>
    <row r="353">
      <c r="A353">
        <f>'Calificaciones Informatica Indu'!A353</f>
        <v>352</v>
      </c>
      <c r="B353" t="str">
        <f>'Calificaciones Informatica Indu'!B353</f>
        <v>MARTIN-CONSUEGRA CAMP.</v>
      </c>
      <c r="C353">
        <f>'Calificaciones Informatica Indu'!C353</f>
        <v>1</v>
      </c>
      <c r="D353">
        <f>'Calificaciones Informatica Indu'!D353</f>
        <v>1.33</v>
      </c>
      <c r="E353">
        <f>'Calificaciones Informatica Indu'!E353</f>
        <v>1.3125</v>
      </c>
      <c r="F353">
        <f>'Calificaciones Informatica Indu'!F353</f>
        <v>0.86</v>
      </c>
      <c r="G353">
        <f>'Calificaciones Informatica Indu'!G353</f>
        <v>3</v>
      </c>
      <c r="H353">
        <f>'Calificaciones Informatica Indu'!H353</f>
        <v>1.5</v>
      </c>
      <c r="I353">
        <f>'Calificaciones Informatica Indu'!I353</f>
        <v>9.0025</v>
      </c>
      <c r="J353">
        <f>'Calificaciones Informatica Indu'!J353</f>
        <v>1</v>
      </c>
      <c r="K353" t="str">
        <f>'Calificaciones Informatica Indu'!K353</f>
        <v>2013-2014</v>
      </c>
      <c r="L353">
        <f>'Calificaciones Informatica Indu'!L353</f>
        <v>2</v>
      </c>
    </row>
    <row r="354">
      <c r="A354">
        <f>'Calificaciones Informatica Indu'!A354</f>
        <v>353</v>
      </c>
      <c r="B354" t="str">
        <f>'Calificaciones Informatica Indu'!B354</f>
        <v>MARTINEZ LUCAS</v>
      </c>
      <c r="C354">
        <f>'Calificaciones Informatica Indu'!C354</f>
        <v>0.7</v>
      </c>
      <c r="D354">
        <f>'Calificaciones Informatica Indu'!D354</f>
        <v>1.11</v>
      </c>
      <c r="E354">
        <f>'Calificaciones Informatica Indu'!E354</f>
        <v>0.975</v>
      </c>
      <c r="F354">
        <f>'Calificaciones Informatica Indu'!F354</f>
        <v>0.75</v>
      </c>
      <c r="G354">
        <f>'Calificaciones Informatica Indu'!G354</f>
        <v>1.6</v>
      </c>
      <c r="H354">
        <f>'Calificaciones Informatica Indu'!H354</f>
        <v>1.4</v>
      </c>
      <c r="I354">
        <f>'Calificaciones Informatica Indu'!I354</f>
        <v>6.535</v>
      </c>
      <c r="J354">
        <f>'Calificaciones Informatica Indu'!J354</f>
        <v>1</v>
      </c>
      <c r="K354" t="str">
        <f>'Calificaciones Informatica Indu'!K354</f>
        <v>2013-2014</v>
      </c>
      <c r="L354">
        <f>'Calificaciones Informatica Indu'!L354</f>
        <v>3</v>
      </c>
    </row>
    <row r="355">
      <c r="A355">
        <f>'Calificaciones Informatica Indu'!A355</f>
        <v>354</v>
      </c>
      <c r="B355" t="str">
        <f>'Calificaciones Informatica Indu'!B355</f>
        <v>MARTINEZ MUNTO</v>
      </c>
      <c r="C355">
        <f>'Calificaciones Informatica Indu'!C355</f>
        <v>0.7</v>
      </c>
      <c r="D355">
        <f>'Calificaciones Informatica Indu'!D355</f>
        <v>0.69</v>
      </c>
      <c r="E355">
        <f>'Calificaciones Informatica Indu'!E355</f>
        <v>0.75</v>
      </c>
      <c r="F355">
        <f>'Calificaciones Informatica Indu'!F355</f>
        <v>0.78</v>
      </c>
      <c r="G355">
        <f>'Calificaciones Informatica Indu'!G355</f>
        <v>2.5</v>
      </c>
      <c r="H355">
        <f>'Calificaciones Informatica Indu'!H355</f>
        <v>0.45</v>
      </c>
      <c r="I355">
        <f>'Calificaciones Informatica Indu'!I355</f>
        <v>5.87</v>
      </c>
      <c r="J355">
        <f>'Calificaciones Informatica Indu'!J355</f>
        <v>1</v>
      </c>
      <c r="K355" t="str">
        <f>'Calificaciones Informatica Indu'!K355</f>
        <v>2013-2014</v>
      </c>
      <c r="L355">
        <f>'Calificaciones Informatica Indu'!L355</f>
        <v>3</v>
      </c>
    </row>
    <row r="356">
      <c r="A356">
        <f>'Calificaciones Informatica Indu'!A356</f>
        <v>355</v>
      </c>
      <c r="B356" t="str">
        <f>'Calificaciones Informatica Indu'!B356</f>
        <v>MATARREDONA BARBA</v>
      </c>
      <c r="C356">
        <f>'Calificaciones Informatica Indu'!C356</f>
        <v>0.1</v>
      </c>
      <c r="D356">
        <f>'Calificaciones Informatica Indu'!D356</f>
        <v>0.45</v>
      </c>
      <c r="E356" t="str">
        <f>'Calificaciones Informatica Indu'!E356</f>
        <v>NP</v>
      </c>
      <c r="F356">
        <f>'Calificaciones Informatica Indu'!F356</f>
        <v>0.5</v>
      </c>
      <c r="G356" t="str">
        <f>'Calificaciones Informatica Indu'!G356</f>
        <v>NP</v>
      </c>
      <c r="H356">
        <f>'Calificaciones Informatica Indu'!H356</f>
        <v>0.2</v>
      </c>
      <c r="I356">
        <f>'Calificaciones Informatica Indu'!I356</f>
        <v>1.25</v>
      </c>
      <c r="J356">
        <f>'Calificaciones Informatica Indu'!J356</f>
        <v>1</v>
      </c>
      <c r="K356" t="str">
        <f>'Calificaciones Informatica Indu'!K356</f>
        <v>2013-2014</v>
      </c>
      <c r="L356">
        <f>'Calificaciones Informatica Indu'!L356</f>
        <v>1</v>
      </c>
    </row>
    <row r="357">
      <c r="A357">
        <f>'Calificaciones Informatica Indu'!A357</f>
        <v>356</v>
      </c>
      <c r="B357" t="str">
        <f>'Calificaciones Informatica Indu'!B357</f>
        <v>MATARREDONA RUIZ</v>
      </c>
      <c r="C357">
        <f>'Calificaciones Informatica Indu'!C357</f>
        <v>0</v>
      </c>
      <c r="D357">
        <f>'Calificaciones Informatica Indu'!D357</f>
        <v>0.52</v>
      </c>
      <c r="E357" t="str">
        <f>'Calificaciones Informatica Indu'!E357</f>
        <v>NP</v>
      </c>
      <c r="F357">
        <f>'Calificaciones Informatica Indu'!F357</f>
        <v>0.54</v>
      </c>
      <c r="G357" t="str">
        <f>'Calificaciones Informatica Indu'!G357</f>
        <v>NP</v>
      </c>
      <c r="H357">
        <f>'Calificaciones Informatica Indu'!H357</f>
        <v>0</v>
      </c>
      <c r="I357">
        <f>'Calificaciones Informatica Indu'!I357</f>
        <v>1.06</v>
      </c>
      <c r="J357">
        <f>'Calificaciones Informatica Indu'!J357</f>
        <v>1</v>
      </c>
      <c r="K357" t="str">
        <f>'Calificaciones Informatica Indu'!K357</f>
        <v>2013-2014</v>
      </c>
      <c r="L357">
        <f>'Calificaciones Informatica Indu'!L357</f>
        <v>1</v>
      </c>
    </row>
    <row r="358">
      <c r="A358">
        <f>'Calificaciones Informatica Indu'!A358</f>
        <v>357</v>
      </c>
      <c r="B358" t="str">
        <f>'Calificaciones Informatica Indu'!B358</f>
        <v>MBA NCHAMA</v>
      </c>
      <c r="C358">
        <f>'Calificaciones Informatica Indu'!C358</f>
        <v>0</v>
      </c>
      <c r="D358">
        <f>'Calificaciones Informatica Indu'!D358</f>
        <v>0</v>
      </c>
      <c r="E358">
        <f>'Calificaciones Informatica Indu'!E358</f>
        <v>0</v>
      </c>
      <c r="F358">
        <f>'Calificaciones Informatica Indu'!F358</f>
        <v>0.1</v>
      </c>
      <c r="G358">
        <f>'Calificaciones Informatica Indu'!G358</f>
        <v>0</v>
      </c>
      <c r="H358">
        <f>'Calificaciones Informatica Indu'!H358</f>
        <v>0.3</v>
      </c>
      <c r="I358">
        <f>'Calificaciones Informatica Indu'!I358</f>
        <v>0.4</v>
      </c>
      <c r="J358">
        <f>'Calificaciones Informatica Indu'!J358</f>
        <v>1</v>
      </c>
      <c r="K358" t="str">
        <f>'Calificaciones Informatica Indu'!K358</f>
        <v>2013-2014</v>
      </c>
      <c r="L358">
        <f>'Calificaciones Informatica Indu'!L358</f>
        <v>1</v>
      </c>
    </row>
    <row r="359">
      <c r="A359">
        <f>'Calificaciones Informatica Indu'!A359</f>
        <v>358</v>
      </c>
      <c r="B359" t="str">
        <f>'Calificaciones Informatica Indu'!B359</f>
        <v>MELGAR RUIZ</v>
      </c>
      <c r="C359">
        <f>'Calificaciones Informatica Indu'!C359</f>
        <v>0.8</v>
      </c>
      <c r="D359">
        <f>'Calificaciones Informatica Indu'!D359</f>
        <v>1.2</v>
      </c>
      <c r="E359">
        <f>'Calificaciones Informatica Indu'!E359</f>
        <v>0.6375</v>
      </c>
      <c r="F359">
        <f>'Calificaciones Informatica Indu'!F359</f>
        <v>0.95</v>
      </c>
      <c r="G359">
        <f>'Calificaciones Informatica Indu'!G359</f>
        <v>3</v>
      </c>
      <c r="H359">
        <f>'Calificaciones Informatica Indu'!H359</f>
        <v>1.15</v>
      </c>
      <c r="I359">
        <f>'Calificaciones Informatica Indu'!I359</f>
        <v>7.7375</v>
      </c>
      <c r="J359">
        <f>'Calificaciones Informatica Indu'!J359</f>
        <v>1</v>
      </c>
      <c r="K359" t="str">
        <f>'Calificaciones Informatica Indu'!K359</f>
        <v>2013-2014</v>
      </c>
      <c r="L359">
        <f>'Calificaciones Informatica Indu'!L359</f>
        <v>1</v>
      </c>
    </row>
    <row r="360">
      <c r="A360">
        <f>'Calificaciones Informatica Indu'!A360</f>
        <v>359</v>
      </c>
      <c r="B360" t="str">
        <f>'Calificaciones Informatica Indu'!B360</f>
        <v>MERA GONZÁLEZ</v>
      </c>
      <c r="C360">
        <f>'Calificaciones Informatica Indu'!C360</f>
        <v>0.4</v>
      </c>
      <c r="D360">
        <f>'Calificaciones Informatica Indu'!D360</f>
        <v>1.08</v>
      </c>
      <c r="E360">
        <f>'Calificaciones Informatica Indu'!E360</f>
        <v>0.225</v>
      </c>
      <c r="F360">
        <f>'Calificaciones Informatica Indu'!F360</f>
        <v>0.8</v>
      </c>
      <c r="G360" t="str">
        <f>'Calificaciones Informatica Indu'!G360</f>
        <v>NP</v>
      </c>
      <c r="H360">
        <f>'Calificaciones Informatica Indu'!H360</f>
        <v>0.4</v>
      </c>
      <c r="I360">
        <f>'Calificaciones Informatica Indu'!I360</f>
        <v>2.905</v>
      </c>
      <c r="J360">
        <f>'Calificaciones Informatica Indu'!J360</f>
        <v>1</v>
      </c>
      <c r="K360" t="str">
        <f>'Calificaciones Informatica Indu'!K360</f>
        <v>2013-2014</v>
      </c>
      <c r="L360">
        <f>'Calificaciones Informatica Indu'!L360</f>
        <v>1</v>
      </c>
    </row>
    <row r="361">
      <c r="A361">
        <f>'Calificaciones Informatica Indu'!A361</f>
        <v>360</v>
      </c>
      <c r="B361" t="str">
        <f>'Calificaciones Informatica Indu'!B361</f>
        <v>MORALES GÓMEZ</v>
      </c>
      <c r="C361">
        <f>'Calificaciones Informatica Indu'!C361</f>
        <v>0.4</v>
      </c>
      <c r="D361">
        <f>'Calificaciones Informatica Indu'!D361</f>
        <v>0.73</v>
      </c>
      <c r="E361" t="str">
        <f>'Calificaciones Informatica Indu'!E361</f>
        <v>NP</v>
      </c>
      <c r="F361">
        <f>'Calificaciones Informatica Indu'!F361</f>
        <v>0.6</v>
      </c>
      <c r="G361" t="str">
        <f>'Calificaciones Informatica Indu'!G361</f>
        <v>NP</v>
      </c>
      <c r="H361">
        <f>'Calificaciones Informatica Indu'!H361</f>
        <v>0.2</v>
      </c>
      <c r="I361">
        <f>'Calificaciones Informatica Indu'!I361</f>
        <v>1.93</v>
      </c>
      <c r="J361">
        <f>'Calificaciones Informatica Indu'!J361</f>
        <v>1</v>
      </c>
      <c r="K361" t="str">
        <f>'Calificaciones Informatica Indu'!K361</f>
        <v>2013-2014</v>
      </c>
      <c r="L361">
        <f>'Calificaciones Informatica Indu'!L361</f>
        <v>1</v>
      </c>
    </row>
    <row r="362">
      <c r="A362">
        <f>'Calificaciones Informatica Indu'!A362</f>
        <v>361</v>
      </c>
      <c r="B362" t="str">
        <f>'Calificaciones Informatica Indu'!B362</f>
        <v>MOZA BARQUILLA</v>
      </c>
      <c r="C362">
        <f>'Calificaciones Informatica Indu'!C362</f>
        <v>1</v>
      </c>
      <c r="D362">
        <f>'Calificaciones Informatica Indu'!D362</f>
        <v>1.47</v>
      </c>
      <c r="E362">
        <f>'Calificaciones Informatica Indu'!E362</f>
        <v>1.1625</v>
      </c>
      <c r="F362">
        <f>'Calificaciones Informatica Indu'!F362</f>
        <v>0.95</v>
      </c>
      <c r="G362">
        <f>'Calificaciones Informatica Indu'!G362</f>
        <v>1.75</v>
      </c>
      <c r="H362">
        <f>'Calificaciones Informatica Indu'!H362</f>
        <v>1.5</v>
      </c>
      <c r="I362">
        <f>'Calificaciones Informatica Indu'!I362</f>
        <v>7.8325</v>
      </c>
      <c r="J362">
        <f>'Calificaciones Informatica Indu'!J362</f>
        <v>1</v>
      </c>
      <c r="K362" t="str">
        <f>'Calificaciones Informatica Indu'!K362</f>
        <v>2013-2014</v>
      </c>
      <c r="L362">
        <f>'Calificaciones Informatica Indu'!L362</f>
        <v>1</v>
      </c>
    </row>
    <row r="363">
      <c r="A363">
        <f>'Calificaciones Informatica Indu'!A363</f>
        <v>362</v>
      </c>
      <c r="B363" t="str">
        <f>'Calificaciones Informatica Indu'!B363</f>
        <v>MUÑOZ DELGADO</v>
      </c>
      <c r="C363">
        <f>'Calificaciones Informatica Indu'!C363</f>
        <v>0.1</v>
      </c>
      <c r="D363">
        <f>'Calificaciones Informatica Indu'!D363</f>
        <v>1.47</v>
      </c>
      <c r="E363" t="str">
        <f>'Calificaciones Informatica Indu'!E363</f>
        <v>NP</v>
      </c>
      <c r="F363">
        <f>'Calificaciones Informatica Indu'!F363</f>
        <v>0.5</v>
      </c>
      <c r="G363" t="str">
        <f>'Calificaciones Informatica Indu'!G363</f>
        <v>NP</v>
      </c>
      <c r="H363">
        <f>'Calificaciones Informatica Indu'!H363</f>
        <v>0</v>
      </c>
      <c r="I363">
        <f>'Calificaciones Informatica Indu'!I363</f>
        <v>2.07</v>
      </c>
      <c r="J363">
        <f>'Calificaciones Informatica Indu'!J363</f>
        <v>1</v>
      </c>
      <c r="K363" t="str">
        <f>'Calificaciones Informatica Indu'!K363</f>
        <v>2013-2014</v>
      </c>
      <c r="L363">
        <f>'Calificaciones Informatica Indu'!L363</f>
        <v>1</v>
      </c>
    </row>
    <row r="364">
      <c r="A364">
        <f>'Calificaciones Informatica Indu'!A364</f>
        <v>363</v>
      </c>
      <c r="B364" t="str">
        <f>'Calificaciones Informatica Indu'!B364</f>
        <v>MUÑOZ DELGADO</v>
      </c>
      <c r="C364">
        <f>'Calificaciones Informatica Indu'!C364</f>
        <v>0.2</v>
      </c>
      <c r="D364">
        <f>'Calificaciones Informatica Indu'!D364</f>
        <v>1.74</v>
      </c>
      <c r="E364" t="str">
        <f>'Calificaciones Informatica Indu'!E364</f>
        <v>NP</v>
      </c>
      <c r="F364">
        <f>'Calificaciones Informatica Indu'!F364</f>
        <v>0.5</v>
      </c>
      <c r="G364" t="str">
        <f>'Calificaciones Informatica Indu'!G364</f>
        <v>NP</v>
      </c>
      <c r="H364">
        <f>'Calificaciones Informatica Indu'!H364</f>
        <v>0</v>
      </c>
      <c r="I364">
        <f>'Calificaciones Informatica Indu'!I364</f>
        <v>2.44</v>
      </c>
      <c r="J364">
        <f>'Calificaciones Informatica Indu'!J364</f>
        <v>1</v>
      </c>
      <c r="K364" t="str">
        <f>'Calificaciones Informatica Indu'!K364</f>
        <v>2013-2014</v>
      </c>
      <c r="L364">
        <f>'Calificaciones Informatica Indu'!L364</f>
        <v>1</v>
      </c>
    </row>
    <row r="365">
      <c r="A365">
        <f>'Calificaciones Informatica Indu'!A365</f>
        <v>364</v>
      </c>
      <c r="B365" t="str">
        <f>'Calificaciones Informatica Indu'!B365</f>
        <v>MUÑOZ MORCILLO</v>
      </c>
      <c r="C365">
        <f>'Calificaciones Informatica Indu'!C365</f>
        <v>1</v>
      </c>
      <c r="D365">
        <f>'Calificaciones Informatica Indu'!D365</f>
        <v>1.71</v>
      </c>
      <c r="E365">
        <f>'Calificaciones Informatica Indu'!E365</f>
        <v>0.9</v>
      </c>
      <c r="F365">
        <f>'Calificaciones Informatica Indu'!F365</f>
        <v>0.95</v>
      </c>
      <c r="G365">
        <f>'Calificaciones Informatica Indu'!G365</f>
        <v>2.25</v>
      </c>
      <c r="H365">
        <f>'Calificaciones Informatica Indu'!H365</f>
        <v>1.35</v>
      </c>
      <c r="I365">
        <f>'Calificaciones Informatica Indu'!I365</f>
        <v>8.16</v>
      </c>
      <c r="J365">
        <f>'Calificaciones Informatica Indu'!J365</f>
        <v>1</v>
      </c>
      <c r="K365" t="str">
        <f>'Calificaciones Informatica Indu'!K365</f>
        <v>2013-2014</v>
      </c>
      <c r="L365">
        <f>'Calificaciones Informatica Indu'!L365</f>
        <v>1</v>
      </c>
    </row>
    <row r="366">
      <c r="A366">
        <f>'Calificaciones Informatica Indu'!A366</f>
        <v>365</v>
      </c>
      <c r="B366" t="str">
        <f>'Calificaciones Informatica Indu'!B366</f>
        <v>NSI NTONGONO</v>
      </c>
      <c r="C366">
        <f>'Calificaciones Informatica Indu'!C366</f>
        <v>0.4</v>
      </c>
      <c r="D366">
        <f>'Calificaciones Informatica Indu'!D366</f>
        <v>1.55</v>
      </c>
      <c r="E366">
        <f>'Calificaciones Informatica Indu'!E366</f>
        <v>0.85</v>
      </c>
      <c r="F366">
        <f>'Calificaciones Informatica Indu'!F366</f>
        <v>0.6</v>
      </c>
      <c r="G366">
        <f>'Calificaciones Informatica Indu'!G366</f>
        <v>0</v>
      </c>
      <c r="H366">
        <f>'Calificaciones Informatica Indu'!H366</f>
        <v>0.5</v>
      </c>
      <c r="I366">
        <f>'Calificaciones Informatica Indu'!I366</f>
        <v>3.9</v>
      </c>
      <c r="J366">
        <f>'Calificaciones Informatica Indu'!J366</f>
        <v>1</v>
      </c>
      <c r="K366" t="str">
        <f>'Calificaciones Informatica Indu'!K366</f>
        <v>2013-2014</v>
      </c>
      <c r="L366">
        <f>'Calificaciones Informatica Indu'!L366</f>
        <v>3</v>
      </c>
    </row>
    <row r="367">
      <c r="A367">
        <f>'Calificaciones Informatica Indu'!A367</f>
        <v>366</v>
      </c>
      <c r="B367" t="str">
        <f>'Calificaciones Informatica Indu'!B367</f>
        <v>OLIVARES LUCAS-TORRES</v>
      </c>
      <c r="C367">
        <f>'Calificaciones Informatica Indu'!C367</f>
        <v>0.2</v>
      </c>
      <c r="D367">
        <f>'Calificaciones Informatica Indu'!D367</f>
        <v>1.62</v>
      </c>
      <c r="E367" t="str">
        <f>'Calificaciones Informatica Indu'!E367</f>
        <v>NP</v>
      </c>
      <c r="F367" t="str">
        <f>'Calificaciones Informatica Indu'!F367</f>
        <v>NP</v>
      </c>
      <c r="G367" t="str">
        <f>'Calificaciones Informatica Indu'!G367</f>
        <v>NP</v>
      </c>
      <c r="H367">
        <f>'Calificaciones Informatica Indu'!H367</f>
        <v>0.1</v>
      </c>
      <c r="I367">
        <f>'Calificaciones Informatica Indu'!I367</f>
        <v>1.92</v>
      </c>
      <c r="J367">
        <f>'Calificaciones Informatica Indu'!J367</f>
        <v>1</v>
      </c>
      <c r="K367" t="str">
        <f>'Calificaciones Informatica Indu'!K367</f>
        <v>2013-2014</v>
      </c>
      <c r="L367">
        <f>'Calificaciones Informatica Indu'!L367</f>
        <v>2</v>
      </c>
    </row>
    <row r="368">
      <c r="A368">
        <f>'Calificaciones Informatica Indu'!A368</f>
        <v>367</v>
      </c>
      <c r="B368" t="str">
        <f>'Calificaciones Informatica Indu'!B368</f>
        <v>ORTEGA JIMÉNEZ</v>
      </c>
      <c r="C368">
        <f>'Calificaciones Informatica Indu'!C368</f>
        <v>0.6</v>
      </c>
      <c r="D368" t="str">
        <f>'Calificaciones Informatica Indu'!D368</f>
        <v>NP</v>
      </c>
      <c r="E368" t="str">
        <f>'Calificaciones Informatica Indu'!E368</f>
        <v>NP</v>
      </c>
      <c r="F368" t="str">
        <f>'Calificaciones Informatica Indu'!F368</f>
        <v>NP</v>
      </c>
      <c r="G368" t="str">
        <f>'Calificaciones Informatica Indu'!G368</f>
        <v>NP</v>
      </c>
      <c r="H368">
        <f>'Calificaciones Informatica Indu'!H368</f>
        <v>0.4</v>
      </c>
      <c r="I368">
        <f>'Calificaciones Informatica Indu'!I368</f>
        <v>1</v>
      </c>
      <c r="J368">
        <f>'Calificaciones Informatica Indu'!J368</f>
        <v>1</v>
      </c>
      <c r="K368" t="str">
        <f>'Calificaciones Informatica Indu'!K368</f>
        <v>2013-2014</v>
      </c>
      <c r="L368">
        <f>'Calificaciones Informatica Indu'!L368</f>
        <v>1</v>
      </c>
    </row>
    <row r="369">
      <c r="A369">
        <f>'Calificaciones Informatica Indu'!A369</f>
        <v>368</v>
      </c>
      <c r="B369" t="str">
        <f>'Calificaciones Informatica Indu'!B369</f>
        <v>RAMOS CAMARERO</v>
      </c>
      <c r="C369">
        <f>'Calificaciones Informatica Indu'!C369</f>
        <v>0.2</v>
      </c>
      <c r="D369">
        <f>'Calificaciones Informatica Indu'!D369</f>
        <v>1.14</v>
      </c>
      <c r="E369">
        <f>'Calificaciones Informatica Indu'!E369</f>
        <v>1.25</v>
      </c>
      <c r="F369">
        <f>'Calificaciones Informatica Indu'!F369</f>
        <v>0.95</v>
      </c>
      <c r="G369">
        <f>'Calificaciones Informatica Indu'!G369</f>
        <v>1.5</v>
      </c>
      <c r="H369">
        <f>'Calificaciones Informatica Indu'!H369</f>
        <v>0</v>
      </c>
      <c r="I369">
        <f>'Calificaciones Informatica Indu'!I369</f>
        <v>5.04</v>
      </c>
      <c r="J369">
        <f>'Calificaciones Informatica Indu'!J369</f>
        <v>1</v>
      </c>
      <c r="K369" t="str">
        <f>'Calificaciones Informatica Indu'!K369</f>
        <v>2013-2014</v>
      </c>
      <c r="L369">
        <f>'Calificaciones Informatica Indu'!L369</f>
        <v>1</v>
      </c>
    </row>
    <row r="370">
      <c r="A370">
        <f>'Calificaciones Informatica Indu'!A370</f>
        <v>369</v>
      </c>
      <c r="B370" t="str">
        <f>'Calificaciones Informatica Indu'!B370</f>
        <v>RAYO FERREIRO</v>
      </c>
      <c r="C370">
        <f>'Calificaciones Informatica Indu'!C370</f>
        <v>0.5</v>
      </c>
      <c r="D370">
        <f>'Calificaciones Informatica Indu'!D370</f>
        <v>0.95</v>
      </c>
      <c r="E370">
        <f>'Calificaciones Informatica Indu'!E370</f>
        <v>0.1875</v>
      </c>
      <c r="F370">
        <f>'Calificaciones Informatica Indu'!F370</f>
        <v>0.65</v>
      </c>
      <c r="G370">
        <f>'Calificaciones Informatica Indu'!G370</f>
        <v>0</v>
      </c>
      <c r="H370">
        <f>'Calificaciones Informatica Indu'!H370</f>
        <v>0.45</v>
      </c>
      <c r="I370">
        <f>'Calificaciones Informatica Indu'!I370</f>
        <v>2.7375</v>
      </c>
      <c r="J370">
        <f>'Calificaciones Informatica Indu'!J370</f>
        <v>1</v>
      </c>
      <c r="K370" t="str">
        <f>'Calificaciones Informatica Indu'!K370</f>
        <v>2013-2014</v>
      </c>
      <c r="L370">
        <f>'Calificaciones Informatica Indu'!L370</f>
        <v>1</v>
      </c>
    </row>
    <row r="371">
      <c r="A371">
        <f>'Calificaciones Informatica Indu'!A371</f>
        <v>370</v>
      </c>
      <c r="B371" t="str">
        <f>'Calificaciones Informatica Indu'!B371</f>
        <v>REGUILLO FERRIS</v>
      </c>
      <c r="C371">
        <f>'Calificaciones Informatica Indu'!C371</f>
        <v>1</v>
      </c>
      <c r="D371">
        <f>'Calificaciones Informatica Indu'!D371</f>
        <v>1</v>
      </c>
      <c r="E371">
        <f>'Calificaciones Informatica Indu'!E371</f>
        <v>0.8</v>
      </c>
      <c r="F371">
        <f>'Calificaciones Informatica Indu'!F371</f>
        <v>1</v>
      </c>
      <c r="G371">
        <f>'Calificaciones Informatica Indu'!G371</f>
        <v>1.5</v>
      </c>
      <c r="H371">
        <f>'Calificaciones Informatica Indu'!H371</f>
        <v>1.2</v>
      </c>
      <c r="I371">
        <f>'Calificaciones Informatica Indu'!I371</f>
        <v>6.5</v>
      </c>
      <c r="J371">
        <f>'Calificaciones Informatica Indu'!J371</f>
        <v>1</v>
      </c>
      <c r="K371" t="str">
        <f>'Calificaciones Informatica Indu'!K371</f>
        <v>2013-2014</v>
      </c>
      <c r="L371">
        <f>'Calificaciones Informatica Indu'!L371</f>
        <v>5</v>
      </c>
    </row>
    <row r="372">
      <c r="A372">
        <f>'Calificaciones Informatica Indu'!A372</f>
        <v>371</v>
      </c>
      <c r="B372" t="str">
        <f>'Calificaciones Informatica Indu'!B372</f>
        <v>REQUENA ROSADO</v>
      </c>
      <c r="C372">
        <f>'Calificaciones Informatica Indu'!C372</f>
        <v>0</v>
      </c>
      <c r="D372" t="str">
        <f>'Calificaciones Informatica Indu'!D372</f>
        <v>NP</v>
      </c>
      <c r="E372" t="str">
        <f>'Calificaciones Informatica Indu'!E372</f>
        <v>NP</v>
      </c>
      <c r="F372" t="str">
        <f>'Calificaciones Informatica Indu'!F372</f>
        <v>NP</v>
      </c>
      <c r="G372" t="str">
        <f>'Calificaciones Informatica Indu'!G372</f>
        <v>NP</v>
      </c>
      <c r="H372">
        <f>'Calificaciones Informatica Indu'!H372</f>
        <v>0</v>
      </c>
      <c r="I372" s="2" t="s">
        <v>265</v>
      </c>
      <c r="J372">
        <f>'Calificaciones Informatica Indu'!J372</f>
        <v>1</v>
      </c>
      <c r="K372" t="str">
        <f>'Calificaciones Informatica Indu'!K372</f>
        <v>2013-2014</v>
      </c>
      <c r="L372">
        <f>'Calificaciones Informatica Indu'!L372</f>
        <v>1</v>
      </c>
    </row>
    <row r="373">
      <c r="A373">
        <f>'Calificaciones Informatica Indu'!A373</f>
        <v>372</v>
      </c>
      <c r="B373" t="str">
        <f>'Calificaciones Informatica Indu'!B373</f>
        <v>RESINO RUBIO</v>
      </c>
      <c r="C373">
        <f>'Calificaciones Informatica Indu'!C373</f>
        <v>1</v>
      </c>
      <c r="D373">
        <f>'Calificaciones Informatica Indu'!D373</f>
        <v>1.54</v>
      </c>
      <c r="E373">
        <f>'Calificaciones Informatica Indu'!E373</f>
        <v>0.6</v>
      </c>
      <c r="F373">
        <f>'Calificaciones Informatica Indu'!F373</f>
        <v>0.9</v>
      </c>
      <c r="G373">
        <f>'Calificaciones Informatica Indu'!G373</f>
        <v>1.5</v>
      </c>
      <c r="H373">
        <f>'Calificaciones Informatica Indu'!H373</f>
        <v>0.95</v>
      </c>
      <c r="I373">
        <f>'Calificaciones Informatica Indu'!I373</f>
        <v>6.49</v>
      </c>
      <c r="J373">
        <f>'Calificaciones Informatica Indu'!J373</f>
        <v>1</v>
      </c>
      <c r="K373" t="str">
        <f>'Calificaciones Informatica Indu'!K373</f>
        <v>2013-2014</v>
      </c>
      <c r="L373">
        <f>'Calificaciones Informatica Indu'!L373</f>
        <v>1</v>
      </c>
    </row>
    <row r="374">
      <c r="A374">
        <f>'Calificaciones Informatica Indu'!A374</f>
        <v>373</v>
      </c>
      <c r="B374" t="str">
        <f>'Calificaciones Informatica Indu'!B374</f>
        <v>RODRIGUEZ ROMERO</v>
      </c>
      <c r="C374">
        <f>'Calificaciones Informatica Indu'!C374</f>
        <v>1</v>
      </c>
      <c r="D374">
        <f>'Calificaciones Informatica Indu'!D374</f>
        <v>1.55</v>
      </c>
      <c r="E374">
        <f>'Calificaciones Informatica Indu'!E374</f>
        <v>0.8625</v>
      </c>
      <c r="F374">
        <f>'Calificaciones Informatica Indu'!F374</f>
        <v>0.9</v>
      </c>
      <c r="G374">
        <f>'Calificaciones Informatica Indu'!G374</f>
        <v>2.75</v>
      </c>
      <c r="H374">
        <f>'Calificaciones Informatica Indu'!H374</f>
        <v>1.4</v>
      </c>
      <c r="I374">
        <f>'Calificaciones Informatica Indu'!I374</f>
        <v>8.4625</v>
      </c>
      <c r="J374">
        <f>'Calificaciones Informatica Indu'!J374</f>
        <v>1</v>
      </c>
      <c r="K374" t="str">
        <f>'Calificaciones Informatica Indu'!K374</f>
        <v>2013-2014</v>
      </c>
      <c r="L374">
        <f>'Calificaciones Informatica Indu'!L374</f>
        <v>1</v>
      </c>
    </row>
    <row r="375">
      <c r="A375">
        <f>'Calificaciones Informatica Indu'!A375</f>
        <v>374</v>
      </c>
      <c r="B375" t="str">
        <f>'Calificaciones Informatica Indu'!B375</f>
        <v>RUIZ BONILLO</v>
      </c>
      <c r="C375">
        <f>'Calificaciones Informatica Indu'!C375</f>
        <v>0.4</v>
      </c>
      <c r="D375">
        <f>'Calificaciones Informatica Indu'!D375</f>
        <v>1</v>
      </c>
      <c r="E375">
        <f>'Calificaciones Informatica Indu'!E375</f>
        <v>0.6</v>
      </c>
      <c r="F375">
        <f>'Calificaciones Informatica Indu'!F375</f>
        <v>0.5</v>
      </c>
      <c r="G375">
        <f>'Calificaciones Informatica Indu'!G375</f>
        <v>0.25</v>
      </c>
      <c r="H375">
        <f>'Calificaciones Informatica Indu'!H375</f>
        <v>0.6</v>
      </c>
      <c r="I375">
        <f>'Calificaciones Informatica Indu'!I375</f>
        <v>3.35</v>
      </c>
      <c r="J375">
        <f>'Calificaciones Informatica Indu'!J375</f>
        <v>1</v>
      </c>
      <c r="K375" t="str">
        <f>'Calificaciones Informatica Indu'!K375</f>
        <v>2013-2014</v>
      </c>
      <c r="L375">
        <f>'Calificaciones Informatica Indu'!L375</f>
        <v>1</v>
      </c>
    </row>
    <row r="376">
      <c r="A376">
        <f>'Calificaciones Informatica Indu'!A376</f>
        <v>375</v>
      </c>
      <c r="B376" t="str">
        <f>'Calificaciones Informatica Indu'!B376</f>
        <v>RUIZ-CALERO CABANILLAS</v>
      </c>
      <c r="C376">
        <f>'Calificaciones Informatica Indu'!C376</f>
        <v>0.3</v>
      </c>
      <c r="D376">
        <f>'Calificaciones Informatica Indu'!D376</f>
        <v>0.88</v>
      </c>
      <c r="E376">
        <f>'Calificaciones Informatica Indu'!E376</f>
        <v>0</v>
      </c>
      <c r="F376">
        <f>'Calificaciones Informatica Indu'!F376</f>
        <v>0.65</v>
      </c>
      <c r="G376" t="str">
        <f>'Calificaciones Informatica Indu'!G376</f>
        <v>NP</v>
      </c>
      <c r="H376">
        <f>'Calificaciones Informatica Indu'!H376</f>
        <v>0.1</v>
      </c>
      <c r="I376">
        <f>'Calificaciones Informatica Indu'!I376</f>
        <v>1.93</v>
      </c>
      <c r="J376">
        <f>'Calificaciones Informatica Indu'!J376</f>
        <v>1</v>
      </c>
      <c r="K376" t="str">
        <f>'Calificaciones Informatica Indu'!K376</f>
        <v>2013-2014</v>
      </c>
      <c r="L376">
        <f>'Calificaciones Informatica Indu'!L376</f>
        <v>1</v>
      </c>
    </row>
    <row r="377">
      <c r="A377">
        <f>'Calificaciones Informatica Indu'!A377</f>
        <v>376</v>
      </c>
      <c r="B377" t="str">
        <f>'Calificaciones Informatica Indu'!B377</f>
        <v>RUIZ ESCOBAR</v>
      </c>
      <c r="C377">
        <f>'Calificaciones Informatica Indu'!C377</f>
        <v>0</v>
      </c>
      <c r="D377">
        <f>'Calificaciones Informatica Indu'!D377</f>
        <v>0.4</v>
      </c>
      <c r="E377">
        <f>'Calificaciones Informatica Indu'!E377</f>
        <v>0</v>
      </c>
      <c r="F377">
        <f>'Calificaciones Informatica Indu'!F377</f>
        <v>0.92</v>
      </c>
      <c r="G377" t="str">
        <f>'Calificaciones Informatica Indu'!G377</f>
        <v>NP</v>
      </c>
      <c r="H377">
        <f>'Calificaciones Informatica Indu'!H377</f>
        <v>0.4</v>
      </c>
      <c r="I377">
        <f>'Calificaciones Informatica Indu'!I377</f>
        <v>1.72</v>
      </c>
      <c r="J377">
        <f>'Calificaciones Informatica Indu'!J377</f>
        <v>1</v>
      </c>
      <c r="K377" t="str">
        <f>'Calificaciones Informatica Indu'!K377</f>
        <v>2013-2014</v>
      </c>
      <c r="L377">
        <f>'Calificaciones Informatica Indu'!L377</f>
        <v>2</v>
      </c>
    </row>
    <row r="378">
      <c r="A378">
        <f>'Calificaciones Informatica Indu'!A378</f>
        <v>377</v>
      </c>
      <c r="B378" t="str">
        <f>'Calificaciones Informatica Indu'!B378</f>
        <v>RUIZ FERNANDEZ</v>
      </c>
      <c r="C378">
        <f>'Calificaciones Informatica Indu'!C378</f>
        <v>0.2</v>
      </c>
      <c r="D378">
        <f>'Calificaciones Informatica Indu'!D378</f>
        <v>0.8</v>
      </c>
      <c r="E378">
        <f>'Calificaciones Informatica Indu'!E378</f>
        <v>0.825</v>
      </c>
      <c r="F378">
        <f>'Calificaciones Informatica Indu'!F378</f>
        <v>0.5</v>
      </c>
      <c r="G378">
        <f>'Calificaciones Informatica Indu'!G378</f>
        <v>1.35</v>
      </c>
      <c r="H378">
        <f>'Calificaciones Informatica Indu'!H378</f>
        <v>1.5</v>
      </c>
      <c r="I378">
        <f>'Calificaciones Informatica Indu'!I378</f>
        <v>5.175</v>
      </c>
      <c r="J378">
        <f>'Calificaciones Informatica Indu'!J378</f>
        <v>1</v>
      </c>
      <c r="K378" t="str">
        <f>'Calificaciones Informatica Indu'!K378</f>
        <v>2013-2014</v>
      </c>
      <c r="L378">
        <f>'Calificaciones Informatica Indu'!L378</f>
        <v>2</v>
      </c>
    </row>
    <row r="379">
      <c r="A379">
        <f>'Calificaciones Informatica Indu'!A379</f>
        <v>378</v>
      </c>
      <c r="B379" t="str">
        <f>'Calificaciones Informatica Indu'!B379</f>
        <v>RUIZ PÉREZ</v>
      </c>
      <c r="C379">
        <f>'Calificaciones Informatica Indu'!C379</f>
        <v>0.2</v>
      </c>
      <c r="D379">
        <f>'Calificaciones Informatica Indu'!D379</f>
        <v>1.16</v>
      </c>
      <c r="E379">
        <f>'Calificaciones Informatica Indu'!E379</f>
        <v>0.7875</v>
      </c>
      <c r="F379">
        <f>'Calificaciones Informatica Indu'!F379</f>
        <v>0.6</v>
      </c>
      <c r="G379">
        <f>'Calificaciones Informatica Indu'!G379</f>
        <v>1.5</v>
      </c>
      <c r="H379">
        <f>'Calificaciones Informatica Indu'!H379</f>
        <v>1.05</v>
      </c>
      <c r="I379">
        <f>'Calificaciones Informatica Indu'!I379</f>
        <v>5.2975</v>
      </c>
      <c r="J379">
        <f>'Calificaciones Informatica Indu'!J379</f>
        <v>1</v>
      </c>
      <c r="K379" t="str">
        <f>'Calificaciones Informatica Indu'!K379</f>
        <v>2013-2014</v>
      </c>
      <c r="L379">
        <f>'Calificaciones Informatica Indu'!L379</f>
        <v>1</v>
      </c>
    </row>
    <row r="380">
      <c r="A380">
        <f>'Calificaciones Informatica Indu'!A380</f>
        <v>379</v>
      </c>
      <c r="B380" t="str">
        <f>'Calificaciones Informatica Indu'!B380</f>
        <v>RUIZ VALLE</v>
      </c>
      <c r="C380">
        <f>'Calificaciones Informatica Indu'!C380</f>
        <v>0.6</v>
      </c>
      <c r="D380">
        <f>'Calificaciones Informatica Indu'!D380</f>
        <v>1.14</v>
      </c>
      <c r="E380">
        <f>'Calificaciones Informatica Indu'!E380</f>
        <v>0.85</v>
      </c>
      <c r="F380">
        <f>'Calificaciones Informatica Indu'!F380</f>
        <v>0.5</v>
      </c>
      <c r="G380">
        <f>'Calificaciones Informatica Indu'!G380</f>
        <v>2.5</v>
      </c>
      <c r="H380">
        <f>'Calificaciones Informatica Indu'!H380</f>
        <v>1.05</v>
      </c>
      <c r="I380">
        <f>'Calificaciones Informatica Indu'!I380</f>
        <v>6.64</v>
      </c>
      <c r="J380">
        <f>'Calificaciones Informatica Indu'!J380</f>
        <v>1</v>
      </c>
      <c r="K380" t="str">
        <f>'Calificaciones Informatica Indu'!K380</f>
        <v>2013-2014</v>
      </c>
      <c r="L380">
        <f>'Calificaciones Informatica Indu'!L380</f>
        <v>1</v>
      </c>
    </row>
    <row r="381">
      <c r="A381">
        <f>'Calificaciones Informatica Indu'!A381</f>
        <v>380</v>
      </c>
      <c r="B381" t="str">
        <f>'Calificaciones Informatica Indu'!B381</f>
        <v>SALGADO LÓPEZ</v>
      </c>
      <c r="C381">
        <f>'Calificaciones Informatica Indu'!C381</f>
        <v>1</v>
      </c>
      <c r="D381">
        <f>'Calificaciones Informatica Indu'!D381</f>
        <v>1.75</v>
      </c>
      <c r="E381">
        <f>'Calificaciones Informatica Indu'!E381</f>
        <v>1</v>
      </c>
      <c r="F381">
        <f>'Calificaciones Informatica Indu'!F381</f>
        <v>1.25</v>
      </c>
      <c r="G381">
        <f>'Calificaciones Informatica Indu'!G381</f>
        <v>1.5</v>
      </c>
      <c r="H381">
        <f>'Calificaciones Informatica Indu'!H381</f>
        <v>1</v>
      </c>
      <c r="I381">
        <f>'Calificaciones Informatica Indu'!I381</f>
        <v>7.5</v>
      </c>
      <c r="J381">
        <f>'Calificaciones Informatica Indu'!J381</f>
        <v>1</v>
      </c>
      <c r="K381" t="str">
        <f>'Calificaciones Informatica Indu'!K381</f>
        <v>2013-2014</v>
      </c>
      <c r="L381">
        <f>'Calificaciones Informatica Indu'!L381</f>
        <v>1</v>
      </c>
    </row>
    <row r="382">
      <c r="A382">
        <f>'Calificaciones Informatica Indu'!A382</f>
        <v>381</v>
      </c>
      <c r="B382" t="str">
        <f>'Calificaciones Informatica Indu'!B382</f>
        <v>SEGADOR ARJONA</v>
      </c>
      <c r="C382">
        <f>'Calificaciones Informatica Indu'!C382</f>
        <v>0.3</v>
      </c>
      <c r="D382">
        <f>'Calificaciones Informatica Indu'!D382</f>
        <v>1.04</v>
      </c>
      <c r="E382" t="str">
        <f>'Calificaciones Informatica Indu'!E382</f>
        <v>NP</v>
      </c>
      <c r="F382">
        <f>'Calificaciones Informatica Indu'!F382</f>
        <v>0.8</v>
      </c>
      <c r="G382" t="str">
        <f>'Calificaciones Informatica Indu'!G382</f>
        <v>NP</v>
      </c>
      <c r="H382">
        <f>'Calificaciones Informatica Indu'!H382</f>
        <v>0</v>
      </c>
      <c r="I382">
        <f>'Calificaciones Informatica Indu'!I382</f>
        <v>2.14</v>
      </c>
      <c r="J382">
        <f>'Calificaciones Informatica Indu'!J382</f>
        <v>1</v>
      </c>
      <c r="K382" t="str">
        <f>'Calificaciones Informatica Indu'!K382</f>
        <v>2013-2014</v>
      </c>
      <c r="L382">
        <f>'Calificaciones Informatica Indu'!L382</f>
        <v>1</v>
      </c>
    </row>
    <row r="383">
      <c r="A383">
        <f>'Calificaciones Informatica Indu'!A383</f>
        <v>382</v>
      </c>
      <c r="B383" t="str">
        <f>'Calificaciones Informatica Indu'!B383</f>
        <v>SEGADOR RISCO</v>
      </c>
      <c r="C383">
        <f>'Calificaciones Informatica Indu'!C383</f>
        <v>0.4</v>
      </c>
      <c r="D383">
        <f>'Calificaciones Informatica Indu'!D383</f>
        <v>1.77</v>
      </c>
      <c r="E383">
        <f>'Calificaciones Informatica Indu'!E383</f>
        <v>1.25</v>
      </c>
      <c r="F383">
        <f>'Calificaciones Informatica Indu'!F383</f>
        <v>0.75</v>
      </c>
      <c r="G383">
        <f>'Calificaciones Informatica Indu'!G383</f>
        <v>0</v>
      </c>
      <c r="H383">
        <f>'Calificaciones Informatica Indu'!H383</f>
        <v>1</v>
      </c>
      <c r="I383">
        <f>'Calificaciones Informatica Indu'!I383</f>
        <v>5.17</v>
      </c>
      <c r="J383">
        <f>'Calificaciones Informatica Indu'!J383</f>
        <v>1</v>
      </c>
      <c r="K383" t="str">
        <f>'Calificaciones Informatica Indu'!K383</f>
        <v>2013-2014</v>
      </c>
      <c r="L383">
        <f>'Calificaciones Informatica Indu'!L383</f>
        <v>1</v>
      </c>
    </row>
    <row r="384">
      <c r="A384">
        <f>'Calificaciones Informatica Indu'!A384</f>
        <v>383</v>
      </c>
      <c r="B384" t="str">
        <f>'Calificaciones Informatica Indu'!B384</f>
        <v>SIERRA ALONSO</v>
      </c>
      <c r="C384">
        <f>'Calificaciones Informatica Indu'!C384</f>
        <v>1</v>
      </c>
      <c r="D384">
        <f>'Calificaciones Informatica Indu'!D384</f>
        <v>1.37</v>
      </c>
      <c r="E384">
        <f>'Calificaciones Informatica Indu'!E384</f>
        <v>0.9</v>
      </c>
      <c r="F384">
        <f>'Calificaciones Informatica Indu'!F384</f>
        <v>0.8</v>
      </c>
      <c r="G384">
        <f>'Calificaciones Informatica Indu'!G384</f>
        <v>2</v>
      </c>
      <c r="H384">
        <f>'Calificaciones Informatica Indu'!H384</f>
        <v>1.25</v>
      </c>
      <c r="I384">
        <f>'Calificaciones Informatica Indu'!I384</f>
        <v>7.32</v>
      </c>
      <c r="J384">
        <f>'Calificaciones Informatica Indu'!J384</f>
        <v>1</v>
      </c>
      <c r="K384" t="str">
        <f>'Calificaciones Informatica Indu'!K384</f>
        <v>2013-2014</v>
      </c>
      <c r="L384">
        <f>'Calificaciones Informatica Indu'!L384</f>
        <v>1</v>
      </c>
    </row>
    <row r="385">
      <c r="A385">
        <f>'Calificaciones Informatica Indu'!A385</f>
        <v>384</v>
      </c>
      <c r="B385" t="str">
        <f>'Calificaciones Informatica Indu'!B385</f>
        <v>SOBRINO GUTIERREZ</v>
      </c>
      <c r="C385">
        <f>'Calificaciones Informatica Indu'!C385</f>
        <v>0.35</v>
      </c>
      <c r="D385">
        <f>'Calificaciones Informatica Indu'!D385</f>
        <v>1.42</v>
      </c>
      <c r="E385">
        <f>'Calificaciones Informatica Indu'!E385</f>
        <v>0.5</v>
      </c>
      <c r="F385">
        <f>'Calificaciones Informatica Indu'!F385</f>
        <v>0.8</v>
      </c>
      <c r="G385">
        <f>'Calificaciones Informatica Indu'!G385</f>
        <v>0.25</v>
      </c>
      <c r="H385">
        <f>'Calificaciones Informatica Indu'!H385</f>
        <v>0.2</v>
      </c>
      <c r="I385">
        <f>'Calificaciones Informatica Indu'!I385</f>
        <v>3.52</v>
      </c>
      <c r="J385">
        <f>'Calificaciones Informatica Indu'!J385</f>
        <v>1</v>
      </c>
      <c r="K385" t="str">
        <f>'Calificaciones Informatica Indu'!K385</f>
        <v>2013-2014</v>
      </c>
      <c r="L385">
        <f>'Calificaciones Informatica Indu'!L385</f>
        <v>4</v>
      </c>
    </row>
    <row r="386">
      <c r="A386">
        <f>'Calificaciones Informatica Indu'!A386</f>
        <v>385</v>
      </c>
      <c r="B386" t="str">
        <f>'Calificaciones Informatica Indu'!B386</f>
        <v>TIREZ MEJIA</v>
      </c>
      <c r="C386">
        <f>'Calificaciones Informatica Indu'!C386</f>
        <v>1</v>
      </c>
      <c r="D386">
        <f>'Calificaciones Informatica Indu'!D386</f>
        <v>1.29</v>
      </c>
      <c r="E386">
        <f>'Calificaciones Informatica Indu'!E386</f>
        <v>1.0125</v>
      </c>
      <c r="F386">
        <f>'Calificaciones Informatica Indu'!F386</f>
        <v>0.9</v>
      </c>
      <c r="G386">
        <f>'Calificaciones Informatica Indu'!G386</f>
        <v>1.75</v>
      </c>
      <c r="H386">
        <f>'Calificaciones Informatica Indu'!H386</f>
        <v>1.25</v>
      </c>
      <c r="I386">
        <f>'Calificaciones Informatica Indu'!I386</f>
        <v>7.2025</v>
      </c>
      <c r="J386">
        <f>'Calificaciones Informatica Indu'!J386</f>
        <v>1</v>
      </c>
      <c r="K386" t="str">
        <f>'Calificaciones Informatica Indu'!K386</f>
        <v>2013-2014</v>
      </c>
      <c r="L386">
        <f>'Calificaciones Informatica Indu'!L386</f>
        <v>1</v>
      </c>
    </row>
    <row r="387">
      <c r="A387">
        <f>'Calificaciones Informatica Indu'!A387</f>
        <v>386</v>
      </c>
      <c r="B387" t="str">
        <f>'Calificaciones Informatica Indu'!B387</f>
        <v>VALDES ANDRADA</v>
      </c>
      <c r="C387">
        <f>'Calificaciones Informatica Indu'!C387</f>
        <v>1</v>
      </c>
      <c r="D387">
        <f>'Calificaciones Informatica Indu'!D387</f>
        <v>1.75</v>
      </c>
      <c r="E387">
        <f>'Calificaciones Informatica Indu'!E387</f>
        <v>1.0125</v>
      </c>
      <c r="F387">
        <f>'Calificaciones Informatica Indu'!F387</f>
        <v>1</v>
      </c>
      <c r="G387">
        <f>'Calificaciones Informatica Indu'!G387</f>
        <v>1.75</v>
      </c>
      <c r="H387">
        <f>'Calificaciones Informatica Indu'!H387</f>
        <v>1.5</v>
      </c>
      <c r="I387">
        <f>'Calificaciones Informatica Indu'!I387</f>
        <v>8.0125</v>
      </c>
      <c r="J387">
        <f>'Calificaciones Informatica Indu'!J387</f>
        <v>1</v>
      </c>
      <c r="K387" t="str">
        <f>'Calificaciones Informatica Indu'!K387</f>
        <v>2013-2014</v>
      </c>
      <c r="L387">
        <f>'Calificaciones Informatica Indu'!L387</f>
        <v>2</v>
      </c>
    </row>
    <row r="388">
      <c r="A388">
        <f>'Calificaciones Informatica Indu'!A388</f>
        <v>387</v>
      </c>
      <c r="B388" t="str">
        <f>'Calificaciones Informatica Indu'!B388</f>
        <v>VALIENTE GOMEZ</v>
      </c>
      <c r="C388">
        <f>'Calificaciones Informatica Indu'!C388</f>
        <v>0.9</v>
      </c>
      <c r="D388">
        <f>'Calificaciones Informatica Indu'!D388</f>
        <v>2</v>
      </c>
      <c r="E388">
        <f>'Calificaciones Informatica Indu'!E388</f>
        <v>1.0875</v>
      </c>
      <c r="F388">
        <f>'Calificaciones Informatica Indu'!F388</f>
        <v>0.6</v>
      </c>
      <c r="G388">
        <f>'Calificaciones Informatica Indu'!G388</f>
        <v>1.75</v>
      </c>
      <c r="H388">
        <f>'Calificaciones Informatica Indu'!H388</f>
        <v>1.5</v>
      </c>
      <c r="I388">
        <f>'Calificaciones Informatica Indu'!I388</f>
        <v>7.8375</v>
      </c>
      <c r="J388">
        <f>'Calificaciones Informatica Indu'!J388</f>
        <v>1</v>
      </c>
      <c r="K388" t="str">
        <f>'Calificaciones Informatica Indu'!K388</f>
        <v>2013-2014</v>
      </c>
      <c r="L388">
        <f>'Calificaciones Informatica Indu'!L388</f>
        <v>1</v>
      </c>
    </row>
    <row r="389">
      <c r="A389">
        <f>'Calificaciones Informatica Indu'!A389</f>
        <v>388</v>
      </c>
      <c r="B389" t="str">
        <f>'Calificaciones Informatica Indu'!B389</f>
        <v>VELAYOS PEREZ</v>
      </c>
      <c r="C389">
        <f>'Calificaciones Informatica Indu'!C389</f>
        <v>0</v>
      </c>
      <c r="D389">
        <f>'Calificaciones Informatica Indu'!D389</f>
        <v>0.37</v>
      </c>
      <c r="E389">
        <f>'Calificaciones Informatica Indu'!E389</f>
        <v>0.225</v>
      </c>
      <c r="F389">
        <f>'Calificaciones Informatica Indu'!F389</f>
        <v>0.74</v>
      </c>
      <c r="G389" t="str">
        <f>'Calificaciones Informatica Indu'!G389</f>
        <v>NP</v>
      </c>
      <c r="H389">
        <f>'Calificaciones Informatica Indu'!H389</f>
        <v>0.4</v>
      </c>
      <c r="I389">
        <f>'Calificaciones Informatica Indu'!I389</f>
        <v>1.735</v>
      </c>
      <c r="J389">
        <f>'Calificaciones Informatica Indu'!J389</f>
        <v>1</v>
      </c>
      <c r="K389" t="str">
        <f>'Calificaciones Informatica Indu'!K389</f>
        <v>2013-2014</v>
      </c>
      <c r="L389">
        <f>'Calificaciones Informatica Indu'!L389</f>
        <v>3</v>
      </c>
    </row>
    <row r="390">
      <c r="A390">
        <f>'Calificaciones Informatica Indu'!A390</f>
        <v>389</v>
      </c>
      <c r="B390" t="str">
        <f>'Calificaciones Informatica Indu'!B390</f>
        <v>ZAMORA NEGRILLO</v>
      </c>
      <c r="C390">
        <f>'Calificaciones Informatica Indu'!C390</f>
        <v>0.25</v>
      </c>
      <c r="D390">
        <f>'Calificaciones Informatica Indu'!D390</f>
        <v>1.37</v>
      </c>
      <c r="E390">
        <f>'Calificaciones Informatica Indu'!E390</f>
        <v>1.2375</v>
      </c>
      <c r="F390">
        <f>'Calificaciones Informatica Indu'!F390</f>
        <v>1</v>
      </c>
      <c r="G390">
        <f>'Calificaciones Informatica Indu'!G390</f>
        <v>1.5</v>
      </c>
      <c r="H390">
        <f>'Calificaciones Informatica Indu'!H390</f>
        <v>1</v>
      </c>
      <c r="I390">
        <f>'Calificaciones Informatica Indu'!I390</f>
        <v>6.3575</v>
      </c>
      <c r="J390">
        <f>'Calificaciones Informatica Indu'!J390</f>
        <v>1</v>
      </c>
      <c r="K390" t="str">
        <f>'Calificaciones Informatica Indu'!K390</f>
        <v>2013-2014</v>
      </c>
      <c r="L390">
        <f>'Calificaciones Informatica Indu'!L390</f>
        <v>4</v>
      </c>
    </row>
    <row r="391">
      <c r="A391">
        <f>'Calificaciones Informatica Indu'!A391</f>
        <v>390</v>
      </c>
      <c r="B391" t="str">
        <f>'Calificaciones Informatica Indu'!B391</f>
        <v>ALVAREZ CID</v>
      </c>
      <c r="C391">
        <f>'Calificaciones Informatica Indu'!C391</f>
        <v>0.7</v>
      </c>
      <c r="D391">
        <f>'Calificaciones Informatica Indu'!D391</f>
        <v>1.45</v>
      </c>
      <c r="E391">
        <f>'Calificaciones Informatica Indu'!E391</f>
        <v>0.85</v>
      </c>
      <c r="F391">
        <f>'Calificaciones Informatica Indu'!F391</f>
        <v>0.58</v>
      </c>
      <c r="G391">
        <f>'Calificaciones Informatica Indu'!G391</f>
        <v>1</v>
      </c>
      <c r="H391">
        <f>'Calificaciones Informatica Indu'!H391</f>
        <v>0.9</v>
      </c>
      <c r="I391">
        <f>'Calificaciones Informatica Indu'!I391</f>
        <v>5.5</v>
      </c>
      <c r="J391">
        <f>'Calificaciones Informatica Indu'!J391</f>
        <v>2</v>
      </c>
      <c r="K391" t="str">
        <f>'Calificaciones Informatica Indu'!K391</f>
        <v>2013-2014</v>
      </c>
      <c r="L391">
        <f>'Calificaciones Informatica Indu'!L391</f>
        <v>5</v>
      </c>
    </row>
    <row r="392">
      <c r="A392">
        <f>'Calificaciones Informatica Indu'!A392</f>
        <v>391</v>
      </c>
      <c r="B392" t="str">
        <f>'Calificaciones Informatica Indu'!B392</f>
        <v>ANGEL MANZANO</v>
      </c>
      <c r="C392">
        <f>'Calificaciones Informatica Indu'!C392</f>
        <v>0.4</v>
      </c>
      <c r="D392">
        <f>'Calificaciones Informatica Indu'!D392</f>
        <v>1.32</v>
      </c>
      <c r="E392">
        <f>'Calificaciones Informatica Indu'!E392</f>
        <v>0.25</v>
      </c>
      <c r="F392">
        <f>'Calificaciones Informatica Indu'!F392</f>
        <v>0.75</v>
      </c>
      <c r="G392">
        <f>'Calificaciones Informatica Indu'!G392</f>
        <v>0.25</v>
      </c>
      <c r="H392">
        <f>'Calificaciones Informatica Indu'!H392</f>
        <v>1.15</v>
      </c>
      <c r="I392">
        <f>'Calificaciones Informatica Indu'!I392</f>
        <v>4.1</v>
      </c>
      <c r="J392">
        <f>'Calificaciones Informatica Indu'!J392</f>
        <v>2</v>
      </c>
      <c r="K392" t="str">
        <f>'Calificaciones Informatica Indu'!K392</f>
        <v>2013-2014</v>
      </c>
      <c r="L392">
        <f>'Calificaciones Informatica Indu'!L392</f>
        <v>2</v>
      </c>
    </row>
    <row r="393">
      <c r="A393">
        <f>'Calificaciones Informatica Indu'!A393</f>
        <v>392</v>
      </c>
      <c r="B393" t="str">
        <f>'Calificaciones Informatica Indu'!B393</f>
        <v>DORADO MINGUILLAN</v>
      </c>
      <c r="C393">
        <f>'Calificaciones Informatica Indu'!C393</f>
        <v>1</v>
      </c>
      <c r="D393">
        <f>'Calificaciones Informatica Indu'!D393</f>
        <v>1.5</v>
      </c>
      <c r="E393">
        <f>'Calificaciones Informatica Indu'!E393</f>
        <v>0.9</v>
      </c>
      <c r="F393">
        <f>'Calificaciones Informatica Indu'!F393</f>
        <v>0.9</v>
      </c>
      <c r="G393">
        <f>'Calificaciones Informatica Indu'!G393</f>
        <v>1.75</v>
      </c>
      <c r="H393">
        <f>'Calificaciones Informatica Indu'!H393</f>
        <v>0.55</v>
      </c>
      <c r="I393">
        <f>'Calificaciones Informatica Indu'!I393</f>
        <v>6.6</v>
      </c>
      <c r="J393">
        <f>'Calificaciones Informatica Indu'!J393</f>
        <v>2</v>
      </c>
      <c r="K393" t="str">
        <f>'Calificaciones Informatica Indu'!K393</f>
        <v>2013-2014</v>
      </c>
      <c r="L393">
        <f>'Calificaciones Informatica Indu'!L393</f>
        <v>2</v>
      </c>
    </row>
    <row r="394">
      <c r="A394">
        <f>'Calificaciones Informatica Indu'!A394</f>
        <v>393</v>
      </c>
      <c r="B394" t="str">
        <f>'Calificaciones Informatica Indu'!B394</f>
        <v>FERNÁNDEZ BERNARDINO</v>
      </c>
      <c r="C394">
        <f>'Calificaciones Informatica Indu'!C394</f>
        <v>0.3</v>
      </c>
      <c r="D394">
        <f>'Calificaciones Informatica Indu'!D394</f>
        <v>0.89</v>
      </c>
      <c r="E394">
        <f>'Calificaciones Informatica Indu'!E394</f>
        <v>0.5</v>
      </c>
      <c r="F394">
        <f>'Calificaciones Informatica Indu'!F394</f>
        <v>0.25</v>
      </c>
      <c r="G394">
        <f>'Calificaciones Informatica Indu'!G394</f>
        <v>1.25</v>
      </c>
      <c r="H394">
        <f>'Calificaciones Informatica Indu'!H394</f>
        <v>0.25</v>
      </c>
      <c r="I394">
        <f>'Calificaciones Informatica Indu'!I394</f>
        <v>3.5</v>
      </c>
      <c r="J394">
        <f>'Calificaciones Informatica Indu'!J394</f>
        <v>2</v>
      </c>
      <c r="K394" t="str">
        <f>'Calificaciones Informatica Indu'!K394</f>
        <v>2013-2014</v>
      </c>
      <c r="L394">
        <f>'Calificaciones Informatica Indu'!L394</f>
        <v>2</v>
      </c>
    </row>
    <row r="395">
      <c r="A395">
        <f>'Calificaciones Informatica Indu'!A395</f>
        <v>394</v>
      </c>
      <c r="B395" t="str">
        <f>'Calificaciones Informatica Indu'!B395</f>
        <v>GUIJAS HERRAEZ</v>
      </c>
      <c r="C395">
        <f>'Calificaciones Informatica Indu'!C395</f>
        <v>0.4</v>
      </c>
      <c r="D395">
        <f>'Calificaciones Informatica Indu'!D395</f>
        <v>1.51</v>
      </c>
      <c r="E395">
        <f>'Calificaciones Informatica Indu'!E395</f>
        <v>0.675</v>
      </c>
      <c r="F395">
        <f>'Calificaciones Informatica Indu'!F395</f>
        <v>0.6</v>
      </c>
      <c r="G395">
        <f>'Calificaciones Informatica Indu'!G395</f>
        <v>1.25</v>
      </c>
      <c r="H395">
        <f>'Calificaciones Informatica Indu'!H395</f>
        <v>0.9</v>
      </c>
      <c r="I395">
        <f>'Calificaciones Informatica Indu'!I395</f>
        <v>5.3</v>
      </c>
      <c r="J395">
        <f>'Calificaciones Informatica Indu'!J395</f>
        <v>2</v>
      </c>
      <c r="K395" t="str">
        <f>'Calificaciones Informatica Indu'!K395</f>
        <v>2013-2014</v>
      </c>
      <c r="L395">
        <f>'Calificaciones Informatica Indu'!L395</f>
        <v>2</v>
      </c>
    </row>
    <row r="396">
      <c r="A396">
        <f>'Calificaciones Informatica Indu'!A396</f>
        <v>395</v>
      </c>
      <c r="B396" t="str">
        <f>'Calificaciones Informatica Indu'!B396</f>
        <v>MBA NCHAMA</v>
      </c>
      <c r="C396">
        <f>'Calificaciones Informatica Indu'!C396</f>
        <v>0</v>
      </c>
      <c r="D396">
        <f>'Calificaciones Informatica Indu'!D396</f>
        <v>0.5</v>
      </c>
      <c r="E396">
        <f>'Calificaciones Informatica Indu'!E396</f>
        <v>0.25</v>
      </c>
      <c r="F396">
        <f>'Calificaciones Informatica Indu'!F396</f>
        <v>0.1</v>
      </c>
      <c r="G396">
        <f>'Calificaciones Informatica Indu'!G396</f>
        <v>0.75</v>
      </c>
      <c r="H396">
        <f>'Calificaciones Informatica Indu'!H396</f>
        <v>0.3</v>
      </c>
      <c r="I396">
        <f>'Calificaciones Informatica Indu'!I396</f>
        <v>1.9</v>
      </c>
      <c r="J396">
        <f>'Calificaciones Informatica Indu'!J396</f>
        <v>2</v>
      </c>
      <c r="K396" t="str">
        <f>'Calificaciones Informatica Indu'!K396</f>
        <v>2013-2014</v>
      </c>
      <c r="L396">
        <f>'Calificaciones Informatica Indu'!L396</f>
        <v>2</v>
      </c>
    </row>
    <row r="397">
      <c r="A397">
        <f>'Calificaciones Informatica Indu'!A397</f>
        <v>396</v>
      </c>
      <c r="B397" t="str">
        <f>'Calificaciones Informatica Indu'!B397</f>
        <v>NSI NTONGONO</v>
      </c>
      <c r="C397">
        <f>'Calificaciones Informatica Indu'!C397</f>
        <v>0.4</v>
      </c>
      <c r="D397">
        <f>'Calificaciones Informatica Indu'!D397</f>
        <v>1.55</v>
      </c>
      <c r="E397">
        <f>'Calificaciones Informatica Indu'!E397</f>
        <v>0.85</v>
      </c>
      <c r="F397">
        <f>'Calificaciones Informatica Indu'!F397</f>
        <v>0.6</v>
      </c>
      <c r="G397">
        <f>'Calificaciones Informatica Indu'!G397</f>
        <v>1</v>
      </c>
      <c r="H397">
        <f>'Calificaciones Informatica Indu'!H397</f>
        <v>0.5</v>
      </c>
      <c r="I397">
        <f>'Calificaciones Informatica Indu'!I397</f>
        <v>5</v>
      </c>
      <c r="J397">
        <f>'Calificaciones Informatica Indu'!J397</f>
        <v>2</v>
      </c>
      <c r="K397" t="str">
        <f>'Calificaciones Informatica Indu'!K397</f>
        <v>2013-2014</v>
      </c>
      <c r="L397">
        <f>'Calificaciones Informatica Indu'!L397</f>
        <v>4</v>
      </c>
    </row>
    <row r="398">
      <c r="A398">
        <f>'Calificaciones Informatica Indu'!A398</f>
        <v>397</v>
      </c>
      <c r="B398" t="str">
        <f>'Calificaciones Informatica Indu'!B398</f>
        <v>RUIZ BONILLO</v>
      </c>
      <c r="C398">
        <f>'Calificaciones Informatica Indu'!C398</f>
        <v>0.4</v>
      </c>
      <c r="D398">
        <f>'Calificaciones Informatica Indu'!D398</f>
        <v>1</v>
      </c>
      <c r="E398">
        <f>'Calificaciones Informatica Indu'!E398</f>
        <v>1.5</v>
      </c>
      <c r="F398">
        <f>'Calificaciones Informatica Indu'!F398</f>
        <v>0.5</v>
      </c>
      <c r="G398">
        <f>'Calificaciones Informatica Indu'!G398</f>
        <v>1.75</v>
      </c>
      <c r="H398">
        <f>'Calificaciones Informatica Indu'!H398</f>
        <v>0.6</v>
      </c>
      <c r="I398">
        <f>'Calificaciones Informatica Indu'!I398</f>
        <v>5.8</v>
      </c>
      <c r="J398">
        <f>'Calificaciones Informatica Indu'!J398</f>
        <v>2</v>
      </c>
      <c r="K398" t="str">
        <f>'Calificaciones Informatica Indu'!K398</f>
        <v>2013-2014</v>
      </c>
      <c r="L398">
        <f>'Calificaciones Informatica Indu'!L398</f>
        <v>2</v>
      </c>
    </row>
    <row r="399">
      <c r="A399">
        <f>'Calificaciones Informatica Indu'!A399</f>
        <v>398</v>
      </c>
      <c r="B399" t="str">
        <f>'Calificaciones Informatica Indu'!B399</f>
        <v>SEGADOR RISCO</v>
      </c>
      <c r="C399">
        <f>'Calificaciones Informatica Indu'!C399</f>
        <v>0.4</v>
      </c>
      <c r="D399">
        <f>'Calificaciones Informatica Indu'!D399</f>
        <v>1.77</v>
      </c>
      <c r="E399">
        <f>'Calificaciones Informatica Indu'!E399</f>
        <v>1.25</v>
      </c>
      <c r="F399">
        <f>'Calificaciones Informatica Indu'!F399</f>
        <v>0.75</v>
      </c>
      <c r="G399">
        <f>'Calificaciones Informatica Indu'!G399</f>
        <v>2</v>
      </c>
      <c r="H399">
        <f>'Calificaciones Informatica Indu'!H399</f>
        <v>1</v>
      </c>
      <c r="I399">
        <f>'Calificaciones Informatica Indu'!I399</f>
        <v>7.2</v>
      </c>
      <c r="J399">
        <f>'Calificaciones Informatica Indu'!J399</f>
        <v>2</v>
      </c>
      <c r="K399" t="str">
        <f>'Calificaciones Informatica Indu'!K399</f>
        <v>2013-2014</v>
      </c>
      <c r="L399">
        <f>'Calificaciones Informatica Indu'!L399</f>
        <v>2</v>
      </c>
    </row>
    <row r="400">
      <c r="A400">
        <f>'Calificaciones Informatica Indu'!A400</f>
        <v>399</v>
      </c>
      <c r="B400" t="str">
        <f>'Calificaciones Informatica Indu'!B400</f>
        <v>SOBRINO GUTIERREZ</v>
      </c>
      <c r="C400">
        <f>'Calificaciones Informatica Indu'!C400</f>
        <v>0.35</v>
      </c>
      <c r="D400">
        <f>'Calificaciones Informatica Indu'!D400</f>
        <v>1.42</v>
      </c>
      <c r="E400">
        <f>'Calificaciones Informatica Indu'!E400</f>
        <v>0</v>
      </c>
      <c r="F400">
        <f>'Calificaciones Informatica Indu'!F400</f>
        <v>0.8</v>
      </c>
      <c r="G400">
        <f>'Calificaciones Informatica Indu'!G400</f>
        <v>0.75</v>
      </c>
      <c r="H400">
        <f>'Calificaciones Informatica Indu'!H400</f>
        <v>0.2</v>
      </c>
      <c r="I400">
        <f>'Calificaciones Informatica Indu'!I400</f>
        <v>3.5</v>
      </c>
      <c r="J400">
        <f>'Calificaciones Informatica Indu'!J400</f>
        <v>2</v>
      </c>
      <c r="K400" t="str">
        <f>'Calificaciones Informatica Indu'!K400</f>
        <v>2013-2014</v>
      </c>
      <c r="L400">
        <f>'Calificaciones Informatica Indu'!L400</f>
        <v>5</v>
      </c>
    </row>
    <row r="401">
      <c r="A401">
        <f>'Calificaciones Informatica Indu'!A401</f>
        <v>400</v>
      </c>
      <c r="B401" t="str">
        <f>'Calificaciones Informatica Indu'!B401</f>
        <v>ABENOJAR RAMIRO</v>
      </c>
      <c r="C401">
        <f>'Calificaciones Informatica Indu'!C401</f>
        <v>0.3</v>
      </c>
      <c r="D401">
        <f>'Calificaciones Informatica Indu'!D401</f>
        <v>1.4</v>
      </c>
      <c r="E401">
        <f>'Calificaciones Informatica Indu'!E401</f>
        <v>0.5</v>
      </c>
      <c r="F401">
        <f>'Calificaciones Informatica Indu'!F401</f>
        <v>0</v>
      </c>
      <c r="G401" t="str">
        <f>'Calificaciones Informatica Indu'!G401</f>
        <v>NP</v>
      </c>
      <c r="H401">
        <f>'Calificaciones Informatica Indu'!H401</f>
        <v>0.27</v>
      </c>
      <c r="I401">
        <f>'Calificaciones Informatica Indu'!I401</f>
        <v>2.47</v>
      </c>
      <c r="J401">
        <f>'Calificaciones Informatica Indu'!J401</f>
        <v>1</v>
      </c>
      <c r="K401" t="str">
        <f>'Calificaciones Informatica Indu'!K401</f>
        <v>2014-2015</v>
      </c>
      <c r="L401">
        <f>'Calificaciones Informatica Indu'!L401</f>
        <v>2</v>
      </c>
    </row>
    <row r="402">
      <c r="A402">
        <f>'Calificaciones Informatica Indu'!A402</f>
        <v>401</v>
      </c>
      <c r="B402" t="str">
        <f>'Calificaciones Informatica Indu'!B402</f>
        <v>ANGEL MANZANO</v>
      </c>
      <c r="C402">
        <f>'Calificaciones Informatica Indu'!C402</f>
        <v>0.5</v>
      </c>
      <c r="D402">
        <f>'Calificaciones Informatica Indu'!D402</f>
        <v>1.4</v>
      </c>
      <c r="E402">
        <f>'Calificaciones Informatica Indu'!E402</f>
        <v>0.75</v>
      </c>
      <c r="F402">
        <f>'Calificaciones Informatica Indu'!F402</f>
        <v>0.25</v>
      </c>
      <c r="G402">
        <f>'Calificaciones Informatica Indu'!G402</f>
        <v>0</v>
      </c>
      <c r="H402">
        <f>'Calificaciones Informatica Indu'!H402</f>
        <v>1.1</v>
      </c>
      <c r="I402">
        <f>'Calificaciones Informatica Indu'!I402</f>
        <v>4</v>
      </c>
      <c r="J402">
        <f>'Calificaciones Informatica Indu'!J402</f>
        <v>1</v>
      </c>
      <c r="K402" t="str">
        <f>'Calificaciones Informatica Indu'!K402</f>
        <v>2014-2015</v>
      </c>
      <c r="L402">
        <f>'Calificaciones Informatica Indu'!L402</f>
        <v>3</v>
      </c>
    </row>
    <row r="403">
      <c r="A403">
        <f>'Calificaciones Informatica Indu'!A403</f>
        <v>402</v>
      </c>
      <c r="B403" t="str">
        <f>'Calificaciones Informatica Indu'!B403</f>
        <v>AYUSO HERAS</v>
      </c>
      <c r="C403">
        <f>'Calificaciones Informatica Indu'!C403</f>
        <v>0.7</v>
      </c>
      <c r="D403">
        <f>'Calificaciones Informatica Indu'!D403</f>
        <v>1.2</v>
      </c>
      <c r="E403">
        <f>'Calificaciones Informatica Indu'!E403</f>
        <v>0.6</v>
      </c>
      <c r="F403">
        <f>'Calificaciones Informatica Indu'!F403</f>
        <v>0.825</v>
      </c>
      <c r="G403">
        <f>'Calificaciones Informatica Indu'!G403</f>
        <v>2.5</v>
      </c>
      <c r="H403">
        <f>'Calificaciones Informatica Indu'!H403</f>
        <v>0.8</v>
      </c>
      <c r="I403">
        <f>'Calificaciones Informatica Indu'!I403</f>
        <v>6.625</v>
      </c>
      <c r="J403">
        <f>'Calificaciones Informatica Indu'!J403</f>
        <v>1</v>
      </c>
      <c r="K403" t="str">
        <f>'Calificaciones Informatica Indu'!K403</f>
        <v>2014-2015</v>
      </c>
      <c r="L403">
        <f>'Calificaciones Informatica Indu'!L403</f>
        <v>2</v>
      </c>
    </row>
    <row r="404">
      <c r="A404">
        <f>'Calificaciones Informatica Indu'!A404</f>
        <v>403</v>
      </c>
      <c r="B404" t="str">
        <f>'Calificaciones Informatica Indu'!B404</f>
        <v>BANDA PUERTO</v>
      </c>
      <c r="C404">
        <f>'Calificaciones Informatica Indu'!C404</f>
        <v>0.2</v>
      </c>
      <c r="D404">
        <f>'Calificaciones Informatica Indu'!D404</f>
        <v>1.15</v>
      </c>
      <c r="E404">
        <f>'Calificaciones Informatica Indu'!E404</f>
        <v>0.8</v>
      </c>
      <c r="F404">
        <f>'Calificaciones Informatica Indu'!F404</f>
        <v>0.25</v>
      </c>
      <c r="G404">
        <f>'Calificaciones Informatica Indu'!G404</f>
        <v>0</v>
      </c>
      <c r="H404">
        <f>'Calificaciones Informatica Indu'!H404</f>
        <v>0.12</v>
      </c>
      <c r="I404">
        <f>'Calificaciones Informatica Indu'!I404</f>
        <v>2.52</v>
      </c>
      <c r="J404">
        <f>'Calificaciones Informatica Indu'!J404</f>
        <v>1</v>
      </c>
      <c r="K404" t="str">
        <f>'Calificaciones Informatica Indu'!K404</f>
        <v>2014-2015</v>
      </c>
      <c r="L404">
        <f>'Calificaciones Informatica Indu'!L404</f>
        <v>2</v>
      </c>
    </row>
    <row r="405">
      <c r="A405">
        <f>'Calificaciones Informatica Indu'!A405</f>
        <v>404</v>
      </c>
      <c r="B405" t="str">
        <f>'Calificaciones Informatica Indu'!B405</f>
        <v>BENITEZ-CANO HORRILLO</v>
      </c>
      <c r="C405">
        <f>'Calificaciones Informatica Indu'!C405</f>
        <v>0.3</v>
      </c>
      <c r="D405">
        <f>'Calificaciones Informatica Indu'!D405</f>
        <v>1.5</v>
      </c>
      <c r="E405">
        <f>'Calificaciones Informatica Indu'!E405</f>
        <v>1</v>
      </c>
      <c r="F405">
        <f>'Calificaciones Informatica Indu'!F405</f>
        <v>0.75</v>
      </c>
      <c r="G405">
        <f>'Calificaciones Informatica Indu'!G405</f>
        <v>0</v>
      </c>
      <c r="H405">
        <f>'Calificaciones Informatica Indu'!H405</f>
        <v>1.1</v>
      </c>
      <c r="I405">
        <f>'Calificaciones Informatica Indu'!I405</f>
        <v>4.65</v>
      </c>
      <c r="J405">
        <f>'Calificaciones Informatica Indu'!J405</f>
        <v>1</v>
      </c>
      <c r="K405" t="str">
        <f>'Calificaciones Informatica Indu'!K405</f>
        <v>2014-2015</v>
      </c>
      <c r="L405">
        <f>'Calificaciones Informatica Indu'!L405</f>
        <v>2</v>
      </c>
    </row>
    <row r="406">
      <c r="A406">
        <f>'Calificaciones Informatica Indu'!A406</f>
        <v>405</v>
      </c>
      <c r="B406" t="str">
        <f>'Calificaciones Informatica Indu'!B406</f>
        <v>BLANCO LÓPEZ</v>
      </c>
      <c r="C406">
        <f>'Calificaciones Informatica Indu'!C406</f>
        <v>0.7</v>
      </c>
      <c r="D406">
        <f>'Calificaciones Informatica Indu'!D406</f>
        <v>1.45</v>
      </c>
      <c r="E406">
        <f>'Calificaciones Informatica Indu'!E406</f>
        <v>0.65</v>
      </c>
      <c r="F406">
        <f>'Calificaciones Informatica Indu'!F406</f>
        <v>1.5</v>
      </c>
      <c r="G406">
        <f>'Calificaciones Informatica Indu'!G406</f>
        <v>1.5</v>
      </c>
      <c r="H406">
        <f>'Calificaciones Informatica Indu'!H406</f>
        <v>1.05</v>
      </c>
      <c r="I406">
        <f>'Calificaciones Informatica Indu'!I406</f>
        <v>6.85</v>
      </c>
      <c r="J406">
        <f>'Calificaciones Informatica Indu'!J406</f>
        <v>1</v>
      </c>
      <c r="K406" t="str">
        <f>'Calificaciones Informatica Indu'!K406</f>
        <v>2014-2015</v>
      </c>
      <c r="L406">
        <f>'Calificaciones Informatica Indu'!L406</f>
        <v>1</v>
      </c>
    </row>
    <row r="407">
      <c r="A407">
        <f>'Calificaciones Informatica Indu'!A407</f>
        <v>406</v>
      </c>
      <c r="B407" t="str">
        <f>'Calificaciones Informatica Indu'!B407</f>
        <v>CAMPOS MOLINA</v>
      </c>
      <c r="C407">
        <f>'Calificaciones Informatica Indu'!C407</f>
        <v>0.4</v>
      </c>
      <c r="D407">
        <f>'Calificaciones Informatica Indu'!D407</f>
        <v>1.4</v>
      </c>
      <c r="E407">
        <f>'Calificaciones Informatica Indu'!E407</f>
        <v>0.5</v>
      </c>
      <c r="F407">
        <f>'Calificaciones Informatica Indu'!F407</f>
        <v>0.6</v>
      </c>
      <c r="G407">
        <f>'Calificaciones Informatica Indu'!G407</f>
        <v>2.7</v>
      </c>
      <c r="H407">
        <f>'Calificaciones Informatica Indu'!H407</f>
        <v>1.1</v>
      </c>
      <c r="I407">
        <f>'Calificaciones Informatica Indu'!I407</f>
        <v>6.7</v>
      </c>
      <c r="J407">
        <f>'Calificaciones Informatica Indu'!J407</f>
        <v>1</v>
      </c>
      <c r="K407" t="str">
        <f>'Calificaciones Informatica Indu'!K407</f>
        <v>2014-2015</v>
      </c>
      <c r="L407">
        <f>'Calificaciones Informatica Indu'!L407</f>
        <v>1</v>
      </c>
    </row>
    <row r="408">
      <c r="A408">
        <f>'Calificaciones Informatica Indu'!A408</f>
        <v>407</v>
      </c>
      <c r="B408" t="str">
        <f>'Calificaciones Informatica Indu'!B408</f>
        <v>CAÑAMERO IZQUIERDO</v>
      </c>
      <c r="C408">
        <f>'Calificaciones Informatica Indu'!C408</f>
        <v>0.6</v>
      </c>
      <c r="D408">
        <f>'Calificaciones Informatica Indu'!D408</f>
        <v>1.5</v>
      </c>
      <c r="E408">
        <f>'Calificaciones Informatica Indu'!E408</f>
        <v>0.75</v>
      </c>
      <c r="F408">
        <f>'Calificaciones Informatica Indu'!F408</f>
        <v>0.7125</v>
      </c>
      <c r="G408">
        <f>'Calificaciones Informatica Indu'!G408</f>
        <v>1.5</v>
      </c>
      <c r="H408">
        <f>'Calificaciones Informatica Indu'!H408</f>
        <v>1.4</v>
      </c>
      <c r="I408">
        <f>'Calificaciones Informatica Indu'!I408</f>
        <v>6.4625</v>
      </c>
      <c r="J408">
        <f>'Calificaciones Informatica Indu'!J408</f>
        <v>1</v>
      </c>
      <c r="K408" t="str">
        <f>'Calificaciones Informatica Indu'!K408</f>
        <v>2014-2015</v>
      </c>
      <c r="L408">
        <f>'Calificaciones Informatica Indu'!L408</f>
        <v>1</v>
      </c>
    </row>
    <row r="409">
      <c r="A409">
        <f>'Calificaciones Informatica Indu'!A409</f>
        <v>408</v>
      </c>
      <c r="B409" t="str">
        <f>'Calificaciones Informatica Indu'!B409</f>
        <v>CHOCANO CANTON</v>
      </c>
      <c r="C409">
        <f>'Calificaciones Informatica Indu'!C409</f>
        <v>0.8</v>
      </c>
      <c r="D409">
        <f>'Calificaciones Informatica Indu'!D409</f>
        <v>1.2</v>
      </c>
      <c r="E409">
        <f>'Calificaciones Informatica Indu'!E409</f>
        <v>0.65</v>
      </c>
      <c r="F409">
        <f>'Calificaciones Informatica Indu'!F409</f>
        <v>0.5</v>
      </c>
      <c r="G409">
        <f>'Calificaciones Informatica Indu'!G409</f>
        <v>0.25</v>
      </c>
      <c r="H409">
        <f>'Calificaciones Informatica Indu'!H409</f>
        <v>0.95</v>
      </c>
      <c r="I409">
        <f>'Calificaciones Informatica Indu'!I409</f>
        <v>4.35</v>
      </c>
      <c r="J409">
        <f>'Calificaciones Informatica Indu'!J409</f>
        <v>1</v>
      </c>
      <c r="K409" t="str">
        <f>'Calificaciones Informatica Indu'!K409</f>
        <v>2014-2015</v>
      </c>
      <c r="L409">
        <f>'Calificaciones Informatica Indu'!L409</f>
        <v>1</v>
      </c>
    </row>
    <row r="410">
      <c r="A410">
        <f>'Calificaciones Informatica Indu'!A410</f>
        <v>409</v>
      </c>
      <c r="B410" t="str">
        <f>'Calificaciones Informatica Indu'!B410</f>
        <v>DORADO BAUTISTA</v>
      </c>
      <c r="C410">
        <f>'Calificaciones Informatica Indu'!C410</f>
        <v>0</v>
      </c>
      <c r="D410">
        <f>'Calificaciones Informatica Indu'!D410</f>
        <v>1.8</v>
      </c>
      <c r="E410">
        <f>'Calificaciones Informatica Indu'!E410</f>
        <v>0.7</v>
      </c>
      <c r="F410" t="str">
        <f>'Calificaciones Informatica Indu'!F410</f>
        <v>NP</v>
      </c>
      <c r="G410" t="str">
        <f>'Calificaciones Informatica Indu'!G410</f>
        <v>NP</v>
      </c>
      <c r="H410">
        <f>'Calificaciones Informatica Indu'!H410</f>
        <v>0.75</v>
      </c>
      <c r="I410">
        <f>'Calificaciones Informatica Indu'!I410</f>
        <v>3.25</v>
      </c>
      <c r="J410">
        <f>'Calificaciones Informatica Indu'!J410</f>
        <v>1</v>
      </c>
      <c r="K410" t="str">
        <f>'Calificaciones Informatica Indu'!K410</f>
        <v>2014-2015</v>
      </c>
      <c r="L410">
        <f>'Calificaciones Informatica Indu'!L410</f>
        <v>3</v>
      </c>
    </row>
    <row r="411">
      <c r="A411">
        <f>'Calificaciones Informatica Indu'!A411</f>
        <v>410</v>
      </c>
      <c r="B411" t="str">
        <f>'Calificaciones Informatica Indu'!B411</f>
        <v>ENCINAS LUNAR</v>
      </c>
      <c r="C411">
        <f>'Calificaciones Informatica Indu'!C411</f>
        <v>0.3</v>
      </c>
      <c r="D411">
        <f>'Calificaciones Informatica Indu'!D411</f>
        <v>1.2</v>
      </c>
      <c r="E411">
        <f>'Calificaciones Informatica Indu'!E411</f>
        <v>1</v>
      </c>
      <c r="F411">
        <f>'Calificaciones Informatica Indu'!F411</f>
        <v>0.7125</v>
      </c>
      <c r="G411">
        <f>'Calificaciones Informatica Indu'!G411</f>
        <v>0.75</v>
      </c>
      <c r="H411">
        <f>'Calificaciones Informatica Indu'!H411</f>
        <v>0.95</v>
      </c>
      <c r="I411">
        <f>'Calificaciones Informatica Indu'!I411</f>
        <v>4.9125</v>
      </c>
      <c r="J411">
        <f>'Calificaciones Informatica Indu'!J411</f>
        <v>1</v>
      </c>
      <c r="K411" t="str">
        <f>'Calificaciones Informatica Indu'!K411</f>
        <v>2014-2015</v>
      </c>
      <c r="L411">
        <f>'Calificaciones Informatica Indu'!L411</f>
        <v>1</v>
      </c>
    </row>
    <row r="412">
      <c r="A412">
        <f>'Calificaciones Informatica Indu'!A412</f>
        <v>411</v>
      </c>
      <c r="B412" t="str">
        <f>'Calificaciones Informatica Indu'!B412</f>
        <v>FERNANDEZ BABIANO</v>
      </c>
      <c r="C412">
        <f>'Calificaciones Informatica Indu'!C412</f>
        <v>0.3</v>
      </c>
      <c r="D412">
        <f>'Calificaciones Informatica Indu'!D412</f>
        <v>0.9</v>
      </c>
      <c r="E412">
        <f>'Calificaciones Informatica Indu'!E412</f>
        <v>0.65</v>
      </c>
      <c r="F412">
        <f>'Calificaciones Informatica Indu'!F412</f>
        <v>0.25</v>
      </c>
      <c r="G412">
        <f>'Calificaciones Informatica Indu'!G412</f>
        <v>0</v>
      </c>
      <c r="H412">
        <f>'Calificaciones Informatica Indu'!H412</f>
        <v>0.57</v>
      </c>
      <c r="I412">
        <f>'Calificaciones Informatica Indu'!I412</f>
        <v>2.67</v>
      </c>
      <c r="J412">
        <f>'Calificaciones Informatica Indu'!J412</f>
        <v>1</v>
      </c>
      <c r="K412" t="str">
        <f>'Calificaciones Informatica Indu'!K412</f>
        <v>2014-2015</v>
      </c>
      <c r="L412">
        <f>'Calificaciones Informatica Indu'!L412</f>
        <v>1</v>
      </c>
    </row>
    <row r="413">
      <c r="A413">
        <f>'Calificaciones Informatica Indu'!A413</f>
        <v>412</v>
      </c>
      <c r="B413" t="str">
        <f>'Calificaciones Informatica Indu'!B413</f>
        <v>GARCIA CARRASCO</v>
      </c>
      <c r="C413">
        <f>'Calificaciones Informatica Indu'!C413</f>
        <v>0</v>
      </c>
      <c r="D413">
        <f>'Calificaciones Informatica Indu'!D413</f>
        <v>1.75</v>
      </c>
      <c r="E413">
        <f>'Calificaciones Informatica Indu'!E413</f>
        <v>0.9</v>
      </c>
      <c r="F413">
        <f>'Calificaciones Informatica Indu'!F413</f>
        <v>0.25</v>
      </c>
      <c r="G413">
        <f>'Calificaciones Informatica Indu'!G413</f>
        <v>0.75</v>
      </c>
      <c r="H413">
        <f>'Calificaciones Informatica Indu'!H413</f>
        <v>0.9</v>
      </c>
      <c r="I413">
        <f>'Calificaciones Informatica Indu'!I413</f>
        <v>4.55</v>
      </c>
      <c r="J413">
        <f>'Calificaciones Informatica Indu'!J413</f>
        <v>1</v>
      </c>
      <c r="K413" t="str">
        <f>'Calificaciones Informatica Indu'!K413</f>
        <v>2014-2015</v>
      </c>
      <c r="L413">
        <f>'Calificaciones Informatica Indu'!L413</f>
        <v>2</v>
      </c>
    </row>
    <row r="414">
      <c r="A414">
        <f>'Calificaciones Informatica Indu'!A414</f>
        <v>413</v>
      </c>
      <c r="B414" t="str">
        <f>'Calificaciones Informatica Indu'!B414</f>
        <v>GARCIA REBOLLO</v>
      </c>
      <c r="C414">
        <f>'Calificaciones Informatica Indu'!C414</f>
        <v>0</v>
      </c>
      <c r="D414" t="str">
        <f>'Calificaciones Informatica Indu'!D414</f>
        <v>NP</v>
      </c>
      <c r="E414" t="str">
        <f>'Calificaciones Informatica Indu'!E414</f>
        <v>NP</v>
      </c>
      <c r="F414" t="str">
        <f>'Calificaciones Informatica Indu'!F414</f>
        <v>NP</v>
      </c>
      <c r="G414" t="str">
        <f>'Calificaciones Informatica Indu'!G414</f>
        <v>NP</v>
      </c>
      <c r="H414">
        <f>'Calificaciones Informatica Indu'!H414</f>
        <v>0</v>
      </c>
      <c r="I414" s="2" t="s">
        <v>265</v>
      </c>
      <c r="J414">
        <f>'Calificaciones Informatica Indu'!J414</f>
        <v>1</v>
      </c>
      <c r="K414" t="str">
        <f>'Calificaciones Informatica Indu'!K414</f>
        <v>2014-2015</v>
      </c>
      <c r="L414">
        <f>'Calificaciones Informatica Indu'!L414</f>
        <v>1</v>
      </c>
    </row>
    <row r="415">
      <c r="A415">
        <f>'Calificaciones Informatica Indu'!A415</f>
        <v>414</v>
      </c>
      <c r="B415" t="str">
        <f>'Calificaciones Informatica Indu'!B415</f>
        <v>GARCIA SANCHEZ</v>
      </c>
      <c r="C415">
        <f>'Calificaciones Informatica Indu'!C415</f>
        <v>0</v>
      </c>
      <c r="D415">
        <f>'Calificaciones Informatica Indu'!D415</f>
        <v>1.7</v>
      </c>
      <c r="E415">
        <f>'Calificaciones Informatica Indu'!E415</f>
        <v>0.95</v>
      </c>
      <c r="F415" t="str">
        <f>'Calificaciones Informatica Indu'!F415</f>
        <v>NP</v>
      </c>
      <c r="G415" t="str">
        <f>'Calificaciones Informatica Indu'!G415</f>
        <v>NP</v>
      </c>
      <c r="H415">
        <f>'Calificaciones Informatica Indu'!H415</f>
        <v>0.7</v>
      </c>
      <c r="I415">
        <f>'Calificaciones Informatica Indu'!I415</f>
        <v>3.35</v>
      </c>
      <c r="J415">
        <f>'Calificaciones Informatica Indu'!J415</f>
        <v>1</v>
      </c>
      <c r="K415" t="str">
        <f>'Calificaciones Informatica Indu'!K415</f>
        <v>2014-2015</v>
      </c>
      <c r="L415">
        <f>'Calificaciones Informatica Indu'!L415</f>
        <v>3</v>
      </c>
    </row>
    <row r="416">
      <c r="A416">
        <f>'Calificaciones Informatica Indu'!A416</f>
        <v>415</v>
      </c>
      <c r="B416" t="str">
        <f>'Calificaciones Informatica Indu'!B416</f>
        <v>GARCÍA DE CONSUEGRA R.</v>
      </c>
      <c r="C416">
        <f>'Calificaciones Informatica Indu'!C416</f>
        <v>0</v>
      </c>
      <c r="D416">
        <f>'Calificaciones Informatica Indu'!D416</f>
        <v>0.25</v>
      </c>
      <c r="E416">
        <f>'Calificaciones Informatica Indu'!E416</f>
        <v>0.85</v>
      </c>
      <c r="F416" t="str">
        <f>'Calificaciones Informatica Indu'!F416</f>
        <v>NP</v>
      </c>
      <c r="G416" t="str">
        <f>'Calificaciones Informatica Indu'!G416</f>
        <v>NP</v>
      </c>
      <c r="H416">
        <f>'Calificaciones Informatica Indu'!H416</f>
        <v>0</v>
      </c>
      <c r="I416">
        <f>'Calificaciones Informatica Indu'!I416</f>
        <v>1.1</v>
      </c>
      <c r="J416">
        <f>'Calificaciones Informatica Indu'!J416</f>
        <v>1</v>
      </c>
      <c r="K416" t="str">
        <f>'Calificaciones Informatica Indu'!K416</f>
        <v>2014-2015</v>
      </c>
      <c r="L416">
        <f>'Calificaciones Informatica Indu'!L416</f>
        <v>1</v>
      </c>
    </row>
    <row r="417">
      <c r="A417">
        <f>'Calificaciones Informatica Indu'!A417</f>
        <v>416</v>
      </c>
      <c r="B417" t="str">
        <f>'Calificaciones Informatica Indu'!B417</f>
        <v>GONZÁLEZ MANZANO</v>
      </c>
      <c r="C417">
        <f>'Calificaciones Informatica Indu'!C417</f>
        <v>0.6</v>
      </c>
      <c r="D417">
        <f>'Calificaciones Informatica Indu'!D417</f>
        <v>1.25</v>
      </c>
      <c r="E417">
        <f>'Calificaciones Informatica Indu'!E417</f>
        <v>0.75</v>
      </c>
      <c r="F417">
        <f>'Calificaciones Informatica Indu'!F417</f>
        <v>0.75</v>
      </c>
      <c r="G417">
        <f>'Calificaciones Informatica Indu'!G417</f>
        <v>0</v>
      </c>
      <c r="H417">
        <f>'Calificaciones Informatica Indu'!H417</f>
        <v>0.6</v>
      </c>
      <c r="I417">
        <f>'Calificaciones Informatica Indu'!I417</f>
        <v>3.95</v>
      </c>
      <c r="J417">
        <f>'Calificaciones Informatica Indu'!J417</f>
        <v>1</v>
      </c>
      <c r="K417" t="str">
        <f>'Calificaciones Informatica Indu'!K417</f>
        <v>2014-2015</v>
      </c>
      <c r="L417">
        <f>'Calificaciones Informatica Indu'!L417</f>
        <v>1</v>
      </c>
    </row>
    <row r="418">
      <c r="A418">
        <f>'Calificaciones Informatica Indu'!A418</f>
        <v>417</v>
      </c>
      <c r="B418" t="str">
        <f>'Calificaciones Informatica Indu'!B418</f>
        <v>GUIJARRO OCHOA</v>
      </c>
      <c r="C418">
        <f>'Calificaciones Informatica Indu'!C418</f>
        <v>0.1</v>
      </c>
      <c r="D418">
        <f>'Calificaciones Informatica Indu'!D418</f>
        <v>0</v>
      </c>
      <c r="E418">
        <f>'Calificaciones Informatica Indu'!E418</f>
        <v>0</v>
      </c>
      <c r="F418">
        <f>'Calificaciones Informatica Indu'!F418</f>
        <v>0</v>
      </c>
      <c r="G418">
        <f>'Calificaciones Informatica Indu'!G418</f>
        <v>0</v>
      </c>
      <c r="H418">
        <f>'Calificaciones Informatica Indu'!H418</f>
        <v>0.7</v>
      </c>
      <c r="I418">
        <f>'Calificaciones Informatica Indu'!I418</f>
        <v>0.8</v>
      </c>
      <c r="J418">
        <f>'Calificaciones Informatica Indu'!J418</f>
        <v>1</v>
      </c>
      <c r="K418" t="str">
        <f>'Calificaciones Informatica Indu'!K418</f>
        <v>2014-2015</v>
      </c>
      <c r="L418">
        <f>'Calificaciones Informatica Indu'!L418</f>
        <v>1</v>
      </c>
    </row>
    <row r="419">
      <c r="A419">
        <f>'Calificaciones Informatica Indu'!A419</f>
        <v>418</v>
      </c>
      <c r="B419" t="str">
        <f>'Calificaciones Informatica Indu'!B419</f>
        <v>HIDALGO PARRAGA</v>
      </c>
      <c r="C419">
        <f>'Calificaciones Informatica Indu'!C419</f>
        <v>0.3</v>
      </c>
      <c r="D419">
        <f>'Calificaciones Informatica Indu'!D419</f>
        <v>0.95</v>
      </c>
      <c r="E419">
        <f>'Calificaciones Informatica Indu'!E419</f>
        <v>0.65</v>
      </c>
      <c r="F419">
        <f>'Calificaciones Informatica Indu'!F419</f>
        <v>0</v>
      </c>
      <c r="G419" t="str">
        <f>'Calificaciones Informatica Indu'!G419</f>
        <v>NP</v>
      </c>
      <c r="H419">
        <f>'Calificaciones Informatica Indu'!H419</f>
        <v>0.27</v>
      </c>
      <c r="I419">
        <f>'Calificaciones Informatica Indu'!I419</f>
        <v>2.17</v>
      </c>
      <c r="J419">
        <f>'Calificaciones Informatica Indu'!J419</f>
        <v>1</v>
      </c>
      <c r="K419" t="str">
        <f>'Calificaciones Informatica Indu'!K419</f>
        <v>2014-2015</v>
      </c>
      <c r="L419">
        <f>'Calificaciones Informatica Indu'!L419</f>
        <v>2</v>
      </c>
    </row>
    <row r="420">
      <c r="A420">
        <f>'Calificaciones Informatica Indu'!A420</f>
        <v>419</v>
      </c>
      <c r="B420" t="str">
        <f>'Calificaciones Informatica Indu'!B420</f>
        <v>INBAÑEZ FERNANDEZ</v>
      </c>
      <c r="C420">
        <f>'Calificaciones Informatica Indu'!C420</f>
        <v>0.7</v>
      </c>
      <c r="D420">
        <f>'Calificaciones Informatica Indu'!D420</f>
        <v>0.8</v>
      </c>
      <c r="E420">
        <f>'Calificaciones Informatica Indu'!E420</f>
        <v>1</v>
      </c>
      <c r="F420">
        <f>'Calificaciones Informatica Indu'!F420</f>
        <v>0.75</v>
      </c>
      <c r="G420">
        <f>'Calificaciones Informatica Indu'!G420</f>
        <v>0</v>
      </c>
      <c r="H420">
        <f>'Calificaciones Informatica Indu'!H420</f>
        <v>0.85</v>
      </c>
      <c r="I420">
        <f>'Calificaciones Informatica Indu'!I420</f>
        <v>4.1</v>
      </c>
      <c r="J420">
        <f>'Calificaciones Informatica Indu'!J420</f>
        <v>1</v>
      </c>
      <c r="K420" t="str">
        <f>'Calificaciones Informatica Indu'!K420</f>
        <v>2014-2015</v>
      </c>
      <c r="L420">
        <f>'Calificaciones Informatica Indu'!L420</f>
        <v>1</v>
      </c>
    </row>
    <row r="421">
      <c r="A421">
        <f>'Calificaciones Informatica Indu'!A421</f>
        <v>420</v>
      </c>
      <c r="B421" t="str">
        <f>'Calificaciones Informatica Indu'!B421</f>
        <v>INIESTA CABALLERO</v>
      </c>
      <c r="C421">
        <f>'Calificaciones Informatica Indu'!C421</f>
        <v>0.3</v>
      </c>
      <c r="D421">
        <f>'Calificaciones Informatica Indu'!D421</f>
        <v>0.65</v>
      </c>
      <c r="E421">
        <f>'Calificaciones Informatica Indu'!E421</f>
        <v>0.65</v>
      </c>
      <c r="F421" t="str">
        <f>'Calificaciones Informatica Indu'!F421</f>
        <v>NP</v>
      </c>
      <c r="G421" t="str">
        <f>'Calificaciones Informatica Indu'!G421</f>
        <v>NP</v>
      </c>
      <c r="H421">
        <f>'Calificaciones Informatica Indu'!H421</f>
        <v>0.07</v>
      </c>
      <c r="I421">
        <f>'Calificaciones Informatica Indu'!I421</f>
        <v>1.67</v>
      </c>
      <c r="J421">
        <f>'Calificaciones Informatica Indu'!J421</f>
        <v>1</v>
      </c>
      <c r="K421" t="str">
        <f>'Calificaciones Informatica Indu'!K421</f>
        <v>2014-2015</v>
      </c>
      <c r="L421">
        <f>'Calificaciones Informatica Indu'!L421</f>
        <v>1</v>
      </c>
    </row>
    <row r="422">
      <c r="A422">
        <f>'Calificaciones Informatica Indu'!A422</f>
        <v>421</v>
      </c>
      <c r="B422" t="str">
        <f>'Calificaciones Informatica Indu'!B422</f>
        <v>JIMENEZ GONZALEZ</v>
      </c>
      <c r="C422">
        <f>'Calificaciones Informatica Indu'!C422</f>
        <v>0.7</v>
      </c>
      <c r="D422">
        <f>'Calificaciones Informatica Indu'!D422</f>
        <v>1.85</v>
      </c>
      <c r="E422">
        <f>'Calificaciones Informatica Indu'!E422</f>
        <v>0.6</v>
      </c>
      <c r="F422">
        <f>'Calificaciones Informatica Indu'!F422</f>
        <v>1.15</v>
      </c>
      <c r="G422">
        <f>'Calificaciones Informatica Indu'!G422</f>
        <v>0</v>
      </c>
      <c r="H422">
        <f>'Calificaciones Informatica Indu'!H422</f>
        <v>1.1</v>
      </c>
      <c r="I422">
        <f>'Calificaciones Informatica Indu'!I422</f>
        <v>5.4</v>
      </c>
      <c r="J422">
        <f>'Calificaciones Informatica Indu'!J422</f>
        <v>1</v>
      </c>
      <c r="K422" t="str">
        <f>'Calificaciones Informatica Indu'!K422</f>
        <v>2014-2015</v>
      </c>
      <c r="L422">
        <f>'Calificaciones Informatica Indu'!L422</f>
        <v>1</v>
      </c>
    </row>
    <row r="423">
      <c r="A423">
        <f>'Calificaciones Informatica Indu'!A423</f>
        <v>422</v>
      </c>
      <c r="B423" t="str">
        <f>'Calificaciones Informatica Indu'!B423</f>
        <v>LAGUNA DE FELIPE</v>
      </c>
      <c r="C423">
        <f>'Calificaciones Informatica Indu'!C423</f>
        <v>0.9</v>
      </c>
      <c r="D423">
        <f>'Calificaciones Informatica Indu'!D423</f>
        <v>1.35</v>
      </c>
      <c r="E423">
        <f>'Calificaciones Informatica Indu'!E423</f>
        <v>0.6</v>
      </c>
      <c r="F423">
        <f>'Calificaciones Informatica Indu'!F423</f>
        <v>1.0875</v>
      </c>
      <c r="G423">
        <f>'Calificaciones Informatica Indu'!G423</f>
        <v>2</v>
      </c>
      <c r="H423">
        <f>'Calificaciones Informatica Indu'!H423</f>
        <v>0.95</v>
      </c>
      <c r="I423">
        <f>'Calificaciones Informatica Indu'!I423</f>
        <v>6.8875</v>
      </c>
      <c r="J423">
        <f>'Calificaciones Informatica Indu'!J423</f>
        <v>1</v>
      </c>
      <c r="K423" t="str">
        <f>'Calificaciones Informatica Indu'!K423</f>
        <v>2014-2015</v>
      </c>
      <c r="L423">
        <f>'Calificaciones Informatica Indu'!L423</f>
        <v>1</v>
      </c>
    </row>
    <row r="424">
      <c r="A424">
        <f>'Calificaciones Informatica Indu'!A424</f>
        <v>423</v>
      </c>
      <c r="B424" t="str">
        <f>'Calificaciones Informatica Indu'!B424</f>
        <v>LOSILLA SERRANO</v>
      </c>
      <c r="C424">
        <f>'Calificaciones Informatica Indu'!C424</f>
        <v>1</v>
      </c>
      <c r="D424">
        <f>'Calificaciones Informatica Indu'!D424</f>
        <v>1.45</v>
      </c>
      <c r="E424">
        <f>'Calificaciones Informatica Indu'!E424</f>
        <v>0.65</v>
      </c>
      <c r="F424">
        <f>'Calificaciones Informatica Indu'!F424</f>
        <v>0.75</v>
      </c>
      <c r="G424">
        <f>'Calificaciones Informatica Indu'!G424</f>
        <v>1.5</v>
      </c>
      <c r="H424">
        <f>'Calificaciones Informatica Indu'!H424</f>
        <v>0.45</v>
      </c>
      <c r="I424">
        <f>'Calificaciones Informatica Indu'!I424</f>
        <v>5.8</v>
      </c>
      <c r="J424">
        <f>'Calificaciones Informatica Indu'!J424</f>
        <v>1</v>
      </c>
      <c r="K424" t="str">
        <f>'Calificaciones Informatica Indu'!K424</f>
        <v>2014-2015</v>
      </c>
      <c r="L424">
        <f>'Calificaciones Informatica Indu'!L424</f>
        <v>1</v>
      </c>
    </row>
    <row r="425">
      <c r="A425">
        <f>'Calificaciones Informatica Indu'!A425</f>
        <v>424</v>
      </c>
      <c r="B425" t="str">
        <f>'Calificaciones Informatica Indu'!B425</f>
        <v>MACIAS ARROYO</v>
      </c>
      <c r="C425">
        <f>'Calificaciones Informatica Indu'!C425</f>
        <v>0.7</v>
      </c>
      <c r="D425">
        <f>'Calificaciones Informatica Indu'!D425</f>
        <v>1.35</v>
      </c>
      <c r="E425">
        <f>'Calificaciones Informatica Indu'!E425</f>
        <v>0.6</v>
      </c>
      <c r="F425">
        <f>'Calificaciones Informatica Indu'!F425</f>
        <v>0.75</v>
      </c>
      <c r="G425">
        <f>'Calificaciones Informatica Indu'!G425</f>
        <v>0</v>
      </c>
      <c r="H425">
        <f>'Calificaciones Informatica Indu'!H425</f>
        <v>0.6</v>
      </c>
      <c r="I425">
        <f>'Calificaciones Informatica Indu'!I425</f>
        <v>4</v>
      </c>
      <c r="J425">
        <f>'Calificaciones Informatica Indu'!J425</f>
        <v>1</v>
      </c>
      <c r="K425" t="str">
        <f>'Calificaciones Informatica Indu'!K425</f>
        <v>2014-2015</v>
      </c>
      <c r="L425">
        <f>'Calificaciones Informatica Indu'!L425</f>
        <v>2</v>
      </c>
    </row>
    <row r="426">
      <c r="A426">
        <f>'Calificaciones Informatica Indu'!A426</f>
        <v>425</v>
      </c>
      <c r="B426" t="str">
        <f>'Calificaciones Informatica Indu'!B426</f>
        <v>MARTÍNEZ GARCÍA</v>
      </c>
      <c r="C426">
        <f>'Calificaciones Informatica Indu'!C426</f>
        <v>0.4</v>
      </c>
      <c r="D426">
        <f>'Calificaciones Informatica Indu'!D426</f>
        <v>1.5</v>
      </c>
      <c r="E426">
        <f>'Calificaciones Informatica Indu'!E426</f>
        <v>0.65</v>
      </c>
      <c r="F426">
        <f>'Calificaciones Informatica Indu'!F426</f>
        <v>1.0875</v>
      </c>
      <c r="G426">
        <f>'Calificaciones Informatica Indu'!G426</f>
        <v>2.75</v>
      </c>
      <c r="H426">
        <f>'Calificaciones Informatica Indu'!H426</f>
        <v>1.45</v>
      </c>
      <c r="I426">
        <f>'Calificaciones Informatica Indu'!I426</f>
        <v>7.8375</v>
      </c>
      <c r="J426">
        <f>'Calificaciones Informatica Indu'!J426</f>
        <v>1</v>
      </c>
      <c r="K426" t="str">
        <f>'Calificaciones Informatica Indu'!K426</f>
        <v>2014-2015</v>
      </c>
      <c r="L426">
        <f>'Calificaciones Informatica Indu'!L426</f>
        <v>1</v>
      </c>
    </row>
    <row r="427">
      <c r="A427">
        <f>'Calificaciones Informatica Indu'!A427</f>
        <v>426</v>
      </c>
      <c r="B427" t="str">
        <f>'Calificaciones Informatica Indu'!B427</f>
        <v>MATARREDONA BARBA</v>
      </c>
      <c r="C427">
        <f>'Calificaciones Informatica Indu'!C427</f>
        <v>0.2</v>
      </c>
      <c r="D427">
        <f>'Calificaciones Informatica Indu'!D427</f>
        <v>0.75</v>
      </c>
      <c r="E427">
        <f>'Calificaciones Informatica Indu'!E427</f>
        <v>0.5</v>
      </c>
      <c r="F427" t="str">
        <f>'Calificaciones Informatica Indu'!F427</f>
        <v>NP</v>
      </c>
      <c r="G427" t="str">
        <f>'Calificaciones Informatica Indu'!G427</f>
        <v>NP</v>
      </c>
      <c r="H427">
        <f>'Calificaciones Informatica Indu'!H427</f>
        <v>0.2</v>
      </c>
      <c r="I427">
        <f>'Calificaciones Informatica Indu'!I427</f>
        <v>1.65</v>
      </c>
      <c r="J427">
        <f>'Calificaciones Informatica Indu'!J427</f>
        <v>1</v>
      </c>
      <c r="K427" t="str">
        <f>'Calificaciones Informatica Indu'!K427</f>
        <v>2014-2015</v>
      </c>
      <c r="L427">
        <f>'Calificaciones Informatica Indu'!L427</f>
        <v>2</v>
      </c>
    </row>
    <row r="428">
      <c r="A428">
        <f>'Calificaciones Informatica Indu'!A428</f>
        <v>427</v>
      </c>
      <c r="B428" t="str">
        <f>'Calificaciones Informatica Indu'!B428</f>
        <v>MATARREDONA RUIZ</v>
      </c>
      <c r="C428">
        <f>'Calificaciones Informatica Indu'!C428</f>
        <v>0</v>
      </c>
      <c r="D428">
        <f>'Calificaciones Informatica Indu'!D428</f>
        <v>0.75</v>
      </c>
      <c r="E428">
        <f>'Calificaciones Informatica Indu'!E428</f>
        <v>0.54</v>
      </c>
      <c r="F428" t="str">
        <f>'Calificaciones Informatica Indu'!F428</f>
        <v>NP</v>
      </c>
      <c r="G428" t="str">
        <f>'Calificaciones Informatica Indu'!G428</f>
        <v>NP</v>
      </c>
      <c r="H428">
        <f>'Calificaciones Informatica Indu'!H428</f>
        <v>0</v>
      </c>
      <c r="I428">
        <f>'Calificaciones Informatica Indu'!I428</f>
        <v>1.29</v>
      </c>
      <c r="J428">
        <f>'Calificaciones Informatica Indu'!J428</f>
        <v>1</v>
      </c>
      <c r="K428" t="str">
        <f>'Calificaciones Informatica Indu'!K428</f>
        <v>2014-2015</v>
      </c>
      <c r="L428">
        <f>'Calificaciones Informatica Indu'!L428</f>
        <v>2</v>
      </c>
    </row>
    <row r="429">
      <c r="A429">
        <f>'Calificaciones Informatica Indu'!A429</f>
        <v>428</v>
      </c>
      <c r="B429" t="str">
        <f>'Calificaciones Informatica Indu'!B429</f>
        <v>MATEOS DIAZ</v>
      </c>
      <c r="C429">
        <f>'Calificaciones Informatica Indu'!C429</f>
        <v>0.5</v>
      </c>
      <c r="D429">
        <f>'Calificaciones Informatica Indu'!D429</f>
        <v>1.7</v>
      </c>
      <c r="E429">
        <f>'Calificaciones Informatica Indu'!E429</f>
        <v>1</v>
      </c>
      <c r="F429">
        <f>'Calificaciones Informatica Indu'!F429</f>
        <v>0.975</v>
      </c>
      <c r="G429">
        <f>'Calificaciones Informatica Indu'!G429</f>
        <v>2.75</v>
      </c>
      <c r="H429">
        <f>'Calificaciones Informatica Indu'!H429</f>
        <v>1.2</v>
      </c>
      <c r="I429">
        <f>'Calificaciones Informatica Indu'!I429</f>
        <v>8.125</v>
      </c>
      <c r="J429">
        <f>'Calificaciones Informatica Indu'!J429</f>
        <v>1</v>
      </c>
      <c r="K429" t="str">
        <f>'Calificaciones Informatica Indu'!K429</f>
        <v>2014-2015</v>
      </c>
      <c r="L429">
        <f>'Calificaciones Informatica Indu'!L429</f>
        <v>1</v>
      </c>
    </row>
    <row r="430">
      <c r="A430">
        <f>'Calificaciones Informatica Indu'!A430</f>
        <v>429</v>
      </c>
      <c r="B430" t="str">
        <f>'Calificaciones Informatica Indu'!B430</f>
        <v>MEJIAS SILVA</v>
      </c>
      <c r="C430">
        <f>'Calificaciones Informatica Indu'!C430</f>
        <v>0</v>
      </c>
      <c r="D430" t="str">
        <f>'Calificaciones Informatica Indu'!D430</f>
        <v>NP</v>
      </c>
      <c r="E430">
        <f>'Calificaciones Informatica Indu'!E430</f>
        <v>0.9</v>
      </c>
      <c r="F430" t="str">
        <f>'Calificaciones Informatica Indu'!F430</f>
        <v>NP</v>
      </c>
      <c r="G430" t="str">
        <f>'Calificaciones Informatica Indu'!G430</f>
        <v>NP</v>
      </c>
      <c r="H430">
        <f>'Calificaciones Informatica Indu'!H430</f>
        <v>0</v>
      </c>
      <c r="I430">
        <f>'Calificaciones Informatica Indu'!I430</f>
        <v>0.9</v>
      </c>
      <c r="J430">
        <f>'Calificaciones Informatica Indu'!J430</f>
        <v>1</v>
      </c>
      <c r="K430" t="str">
        <f>'Calificaciones Informatica Indu'!K430</f>
        <v>2014-2015</v>
      </c>
      <c r="L430">
        <f>'Calificaciones Informatica Indu'!L430</f>
        <v>1</v>
      </c>
    </row>
    <row r="431">
      <c r="A431">
        <f>'Calificaciones Informatica Indu'!A431</f>
        <v>430</v>
      </c>
      <c r="B431" t="str">
        <f>'Calificaciones Informatica Indu'!B431</f>
        <v>MERA GONZÁLEZ</v>
      </c>
      <c r="C431">
        <f>'Calificaciones Informatica Indu'!C431</f>
        <v>0</v>
      </c>
      <c r="D431">
        <f>'Calificaciones Informatica Indu'!D431</f>
        <v>1.35</v>
      </c>
      <c r="E431">
        <f>'Calificaciones Informatica Indu'!E431</f>
        <v>0.8</v>
      </c>
      <c r="F431">
        <f>'Calificaciones Informatica Indu'!F431</f>
        <v>0.25</v>
      </c>
      <c r="G431">
        <f>'Calificaciones Informatica Indu'!G431</f>
        <v>0</v>
      </c>
      <c r="H431">
        <f>'Calificaciones Informatica Indu'!H431</f>
        <v>0.4</v>
      </c>
      <c r="I431">
        <f>'Calificaciones Informatica Indu'!I431</f>
        <v>2.8</v>
      </c>
      <c r="J431">
        <f>'Calificaciones Informatica Indu'!J431</f>
        <v>1</v>
      </c>
      <c r="K431" t="str">
        <f>'Calificaciones Informatica Indu'!K431</f>
        <v>2014-2015</v>
      </c>
      <c r="L431">
        <f>'Calificaciones Informatica Indu'!L431</f>
        <v>2</v>
      </c>
    </row>
    <row r="432">
      <c r="A432">
        <f>'Calificaciones Informatica Indu'!A432</f>
        <v>431</v>
      </c>
      <c r="B432" t="str">
        <f>'Calificaciones Informatica Indu'!B432</f>
        <v>MOLINER BROCATE</v>
      </c>
      <c r="C432">
        <f>'Calificaciones Informatica Indu'!C432</f>
        <v>0</v>
      </c>
      <c r="D432" t="str">
        <f>'Calificaciones Informatica Indu'!D432</f>
        <v>NP</v>
      </c>
      <c r="E432" t="str">
        <f>'Calificaciones Informatica Indu'!E432</f>
        <v>NP</v>
      </c>
      <c r="F432" t="str">
        <f>'Calificaciones Informatica Indu'!F432</f>
        <v>NP</v>
      </c>
      <c r="G432" t="str">
        <f>'Calificaciones Informatica Indu'!G432</f>
        <v>NP</v>
      </c>
      <c r="H432">
        <f>'Calificaciones Informatica Indu'!H432</f>
        <v>0</v>
      </c>
      <c r="I432" s="2" t="s">
        <v>265</v>
      </c>
      <c r="J432">
        <f>'Calificaciones Informatica Indu'!J432</f>
        <v>1</v>
      </c>
      <c r="K432" t="str">
        <f>'Calificaciones Informatica Indu'!K432</f>
        <v>2014-2015</v>
      </c>
      <c r="L432">
        <f>'Calificaciones Informatica Indu'!L432</f>
        <v>1</v>
      </c>
    </row>
    <row r="433">
      <c r="A433">
        <f>'Calificaciones Informatica Indu'!A433</f>
        <v>432</v>
      </c>
      <c r="B433" t="str">
        <f>'Calificaciones Informatica Indu'!B433</f>
        <v>MORALES GÓMEZ</v>
      </c>
      <c r="C433">
        <f>'Calificaciones Informatica Indu'!C433</f>
        <v>0.4</v>
      </c>
      <c r="D433">
        <f>'Calificaciones Informatica Indu'!D433</f>
        <v>1.9</v>
      </c>
      <c r="E433">
        <f>'Calificaciones Informatica Indu'!E433</f>
        <v>0.6</v>
      </c>
      <c r="F433">
        <f>'Calificaciones Informatica Indu'!F433</f>
        <v>1.25</v>
      </c>
      <c r="G433">
        <f>'Calificaciones Informatica Indu'!G433</f>
        <v>0.85</v>
      </c>
      <c r="H433">
        <f>'Calificaciones Informatica Indu'!H433</f>
        <v>1.1</v>
      </c>
      <c r="I433">
        <f>'Calificaciones Informatica Indu'!I433</f>
        <v>6.1</v>
      </c>
      <c r="J433">
        <f>'Calificaciones Informatica Indu'!J433</f>
        <v>1</v>
      </c>
      <c r="K433" t="str">
        <f>'Calificaciones Informatica Indu'!K433</f>
        <v>2014-2015</v>
      </c>
      <c r="L433">
        <f>'Calificaciones Informatica Indu'!L433</f>
        <v>2</v>
      </c>
    </row>
    <row r="434">
      <c r="A434">
        <f>'Calificaciones Informatica Indu'!A434</f>
        <v>433</v>
      </c>
      <c r="B434" t="str">
        <f>'Calificaciones Informatica Indu'!B434</f>
        <v>MBA NCHAMA</v>
      </c>
      <c r="C434">
        <f>'Calificaciones Informatica Indu'!C434</f>
        <v>0</v>
      </c>
      <c r="D434">
        <f>'Calificaciones Informatica Indu'!D434</f>
        <v>0.55</v>
      </c>
      <c r="E434" t="str">
        <f>'Calificaciones Informatica Indu'!E434</f>
        <v>NP</v>
      </c>
      <c r="F434">
        <f>'Calificaciones Informatica Indu'!F434</f>
        <v>0</v>
      </c>
      <c r="G434" t="str">
        <f>'Calificaciones Informatica Indu'!G434</f>
        <v>NP</v>
      </c>
      <c r="H434">
        <f>'Calificaciones Informatica Indu'!H434</f>
        <v>0.3</v>
      </c>
      <c r="I434">
        <f>'Calificaciones Informatica Indu'!I434</f>
        <v>0.85</v>
      </c>
      <c r="J434">
        <f>'Calificaciones Informatica Indu'!J434</f>
        <v>1</v>
      </c>
      <c r="K434" t="str">
        <f>'Calificaciones Informatica Indu'!K434</f>
        <v>2014-2015</v>
      </c>
      <c r="L434">
        <f>'Calificaciones Informatica Indu'!L434</f>
        <v>3</v>
      </c>
    </row>
    <row r="435">
      <c r="A435">
        <f>'Calificaciones Informatica Indu'!A435</f>
        <v>434</v>
      </c>
      <c r="B435" t="str">
        <f>'Calificaciones Informatica Indu'!B435</f>
        <v>NIETO SEVILLANO</v>
      </c>
      <c r="C435">
        <f>'Calificaciones Informatica Indu'!C435</f>
        <v>0.1</v>
      </c>
      <c r="D435">
        <f>'Calificaciones Informatica Indu'!D435</f>
        <v>0.95</v>
      </c>
      <c r="E435">
        <f>'Calificaciones Informatica Indu'!E435</f>
        <v>1</v>
      </c>
      <c r="F435">
        <f>'Calificaciones Informatica Indu'!F435</f>
        <v>0.6375</v>
      </c>
      <c r="G435">
        <f>'Calificaciones Informatica Indu'!G435</f>
        <v>2.75</v>
      </c>
      <c r="H435">
        <f>'Calificaciones Informatica Indu'!H435</f>
        <v>1.3</v>
      </c>
      <c r="I435">
        <f>'Calificaciones Informatica Indu'!I435</f>
        <v>6.7375</v>
      </c>
      <c r="J435">
        <f>'Calificaciones Informatica Indu'!J435</f>
        <v>1</v>
      </c>
      <c r="K435" t="str">
        <f>'Calificaciones Informatica Indu'!K435</f>
        <v>2014-2015</v>
      </c>
      <c r="L435">
        <f>'Calificaciones Informatica Indu'!L435</f>
        <v>1</v>
      </c>
    </row>
    <row r="436">
      <c r="A436">
        <f>'Calificaciones Informatica Indu'!A436</f>
        <v>435</v>
      </c>
      <c r="B436" t="str">
        <f>'Calificaciones Informatica Indu'!B436</f>
        <v>RAYO FERREIRO</v>
      </c>
      <c r="C436">
        <f>'Calificaciones Informatica Indu'!C436</f>
        <v>0.4</v>
      </c>
      <c r="D436">
        <f>'Calificaciones Informatica Indu'!D436</f>
        <v>0.7</v>
      </c>
      <c r="E436">
        <f>'Calificaciones Informatica Indu'!E436</f>
        <v>0.65</v>
      </c>
      <c r="F436">
        <f>'Calificaciones Informatica Indu'!F436</f>
        <v>0.75</v>
      </c>
      <c r="G436">
        <f>'Calificaciones Informatica Indu'!G436</f>
        <v>0</v>
      </c>
      <c r="H436">
        <f>'Calificaciones Informatica Indu'!H436</f>
        <v>0.52</v>
      </c>
      <c r="I436">
        <f>'Calificaciones Informatica Indu'!I436</f>
        <v>3.02</v>
      </c>
      <c r="J436">
        <f>'Calificaciones Informatica Indu'!J436</f>
        <v>1</v>
      </c>
      <c r="K436" t="str">
        <f>'Calificaciones Informatica Indu'!K436</f>
        <v>2014-2015</v>
      </c>
      <c r="L436">
        <f>'Calificaciones Informatica Indu'!L436</f>
        <v>2</v>
      </c>
    </row>
    <row r="437">
      <c r="A437">
        <f>'Calificaciones Informatica Indu'!A437</f>
        <v>436</v>
      </c>
      <c r="B437" t="str">
        <f>'Calificaciones Informatica Indu'!B437</f>
        <v>REDONDO ROMERO</v>
      </c>
      <c r="C437">
        <f>'Calificaciones Informatica Indu'!C437</f>
        <v>1</v>
      </c>
      <c r="D437">
        <f>'Calificaciones Informatica Indu'!D437</f>
        <v>1.3</v>
      </c>
      <c r="E437">
        <f>'Calificaciones Informatica Indu'!E437</f>
        <v>0.6</v>
      </c>
      <c r="F437">
        <f>'Calificaciones Informatica Indu'!F437</f>
        <v>0.75</v>
      </c>
      <c r="G437">
        <f>'Calificaciones Informatica Indu'!G437</f>
        <v>0.5</v>
      </c>
      <c r="H437">
        <f>'Calificaciones Informatica Indu'!H437</f>
        <v>0.6</v>
      </c>
      <c r="I437">
        <f>'Calificaciones Informatica Indu'!I437</f>
        <v>4.75</v>
      </c>
      <c r="J437">
        <f>'Calificaciones Informatica Indu'!J437</f>
        <v>1</v>
      </c>
      <c r="K437" t="str">
        <f>'Calificaciones Informatica Indu'!K437</f>
        <v>2014-2015</v>
      </c>
      <c r="L437">
        <f>'Calificaciones Informatica Indu'!L437</f>
        <v>1</v>
      </c>
    </row>
    <row r="438">
      <c r="A438">
        <f>'Calificaciones Informatica Indu'!A438</f>
        <v>437</v>
      </c>
      <c r="B438" t="str">
        <f>'Calificaciones Informatica Indu'!B438</f>
        <v>RIBERA DOMINGUEZ</v>
      </c>
      <c r="C438">
        <f>'Calificaciones Informatica Indu'!C438</f>
        <v>0</v>
      </c>
      <c r="D438" t="str">
        <f>'Calificaciones Informatica Indu'!D438</f>
        <v>NP</v>
      </c>
      <c r="E438">
        <f>'Calificaciones Informatica Indu'!E438</f>
        <v>0.9</v>
      </c>
      <c r="F438" t="str">
        <f>'Calificaciones Informatica Indu'!F438</f>
        <v>NP</v>
      </c>
      <c r="G438" t="str">
        <f>'Calificaciones Informatica Indu'!G438</f>
        <v>NP</v>
      </c>
      <c r="H438">
        <f>'Calificaciones Informatica Indu'!H438</f>
        <v>0</v>
      </c>
      <c r="I438">
        <f>'Calificaciones Informatica Indu'!I438</f>
        <v>0.9</v>
      </c>
      <c r="J438">
        <f>'Calificaciones Informatica Indu'!J438</f>
        <v>1</v>
      </c>
      <c r="K438" t="str">
        <f>'Calificaciones Informatica Indu'!K438</f>
        <v>2014-2015</v>
      </c>
      <c r="L438">
        <f>'Calificaciones Informatica Indu'!L438</f>
        <v>1</v>
      </c>
    </row>
    <row r="439">
      <c r="A439">
        <f>'Calificaciones Informatica Indu'!A439</f>
        <v>438</v>
      </c>
      <c r="B439" t="str">
        <f>'Calificaciones Informatica Indu'!B439</f>
        <v>RIVES SANZ</v>
      </c>
      <c r="C439">
        <f>'Calificaciones Informatica Indu'!C439</f>
        <v>0</v>
      </c>
      <c r="D439" t="str">
        <f>'Calificaciones Informatica Indu'!D439</f>
        <v>NP</v>
      </c>
      <c r="E439" t="str">
        <f>'Calificaciones Informatica Indu'!E439</f>
        <v>NP</v>
      </c>
      <c r="F439" t="str">
        <f>'Calificaciones Informatica Indu'!F439</f>
        <v>NP</v>
      </c>
      <c r="G439" t="str">
        <f>'Calificaciones Informatica Indu'!G439</f>
        <v>NP</v>
      </c>
      <c r="H439">
        <f>'Calificaciones Informatica Indu'!H439</f>
        <v>0</v>
      </c>
      <c r="I439" s="2" t="s">
        <v>265</v>
      </c>
      <c r="J439">
        <f>'Calificaciones Informatica Indu'!J439</f>
        <v>1</v>
      </c>
      <c r="K439" t="str">
        <f>'Calificaciones Informatica Indu'!K439</f>
        <v>2014-2015</v>
      </c>
      <c r="L439">
        <f>'Calificaciones Informatica Indu'!L439</f>
        <v>1</v>
      </c>
    </row>
    <row r="440">
      <c r="A440">
        <f>'Calificaciones Informatica Indu'!A440</f>
        <v>439</v>
      </c>
      <c r="B440" t="str">
        <f>'Calificaciones Informatica Indu'!B440</f>
        <v>RODRIGUEZ ACEITUNO</v>
      </c>
      <c r="C440">
        <f>'Calificaciones Informatica Indu'!C440</f>
        <v>0</v>
      </c>
      <c r="D440" t="str">
        <f>'Calificaciones Informatica Indu'!D440</f>
        <v>NP</v>
      </c>
      <c r="E440" t="str">
        <f>'Calificaciones Informatica Indu'!E440</f>
        <v>NP</v>
      </c>
      <c r="F440" t="str">
        <f>'Calificaciones Informatica Indu'!F440</f>
        <v>NP</v>
      </c>
      <c r="G440" t="str">
        <f>'Calificaciones Informatica Indu'!G440</f>
        <v>NP</v>
      </c>
      <c r="H440">
        <f>'Calificaciones Informatica Indu'!H440</f>
        <v>0</v>
      </c>
      <c r="I440" s="2" t="s">
        <v>265</v>
      </c>
      <c r="J440">
        <f>'Calificaciones Informatica Indu'!J440</f>
        <v>1</v>
      </c>
      <c r="K440" t="str">
        <f>'Calificaciones Informatica Indu'!K440</f>
        <v>2014-2015</v>
      </c>
      <c r="L440">
        <f>'Calificaciones Informatica Indu'!L440</f>
        <v>1</v>
      </c>
    </row>
    <row r="441">
      <c r="A441">
        <f>'Calificaciones Informatica Indu'!A441</f>
        <v>440</v>
      </c>
      <c r="B441" t="str">
        <f>'Calificaciones Informatica Indu'!B441</f>
        <v>RODRIGUEZ MARTINEZ</v>
      </c>
      <c r="C441">
        <f>'Calificaciones Informatica Indu'!C441</f>
        <v>0.1</v>
      </c>
      <c r="D441">
        <f>'Calificaciones Informatica Indu'!D441</f>
        <v>0.75</v>
      </c>
      <c r="E441">
        <f>'Calificaciones Informatica Indu'!E441</f>
        <v>0.65</v>
      </c>
      <c r="F441">
        <f>'Calificaciones Informatica Indu'!F441</f>
        <v>0.25</v>
      </c>
      <c r="G441">
        <f>'Calificaciones Informatica Indu'!G441</f>
        <v>0</v>
      </c>
      <c r="H441">
        <f>'Calificaciones Informatica Indu'!H441</f>
        <v>0.6</v>
      </c>
      <c r="I441">
        <f>'Calificaciones Informatica Indu'!I441</f>
        <v>2.35</v>
      </c>
      <c r="J441">
        <f>'Calificaciones Informatica Indu'!J441</f>
        <v>1</v>
      </c>
      <c r="K441" t="str">
        <f>'Calificaciones Informatica Indu'!K441</f>
        <v>2014-2015</v>
      </c>
      <c r="L441">
        <f>'Calificaciones Informatica Indu'!L441</f>
        <v>1</v>
      </c>
    </row>
    <row r="442">
      <c r="A442">
        <f>'Calificaciones Informatica Indu'!A442</f>
        <v>441</v>
      </c>
      <c r="B442" t="str">
        <f>'Calificaciones Informatica Indu'!B442</f>
        <v>ROJO SALINAS</v>
      </c>
      <c r="C442">
        <f>'Calificaciones Informatica Indu'!C442</f>
        <v>0</v>
      </c>
      <c r="D442" t="str">
        <f>'Calificaciones Informatica Indu'!D442</f>
        <v>NP</v>
      </c>
      <c r="E442" t="str">
        <f>'Calificaciones Informatica Indu'!E442</f>
        <v>NP</v>
      </c>
      <c r="F442" t="str">
        <f>'Calificaciones Informatica Indu'!F442</f>
        <v>NP</v>
      </c>
      <c r="G442" t="str">
        <f>'Calificaciones Informatica Indu'!G442</f>
        <v>NP</v>
      </c>
      <c r="H442">
        <f>'Calificaciones Informatica Indu'!H442</f>
        <v>0</v>
      </c>
      <c r="I442" s="2" t="s">
        <v>265</v>
      </c>
      <c r="J442">
        <f>'Calificaciones Informatica Indu'!J442</f>
        <v>1</v>
      </c>
      <c r="K442" t="str">
        <f>'Calificaciones Informatica Indu'!K442</f>
        <v>2014-2015</v>
      </c>
      <c r="L442">
        <f>'Calificaciones Informatica Indu'!L442</f>
        <v>1</v>
      </c>
    </row>
    <row r="443">
      <c r="A443">
        <f>'Calificaciones Informatica Indu'!A443</f>
        <v>442</v>
      </c>
      <c r="B443" t="str">
        <f>'Calificaciones Informatica Indu'!B443</f>
        <v>ROMAN MURILLO</v>
      </c>
      <c r="C443">
        <f>'Calificaciones Informatica Indu'!C443</f>
        <v>0.1</v>
      </c>
      <c r="D443">
        <f>'Calificaciones Informatica Indu'!D443</f>
        <v>1.7</v>
      </c>
      <c r="E443">
        <f>'Calificaciones Informatica Indu'!E443</f>
        <v>0.9</v>
      </c>
      <c r="F443">
        <f>'Calificaciones Informatica Indu'!F443</f>
        <v>1.25</v>
      </c>
      <c r="G443">
        <f>'Calificaciones Informatica Indu'!G443</f>
        <v>2.75</v>
      </c>
      <c r="H443">
        <f>'Calificaciones Informatica Indu'!H443</f>
        <v>0.95</v>
      </c>
      <c r="I443">
        <f>'Calificaciones Informatica Indu'!I443</f>
        <v>7.65</v>
      </c>
      <c r="J443">
        <f>'Calificaciones Informatica Indu'!J443</f>
        <v>1</v>
      </c>
      <c r="K443" t="str">
        <f>'Calificaciones Informatica Indu'!K443</f>
        <v>2014-2015</v>
      </c>
      <c r="L443">
        <f>'Calificaciones Informatica Indu'!L443</f>
        <v>1</v>
      </c>
    </row>
    <row r="444">
      <c r="A444">
        <f>'Calificaciones Informatica Indu'!A444</f>
        <v>443</v>
      </c>
      <c r="B444" t="str">
        <f>'Calificaciones Informatica Indu'!B444</f>
        <v>RUIZ LOZANO</v>
      </c>
      <c r="C444">
        <f>'Calificaciones Informatica Indu'!C444</f>
        <v>0.1</v>
      </c>
      <c r="D444">
        <f>'Calificaciones Informatica Indu'!D444</f>
        <v>1.25</v>
      </c>
      <c r="E444">
        <f>'Calificaciones Informatica Indu'!E444</f>
        <v>0.5</v>
      </c>
      <c r="F444">
        <f>'Calificaciones Informatica Indu'!F444</f>
        <v>0.5</v>
      </c>
      <c r="G444">
        <f>'Calificaciones Informatica Indu'!G444</f>
        <v>0</v>
      </c>
      <c r="H444">
        <f>'Calificaciones Informatica Indu'!H444</f>
        <v>0.65</v>
      </c>
      <c r="I444">
        <f>'Calificaciones Informatica Indu'!I444</f>
        <v>3</v>
      </c>
      <c r="J444">
        <f>'Calificaciones Informatica Indu'!J444</f>
        <v>1</v>
      </c>
      <c r="K444" t="str">
        <f>'Calificaciones Informatica Indu'!K444</f>
        <v>2014-2015</v>
      </c>
      <c r="L444">
        <f>'Calificaciones Informatica Indu'!L444</f>
        <v>1</v>
      </c>
    </row>
    <row r="445">
      <c r="A445">
        <f>'Calificaciones Informatica Indu'!A445</f>
        <v>444</v>
      </c>
      <c r="B445" t="str">
        <f>'Calificaciones Informatica Indu'!B445</f>
        <v>RUIZ RUIZ</v>
      </c>
      <c r="C445">
        <f>'Calificaciones Informatica Indu'!C445</f>
        <v>0.3</v>
      </c>
      <c r="D445">
        <f>'Calificaciones Informatica Indu'!D445</f>
        <v>1.4</v>
      </c>
      <c r="E445">
        <f>'Calificaciones Informatica Indu'!E445</f>
        <v>0.2</v>
      </c>
      <c r="F445" t="str">
        <f>'Calificaciones Informatica Indu'!F445</f>
        <v>NP</v>
      </c>
      <c r="G445" t="str">
        <f>'Calificaciones Informatica Indu'!G445</f>
        <v>NP</v>
      </c>
      <c r="H445">
        <f>'Calificaciones Informatica Indu'!H445</f>
        <v>0.45</v>
      </c>
      <c r="I445">
        <f>'Calificaciones Informatica Indu'!I445</f>
        <v>2.35</v>
      </c>
      <c r="J445">
        <f>'Calificaciones Informatica Indu'!J445</f>
        <v>1</v>
      </c>
      <c r="K445" t="str">
        <f>'Calificaciones Informatica Indu'!K445</f>
        <v>2014-2015</v>
      </c>
      <c r="L445">
        <f>'Calificaciones Informatica Indu'!L445</f>
        <v>1</v>
      </c>
    </row>
    <row r="446">
      <c r="A446">
        <f>'Calificaciones Informatica Indu'!A446</f>
        <v>445</v>
      </c>
      <c r="B446" t="str">
        <f>'Calificaciones Informatica Indu'!B446</f>
        <v>SANTOS GIL</v>
      </c>
      <c r="C446">
        <f>'Calificaciones Informatica Indu'!C446</f>
        <v>0.4</v>
      </c>
      <c r="D446">
        <f>'Calificaciones Informatica Indu'!D446</f>
        <v>1.05</v>
      </c>
      <c r="E446">
        <f>'Calificaciones Informatica Indu'!E446</f>
        <v>0.5</v>
      </c>
      <c r="F446">
        <f>'Calificaciones Informatica Indu'!F446</f>
        <v>0.25</v>
      </c>
      <c r="G446">
        <f>'Calificaciones Informatica Indu'!G446</f>
        <v>1.5</v>
      </c>
      <c r="H446">
        <f>'Calificaciones Informatica Indu'!H446</f>
        <v>0.45</v>
      </c>
      <c r="I446">
        <f>'Calificaciones Informatica Indu'!I446</f>
        <v>4.15</v>
      </c>
      <c r="J446">
        <f>'Calificaciones Informatica Indu'!J446</f>
        <v>1</v>
      </c>
      <c r="K446" t="str">
        <f>'Calificaciones Informatica Indu'!K446</f>
        <v>2014-2015</v>
      </c>
      <c r="L446">
        <f>'Calificaciones Informatica Indu'!L446</f>
        <v>1</v>
      </c>
    </row>
    <row r="447">
      <c r="A447">
        <f>'Calificaciones Informatica Indu'!A447</f>
        <v>446</v>
      </c>
      <c r="B447" t="str">
        <f>'Calificaciones Informatica Indu'!B447</f>
        <v>SORDO ALBANIL</v>
      </c>
      <c r="C447">
        <f>'Calificaciones Informatica Indu'!C447</f>
        <v>0.3</v>
      </c>
      <c r="D447">
        <f>'Calificaciones Informatica Indu'!D447</f>
        <v>2</v>
      </c>
      <c r="E447">
        <f>'Calificaciones Informatica Indu'!E447</f>
        <v>0.6</v>
      </c>
      <c r="F447">
        <f>'Calificaciones Informatica Indu'!F447</f>
        <v>0.8625</v>
      </c>
      <c r="G447">
        <f>'Calificaciones Informatica Indu'!G447</f>
        <v>2.7</v>
      </c>
      <c r="H447">
        <f>'Calificaciones Informatica Indu'!H447</f>
        <v>0.95</v>
      </c>
      <c r="I447">
        <f>'Calificaciones Informatica Indu'!I447</f>
        <v>7.4125</v>
      </c>
      <c r="J447">
        <f>'Calificaciones Informatica Indu'!J447</f>
        <v>1</v>
      </c>
      <c r="K447" t="str">
        <f>'Calificaciones Informatica Indu'!K447</f>
        <v>2014-2015</v>
      </c>
      <c r="L447">
        <f>'Calificaciones Informatica Indu'!L447</f>
        <v>1</v>
      </c>
    </row>
    <row r="448">
      <c r="A448">
        <f>'Calificaciones Informatica Indu'!A448</f>
        <v>447</v>
      </c>
      <c r="B448" t="str">
        <f>'Calificaciones Informatica Indu'!B448</f>
        <v>TEJERO MARCHANTE</v>
      </c>
      <c r="C448">
        <f>'Calificaciones Informatica Indu'!C448</f>
        <v>0.6</v>
      </c>
      <c r="D448">
        <f>'Calificaciones Informatica Indu'!D448</f>
        <v>1.2</v>
      </c>
      <c r="E448">
        <f>'Calificaciones Informatica Indu'!E448</f>
        <v>0.75</v>
      </c>
      <c r="F448">
        <f>'Calificaciones Informatica Indu'!F448</f>
        <v>1.5</v>
      </c>
      <c r="G448">
        <f>'Calificaciones Informatica Indu'!G448</f>
        <v>1.75</v>
      </c>
      <c r="H448">
        <f>'Calificaciones Informatica Indu'!H448</f>
        <v>1.45</v>
      </c>
      <c r="I448">
        <f>'Calificaciones Informatica Indu'!I448</f>
        <v>7.25</v>
      </c>
      <c r="J448">
        <f>'Calificaciones Informatica Indu'!J448</f>
        <v>1</v>
      </c>
      <c r="K448" t="str">
        <f>'Calificaciones Informatica Indu'!K448</f>
        <v>2014-2015</v>
      </c>
      <c r="L448">
        <f>'Calificaciones Informatica Indu'!L448</f>
        <v>1</v>
      </c>
    </row>
    <row r="449">
      <c r="A449">
        <f>'Calificaciones Informatica Indu'!A449</f>
        <v>448</v>
      </c>
      <c r="B449" t="str">
        <f>'Calificaciones Informatica Indu'!B449</f>
        <v>VOZMEDIANO TOLEDANO</v>
      </c>
      <c r="C449">
        <f>'Calificaciones Informatica Indu'!C449</f>
        <v>0.3</v>
      </c>
      <c r="D449">
        <f>'Calificaciones Informatica Indu'!D449</f>
        <v>0.9</v>
      </c>
      <c r="E449">
        <f>'Calificaciones Informatica Indu'!E449</f>
        <v>0.6</v>
      </c>
      <c r="F449">
        <f>'Calificaciones Informatica Indu'!F449</f>
        <v>0</v>
      </c>
      <c r="G449">
        <f>'Calificaciones Informatica Indu'!G449</f>
        <v>0</v>
      </c>
      <c r="H449">
        <f>'Calificaciones Informatica Indu'!H449</f>
        <v>0.85</v>
      </c>
      <c r="I449">
        <f>'Calificaciones Informatica Indu'!I449</f>
        <v>2.65</v>
      </c>
      <c r="J449">
        <f>'Calificaciones Informatica Indu'!J449</f>
        <v>1</v>
      </c>
      <c r="K449" t="str">
        <f>'Calificaciones Informatica Indu'!K449</f>
        <v>2014-2015</v>
      </c>
      <c r="L449">
        <f>'Calificaciones Informatica Indu'!L449</f>
        <v>1</v>
      </c>
    </row>
    <row r="450">
      <c r="A450">
        <f>'Calificaciones Informatica Indu'!A450</f>
        <v>449</v>
      </c>
      <c r="B450" t="str">
        <f>'Calificaciones Informatica Indu'!B450</f>
        <v>ABENOJAR RAMIRO</v>
      </c>
      <c r="C450">
        <f>'Calificaciones Informatica Indu'!C450</f>
        <v>0.3</v>
      </c>
      <c r="D450">
        <f>'Calificaciones Informatica Indu'!D450</f>
        <v>1.4</v>
      </c>
      <c r="E450">
        <f>'Calificaciones Informatica Indu'!E450</f>
        <v>0.5</v>
      </c>
      <c r="F450">
        <f>'Calificaciones Informatica Indu'!F450</f>
        <v>0.25</v>
      </c>
      <c r="G450">
        <f>'Calificaciones Informatica Indu'!G450</f>
        <v>0</v>
      </c>
      <c r="H450">
        <f>'Calificaciones Informatica Indu'!H450</f>
        <v>0.27</v>
      </c>
      <c r="I450">
        <f>'Calificaciones Informatica Indu'!I450</f>
        <v>2.72</v>
      </c>
      <c r="J450">
        <f>'Calificaciones Informatica Indu'!J450</f>
        <v>2</v>
      </c>
      <c r="K450" t="str">
        <f>'Calificaciones Informatica Indu'!K450</f>
        <v>2014-2015</v>
      </c>
      <c r="L450">
        <f>'Calificaciones Informatica Indu'!L450</f>
        <v>3</v>
      </c>
    </row>
    <row r="451">
      <c r="A451">
        <f>'Calificaciones Informatica Indu'!A451</f>
        <v>450</v>
      </c>
      <c r="B451" t="str">
        <f>'Calificaciones Informatica Indu'!B451</f>
        <v>ANGEL MANZANO</v>
      </c>
      <c r="C451">
        <f>'Calificaciones Informatica Indu'!C451</f>
        <v>0.5</v>
      </c>
      <c r="D451">
        <f>'Calificaciones Informatica Indu'!D451</f>
        <v>1.4</v>
      </c>
      <c r="E451">
        <f>'Calificaciones Informatica Indu'!E451</f>
        <v>0.75</v>
      </c>
      <c r="F451">
        <f>'Calificaciones Informatica Indu'!F451</f>
        <v>1</v>
      </c>
      <c r="G451">
        <f>'Calificaciones Informatica Indu'!G451</f>
        <v>0.75</v>
      </c>
      <c r="H451">
        <f>'Calificaciones Informatica Indu'!H451</f>
        <v>0.6</v>
      </c>
      <c r="I451">
        <f>'Calificaciones Informatica Indu'!I451</f>
        <v>5</v>
      </c>
      <c r="J451">
        <f>'Calificaciones Informatica Indu'!J451</f>
        <v>2</v>
      </c>
      <c r="K451" t="str">
        <f>'Calificaciones Informatica Indu'!K451</f>
        <v>2014-2015</v>
      </c>
      <c r="L451">
        <f>'Calificaciones Informatica Indu'!L451</f>
        <v>4</v>
      </c>
    </row>
    <row r="452">
      <c r="A452">
        <f>'Calificaciones Informatica Indu'!A452</f>
        <v>451</v>
      </c>
      <c r="B452" t="str">
        <f>'Calificaciones Informatica Indu'!B452</f>
        <v>BENITEZ-CANO HORRILLO</v>
      </c>
      <c r="C452">
        <f>'Calificaciones Informatica Indu'!C452</f>
        <v>0.3</v>
      </c>
      <c r="D452">
        <f>'Calificaciones Informatica Indu'!D452</f>
        <v>1.5</v>
      </c>
      <c r="E452">
        <f>'Calificaciones Informatica Indu'!E452</f>
        <v>1</v>
      </c>
      <c r="F452">
        <f>'Calificaciones Informatica Indu'!F452</f>
        <v>0.75</v>
      </c>
      <c r="G452">
        <f>'Calificaciones Informatica Indu'!G452</f>
        <v>1</v>
      </c>
      <c r="H452">
        <f>'Calificaciones Informatica Indu'!H452</f>
        <v>0.6</v>
      </c>
      <c r="I452">
        <f>'Calificaciones Informatica Indu'!I452</f>
        <v>5.15</v>
      </c>
      <c r="J452">
        <f>'Calificaciones Informatica Indu'!J452</f>
        <v>2</v>
      </c>
      <c r="K452" t="str">
        <f>'Calificaciones Informatica Indu'!K452</f>
        <v>2014-2015</v>
      </c>
      <c r="L452">
        <f>'Calificaciones Informatica Indu'!L452</f>
        <v>2</v>
      </c>
    </row>
    <row r="453">
      <c r="A453">
        <f>'Calificaciones Informatica Indu'!A453</f>
        <v>452</v>
      </c>
      <c r="B453" t="str">
        <f>'Calificaciones Informatica Indu'!B453</f>
        <v>CHOCANO CANTON</v>
      </c>
      <c r="C453">
        <f>'Calificaciones Informatica Indu'!C453</f>
        <v>0.8</v>
      </c>
      <c r="D453">
        <f>'Calificaciones Informatica Indu'!D453</f>
        <v>1.2</v>
      </c>
      <c r="E453">
        <f>'Calificaciones Informatica Indu'!E453</f>
        <v>0.65</v>
      </c>
      <c r="F453">
        <f>'Calificaciones Informatica Indu'!F453</f>
        <v>1.25</v>
      </c>
      <c r="G453">
        <f>'Calificaciones Informatica Indu'!G453</f>
        <v>1.5</v>
      </c>
      <c r="H453">
        <f>'Calificaciones Informatica Indu'!H453</f>
        <v>0.45</v>
      </c>
      <c r="I453">
        <f>'Calificaciones Informatica Indu'!I453</f>
        <v>5.85</v>
      </c>
      <c r="J453">
        <f>'Calificaciones Informatica Indu'!J453</f>
        <v>2</v>
      </c>
      <c r="K453" t="str">
        <f>'Calificaciones Informatica Indu'!K453</f>
        <v>2014-2015</v>
      </c>
      <c r="L453">
        <f>'Calificaciones Informatica Indu'!L453</f>
        <v>2</v>
      </c>
    </row>
    <row r="454">
      <c r="A454">
        <f>'Calificaciones Informatica Indu'!A454</f>
        <v>453</v>
      </c>
      <c r="B454" t="str">
        <f>'Calificaciones Informatica Indu'!B454</f>
        <v>ENCINAS LUNAR</v>
      </c>
      <c r="C454">
        <f>'Calificaciones Informatica Indu'!C454</f>
        <v>0.3</v>
      </c>
      <c r="D454">
        <f>'Calificaciones Informatica Indu'!D454</f>
        <v>1.2</v>
      </c>
      <c r="E454">
        <f>'Calificaciones Informatica Indu'!E454</f>
        <v>1</v>
      </c>
      <c r="F454">
        <f>'Calificaciones Informatica Indu'!F454</f>
        <v>0.7125</v>
      </c>
      <c r="G454">
        <f>'Calificaciones Informatica Indu'!G454</f>
        <v>2.6</v>
      </c>
      <c r="H454">
        <f>'Calificaciones Informatica Indu'!H454</f>
        <v>0.7</v>
      </c>
      <c r="I454">
        <f>'Calificaciones Informatica Indu'!I454</f>
        <v>6.5125</v>
      </c>
      <c r="J454">
        <f>'Calificaciones Informatica Indu'!J454</f>
        <v>2</v>
      </c>
      <c r="K454" t="str">
        <f>'Calificaciones Informatica Indu'!K454</f>
        <v>2014-2015</v>
      </c>
      <c r="L454">
        <f>'Calificaciones Informatica Indu'!L454</f>
        <v>2</v>
      </c>
    </row>
    <row r="455">
      <c r="A455">
        <f>'Calificaciones Informatica Indu'!A455</f>
        <v>454</v>
      </c>
      <c r="B455" t="str">
        <f>'Calificaciones Informatica Indu'!B455</f>
        <v>FERNANDEZ BABIANO</v>
      </c>
      <c r="C455">
        <f>'Calificaciones Informatica Indu'!C455</f>
        <v>0.3</v>
      </c>
      <c r="D455">
        <f>'Calificaciones Informatica Indu'!D455</f>
        <v>0.9</v>
      </c>
      <c r="E455">
        <f>'Calificaciones Informatica Indu'!E455</f>
        <v>0.65</v>
      </c>
      <c r="F455">
        <f>'Calificaciones Informatica Indu'!F455</f>
        <v>0.8</v>
      </c>
      <c r="G455">
        <f>'Calificaciones Informatica Indu'!G455</f>
        <v>0</v>
      </c>
      <c r="H455">
        <f>'Calificaciones Informatica Indu'!H455</f>
        <v>0.57</v>
      </c>
      <c r="I455">
        <f>'Calificaciones Informatica Indu'!I455</f>
        <v>3.22</v>
      </c>
      <c r="J455">
        <f>'Calificaciones Informatica Indu'!J455</f>
        <v>2</v>
      </c>
      <c r="K455" t="str">
        <f>'Calificaciones Informatica Indu'!K455</f>
        <v>2014-2015</v>
      </c>
      <c r="L455">
        <f>'Calificaciones Informatica Indu'!L455</f>
        <v>2</v>
      </c>
    </row>
    <row r="456">
      <c r="A456">
        <f>'Calificaciones Informatica Indu'!A456</f>
        <v>455</v>
      </c>
      <c r="B456" t="str">
        <f>'Calificaciones Informatica Indu'!B456</f>
        <v>GARCIA CARRASCO</v>
      </c>
      <c r="C456">
        <f>'Calificaciones Informatica Indu'!C456</f>
        <v>0</v>
      </c>
      <c r="D456">
        <f>'Calificaciones Informatica Indu'!D456</f>
        <v>1.75</v>
      </c>
      <c r="E456">
        <f>'Calificaciones Informatica Indu'!E456</f>
        <v>0.9</v>
      </c>
      <c r="F456">
        <f>'Calificaciones Informatica Indu'!F456</f>
        <v>1.5</v>
      </c>
      <c r="G456">
        <f>'Calificaciones Informatica Indu'!G456</f>
        <v>3</v>
      </c>
      <c r="H456">
        <f>'Calificaciones Informatica Indu'!H456</f>
        <v>0.65</v>
      </c>
      <c r="I456">
        <f>'Calificaciones Informatica Indu'!I456</f>
        <v>7.8</v>
      </c>
      <c r="J456">
        <f>'Calificaciones Informatica Indu'!J456</f>
        <v>2</v>
      </c>
      <c r="K456" t="str">
        <f>'Calificaciones Informatica Indu'!K456</f>
        <v>2014-2015</v>
      </c>
      <c r="L456">
        <f>'Calificaciones Informatica Indu'!L456</f>
        <v>3</v>
      </c>
    </row>
    <row r="457">
      <c r="A457">
        <f>'Calificaciones Informatica Indu'!A457</f>
        <v>456</v>
      </c>
      <c r="B457" t="str">
        <f>'Calificaciones Informatica Indu'!B457</f>
        <v>GONZÁLEZ MANZANO</v>
      </c>
      <c r="C457">
        <f>'Calificaciones Informatica Indu'!C457</f>
        <v>0.6</v>
      </c>
      <c r="D457">
        <f>'Calificaciones Informatica Indu'!D457</f>
        <v>1.25</v>
      </c>
      <c r="E457">
        <f>'Calificaciones Informatica Indu'!E457</f>
        <v>0.75</v>
      </c>
      <c r="F457">
        <f>'Calificaciones Informatica Indu'!F457</f>
        <v>0.75</v>
      </c>
      <c r="G457">
        <f>'Calificaciones Informatica Indu'!G457</f>
        <v>3</v>
      </c>
      <c r="H457">
        <f>'Calificaciones Informatica Indu'!H457</f>
        <v>0.6</v>
      </c>
      <c r="I457">
        <f>'Calificaciones Informatica Indu'!I457</f>
        <v>6.95</v>
      </c>
      <c r="J457">
        <f>'Calificaciones Informatica Indu'!J457</f>
        <v>2</v>
      </c>
      <c r="K457" t="str">
        <f>'Calificaciones Informatica Indu'!K457</f>
        <v>2014-2015</v>
      </c>
      <c r="L457">
        <f>'Calificaciones Informatica Indu'!L457</f>
        <v>2</v>
      </c>
    </row>
    <row r="458">
      <c r="A458">
        <f>'Calificaciones Informatica Indu'!A458</f>
        <v>457</v>
      </c>
      <c r="B458" t="str">
        <f>'Calificaciones Informatica Indu'!B458</f>
        <v>INBAÑEZ FERNANDEZ</v>
      </c>
      <c r="C458">
        <f>'Calificaciones Informatica Indu'!C458</f>
        <v>0.7</v>
      </c>
      <c r="D458">
        <f>'Calificaciones Informatica Indu'!D458</f>
        <v>0.8</v>
      </c>
      <c r="E458">
        <f>'Calificaciones Informatica Indu'!E458</f>
        <v>1</v>
      </c>
      <c r="F458">
        <f>'Calificaciones Informatica Indu'!F458</f>
        <v>0.75</v>
      </c>
      <c r="G458">
        <f>'Calificaciones Informatica Indu'!G458</f>
        <v>2</v>
      </c>
      <c r="H458">
        <f>'Calificaciones Informatica Indu'!H458</f>
        <v>0.6</v>
      </c>
      <c r="I458">
        <f>'Calificaciones Informatica Indu'!I458</f>
        <v>5.85</v>
      </c>
      <c r="J458">
        <f>'Calificaciones Informatica Indu'!J458</f>
        <v>2</v>
      </c>
      <c r="K458" t="str">
        <f>'Calificaciones Informatica Indu'!K458</f>
        <v>2014-2015</v>
      </c>
      <c r="L458">
        <f>'Calificaciones Informatica Indu'!L458</f>
        <v>2</v>
      </c>
    </row>
    <row r="459">
      <c r="A459">
        <f>'Calificaciones Informatica Indu'!A459</f>
        <v>458</v>
      </c>
      <c r="B459" t="str">
        <f>'Calificaciones Informatica Indu'!B459</f>
        <v>INIESTA CABALLERO</v>
      </c>
      <c r="C459">
        <f>'Calificaciones Informatica Indu'!C459</f>
        <v>0.3</v>
      </c>
      <c r="D459">
        <f>'Calificaciones Informatica Indu'!D459</f>
        <v>0.65</v>
      </c>
      <c r="E459">
        <f>'Calificaciones Informatica Indu'!E459</f>
        <v>0.65</v>
      </c>
      <c r="F459">
        <f>'Calificaciones Informatica Indu'!F459</f>
        <v>0</v>
      </c>
      <c r="G459">
        <f>'Calificaciones Informatica Indu'!G459</f>
        <v>0</v>
      </c>
      <c r="H459">
        <f>'Calificaciones Informatica Indu'!H459</f>
        <v>0.07</v>
      </c>
      <c r="I459">
        <f>'Calificaciones Informatica Indu'!I459</f>
        <v>1.67</v>
      </c>
      <c r="J459">
        <f>'Calificaciones Informatica Indu'!J459</f>
        <v>2</v>
      </c>
      <c r="K459" t="str">
        <f>'Calificaciones Informatica Indu'!K459</f>
        <v>2014-2015</v>
      </c>
      <c r="L459">
        <f>'Calificaciones Informatica Indu'!L459</f>
        <v>2</v>
      </c>
    </row>
    <row r="460">
      <c r="A460">
        <f>'Calificaciones Informatica Indu'!A460</f>
        <v>459</v>
      </c>
      <c r="B460" t="str">
        <f>'Calificaciones Informatica Indu'!B460</f>
        <v>JIMENEZ GONZALEZ</v>
      </c>
      <c r="C460">
        <f>'Calificaciones Informatica Indu'!C460</f>
        <v>0.7</v>
      </c>
      <c r="D460">
        <f>'Calificaciones Informatica Indu'!D460</f>
        <v>1.85</v>
      </c>
      <c r="E460">
        <f>'Calificaciones Informatica Indu'!E460</f>
        <v>0.6</v>
      </c>
      <c r="F460">
        <f>'Calificaciones Informatica Indu'!F460</f>
        <v>1.15</v>
      </c>
      <c r="G460">
        <f>'Calificaciones Informatica Indu'!G460</f>
        <v>3</v>
      </c>
      <c r="H460">
        <f>'Calificaciones Informatica Indu'!H460</f>
        <v>0.65</v>
      </c>
      <c r="I460">
        <f>'Calificaciones Informatica Indu'!I460</f>
        <v>7.95</v>
      </c>
      <c r="J460">
        <f>'Calificaciones Informatica Indu'!J460</f>
        <v>2</v>
      </c>
      <c r="K460" t="str">
        <f>'Calificaciones Informatica Indu'!K460</f>
        <v>2014-2015</v>
      </c>
      <c r="L460">
        <f>'Calificaciones Informatica Indu'!L460</f>
        <v>2</v>
      </c>
    </row>
    <row r="461">
      <c r="A461">
        <f>'Calificaciones Informatica Indu'!A461</f>
        <v>460</v>
      </c>
      <c r="B461" t="str">
        <f>'Calificaciones Informatica Indu'!B461</f>
        <v>MACIAS ARROYO</v>
      </c>
      <c r="C461">
        <f>'Calificaciones Informatica Indu'!C461</f>
        <v>0.7</v>
      </c>
      <c r="D461">
        <f>'Calificaciones Informatica Indu'!D461</f>
        <v>1.35</v>
      </c>
      <c r="E461">
        <f>'Calificaciones Informatica Indu'!E461</f>
        <v>0.6</v>
      </c>
      <c r="F461">
        <f>'Calificaciones Informatica Indu'!F461</f>
        <v>0.75</v>
      </c>
      <c r="G461">
        <f>'Calificaciones Informatica Indu'!G461</f>
        <v>0</v>
      </c>
      <c r="H461">
        <f>'Calificaciones Informatica Indu'!H461</f>
        <v>0.6</v>
      </c>
      <c r="I461">
        <f>'Calificaciones Informatica Indu'!I461</f>
        <v>4</v>
      </c>
      <c r="J461">
        <f>'Calificaciones Informatica Indu'!J461</f>
        <v>2</v>
      </c>
      <c r="K461" t="str">
        <f>'Calificaciones Informatica Indu'!K461</f>
        <v>2014-2015</v>
      </c>
      <c r="L461">
        <f>'Calificaciones Informatica Indu'!L461</f>
        <v>3</v>
      </c>
    </row>
    <row r="462">
      <c r="A462">
        <f>'Calificaciones Informatica Indu'!A462</f>
        <v>461</v>
      </c>
      <c r="B462" t="str">
        <f>'Calificaciones Informatica Indu'!B462</f>
        <v>MORALES GÓMEZ</v>
      </c>
      <c r="C462">
        <f>'Calificaciones Informatica Indu'!C462</f>
        <v>0.4</v>
      </c>
      <c r="D462">
        <f>'Calificaciones Informatica Indu'!D462</f>
        <v>1.9</v>
      </c>
      <c r="E462">
        <f>'Calificaciones Informatica Indu'!E462</f>
        <v>0.6</v>
      </c>
      <c r="F462">
        <f>'Calificaciones Informatica Indu'!F462</f>
        <v>1.25</v>
      </c>
      <c r="G462">
        <f>'Calificaciones Informatica Indu'!G462</f>
        <v>1.25</v>
      </c>
      <c r="H462">
        <f>'Calificaciones Informatica Indu'!H462</f>
        <v>0.6</v>
      </c>
      <c r="I462">
        <f>'Calificaciones Informatica Indu'!I462</f>
        <v>6</v>
      </c>
      <c r="J462">
        <f>'Calificaciones Informatica Indu'!J462</f>
        <v>2</v>
      </c>
      <c r="K462" t="str">
        <f>'Calificaciones Informatica Indu'!K462</f>
        <v>2014-2015</v>
      </c>
      <c r="L462">
        <f>'Calificaciones Informatica Indu'!L462</f>
        <v>2</v>
      </c>
    </row>
    <row r="463">
      <c r="A463">
        <f>'Calificaciones Informatica Indu'!A463</f>
        <v>462</v>
      </c>
      <c r="B463" t="str">
        <f>'Calificaciones Informatica Indu'!B463</f>
        <v>MBA NCHAMA</v>
      </c>
      <c r="C463">
        <f>'Calificaciones Informatica Indu'!C463</f>
        <v>0</v>
      </c>
      <c r="D463">
        <f>'Calificaciones Informatica Indu'!D463</f>
        <v>0</v>
      </c>
      <c r="E463">
        <f>'Calificaciones Informatica Indu'!E463</f>
        <v>0</v>
      </c>
      <c r="F463">
        <f>'Calificaciones Informatica Indu'!F463</f>
        <v>0.3</v>
      </c>
      <c r="G463">
        <f>'Calificaciones Informatica Indu'!G463</f>
        <v>0</v>
      </c>
      <c r="H463">
        <f>'Calificaciones Informatica Indu'!H463</f>
        <v>0.3</v>
      </c>
      <c r="I463">
        <f>'Calificaciones Informatica Indu'!I463</f>
        <v>0.6</v>
      </c>
      <c r="J463">
        <f>'Calificaciones Informatica Indu'!J463</f>
        <v>2</v>
      </c>
      <c r="K463" t="str">
        <f>'Calificaciones Informatica Indu'!K463</f>
        <v>2014-2015</v>
      </c>
      <c r="L463">
        <f>'Calificaciones Informatica Indu'!L463</f>
        <v>4</v>
      </c>
    </row>
    <row r="464">
      <c r="A464">
        <f>'Calificaciones Informatica Indu'!A464</f>
        <v>463</v>
      </c>
      <c r="B464" t="str">
        <f>'Calificaciones Informatica Indu'!B464</f>
        <v>RAYO FERREIRO</v>
      </c>
      <c r="C464">
        <f>'Calificaciones Informatica Indu'!C464</f>
        <v>0.4</v>
      </c>
      <c r="D464">
        <f>'Calificaciones Informatica Indu'!D464</f>
        <v>0.6</v>
      </c>
      <c r="E464">
        <f>'Calificaciones Informatica Indu'!E464</f>
        <v>0.65</v>
      </c>
      <c r="F464">
        <f>'Calificaciones Informatica Indu'!F464</f>
        <v>0.75</v>
      </c>
      <c r="G464">
        <f>'Calificaciones Informatica Indu'!G464</f>
        <v>0</v>
      </c>
      <c r="H464">
        <f>'Calificaciones Informatica Indu'!H464</f>
        <v>0.27</v>
      </c>
      <c r="I464">
        <f>'Calificaciones Informatica Indu'!I464</f>
        <v>2.67</v>
      </c>
      <c r="J464">
        <f>'Calificaciones Informatica Indu'!J464</f>
        <v>2</v>
      </c>
      <c r="K464" t="str">
        <f>'Calificaciones Informatica Indu'!K464</f>
        <v>2014-2015</v>
      </c>
      <c r="L464">
        <f>'Calificaciones Informatica Indu'!L464</f>
        <v>3</v>
      </c>
    </row>
    <row r="465">
      <c r="A465">
        <f>'Calificaciones Informatica Indu'!A465</f>
        <v>464</v>
      </c>
      <c r="B465" t="str">
        <f>'Calificaciones Informatica Indu'!B465</f>
        <v>REDONDO ROMERO</v>
      </c>
      <c r="C465">
        <f>'Calificaciones Informatica Indu'!C465</f>
        <v>1</v>
      </c>
      <c r="D465">
        <f>'Calificaciones Informatica Indu'!D465</f>
        <v>1.3</v>
      </c>
      <c r="E465">
        <f>'Calificaciones Informatica Indu'!E465</f>
        <v>0.6</v>
      </c>
      <c r="F465">
        <f>'Calificaciones Informatica Indu'!F465</f>
        <v>0.75</v>
      </c>
      <c r="G465">
        <f>'Calificaciones Informatica Indu'!G465</f>
        <v>2</v>
      </c>
      <c r="H465">
        <f>'Calificaciones Informatica Indu'!H465</f>
        <v>0.6</v>
      </c>
      <c r="I465">
        <f>'Calificaciones Informatica Indu'!I465</f>
        <v>6.25</v>
      </c>
      <c r="J465">
        <f>'Calificaciones Informatica Indu'!J465</f>
        <v>2</v>
      </c>
      <c r="K465" t="str">
        <f>'Calificaciones Informatica Indu'!K465</f>
        <v>2014-2015</v>
      </c>
      <c r="L465">
        <f>'Calificaciones Informatica Indu'!L465</f>
        <v>2</v>
      </c>
    </row>
    <row r="466">
      <c r="A466">
        <f>'Calificaciones Informatica Indu'!A466</f>
        <v>465</v>
      </c>
      <c r="B466" t="str">
        <f>'Calificaciones Informatica Indu'!B466</f>
        <v>RUIZ LOZANO</v>
      </c>
      <c r="C466">
        <f>'Calificaciones Informatica Indu'!C466</f>
        <v>0.1</v>
      </c>
      <c r="D466">
        <f>'Calificaciones Informatica Indu'!D466</f>
        <v>1.25</v>
      </c>
      <c r="E466">
        <f>'Calificaciones Informatica Indu'!E466</f>
        <v>0.5</v>
      </c>
      <c r="F466">
        <f>'Calificaciones Informatica Indu'!F466</f>
        <v>1</v>
      </c>
      <c r="G466">
        <f>'Calificaciones Informatica Indu'!G466</f>
        <v>0</v>
      </c>
      <c r="H466">
        <f>'Calificaciones Informatica Indu'!H466</f>
        <v>0.65</v>
      </c>
      <c r="I466">
        <f>'Calificaciones Informatica Indu'!I466</f>
        <v>3.5</v>
      </c>
      <c r="J466">
        <f>'Calificaciones Informatica Indu'!J466</f>
        <v>2</v>
      </c>
      <c r="K466" t="str">
        <f>'Calificaciones Informatica Indu'!K466</f>
        <v>2014-2015</v>
      </c>
      <c r="L466">
        <f>'Calificaciones Informatica Indu'!L466</f>
        <v>2</v>
      </c>
    </row>
    <row r="467">
      <c r="A467">
        <f>'Calificaciones Informatica Indu'!A467</f>
        <v>466</v>
      </c>
      <c r="B467" t="str">
        <f>'Calificaciones Informatica Indu'!B467</f>
        <v>SANTOS GIL</v>
      </c>
      <c r="C467">
        <f>'Calificaciones Informatica Indu'!C467</f>
        <v>0.4</v>
      </c>
      <c r="D467">
        <f>'Calificaciones Informatica Indu'!D467</f>
        <v>1.05</v>
      </c>
      <c r="E467">
        <f>'Calificaciones Informatica Indu'!E467</f>
        <v>0.5</v>
      </c>
      <c r="F467">
        <f>'Calificaciones Informatica Indu'!F467</f>
        <v>1.5</v>
      </c>
      <c r="G467">
        <f>'Calificaciones Informatica Indu'!G467</f>
        <v>1.5</v>
      </c>
      <c r="H467">
        <f>'Calificaciones Informatica Indu'!H467</f>
        <v>0.45</v>
      </c>
      <c r="I467">
        <f>'Calificaciones Informatica Indu'!I467</f>
        <v>5.4</v>
      </c>
      <c r="J467">
        <f>'Calificaciones Informatica Indu'!J467</f>
        <v>2</v>
      </c>
      <c r="K467" t="str">
        <f>'Calificaciones Informatica Indu'!K467</f>
        <v>2014-2015</v>
      </c>
      <c r="L467">
        <f>'Calificaciones Informatica Indu'!L467</f>
        <v>2</v>
      </c>
    </row>
    <row r="468">
      <c r="A468">
        <f>'Calificaciones Informatica Indu'!A468</f>
        <v>467</v>
      </c>
      <c r="B468" t="str">
        <f>'Calificaciones Informatica Indu'!B468</f>
        <v>VOZMEDIANO TOLEDANO</v>
      </c>
      <c r="C468">
        <f>'Calificaciones Informatica Indu'!C468</f>
        <v>0.3</v>
      </c>
      <c r="D468">
        <f>'Calificaciones Informatica Indu'!D468</f>
        <v>0.9</v>
      </c>
      <c r="E468">
        <f>'Calificaciones Informatica Indu'!E468</f>
        <v>0.6</v>
      </c>
      <c r="F468">
        <f>'Calificaciones Informatica Indu'!F468</f>
        <v>0.4</v>
      </c>
      <c r="G468">
        <f>'Calificaciones Informatica Indu'!G468</f>
        <v>0</v>
      </c>
      <c r="H468">
        <f>'Calificaciones Informatica Indu'!H468</f>
        <v>0.6</v>
      </c>
      <c r="I468">
        <f>'Calificaciones Informatica Indu'!I468</f>
        <v>2.8</v>
      </c>
      <c r="J468">
        <f>'Calificaciones Informatica Indu'!J468</f>
        <v>2</v>
      </c>
      <c r="K468" t="str">
        <f>'Calificaciones Informatica Indu'!K468</f>
        <v>2014-2015</v>
      </c>
      <c r="L468">
        <f>'Calificaciones Informatica Indu'!L468</f>
        <v>2</v>
      </c>
    </row>
    <row r="469">
      <c r="A469">
        <f>'Calificaciones Informatica Indu'!A469</f>
        <v>468</v>
      </c>
      <c r="B469" t="str">
        <f>'Calificaciones Informatica Indu'!B469</f>
        <v>Abenojar Ramiro</v>
      </c>
      <c r="C469">
        <f>'Calificaciones Informatica Indu'!C469</f>
        <v>0</v>
      </c>
      <c r="D469">
        <f>'Calificaciones Informatica Indu'!D469</f>
        <v>1.12</v>
      </c>
      <c r="E469">
        <f>'Calificaciones Informatica Indu'!E469</f>
        <v>0.5</v>
      </c>
      <c r="F469">
        <f>'Calificaciones Informatica Indu'!F469</f>
        <v>0.225</v>
      </c>
      <c r="G469" t="str">
        <f>'Calificaciones Informatica Indu'!G469</f>
        <v>NP</v>
      </c>
      <c r="H469">
        <f>'Calificaciones Informatica Indu'!H469</f>
        <v>0.15</v>
      </c>
      <c r="I469" t="str">
        <f>'Calificaciones Informatica Indu'!I469</f>
        <v>NP</v>
      </c>
      <c r="J469">
        <f>'Calificaciones Informatica Indu'!J469</f>
        <v>1</v>
      </c>
      <c r="K469" t="str">
        <f>'Calificaciones Informatica Indu'!K469</f>
        <v>2015-2016</v>
      </c>
      <c r="L469">
        <f>'Calificaciones Informatica Indu'!L469</f>
        <v>4</v>
      </c>
    </row>
    <row r="470">
      <c r="A470">
        <f>'Calificaciones Informatica Indu'!A470</f>
        <v>469</v>
      </c>
      <c r="B470" t="str">
        <f>'Calificaciones Informatica Indu'!B470</f>
        <v>Arenas García</v>
      </c>
      <c r="C470">
        <f>'Calificaciones Informatica Indu'!C470</f>
        <v>0.5</v>
      </c>
      <c r="D470">
        <f>'Calificaciones Informatica Indu'!D470</f>
        <v>0.57</v>
      </c>
      <c r="E470">
        <f>'Calificaciones Informatica Indu'!E470</f>
        <v>0.65</v>
      </c>
      <c r="F470">
        <f>'Calificaciones Informatica Indu'!F470</f>
        <v>0</v>
      </c>
      <c r="G470" t="str">
        <f>'Calificaciones Informatica Indu'!G470</f>
        <v>NP</v>
      </c>
      <c r="H470">
        <f>'Calificaciones Informatica Indu'!H470</f>
        <v>0.425</v>
      </c>
      <c r="I470" t="str">
        <f>'Calificaciones Informatica Indu'!I470</f>
        <v>NP</v>
      </c>
      <c r="J470">
        <f>'Calificaciones Informatica Indu'!J470</f>
        <v>1</v>
      </c>
      <c r="K470" t="str">
        <f>'Calificaciones Informatica Indu'!K470</f>
        <v>2015-2016</v>
      </c>
      <c r="L470">
        <f>'Calificaciones Informatica Indu'!L470</f>
        <v>1</v>
      </c>
    </row>
    <row r="471">
      <c r="A471">
        <f>'Calificaciones Informatica Indu'!A471</f>
        <v>470</v>
      </c>
      <c r="B471" t="str">
        <f>'Calificaciones Informatica Indu'!B471</f>
        <v>Bustos Moya</v>
      </c>
      <c r="C471">
        <f>'Calificaciones Informatica Indu'!C471</f>
        <v>0</v>
      </c>
      <c r="D471" t="str">
        <f>'Calificaciones Informatica Indu'!D471</f>
        <v>NP</v>
      </c>
      <c r="E471" t="str">
        <f>'Calificaciones Informatica Indu'!E471</f>
        <v>NP</v>
      </c>
      <c r="F471" t="str">
        <f>'Calificaciones Informatica Indu'!F471</f>
        <v>NP</v>
      </c>
      <c r="G471" t="str">
        <f>'Calificaciones Informatica Indu'!G471</f>
        <v>NP</v>
      </c>
      <c r="H471">
        <f>'Calificaciones Informatica Indu'!H471</f>
        <v>0</v>
      </c>
      <c r="I471" t="str">
        <f>'Calificaciones Informatica Indu'!I471</f>
        <v>NP</v>
      </c>
      <c r="J471">
        <f>'Calificaciones Informatica Indu'!J471</f>
        <v>1</v>
      </c>
      <c r="K471" t="str">
        <f>'Calificaciones Informatica Indu'!K471</f>
        <v>2015-2016</v>
      </c>
      <c r="L471">
        <f>'Calificaciones Informatica Indu'!L471</f>
        <v>1</v>
      </c>
    </row>
    <row r="472">
      <c r="A472">
        <f>'Calificaciones Informatica Indu'!A472</f>
        <v>471</v>
      </c>
      <c r="B472" t="str">
        <f>'Calificaciones Informatica Indu'!B472</f>
        <v>Calderon Muñoz</v>
      </c>
      <c r="C472">
        <f>'Calificaciones Informatica Indu'!C472</f>
        <v>0</v>
      </c>
      <c r="D472" t="str">
        <f>'Calificaciones Informatica Indu'!D472</f>
        <v>NP</v>
      </c>
      <c r="E472" t="str">
        <f>'Calificaciones Informatica Indu'!E472</f>
        <v>NP</v>
      </c>
      <c r="F472" t="str">
        <f>'Calificaciones Informatica Indu'!F472</f>
        <v>NP</v>
      </c>
      <c r="G472" t="str">
        <f>'Calificaciones Informatica Indu'!G472</f>
        <v>NP</v>
      </c>
      <c r="H472">
        <f>'Calificaciones Informatica Indu'!H472</f>
        <v>0</v>
      </c>
      <c r="I472" t="str">
        <f>'Calificaciones Informatica Indu'!I472</f>
        <v>NP</v>
      </c>
      <c r="J472">
        <f>'Calificaciones Informatica Indu'!J472</f>
        <v>1</v>
      </c>
      <c r="K472" t="str">
        <f>'Calificaciones Informatica Indu'!K472</f>
        <v>2015-2016</v>
      </c>
      <c r="L472">
        <f>'Calificaciones Informatica Indu'!L472</f>
        <v>1</v>
      </c>
    </row>
    <row r="473">
      <c r="A473">
        <f>'Calificaciones Informatica Indu'!A473</f>
        <v>472</v>
      </c>
      <c r="B473" t="str">
        <f>'Calificaciones Informatica Indu'!B473</f>
        <v>Cano Saucedo</v>
      </c>
      <c r="C473">
        <f>'Calificaciones Informatica Indu'!C473</f>
        <v>0.8</v>
      </c>
      <c r="D473">
        <f>'Calificaciones Informatica Indu'!D473</f>
        <v>1.4</v>
      </c>
      <c r="E473">
        <f>'Calificaciones Informatica Indu'!E473</f>
        <v>0.7</v>
      </c>
      <c r="F473">
        <f>'Calificaciones Informatica Indu'!F473</f>
        <v>1.5</v>
      </c>
      <c r="G473">
        <f>'Calificaciones Informatica Indu'!G473</f>
        <v>2</v>
      </c>
      <c r="H473">
        <f>'Calificaciones Informatica Indu'!H473</f>
        <v>1.25</v>
      </c>
      <c r="I473">
        <f>'Calificaciones Informatica Indu'!I473</f>
        <v>7.65</v>
      </c>
      <c r="J473">
        <f>'Calificaciones Informatica Indu'!J473</f>
        <v>1</v>
      </c>
      <c r="K473" t="str">
        <f>'Calificaciones Informatica Indu'!K473</f>
        <v>2015-2016</v>
      </c>
      <c r="L473">
        <f>'Calificaciones Informatica Indu'!L473</f>
        <v>1</v>
      </c>
    </row>
    <row r="474">
      <c r="A474">
        <f>'Calificaciones Informatica Indu'!A474</f>
        <v>473</v>
      </c>
      <c r="B474" t="str">
        <f>'Calificaciones Informatica Indu'!B474</f>
        <v>Contador Carmona</v>
      </c>
      <c r="C474">
        <f>'Calificaciones Informatica Indu'!C474</f>
        <v>0</v>
      </c>
      <c r="D474">
        <f>'Calificaciones Informatica Indu'!D474</f>
        <v>0.76</v>
      </c>
      <c r="E474">
        <f>'Calificaciones Informatica Indu'!E474</f>
        <v>0.53</v>
      </c>
      <c r="F474" t="str">
        <f>'Calificaciones Informatica Indu'!F474</f>
        <v>NP</v>
      </c>
      <c r="G474" t="str">
        <f>'Calificaciones Informatica Indu'!G474</f>
        <v>NP</v>
      </c>
      <c r="H474">
        <f>'Calificaciones Informatica Indu'!H474</f>
        <v>0</v>
      </c>
      <c r="I474" t="str">
        <f>'Calificaciones Informatica Indu'!I474</f>
        <v>NP</v>
      </c>
      <c r="J474">
        <f>'Calificaciones Informatica Indu'!J474</f>
        <v>1</v>
      </c>
      <c r="K474" t="str">
        <f>'Calificaciones Informatica Indu'!K474</f>
        <v>2015-2016</v>
      </c>
      <c r="L474">
        <f>'Calificaciones Informatica Indu'!L474</f>
        <v>1</v>
      </c>
    </row>
    <row r="475">
      <c r="A475">
        <f>'Calificaciones Informatica Indu'!A475</f>
        <v>474</v>
      </c>
      <c r="B475" t="str">
        <f>'Calificaciones Informatica Indu'!B475</f>
        <v>Diaz Moreno</v>
      </c>
      <c r="C475">
        <f>'Calificaciones Informatica Indu'!C475</f>
        <v>0</v>
      </c>
      <c r="D475">
        <f>'Calificaciones Informatica Indu'!D475</f>
        <v>0.18</v>
      </c>
      <c r="E475">
        <f>'Calificaciones Informatica Indu'!E475</f>
        <v>0.53</v>
      </c>
      <c r="F475" t="str">
        <f>'Calificaciones Informatica Indu'!F475</f>
        <v>NP</v>
      </c>
      <c r="G475" t="str">
        <f>'Calificaciones Informatica Indu'!G475</f>
        <v>NP</v>
      </c>
      <c r="H475">
        <f>'Calificaciones Informatica Indu'!H475</f>
        <v>0.1</v>
      </c>
      <c r="I475" t="str">
        <f>'Calificaciones Informatica Indu'!I475</f>
        <v>NP</v>
      </c>
      <c r="J475">
        <f>'Calificaciones Informatica Indu'!J475</f>
        <v>1</v>
      </c>
      <c r="K475" t="str">
        <f>'Calificaciones Informatica Indu'!K475</f>
        <v>2015-2016</v>
      </c>
      <c r="L475">
        <f>'Calificaciones Informatica Indu'!L475</f>
        <v>1</v>
      </c>
    </row>
    <row r="476">
      <c r="A476">
        <f>'Calificaciones Informatica Indu'!A476</f>
        <v>475</v>
      </c>
      <c r="B476" t="str">
        <f>'Calificaciones Informatica Indu'!B476</f>
        <v>Dorado Bautista</v>
      </c>
      <c r="C476">
        <f>'Calificaciones Informatica Indu'!C476</f>
        <v>0</v>
      </c>
      <c r="D476">
        <f>'Calificaciones Informatica Indu'!D476</f>
        <v>1.55</v>
      </c>
      <c r="E476">
        <f>'Calificaciones Informatica Indu'!E476</f>
        <v>0.7</v>
      </c>
      <c r="F476" t="str">
        <f>'Calificaciones Informatica Indu'!F476</f>
        <v>NP</v>
      </c>
      <c r="G476" t="str">
        <f>'Calificaciones Informatica Indu'!G476</f>
        <v>NP</v>
      </c>
      <c r="H476">
        <f>'Calificaciones Informatica Indu'!H476</f>
        <v>0.75</v>
      </c>
      <c r="I476" t="str">
        <f>'Calificaciones Informatica Indu'!I476</f>
        <v>NP</v>
      </c>
      <c r="J476">
        <f>'Calificaciones Informatica Indu'!J476</f>
        <v>1</v>
      </c>
      <c r="K476" t="str">
        <f>'Calificaciones Informatica Indu'!K476</f>
        <v>2015-2016</v>
      </c>
      <c r="L476">
        <f>'Calificaciones Informatica Indu'!L476</f>
        <v>4</v>
      </c>
    </row>
    <row r="477">
      <c r="A477">
        <f>'Calificaciones Informatica Indu'!A477</f>
        <v>476</v>
      </c>
      <c r="B477" t="str">
        <f>'Calificaciones Informatica Indu'!B477</f>
        <v>Fernández Babiano</v>
      </c>
      <c r="C477">
        <f>'Calificaciones Informatica Indu'!C477</f>
        <v>0.3</v>
      </c>
      <c r="D477">
        <f>'Calificaciones Informatica Indu'!D477</f>
        <v>1.16</v>
      </c>
      <c r="E477">
        <f>'Calificaciones Informatica Indu'!E477</f>
        <v>0.65</v>
      </c>
      <c r="F477">
        <f>'Calificaciones Informatica Indu'!F477</f>
        <v>1.1625</v>
      </c>
      <c r="G477">
        <f>'Calificaciones Informatica Indu'!G477</f>
        <v>2.5</v>
      </c>
      <c r="H477">
        <f>'Calificaciones Informatica Indu'!H477</f>
        <v>0.57</v>
      </c>
      <c r="I477">
        <f>'Calificaciones Informatica Indu'!I477</f>
        <v>6.3425</v>
      </c>
      <c r="J477">
        <f>'Calificaciones Informatica Indu'!J477</f>
        <v>1</v>
      </c>
      <c r="K477" t="str">
        <f>'Calificaciones Informatica Indu'!K477</f>
        <v>2015-2016</v>
      </c>
      <c r="L477">
        <f>'Calificaciones Informatica Indu'!L477</f>
        <v>3</v>
      </c>
    </row>
    <row r="478">
      <c r="A478">
        <f>'Calificaciones Informatica Indu'!A478</f>
        <v>477</v>
      </c>
      <c r="B478" t="str">
        <f>'Calificaciones Informatica Indu'!B478</f>
        <v>Fernández González</v>
      </c>
      <c r="C478">
        <f>'Calificaciones Informatica Indu'!C478</f>
        <v>0.6</v>
      </c>
      <c r="D478">
        <f>'Calificaciones Informatica Indu'!D478</f>
        <v>0.93</v>
      </c>
      <c r="E478">
        <f>'Calificaciones Informatica Indu'!E478</f>
        <v>0.6</v>
      </c>
      <c r="F478">
        <f>'Calificaciones Informatica Indu'!F478</f>
        <v>0.225</v>
      </c>
      <c r="G478" t="str">
        <f>'Calificaciones Informatica Indu'!G478</f>
        <v>NP</v>
      </c>
      <c r="H478">
        <f>'Calificaciones Informatica Indu'!H478</f>
        <v>0.55</v>
      </c>
      <c r="I478" t="str">
        <f>'Calificaciones Informatica Indu'!I478</f>
        <v>NP</v>
      </c>
      <c r="J478">
        <f>'Calificaciones Informatica Indu'!J478</f>
        <v>1</v>
      </c>
      <c r="K478" t="str">
        <f>'Calificaciones Informatica Indu'!K478</f>
        <v>2015-2016</v>
      </c>
      <c r="L478">
        <f>'Calificaciones Informatica Indu'!L478</f>
        <v>1</v>
      </c>
    </row>
    <row r="479">
      <c r="A479">
        <f>'Calificaciones Informatica Indu'!A479</f>
        <v>478</v>
      </c>
      <c r="B479" t="str">
        <f>'Calificaciones Informatica Indu'!B479</f>
        <v>García -Heras Rguez</v>
      </c>
      <c r="C479">
        <f>'Calificaciones Informatica Indu'!C479</f>
        <v>1</v>
      </c>
      <c r="D479">
        <f>'Calificaciones Informatica Indu'!D479</f>
        <v>0.89</v>
      </c>
      <c r="E479">
        <f>'Calificaciones Informatica Indu'!E479</f>
        <v>1</v>
      </c>
      <c r="F479">
        <f>'Calificaciones Informatica Indu'!F479</f>
        <v>1.425</v>
      </c>
      <c r="G479">
        <f>'Calificaciones Informatica Indu'!G479</f>
        <v>2.5</v>
      </c>
      <c r="H479">
        <f>'Calificaciones Informatica Indu'!H479</f>
        <v>1.25</v>
      </c>
      <c r="I479">
        <f>'Calificaciones Informatica Indu'!I479</f>
        <v>8.065</v>
      </c>
      <c r="J479">
        <f>'Calificaciones Informatica Indu'!J479</f>
        <v>1</v>
      </c>
      <c r="K479" t="str">
        <f>'Calificaciones Informatica Indu'!K479</f>
        <v>2015-2016</v>
      </c>
      <c r="L479">
        <f>'Calificaciones Informatica Indu'!L479</f>
        <v>1</v>
      </c>
    </row>
    <row r="480">
      <c r="A480">
        <f>'Calificaciones Informatica Indu'!A480</f>
        <v>479</v>
      </c>
      <c r="B480" t="str">
        <f>'Calificaciones Informatica Indu'!B480</f>
        <v>García Sánchez</v>
      </c>
      <c r="C480">
        <f>'Calificaciones Informatica Indu'!C480</f>
        <v>0</v>
      </c>
      <c r="D480">
        <f>'Calificaciones Informatica Indu'!D480</f>
        <v>1.11</v>
      </c>
      <c r="E480">
        <f>'Calificaciones Informatica Indu'!E480</f>
        <v>0.95</v>
      </c>
      <c r="F480" t="str">
        <f>'Calificaciones Informatica Indu'!F480</f>
        <v>NP</v>
      </c>
      <c r="G480" t="str">
        <f>'Calificaciones Informatica Indu'!G480</f>
        <v>NP</v>
      </c>
      <c r="H480">
        <f>'Calificaciones Informatica Indu'!H480</f>
        <v>0</v>
      </c>
      <c r="I480" t="str">
        <f>'Calificaciones Informatica Indu'!I480</f>
        <v>NP</v>
      </c>
      <c r="J480">
        <f>'Calificaciones Informatica Indu'!J480</f>
        <v>1</v>
      </c>
      <c r="K480" t="str">
        <f>'Calificaciones Informatica Indu'!K480</f>
        <v>2015-2016</v>
      </c>
      <c r="L480">
        <f>'Calificaciones Informatica Indu'!L480</f>
        <v>4</v>
      </c>
    </row>
    <row r="481">
      <c r="A481">
        <f>'Calificaciones Informatica Indu'!A481</f>
        <v>480</v>
      </c>
      <c r="B481" t="str">
        <f>'Calificaciones Informatica Indu'!B481</f>
        <v>Gómez Rejón</v>
      </c>
      <c r="C481">
        <f>'Calificaciones Informatica Indu'!C481</f>
        <v>0</v>
      </c>
      <c r="D481">
        <f>'Calificaciones Informatica Indu'!D481</f>
        <v>1.12</v>
      </c>
      <c r="E481">
        <f>'Calificaciones Informatica Indu'!E481</f>
        <v>0.53</v>
      </c>
      <c r="F481">
        <f>'Calificaciones Informatica Indu'!F481</f>
        <v>1.2</v>
      </c>
      <c r="G481">
        <f>'Calificaciones Informatica Indu'!G481</f>
        <v>0.5</v>
      </c>
      <c r="H481">
        <f>'Calificaciones Informatica Indu'!H481</f>
        <v>0.6</v>
      </c>
      <c r="I481">
        <f>'Calificaciones Informatica Indu'!I481</f>
        <v>3.95</v>
      </c>
      <c r="J481">
        <f>'Calificaciones Informatica Indu'!J481</f>
        <v>1</v>
      </c>
      <c r="K481" t="str">
        <f>'Calificaciones Informatica Indu'!K481</f>
        <v>2015-2016</v>
      </c>
      <c r="L481">
        <f>'Calificaciones Informatica Indu'!L481</f>
        <v>1</v>
      </c>
    </row>
    <row r="482">
      <c r="A482">
        <f>'Calificaciones Informatica Indu'!A482</f>
        <v>481</v>
      </c>
      <c r="B482" t="str">
        <f>'Calificaciones Informatica Indu'!B482</f>
        <v>Guerrero Sánchez</v>
      </c>
      <c r="C482">
        <f>'Calificaciones Informatica Indu'!C482</f>
        <v>1</v>
      </c>
      <c r="D482">
        <f>'Calificaciones Informatica Indu'!D482</f>
        <v>0.96</v>
      </c>
      <c r="E482">
        <f>'Calificaciones Informatica Indu'!E482</f>
        <v>1</v>
      </c>
      <c r="F482">
        <f>'Calificaciones Informatica Indu'!F482</f>
        <v>1.3125</v>
      </c>
      <c r="G482">
        <f>'Calificaciones Informatica Indu'!G482</f>
        <v>1.5</v>
      </c>
      <c r="H482">
        <f>'Calificaciones Informatica Indu'!H482</f>
        <v>1.15</v>
      </c>
      <c r="I482">
        <f>'Calificaciones Informatica Indu'!I482</f>
        <v>6.9225</v>
      </c>
      <c r="J482">
        <f>'Calificaciones Informatica Indu'!J482</f>
        <v>1</v>
      </c>
      <c r="K482" t="str">
        <f>'Calificaciones Informatica Indu'!K482</f>
        <v>2015-2016</v>
      </c>
      <c r="L482">
        <f>'Calificaciones Informatica Indu'!L482</f>
        <v>1</v>
      </c>
    </row>
    <row r="483">
      <c r="A483">
        <f>'Calificaciones Informatica Indu'!A483</f>
        <v>482</v>
      </c>
      <c r="B483" t="str">
        <f>'Calificaciones Informatica Indu'!B483</f>
        <v>Guijarro Ochoa</v>
      </c>
      <c r="C483">
        <f>'Calificaciones Informatica Indu'!C483</f>
        <v>0</v>
      </c>
      <c r="D483" t="str">
        <f>'Calificaciones Informatica Indu'!D483</f>
        <v>NP</v>
      </c>
      <c r="E483" t="str">
        <f>'Calificaciones Informatica Indu'!E483</f>
        <v>NP</v>
      </c>
      <c r="F483" t="str">
        <f>'Calificaciones Informatica Indu'!F483</f>
        <v>NP</v>
      </c>
      <c r="G483" t="str">
        <f>'Calificaciones Informatica Indu'!G483</f>
        <v>NP</v>
      </c>
      <c r="H483">
        <f>'Calificaciones Informatica Indu'!H483</f>
        <v>0.7</v>
      </c>
      <c r="I483" t="str">
        <f>'Calificaciones Informatica Indu'!I483</f>
        <v>NP</v>
      </c>
      <c r="J483">
        <f>'Calificaciones Informatica Indu'!J483</f>
        <v>1</v>
      </c>
      <c r="K483" t="str">
        <f>'Calificaciones Informatica Indu'!K483</f>
        <v>2015-2016</v>
      </c>
      <c r="L483">
        <f>'Calificaciones Informatica Indu'!L483</f>
        <v>2</v>
      </c>
    </row>
    <row r="484">
      <c r="A484">
        <f>'Calificaciones Informatica Indu'!A484</f>
        <v>483</v>
      </c>
      <c r="B484" t="str">
        <f>'Calificaciones Informatica Indu'!B484</f>
        <v>Hernández Fernández</v>
      </c>
      <c r="C484">
        <f>'Calificaciones Informatica Indu'!C484</f>
        <v>1</v>
      </c>
      <c r="D484">
        <f>'Calificaciones Informatica Indu'!D484</f>
        <v>0.87</v>
      </c>
      <c r="E484">
        <f>'Calificaciones Informatica Indu'!E484</f>
        <v>0.9</v>
      </c>
      <c r="F484">
        <f>'Calificaciones Informatica Indu'!F484</f>
        <v>1.05</v>
      </c>
      <c r="G484">
        <f>'Calificaciones Informatica Indu'!G484</f>
        <v>2.5</v>
      </c>
      <c r="H484">
        <f>'Calificaciones Informatica Indu'!H484</f>
        <v>1.25</v>
      </c>
      <c r="I484">
        <f>'Calificaciones Informatica Indu'!I484</f>
        <v>7.57</v>
      </c>
      <c r="J484">
        <f>'Calificaciones Informatica Indu'!J484</f>
        <v>1</v>
      </c>
      <c r="K484" t="str">
        <f>'Calificaciones Informatica Indu'!K484</f>
        <v>2015-2016</v>
      </c>
      <c r="L484">
        <f>'Calificaciones Informatica Indu'!L484</f>
        <v>1</v>
      </c>
    </row>
    <row r="485">
      <c r="A485">
        <f>'Calificaciones Informatica Indu'!A485</f>
        <v>484</v>
      </c>
      <c r="B485" t="str">
        <f>'Calificaciones Informatica Indu'!B485</f>
        <v>Hidalgo Párraga</v>
      </c>
      <c r="C485">
        <f>'Calificaciones Informatica Indu'!C485</f>
        <v>0.5</v>
      </c>
      <c r="D485">
        <f>'Calificaciones Informatica Indu'!D485</f>
        <v>1.87</v>
      </c>
      <c r="E485">
        <f>'Calificaciones Informatica Indu'!E485</f>
        <v>0.65</v>
      </c>
      <c r="F485">
        <f>'Calificaciones Informatica Indu'!F485</f>
        <v>1.2375</v>
      </c>
      <c r="G485">
        <f>'Calificaciones Informatica Indu'!G485</f>
        <v>1.75</v>
      </c>
      <c r="H485">
        <f>'Calificaciones Informatica Indu'!H485</f>
        <v>1.5</v>
      </c>
      <c r="I485">
        <f>'Calificaciones Informatica Indu'!I485</f>
        <v>7.5075</v>
      </c>
      <c r="J485">
        <f>'Calificaciones Informatica Indu'!J485</f>
        <v>1</v>
      </c>
      <c r="K485" t="str">
        <f>'Calificaciones Informatica Indu'!K485</f>
        <v>2015-2016</v>
      </c>
      <c r="L485">
        <f>'Calificaciones Informatica Indu'!L485</f>
        <v>3</v>
      </c>
    </row>
    <row r="486">
      <c r="A486">
        <f>'Calificaciones Informatica Indu'!A486</f>
        <v>485</v>
      </c>
      <c r="B486" t="str">
        <f>'Calificaciones Informatica Indu'!B486</f>
        <v>Iniesta Caballero</v>
      </c>
      <c r="C486">
        <f>'Calificaciones Informatica Indu'!C486</f>
        <v>0</v>
      </c>
      <c r="D486">
        <f>'Calificaciones Informatica Indu'!D486</f>
        <v>1.41</v>
      </c>
      <c r="E486">
        <f>'Calificaciones Informatica Indu'!E486</f>
        <v>0.65</v>
      </c>
      <c r="F486">
        <f>'Calificaciones Informatica Indu'!F486</f>
        <v>0.6</v>
      </c>
      <c r="G486">
        <f>'Calificaciones Informatica Indu'!G486</f>
        <v>2.5</v>
      </c>
      <c r="H486">
        <f>'Calificaciones Informatica Indu'!H486</f>
        <v>0.75</v>
      </c>
      <c r="I486">
        <f>'Calificaciones Informatica Indu'!I486</f>
        <v>5.91</v>
      </c>
      <c r="J486">
        <f>'Calificaciones Informatica Indu'!J486</f>
        <v>1</v>
      </c>
      <c r="K486" t="str">
        <f>'Calificaciones Informatica Indu'!K486</f>
        <v>2015-2016</v>
      </c>
      <c r="L486">
        <f>'Calificaciones Informatica Indu'!L486</f>
        <v>3</v>
      </c>
    </row>
    <row r="487">
      <c r="A487">
        <f>'Calificaciones Informatica Indu'!A487</f>
        <v>486</v>
      </c>
      <c r="B487" t="str">
        <f>'Calificaciones Informatica Indu'!B487</f>
        <v>López Canal</v>
      </c>
      <c r="C487">
        <f>'Calificaciones Informatica Indu'!C487</f>
        <v>0.6</v>
      </c>
      <c r="D487">
        <f>'Calificaciones Informatica Indu'!D487</f>
        <v>1.05</v>
      </c>
      <c r="E487">
        <f>'Calificaciones Informatica Indu'!E487</f>
        <v>1</v>
      </c>
      <c r="F487">
        <f>'Calificaciones Informatica Indu'!F487</f>
        <v>0.8625</v>
      </c>
      <c r="G487">
        <f>'Calificaciones Informatica Indu'!G487</f>
        <v>1.25</v>
      </c>
      <c r="H487">
        <f>'Calificaciones Informatica Indu'!H487</f>
        <v>0.5</v>
      </c>
      <c r="I487">
        <f>'Calificaciones Informatica Indu'!I487</f>
        <v>5.2625</v>
      </c>
      <c r="J487">
        <f>'Calificaciones Informatica Indu'!J487</f>
        <v>1</v>
      </c>
      <c r="K487" t="str">
        <f>'Calificaciones Informatica Indu'!K487</f>
        <v>2015-2016</v>
      </c>
      <c r="L487">
        <f>'Calificaciones Informatica Indu'!L487</f>
        <v>1</v>
      </c>
    </row>
    <row r="488">
      <c r="A488">
        <f>'Calificaciones Informatica Indu'!A488</f>
        <v>487</v>
      </c>
      <c r="B488" t="str">
        <f>'Calificaciones Informatica Indu'!B488</f>
        <v>Martín-Serrano Ortiz</v>
      </c>
      <c r="C488">
        <f>'Calificaciones Informatica Indu'!C488</f>
        <v>0.3</v>
      </c>
      <c r="D488">
        <f>'Calificaciones Informatica Indu'!D488</f>
        <v>1.65</v>
      </c>
      <c r="E488">
        <f>'Calificaciones Informatica Indu'!E488</f>
        <v>0.9</v>
      </c>
      <c r="F488">
        <f>'Calificaciones Informatica Indu'!F488</f>
        <v>0.9375</v>
      </c>
      <c r="G488">
        <f>'Calificaciones Informatica Indu'!G488</f>
        <v>3</v>
      </c>
      <c r="H488">
        <f>'Calificaciones Informatica Indu'!H488</f>
        <v>0.85</v>
      </c>
      <c r="I488">
        <f>'Calificaciones Informatica Indu'!I488</f>
        <v>7.6375</v>
      </c>
      <c r="J488">
        <f>'Calificaciones Informatica Indu'!J488</f>
        <v>1</v>
      </c>
      <c r="K488" t="str">
        <f>'Calificaciones Informatica Indu'!K488</f>
        <v>2015-2016</v>
      </c>
      <c r="L488">
        <f>'Calificaciones Informatica Indu'!L488</f>
        <v>1</v>
      </c>
    </row>
    <row r="489">
      <c r="A489">
        <f>'Calificaciones Informatica Indu'!A489</f>
        <v>488</v>
      </c>
      <c r="B489" t="str">
        <f>'Calificaciones Informatica Indu'!B489</f>
        <v>Mellado Moreno</v>
      </c>
      <c r="C489">
        <f>'Calificaciones Informatica Indu'!C489</f>
        <v>0</v>
      </c>
      <c r="D489" t="str">
        <f>'Calificaciones Informatica Indu'!D489</f>
        <v>NP</v>
      </c>
      <c r="E489" t="str">
        <f>'Calificaciones Informatica Indu'!E489</f>
        <v>NP</v>
      </c>
      <c r="F489" t="str">
        <f>'Calificaciones Informatica Indu'!F489</f>
        <v>NP</v>
      </c>
      <c r="G489" t="str">
        <f>'Calificaciones Informatica Indu'!G489</f>
        <v>NP</v>
      </c>
      <c r="H489">
        <f>'Calificaciones Informatica Indu'!H489</f>
        <v>0</v>
      </c>
      <c r="I489" t="str">
        <f>'Calificaciones Informatica Indu'!I489</f>
        <v>NP</v>
      </c>
      <c r="J489">
        <f>'Calificaciones Informatica Indu'!J489</f>
        <v>1</v>
      </c>
      <c r="K489" t="str">
        <f>'Calificaciones Informatica Indu'!K489</f>
        <v>2015-2016</v>
      </c>
      <c r="L489">
        <f>'Calificaciones Informatica Indu'!L489</f>
        <v>1</v>
      </c>
    </row>
    <row r="490">
      <c r="A490">
        <f>'Calificaciones Informatica Indu'!A490</f>
        <v>489</v>
      </c>
      <c r="B490" t="str">
        <f>'Calificaciones Informatica Indu'!B490</f>
        <v>Mialdea Alcocer</v>
      </c>
      <c r="C490">
        <f>'Calificaciones Informatica Indu'!C490</f>
        <v>0.8</v>
      </c>
      <c r="D490">
        <f>'Calificaciones Informatica Indu'!D490</f>
        <v>0.9</v>
      </c>
      <c r="E490">
        <f>'Calificaciones Informatica Indu'!E490</f>
        <v>0.7</v>
      </c>
      <c r="F490">
        <f>'Calificaciones Informatica Indu'!F490</f>
        <v>1.05</v>
      </c>
      <c r="G490">
        <f>'Calificaciones Informatica Indu'!G490</f>
        <v>2.5</v>
      </c>
      <c r="H490">
        <f>'Calificaciones Informatica Indu'!H490</f>
        <v>0.9</v>
      </c>
      <c r="I490">
        <f>'Calificaciones Informatica Indu'!I490</f>
        <v>6.85</v>
      </c>
      <c r="J490">
        <f>'Calificaciones Informatica Indu'!J490</f>
        <v>1</v>
      </c>
      <c r="K490" t="str">
        <f>'Calificaciones Informatica Indu'!K490</f>
        <v>2015-2016</v>
      </c>
      <c r="L490">
        <f>'Calificaciones Informatica Indu'!L490</f>
        <v>1</v>
      </c>
    </row>
    <row r="491">
      <c r="A491">
        <f>'Calificaciones Informatica Indu'!A491</f>
        <v>490</v>
      </c>
      <c r="B491" t="str">
        <f>'Calificaciones Informatica Indu'!B491</f>
        <v>Moreno Benita</v>
      </c>
      <c r="C491">
        <f>'Calificaciones Informatica Indu'!C491</f>
        <v>0.8</v>
      </c>
      <c r="D491">
        <f>'Calificaciones Informatica Indu'!D491</f>
        <v>1</v>
      </c>
      <c r="E491">
        <f>'Calificaciones Informatica Indu'!E491</f>
        <v>1</v>
      </c>
      <c r="F491">
        <f>'Calificaciones Informatica Indu'!F491</f>
        <v>0</v>
      </c>
      <c r="G491">
        <f>'Calificaciones Informatica Indu'!G491</f>
        <v>0</v>
      </c>
      <c r="H491">
        <f>'Calificaciones Informatica Indu'!H491</f>
        <v>1.1</v>
      </c>
      <c r="I491">
        <f>'Calificaciones Informatica Indu'!I491</f>
        <v>3.9</v>
      </c>
      <c r="J491">
        <f>'Calificaciones Informatica Indu'!J491</f>
        <v>1</v>
      </c>
      <c r="K491" t="str">
        <f>'Calificaciones Informatica Indu'!K491</f>
        <v>2015-2016</v>
      </c>
      <c r="L491">
        <f>'Calificaciones Informatica Indu'!L491</f>
        <v>1</v>
      </c>
    </row>
    <row r="492">
      <c r="A492">
        <f>'Calificaciones Informatica Indu'!A492</f>
        <v>491</v>
      </c>
      <c r="B492" t="str">
        <f>'Calificaciones Informatica Indu'!B492</f>
        <v>Moreno Salgado</v>
      </c>
      <c r="C492">
        <f>'Calificaciones Informatica Indu'!C492</f>
        <v>0.1</v>
      </c>
      <c r="D492">
        <f>'Calificaciones Informatica Indu'!D492</f>
        <v>0.29</v>
      </c>
      <c r="E492">
        <f>'Calificaciones Informatica Indu'!E492</f>
        <v>0.65</v>
      </c>
      <c r="F492" t="str">
        <f>'Calificaciones Informatica Indu'!F492</f>
        <v>NP</v>
      </c>
      <c r="G492" t="str">
        <f>'Calificaciones Informatica Indu'!G492</f>
        <v>NP</v>
      </c>
      <c r="H492">
        <f>'Calificaciones Informatica Indu'!H492</f>
        <v>0.15</v>
      </c>
      <c r="I492" t="str">
        <f>'Calificaciones Informatica Indu'!I492</f>
        <v>NP</v>
      </c>
      <c r="J492">
        <f>'Calificaciones Informatica Indu'!J492</f>
        <v>1</v>
      </c>
      <c r="K492" t="str">
        <f>'Calificaciones Informatica Indu'!K492</f>
        <v>2015-2016</v>
      </c>
      <c r="L492">
        <f>'Calificaciones Informatica Indu'!L492</f>
        <v>1</v>
      </c>
    </row>
    <row r="493">
      <c r="A493">
        <f>'Calificaciones Informatica Indu'!A493</f>
        <v>492</v>
      </c>
      <c r="B493" t="str">
        <f>'Calificaciones Informatica Indu'!B493</f>
        <v>Nguema MBA Nchama</v>
      </c>
      <c r="C493">
        <f>'Calificaciones Informatica Indu'!C493</f>
        <v>0.1</v>
      </c>
      <c r="D493">
        <f>'Calificaciones Informatica Indu'!D493</f>
        <v>0.72</v>
      </c>
      <c r="E493">
        <f>'Calificaciones Informatica Indu'!E493</f>
        <v>0.4</v>
      </c>
      <c r="F493">
        <f>'Calificaciones Informatica Indu'!F493</f>
        <v>0</v>
      </c>
      <c r="G493" t="str">
        <f>'Calificaciones Informatica Indu'!G493</f>
        <v>NP</v>
      </c>
      <c r="H493">
        <f>'Calificaciones Informatica Indu'!H493</f>
        <v>0.12</v>
      </c>
      <c r="I493" t="str">
        <f>'Calificaciones Informatica Indu'!I493</f>
        <v>NP</v>
      </c>
      <c r="J493">
        <f>'Calificaciones Informatica Indu'!J493</f>
        <v>1</v>
      </c>
      <c r="K493" t="str">
        <f>'Calificaciones Informatica Indu'!K493</f>
        <v>2015-2016</v>
      </c>
      <c r="L493">
        <f>'Calificaciones Informatica Indu'!L493</f>
        <v>5</v>
      </c>
    </row>
    <row r="494">
      <c r="A494">
        <f>'Calificaciones Informatica Indu'!A494</f>
        <v>493</v>
      </c>
      <c r="B494" t="str">
        <f>'Calificaciones Informatica Indu'!B494</f>
        <v>Orellana Cerrillo</v>
      </c>
      <c r="C494">
        <f>'Calificaciones Informatica Indu'!C494</f>
        <v>0.4</v>
      </c>
      <c r="D494">
        <f>'Calificaciones Informatica Indu'!D494</f>
        <v>0.82</v>
      </c>
      <c r="E494">
        <f>'Calificaciones Informatica Indu'!E494</f>
        <v>0.6</v>
      </c>
      <c r="F494">
        <f>'Calificaciones Informatica Indu'!F494</f>
        <v>0</v>
      </c>
      <c r="G494" t="str">
        <f>'Calificaciones Informatica Indu'!G494</f>
        <v>NP</v>
      </c>
      <c r="H494">
        <f>'Calificaciones Informatica Indu'!H494</f>
        <v>0.25</v>
      </c>
      <c r="I494" t="str">
        <f>'Calificaciones Informatica Indu'!I494</f>
        <v>NP</v>
      </c>
      <c r="J494">
        <f>'Calificaciones Informatica Indu'!J494</f>
        <v>1</v>
      </c>
      <c r="K494" t="str">
        <f>'Calificaciones Informatica Indu'!K494</f>
        <v>2015-2016</v>
      </c>
      <c r="L494">
        <f>'Calificaciones Informatica Indu'!L494</f>
        <v>1</v>
      </c>
    </row>
    <row r="495">
      <c r="A495">
        <f>'Calificaciones Informatica Indu'!A495</f>
        <v>494</v>
      </c>
      <c r="B495" t="str">
        <f>'Calificaciones Informatica Indu'!B495</f>
        <v>Rayo Ferreiro</v>
      </c>
      <c r="C495">
        <f>'Calificaciones Informatica Indu'!C495</f>
        <v>0.2</v>
      </c>
      <c r="D495">
        <f>'Calificaciones Informatica Indu'!D495</f>
        <v>1.41</v>
      </c>
      <c r="E495">
        <f>'Calificaciones Informatica Indu'!E495</f>
        <v>0.65</v>
      </c>
      <c r="F495">
        <f>'Calificaciones Informatica Indu'!F495</f>
        <v>1.05</v>
      </c>
      <c r="G495">
        <f>'Calificaciones Informatica Indu'!G495</f>
        <v>2</v>
      </c>
      <c r="H495">
        <f>'Calificaciones Informatica Indu'!H495</f>
        <v>0.35</v>
      </c>
      <c r="I495">
        <f>'Calificaciones Informatica Indu'!I495</f>
        <v>5.66</v>
      </c>
      <c r="J495">
        <f>'Calificaciones Informatica Indu'!J495</f>
        <v>1</v>
      </c>
      <c r="K495" t="str">
        <f>'Calificaciones Informatica Indu'!K495</f>
        <v>2015-2016</v>
      </c>
      <c r="L495">
        <f>'Calificaciones Informatica Indu'!L495</f>
        <v>4</v>
      </c>
    </row>
    <row r="496">
      <c r="A496">
        <f>'Calificaciones Informatica Indu'!A496</f>
        <v>495</v>
      </c>
      <c r="B496" t="str">
        <f>'Calificaciones Informatica Indu'!B496</f>
        <v>Ribera Dominguez</v>
      </c>
      <c r="C496">
        <f>'Calificaciones Informatica Indu'!C496</f>
        <v>0</v>
      </c>
      <c r="D496" t="str">
        <f>'Calificaciones Informatica Indu'!D496</f>
        <v>NP</v>
      </c>
      <c r="E496">
        <f>'Calificaciones Informatica Indu'!E496</f>
        <v>0.9</v>
      </c>
      <c r="F496" t="str">
        <f>'Calificaciones Informatica Indu'!F496</f>
        <v>NP</v>
      </c>
      <c r="G496" t="str">
        <f>'Calificaciones Informatica Indu'!G496</f>
        <v>NP</v>
      </c>
      <c r="H496">
        <f>'Calificaciones Informatica Indu'!H496</f>
        <v>0.05</v>
      </c>
      <c r="I496" t="str">
        <f>'Calificaciones Informatica Indu'!I496</f>
        <v>NP</v>
      </c>
      <c r="J496">
        <f>'Calificaciones Informatica Indu'!J496</f>
        <v>1</v>
      </c>
      <c r="K496" t="str">
        <f>'Calificaciones Informatica Indu'!K496</f>
        <v>2015-2016</v>
      </c>
      <c r="L496">
        <f>'Calificaciones Informatica Indu'!L496</f>
        <v>2</v>
      </c>
    </row>
    <row r="497">
      <c r="A497">
        <f>'Calificaciones Informatica Indu'!A497</f>
        <v>496</v>
      </c>
      <c r="B497" t="str">
        <f>'Calificaciones Informatica Indu'!B497</f>
        <v>Rodriguez Cabrera</v>
      </c>
      <c r="C497">
        <f>'Calificaciones Informatica Indu'!C497</f>
        <v>0.6</v>
      </c>
      <c r="D497">
        <f>'Calificaciones Informatica Indu'!D497</f>
        <v>1.9</v>
      </c>
      <c r="E497">
        <f>'Calificaciones Informatica Indu'!E497</f>
        <v>0.85</v>
      </c>
      <c r="F497">
        <f>'Calificaciones Informatica Indu'!F497</f>
        <v>0.7125</v>
      </c>
      <c r="G497">
        <f>'Calificaciones Informatica Indu'!G497</f>
        <v>2.5</v>
      </c>
      <c r="H497">
        <f>'Calificaciones Informatica Indu'!H497</f>
        <v>0.85</v>
      </c>
      <c r="I497">
        <f>'Calificaciones Informatica Indu'!I497</f>
        <v>7.4125</v>
      </c>
      <c r="J497">
        <f>'Calificaciones Informatica Indu'!J497</f>
        <v>1</v>
      </c>
      <c r="K497" t="str">
        <f>'Calificaciones Informatica Indu'!K497</f>
        <v>2015-2016</v>
      </c>
      <c r="L497">
        <f>'Calificaciones Informatica Indu'!L497</f>
        <v>1</v>
      </c>
    </row>
    <row r="498">
      <c r="A498">
        <f>'Calificaciones Informatica Indu'!A498</f>
        <v>497</v>
      </c>
      <c r="B498" t="str">
        <f>'Calificaciones Informatica Indu'!B498</f>
        <v>Rodriguez Flores</v>
      </c>
      <c r="C498">
        <f>'Calificaciones Informatica Indu'!C498</f>
        <v>0.5</v>
      </c>
      <c r="D498">
        <f>'Calificaciones Informatica Indu'!D498</f>
        <v>1</v>
      </c>
      <c r="E498">
        <f>'Calificaciones Informatica Indu'!E498</f>
        <v>0.7</v>
      </c>
      <c r="F498">
        <f>'Calificaciones Informatica Indu'!F498</f>
        <v>0</v>
      </c>
      <c r="G498">
        <f>'Calificaciones Informatica Indu'!G498</f>
        <v>0</v>
      </c>
      <c r="H498">
        <f>'Calificaciones Informatica Indu'!H498</f>
        <v>0.7</v>
      </c>
      <c r="I498">
        <f>'Calificaciones Informatica Indu'!I498</f>
        <v>2.9</v>
      </c>
      <c r="J498">
        <f>'Calificaciones Informatica Indu'!J498</f>
        <v>1</v>
      </c>
      <c r="K498" t="str">
        <f>'Calificaciones Informatica Indu'!K498</f>
        <v>2015-2016</v>
      </c>
      <c r="L498">
        <f>'Calificaciones Informatica Indu'!L498</f>
        <v>1</v>
      </c>
    </row>
    <row r="499">
      <c r="A499">
        <f>'Calificaciones Informatica Indu'!A499</f>
        <v>498</v>
      </c>
      <c r="B499" t="str">
        <f>'Calificaciones Informatica Indu'!B499</f>
        <v>Rodriguez Tarrat</v>
      </c>
      <c r="C499">
        <f>'Calificaciones Informatica Indu'!C499</f>
        <v>0.7</v>
      </c>
      <c r="D499">
        <f>'Calificaciones Informatica Indu'!D499</f>
        <v>1.3</v>
      </c>
      <c r="E499">
        <f>'Calificaciones Informatica Indu'!E499</f>
        <v>0.7</v>
      </c>
      <c r="F499">
        <f>'Calificaciones Informatica Indu'!F499</f>
        <v>0</v>
      </c>
      <c r="G499">
        <f>'Calificaciones Informatica Indu'!G499</f>
        <v>0</v>
      </c>
      <c r="H499">
        <f>'Calificaciones Informatica Indu'!H499</f>
        <v>0.4</v>
      </c>
      <c r="I499">
        <f>'Calificaciones Informatica Indu'!I499</f>
        <v>3.1</v>
      </c>
      <c r="J499">
        <f>'Calificaciones Informatica Indu'!J499</f>
        <v>1</v>
      </c>
      <c r="K499" t="str">
        <f>'Calificaciones Informatica Indu'!K499</f>
        <v>2015-2016</v>
      </c>
      <c r="L499">
        <f>'Calificaciones Informatica Indu'!L499</f>
        <v>1</v>
      </c>
    </row>
    <row r="500">
      <c r="A500">
        <f>'Calificaciones Informatica Indu'!A500</f>
        <v>499</v>
      </c>
      <c r="B500" t="str">
        <f>'Calificaciones Informatica Indu'!B500</f>
        <v>Ruiz Ciudad</v>
      </c>
      <c r="C500">
        <f>'Calificaciones Informatica Indu'!C500</f>
        <v>0.3</v>
      </c>
      <c r="D500">
        <f>'Calificaciones Informatica Indu'!D500</f>
        <v>0.93</v>
      </c>
      <c r="E500">
        <f>'Calificaciones Informatica Indu'!E500</f>
        <v>0.9</v>
      </c>
      <c r="F500">
        <f>'Calificaciones Informatica Indu'!F500</f>
        <v>1.05</v>
      </c>
      <c r="G500">
        <f>'Calificaciones Informatica Indu'!G500</f>
        <v>1.5</v>
      </c>
      <c r="H500">
        <f>'Calificaciones Informatica Indu'!H500</f>
        <v>0.5</v>
      </c>
      <c r="I500">
        <f>'Calificaciones Informatica Indu'!I500</f>
        <v>5.18</v>
      </c>
      <c r="J500">
        <f>'Calificaciones Informatica Indu'!J500</f>
        <v>1</v>
      </c>
      <c r="K500" t="str">
        <f>'Calificaciones Informatica Indu'!K500</f>
        <v>2015-2016</v>
      </c>
      <c r="L500">
        <f>'Calificaciones Informatica Indu'!L500</f>
        <v>1</v>
      </c>
    </row>
    <row r="501">
      <c r="A501">
        <f>'Calificaciones Informatica Indu'!A501</f>
        <v>500</v>
      </c>
      <c r="B501" t="str">
        <f>'Calificaciones Informatica Indu'!B501</f>
        <v>Ruiz Lozano</v>
      </c>
      <c r="C501">
        <f>'Calificaciones Informatica Indu'!C501</f>
        <v>0.2</v>
      </c>
      <c r="D501">
        <f>'Calificaciones Informatica Indu'!D501</f>
        <v>1.68</v>
      </c>
      <c r="E501">
        <f>'Calificaciones Informatica Indu'!E501</f>
        <v>0.5</v>
      </c>
      <c r="F501">
        <f>'Calificaciones Informatica Indu'!F501</f>
        <v>1.275</v>
      </c>
      <c r="G501">
        <f>'Calificaciones Informatica Indu'!G501</f>
        <v>3</v>
      </c>
      <c r="H501">
        <f>'Calificaciones Informatica Indu'!H501</f>
        <v>0.8</v>
      </c>
      <c r="I501">
        <f>'Calificaciones Informatica Indu'!I501</f>
        <v>7.455</v>
      </c>
      <c r="J501">
        <f>'Calificaciones Informatica Indu'!J501</f>
        <v>1</v>
      </c>
      <c r="K501" t="str">
        <f>'Calificaciones Informatica Indu'!K501</f>
        <v>2015-2016</v>
      </c>
      <c r="L501">
        <f>'Calificaciones Informatica Indu'!L501</f>
        <v>3</v>
      </c>
    </row>
    <row r="502">
      <c r="A502">
        <f>'Calificaciones Informatica Indu'!A502</f>
        <v>501</v>
      </c>
      <c r="B502" t="str">
        <f>'Calificaciones Informatica Indu'!B502</f>
        <v>Sanchez Cendrero</v>
      </c>
      <c r="C502">
        <f>'Calificaciones Informatica Indu'!C502</f>
        <v>0.3</v>
      </c>
      <c r="D502">
        <f>'Calificaciones Informatica Indu'!D502</f>
        <v>1.21</v>
      </c>
      <c r="E502">
        <f>'Calificaciones Informatica Indu'!E502</f>
        <v>0.6</v>
      </c>
      <c r="F502">
        <f>'Calificaciones Informatica Indu'!F502</f>
        <v>0</v>
      </c>
      <c r="G502" t="str">
        <f>'Calificaciones Informatica Indu'!G502</f>
        <v>NP</v>
      </c>
      <c r="H502">
        <f>'Calificaciones Informatica Indu'!H502</f>
        <v>0.25</v>
      </c>
      <c r="I502" t="str">
        <f>'Calificaciones Informatica Indu'!I502</f>
        <v>NP</v>
      </c>
      <c r="J502">
        <f>'Calificaciones Informatica Indu'!J502</f>
        <v>1</v>
      </c>
      <c r="K502" t="str">
        <f>'Calificaciones Informatica Indu'!K502</f>
        <v>2015-2016</v>
      </c>
      <c r="L502">
        <f>'Calificaciones Informatica Indu'!L502</f>
        <v>1</v>
      </c>
    </row>
    <row r="503">
      <c r="A503">
        <f>'Calificaciones Informatica Indu'!A503</f>
        <v>502</v>
      </c>
      <c r="B503" t="str">
        <f>'Calificaciones Informatica Indu'!B503</f>
        <v>Sanchez Tinoco</v>
      </c>
      <c r="C503">
        <f>'Calificaciones Informatica Indu'!C503</f>
        <v>1</v>
      </c>
      <c r="D503">
        <f>'Calificaciones Informatica Indu'!D503</f>
        <v>1.36</v>
      </c>
      <c r="E503">
        <f>'Calificaciones Informatica Indu'!E503</f>
        <v>0.85</v>
      </c>
      <c r="F503">
        <f>'Calificaciones Informatica Indu'!F503</f>
        <v>1.3125</v>
      </c>
      <c r="G503">
        <f>'Calificaciones Informatica Indu'!G503</f>
        <v>3</v>
      </c>
      <c r="H503">
        <f>'Calificaciones Informatica Indu'!H503</f>
        <v>0.55</v>
      </c>
      <c r="I503">
        <f>'Calificaciones Informatica Indu'!I503</f>
        <v>8.0725</v>
      </c>
      <c r="J503">
        <f>'Calificaciones Informatica Indu'!J503</f>
        <v>1</v>
      </c>
      <c r="K503" t="str">
        <f>'Calificaciones Informatica Indu'!K503</f>
        <v>2015-2016</v>
      </c>
      <c r="L503">
        <f>'Calificaciones Informatica Indu'!L503</f>
        <v>1</v>
      </c>
    </row>
    <row r="504">
      <c r="A504">
        <f>'Calificaciones Informatica Indu'!A504</f>
        <v>503</v>
      </c>
      <c r="B504" t="str">
        <f>'Calificaciones Informatica Indu'!B504</f>
        <v>Serrano Gil</v>
      </c>
      <c r="C504">
        <f>'Calificaciones Informatica Indu'!C504</f>
        <v>0</v>
      </c>
      <c r="D504" t="str">
        <f>'Calificaciones Informatica Indu'!D504</f>
        <v>NP</v>
      </c>
      <c r="E504" t="str">
        <f>'Calificaciones Informatica Indu'!E504</f>
        <v>NP</v>
      </c>
      <c r="F504" t="str">
        <f>'Calificaciones Informatica Indu'!F504</f>
        <v>NP</v>
      </c>
      <c r="G504" t="str">
        <f>'Calificaciones Informatica Indu'!G504</f>
        <v>NP</v>
      </c>
      <c r="H504">
        <f>'Calificaciones Informatica Indu'!H504</f>
        <v>0</v>
      </c>
      <c r="I504" t="str">
        <f>'Calificaciones Informatica Indu'!I504</f>
        <v>NP</v>
      </c>
      <c r="J504">
        <f>'Calificaciones Informatica Indu'!J504</f>
        <v>1</v>
      </c>
      <c r="K504" t="str">
        <f>'Calificaciones Informatica Indu'!K504</f>
        <v>2015-2016</v>
      </c>
      <c r="L504">
        <f>'Calificaciones Informatica Indu'!L504</f>
        <v>1</v>
      </c>
    </row>
    <row r="505">
      <c r="A505">
        <f>'Calificaciones Informatica Indu'!A505</f>
        <v>504</v>
      </c>
      <c r="B505" t="str">
        <f>'Calificaciones Informatica Indu'!B505</f>
        <v>Varea Delgado</v>
      </c>
      <c r="C505">
        <f>'Calificaciones Informatica Indu'!C505</f>
        <v>1</v>
      </c>
      <c r="D505">
        <f>'Calificaciones Informatica Indu'!D505</f>
        <v>1.65</v>
      </c>
      <c r="E505">
        <f>'Calificaciones Informatica Indu'!E505</f>
        <v>0.7</v>
      </c>
      <c r="F505">
        <f>'Calificaciones Informatica Indu'!F505</f>
        <v>1.05</v>
      </c>
      <c r="G505">
        <f>'Calificaciones Informatica Indu'!G505</f>
        <v>3</v>
      </c>
      <c r="H505">
        <f>'Calificaciones Informatica Indu'!H505</f>
        <v>1.5</v>
      </c>
      <c r="I505">
        <f>'Calificaciones Informatica Indu'!I505</f>
        <v>8.9</v>
      </c>
      <c r="J505">
        <f>'Calificaciones Informatica Indu'!J505</f>
        <v>1</v>
      </c>
      <c r="K505" t="str">
        <f>'Calificaciones Informatica Indu'!K505</f>
        <v>2015-2016</v>
      </c>
      <c r="L505">
        <f>'Calificaciones Informatica Indu'!L505</f>
        <v>1</v>
      </c>
    </row>
    <row r="506">
      <c r="A506">
        <f>'Calificaciones Informatica Indu'!A506</f>
        <v>505</v>
      </c>
      <c r="B506" t="str">
        <f>'Calificaciones Informatica Indu'!B506</f>
        <v>Vozmediano Toledano</v>
      </c>
      <c r="C506">
        <f>'Calificaciones Informatica Indu'!C506</f>
        <v>0.4</v>
      </c>
      <c r="D506">
        <f>'Calificaciones Informatica Indu'!D506</f>
        <v>1.23</v>
      </c>
      <c r="E506">
        <f>'Calificaciones Informatica Indu'!E506</f>
        <v>0.6</v>
      </c>
      <c r="F506">
        <f>'Calificaciones Informatica Indu'!F506</f>
        <v>1.275</v>
      </c>
      <c r="G506">
        <f>'Calificaciones Informatica Indu'!G506</f>
        <v>1.75</v>
      </c>
      <c r="H506">
        <f>'Calificaciones Informatica Indu'!H506</f>
        <v>1.35</v>
      </c>
      <c r="I506">
        <f>'Calificaciones Informatica Indu'!I506</f>
        <v>6.605</v>
      </c>
      <c r="J506">
        <f>'Calificaciones Informatica Indu'!J506</f>
        <v>1</v>
      </c>
      <c r="K506" t="str">
        <f>'Calificaciones Informatica Indu'!K506</f>
        <v>2015-2016</v>
      </c>
      <c r="L506">
        <f>'Calificaciones Informatica Indu'!L506</f>
        <v>3</v>
      </c>
    </row>
    <row r="507">
      <c r="A507">
        <f>'Calificaciones Informatica Indu'!A507</f>
        <v>506</v>
      </c>
      <c r="B507" t="str">
        <f>'Calificaciones Informatica Indu'!B507</f>
        <v>Abenojar Ramiro</v>
      </c>
      <c r="C507">
        <f>'Calificaciones Informatica Indu'!C507</f>
        <v>0</v>
      </c>
      <c r="D507">
        <f>'Calificaciones Informatica Indu'!D507</f>
        <v>1.12</v>
      </c>
      <c r="E507">
        <f>'Calificaciones Informatica Indu'!E507</f>
        <v>0.5</v>
      </c>
      <c r="F507">
        <f>'Calificaciones Informatica Indu'!F507</f>
        <v>1.15</v>
      </c>
      <c r="G507">
        <f>'Calificaciones Informatica Indu'!G507</f>
        <v>0</v>
      </c>
      <c r="H507">
        <f>'Calificaciones Informatica Indu'!H507</f>
        <v>0.4</v>
      </c>
      <c r="I507">
        <f>'Calificaciones Informatica Indu'!I507</f>
        <v>3.2</v>
      </c>
      <c r="J507">
        <f>'Calificaciones Informatica Indu'!J507</f>
        <v>2</v>
      </c>
      <c r="K507" t="str">
        <f>'Calificaciones Informatica Indu'!K507</f>
        <v>2015-2016</v>
      </c>
      <c r="L507">
        <f>'Calificaciones Informatica Indu'!L507</f>
        <v>5</v>
      </c>
    </row>
    <row r="508">
      <c r="A508">
        <f>'Calificaciones Informatica Indu'!A508</f>
        <v>507</v>
      </c>
      <c r="B508" t="str">
        <f>'Calificaciones Informatica Indu'!B508</f>
        <v>Arenas García</v>
      </c>
      <c r="C508">
        <f>'Calificaciones Informatica Indu'!C508</f>
        <v>0.5</v>
      </c>
      <c r="D508">
        <f>'Calificaciones Informatica Indu'!D508</f>
        <v>0.57</v>
      </c>
      <c r="E508">
        <f>'Calificaciones Informatica Indu'!E508</f>
        <v>0.65</v>
      </c>
      <c r="F508">
        <f>'Calificaciones Informatica Indu'!F508</f>
        <v>0</v>
      </c>
      <c r="G508" t="str">
        <f>'Calificaciones Informatica Indu'!G508</f>
        <v>NP</v>
      </c>
      <c r="H508">
        <f>'Calificaciones Informatica Indu'!H508</f>
        <v>0.425</v>
      </c>
      <c r="I508" t="str">
        <f>'Calificaciones Informatica Indu'!I508</f>
        <v>NP</v>
      </c>
      <c r="J508">
        <f>'Calificaciones Informatica Indu'!J508</f>
        <v>2</v>
      </c>
      <c r="K508" t="str">
        <f>'Calificaciones Informatica Indu'!K508</f>
        <v>2015-2016</v>
      </c>
      <c r="L508">
        <f>'Calificaciones Informatica Indu'!L508</f>
        <v>2</v>
      </c>
    </row>
    <row r="509">
      <c r="A509">
        <f>'Calificaciones Informatica Indu'!A509</f>
        <v>508</v>
      </c>
      <c r="B509" t="str">
        <f>'Calificaciones Informatica Indu'!B509</f>
        <v>Bustos Moya</v>
      </c>
      <c r="C509">
        <f>'Calificaciones Informatica Indu'!C509</f>
        <v>0</v>
      </c>
      <c r="D509" t="str">
        <f>'Calificaciones Informatica Indu'!D509</f>
        <v>NP</v>
      </c>
      <c r="E509" t="str">
        <f>'Calificaciones Informatica Indu'!E509</f>
        <v>NP</v>
      </c>
      <c r="F509" t="str">
        <f>'Calificaciones Informatica Indu'!F509</f>
        <v>NP</v>
      </c>
      <c r="G509" t="str">
        <f>'Calificaciones Informatica Indu'!G509</f>
        <v>NP</v>
      </c>
      <c r="H509">
        <f>'Calificaciones Informatica Indu'!H509</f>
        <v>0</v>
      </c>
      <c r="I509" t="str">
        <f>'Calificaciones Informatica Indu'!I509</f>
        <v>NP</v>
      </c>
      <c r="J509">
        <f>'Calificaciones Informatica Indu'!J509</f>
        <v>2</v>
      </c>
      <c r="K509" t="str">
        <f>'Calificaciones Informatica Indu'!K509</f>
        <v>2015-2016</v>
      </c>
      <c r="L509">
        <f>'Calificaciones Informatica Indu'!L509</f>
        <v>2</v>
      </c>
    </row>
    <row r="510">
      <c r="A510">
        <f>'Calificaciones Informatica Indu'!A510</f>
        <v>509</v>
      </c>
      <c r="B510" t="str">
        <f>'Calificaciones Informatica Indu'!B510</f>
        <v>Calderon Muñoz</v>
      </c>
      <c r="C510">
        <f>'Calificaciones Informatica Indu'!C510</f>
        <v>0</v>
      </c>
      <c r="D510" t="str">
        <f>'Calificaciones Informatica Indu'!D510</f>
        <v>NP</v>
      </c>
      <c r="E510" t="str">
        <f>'Calificaciones Informatica Indu'!E510</f>
        <v>NP</v>
      </c>
      <c r="F510" t="str">
        <f>'Calificaciones Informatica Indu'!F510</f>
        <v>NP</v>
      </c>
      <c r="G510" t="str">
        <f>'Calificaciones Informatica Indu'!G510</f>
        <v>NP</v>
      </c>
      <c r="H510">
        <f>'Calificaciones Informatica Indu'!H510</f>
        <v>0</v>
      </c>
      <c r="I510" t="str">
        <f>'Calificaciones Informatica Indu'!I510</f>
        <v>NP</v>
      </c>
      <c r="J510">
        <f>'Calificaciones Informatica Indu'!J510</f>
        <v>2</v>
      </c>
      <c r="K510" t="str">
        <f>'Calificaciones Informatica Indu'!K510</f>
        <v>2015-2016</v>
      </c>
      <c r="L510">
        <f>'Calificaciones Informatica Indu'!L510</f>
        <v>2</v>
      </c>
    </row>
    <row r="511">
      <c r="A511">
        <f>'Calificaciones Informatica Indu'!A511</f>
        <v>510</v>
      </c>
      <c r="B511" t="str">
        <f>'Calificaciones Informatica Indu'!B511</f>
        <v>Contador Carmona</v>
      </c>
      <c r="C511">
        <f>'Calificaciones Informatica Indu'!C511</f>
        <v>0</v>
      </c>
      <c r="D511">
        <f>'Calificaciones Informatica Indu'!D511</f>
        <v>0.1</v>
      </c>
      <c r="E511">
        <f>'Calificaciones Informatica Indu'!E511</f>
        <v>0.53</v>
      </c>
      <c r="F511">
        <f>'Calificaciones Informatica Indu'!F511</f>
        <v>0</v>
      </c>
      <c r="G511">
        <f>'Calificaciones Informatica Indu'!G511</f>
        <v>0</v>
      </c>
      <c r="H511">
        <f>'Calificaciones Informatica Indu'!H511</f>
        <v>0</v>
      </c>
      <c r="I511">
        <f>'Calificaciones Informatica Indu'!I511</f>
        <v>0.7</v>
      </c>
      <c r="J511">
        <f>'Calificaciones Informatica Indu'!J511</f>
        <v>2</v>
      </c>
      <c r="K511" t="str">
        <f>'Calificaciones Informatica Indu'!K511</f>
        <v>2015-2016</v>
      </c>
      <c r="L511">
        <f>'Calificaciones Informatica Indu'!L511</f>
        <v>2</v>
      </c>
    </row>
    <row r="512">
      <c r="A512">
        <f>'Calificaciones Informatica Indu'!A512</f>
        <v>511</v>
      </c>
      <c r="B512" t="str">
        <f>'Calificaciones Informatica Indu'!B512</f>
        <v>Diaz Moreno</v>
      </c>
      <c r="C512">
        <f>'Calificaciones Informatica Indu'!C512</f>
        <v>0</v>
      </c>
      <c r="D512">
        <f>'Calificaciones Informatica Indu'!D512</f>
        <v>0.18</v>
      </c>
      <c r="E512">
        <f>'Calificaciones Informatica Indu'!E512</f>
        <v>0.53</v>
      </c>
      <c r="F512" t="str">
        <f>'Calificaciones Informatica Indu'!F512</f>
        <v>NP</v>
      </c>
      <c r="G512" t="str">
        <f>'Calificaciones Informatica Indu'!G512</f>
        <v>NP</v>
      </c>
      <c r="H512">
        <f>'Calificaciones Informatica Indu'!H512</f>
        <v>0.1</v>
      </c>
      <c r="I512" t="str">
        <f>'Calificaciones Informatica Indu'!I512</f>
        <v>NP</v>
      </c>
      <c r="J512">
        <f>'Calificaciones Informatica Indu'!J512</f>
        <v>2</v>
      </c>
      <c r="K512" t="str">
        <f>'Calificaciones Informatica Indu'!K512</f>
        <v>2015-2016</v>
      </c>
      <c r="L512">
        <f>'Calificaciones Informatica Indu'!L512</f>
        <v>2</v>
      </c>
    </row>
    <row r="513">
      <c r="A513">
        <f>'Calificaciones Informatica Indu'!A513</f>
        <v>512</v>
      </c>
      <c r="B513" t="str">
        <f>'Calificaciones Informatica Indu'!B513</f>
        <v>Dorado Bautista</v>
      </c>
      <c r="C513">
        <f>'Calificaciones Informatica Indu'!C513</f>
        <v>0</v>
      </c>
      <c r="D513">
        <f>'Calificaciones Informatica Indu'!D513</f>
        <v>1.55</v>
      </c>
      <c r="E513">
        <f>'Calificaciones Informatica Indu'!E513</f>
        <v>0.7</v>
      </c>
      <c r="F513" t="str">
        <f>'Calificaciones Informatica Indu'!F513</f>
        <v>NP</v>
      </c>
      <c r="G513" t="str">
        <f>'Calificaciones Informatica Indu'!G513</f>
        <v>NP</v>
      </c>
      <c r="H513">
        <f>'Calificaciones Informatica Indu'!H513</f>
        <v>0.75</v>
      </c>
      <c r="I513" t="str">
        <f>'Calificaciones Informatica Indu'!I513</f>
        <v>NP</v>
      </c>
      <c r="J513">
        <f>'Calificaciones Informatica Indu'!J513</f>
        <v>2</v>
      </c>
      <c r="K513" t="str">
        <f>'Calificaciones Informatica Indu'!K513</f>
        <v>2015-2016</v>
      </c>
      <c r="L513">
        <f>'Calificaciones Informatica Indu'!L513</f>
        <v>5</v>
      </c>
    </row>
    <row r="514">
      <c r="A514">
        <f>'Calificaciones Informatica Indu'!A514</f>
        <v>513</v>
      </c>
      <c r="B514" t="str">
        <f>'Calificaciones Informatica Indu'!B514</f>
        <v>Fernández González</v>
      </c>
      <c r="C514">
        <f>'Calificaciones Informatica Indu'!C514</f>
        <v>0.6</v>
      </c>
      <c r="D514">
        <f>'Calificaciones Informatica Indu'!D514</f>
        <v>0.93</v>
      </c>
      <c r="E514">
        <f>'Calificaciones Informatica Indu'!E514</f>
        <v>0.6</v>
      </c>
      <c r="F514">
        <f>'Calificaciones Informatica Indu'!F514</f>
        <v>0.225</v>
      </c>
      <c r="G514" t="str">
        <f>'Calificaciones Informatica Indu'!G514</f>
        <v>NP</v>
      </c>
      <c r="H514">
        <f>'Calificaciones Informatica Indu'!H514</f>
        <v>0.55</v>
      </c>
      <c r="I514" t="str">
        <f>'Calificaciones Informatica Indu'!I514</f>
        <v>NP</v>
      </c>
      <c r="J514">
        <f>'Calificaciones Informatica Indu'!J514</f>
        <v>2</v>
      </c>
      <c r="K514" t="str">
        <f>'Calificaciones Informatica Indu'!K514</f>
        <v>2015-2016</v>
      </c>
      <c r="L514">
        <f>'Calificaciones Informatica Indu'!L514</f>
        <v>2</v>
      </c>
    </row>
    <row r="515">
      <c r="A515">
        <f>'Calificaciones Informatica Indu'!A515</f>
        <v>514</v>
      </c>
      <c r="B515" t="str">
        <f>'Calificaciones Informatica Indu'!B515</f>
        <v>García Sánchez</v>
      </c>
      <c r="C515">
        <f>'Calificaciones Informatica Indu'!C515</f>
        <v>0</v>
      </c>
      <c r="D515">
        <f>'Calificaciones Informatica Indu'!D515</f>
        <v>1.11</v>
      </c>
      <c r="E515">
        <f>'Calificaciones Informatica Indu'!E515</f>
        <v>0.95</v>
      </c>
      <c r="F515" t="str">
        <f>'Calificaciones Informatica Indu'!F515</f>
        <v>NP</v>
      </c>
      <c r="G515" t="str">
        <f>'Calificaciones Informatica Indu'!G515</f>
        <v>NP</v>
      </c>
      <c r="H515">
        <f>'Calificaciones Informatica Indu'!H515</f>
        <v>0</v>
      </c>
      <c r="I515" t="str">
        <f>'Calificaciones Informatica Indu'!I515</f>
        <v>NP</v>
      </c>
      <c r="J515">
        <f>'Calificaciones Informatica Indu'!J515</f>
        <v>2</v>
      </c>
      <c r="K515" t="str">
        <f>'Calificaciones Informatica Indu'!K515</f>
        <v>2015-2016</v>
      </c>
      <c r="L515">
        <f>'Calificaciones Informatica Indu'!L515</f>
        <v>5</v>
      </c>
    </row>
    <row r="516">
      <c r="A516">
        <f>'Calificaciones Informatica Indu'!A516</f>
        <v>515</v>
      </c>
      <c r="B516" t="str">
        <f>'Calificaciones Informatica Indu'!B516</f>
        <v>Gómez Rejón</v>
      </c>
      <c r="C516">
        <f>'Calificaciones Informatica Indu'!C516</f>
        <v>0</v>
      </c>
      <c r="D516">
        <f>'Calificaciones Informatica Indu'!D516</f>
        <v>1.12</v>
      </c>
      <c r="E516">
        <f>'Calificaciones Informatica Indu'!E516</f>
        <v>0.53</v>
      </c>
      <c r="F516">
        <f>'Calificaciones Informatica Indu'!F516</f>
        <v>1.2</v>
      </c>
      <c r="G516">
        <f>'Calificaciones Informatica Indu'!G516</f>
        <v>1.25</v>
      </c>
      <c r="H516">
        <f>'Calificaciones Informatica Indu'!H516</f>
        <v>0.6</v>
      </c>
      <c r="I516">
        <f>'Calificaciones Informatica Indu'!I516</f>
        <v>5</v>
      </c>
      <c r="J516">
        <f>'Calificaciones Informatica Indu'!J516</f>
        <v>2</v>
      </c>
      <c r="K516" t="str">
        <f>'Calificaciones Informatica Indu'!K516</f>
        <v>2015-2016</v>
      </c>
      <c r="L516">
        <f>'Calificaciones Informatica Indu'!L516</f>
        <v>2</v>
      </c>
    </row>
    <row r="517">
      <c r="A517">
        <f>'Calificaciones Informatica Indu'!A517</f>
        <v>516</v>
      </c>
      <c r="B517" t="str">
        <f>'Calificaciones Informatica Indu'!B517</f>
        <v>Guijarro Ochoa</v>
      </c>
      <c r="C517">
        <f>'Calificaciones Informatica Indu'!C517</f>
        <v>0</v>
      </c>
      <c r="D517" t="str">
        <f>'Calificaciones Informatica Indu'!D517</f>
        <v>NP</v>
      </c>
      <c r="E517" t="str">
        <f>'Calificaciones Informatica Indu'!E517</f>
        <v>NP</v>
      </c>
      <c r="F517" t="str">
        <f>'Calificaciones Informatica Indu'!F517</f>
        <v>NP</v>
      </c>
      <c r="G517" t="str">
        <f>'Calificaciones Informatica Indu'!G517</f>
        <v>NP</v>
      </c>
      <c r="H517">
        <f>'Calificaciones Informatica Indu'!H517</f>
        <v>0.7</v>
      </c>
      <c r="I517" t="str">
        <f>'Calificaciones Informatica Indu'!I517</f>
        <v>NP</v>
      </c>
      <c r="J517">
        <f>'Calificaciones Informatica Indu'!J517</f>
        <v>2</v>
      </c>
      <c r="K517" t="str">
        <f>'Calificaciones Informatica Indu'!K517</f>
        <v>2015-2016</v>
      </c>
      <c r="L517">
        <f>'Calificaciones Informatica Indu'!L517</f>
        <v>3</v>
      </c>
    </row>
    <row r="518">
      <c r="A518">
        <f>'Calificaciones Informatica Indu'!A518</f>
        <v>517</v>
      </c>
      <c r="B518" t="str">
        <f>'Calificaciones Informatica Indu'!B518</f>
        <v>Mellado Moreno</v>
      </c>
      <c r="C518">
        <f>'Calificaciones Informatica Indu'!C518</f>
        <v>0</v>
      </c>
      <c r="D518" t="str">
        <f>'Calificaciones Informatica Indu'!D518</f>
        <v>NP</v>
      </c>
      <c r="E518" t="str">
        <f>'Calificaciones Informatica Indu'!E518</f>
        <v>NP</v>
      </c>
      <c r="F518" t="str">
        <f>'Calificaciones Informatica Indu'!F518</f>
        <v>NP</v>
      </c>
      <c r="G518" t="str">
        <f>'Calificaciones Informatica Indu'!G518</f>
        <v>NP</v>
      </c>
      <c r="H518">
        <f>'Calificaciones Informatica Indu'!H518</f>
        <v>0</v>
      </c>
      <c r="I518" t="str">
        <f>'Calificaciones Informatica Indu'!I518</f>
        <v>NP</v>
      </c>
      <c r="J518">
        <f>'Calificaciones Informatica Indu'!J518</f>
        <v>2</v>
      </c>
      <c r="K518" t="str">
        <f>'Calificaciones Informatica Indu'!K518</f>
        <v>2015-2016</v>
      </c>
      <c r="L518">
        <f>'Calificaciones Informatica Indu'!L518</f>
        <v>2</v>
      </c>
    </row>
    <row r="519">
      <c r="A519">
        <f>'Calificaciones Informatica Indu'!A519</f>
        <v>518</v>
      </c>
      <c r="B519" t="str">
        <f>'Calificaciones Informatica Indu'!B519</f>
        <v>Moreno Benita</v>
      </c>
      <c r="C519">
        <f>'Calificaciones Informatica Indu'!C519</f>
        <v>0.8</v>
      </c>
      <c r="D519">
        <f>'Calificaciones Informatica Indu'!D519</f>
        <v>1</v>
      </c>
      <c r="E519">
        <f>'Calificaciones Informatica Indu'!E519</f>
        <v>1</v>
      </c>
      <c r="F519">
        <f>'Calificaciones Informatica Indu'!F519</f>
        <v>0</v>
      </c>
      <c r="G519">
        <f>'Calificaciones Informatica Indu'!G519</f>
        <v>0</v>
      </c>
      <c r="H519">
        <f>'Calificaciones Informatica Indu'!H519</f>
        <v>1.1</v>
      </c>
      <c r="I519">
        <f>'Calificaciones Informatica Indu'!I519</f>
        <v>3.9</v>
      </c>
      <c r="J519">
        <f>'Calificaciones Informatica Indu'!J519</f>
        <v>2</v>
      </c>
      <c r="K519" t="str">
        <f>'Calificaciones Informatica Indu'!K519</f>
        <v>2015-2016</v>
      </c>
      <c r="L519">
        <f>'Calificaciones Informatica Indu'!L519</f>
        <v>2</v>
      </c>
    </row>
    <row r="520">
      <c r="A520">
        <f>'Calificaciones Informatica Indu'!A520</f>
        <v>519</v>
      </c>
      <c r="B520" t="str">
        <f>'Calificaciones Informatica Indu'!B520</f>
        <v>Moreno Salgado</v>
      </c>
      <c r="C520">
        <f>'Calificaciones Informatica Indu'!C520</f>
        <v>0.1</v>
      </c>
      <c r="D520">
        <f>'Calificaciones Informatica Indu'!D520</f>
        <v>0.29</v>
      </c>
      <c r="E520">
        <f>'Calificaciones Informatica Indu'!E520</f>
        <v>0.65</v>
      </c>
      <c r="F520" t="str">
        <f>'Calificaciones Informatica Indu'!F520</f>
        <v>NP</v>
      </c>
      <c r="G520" t="str">
        <f>'Calificaciones Informatica Indu'!G520</f>
        <v>NP</v>
      </c>
      <c r="H520">
        <f>'Calificaciones Informatica Indu'!H520</f>
        <v>0.15</v>
      </c>
      <c r="I520" t="str">
        <f>'Calificaciones Informatica Indu'!I520</f>
        <v>NP</v>
      </c>
      <c r="J520">
        <f>'Calificaciones Informatica Indu'!J520</f>
        <v>2</v>
      </c>
      <c r="K520" t="str">
        <f>'Calificaciones Informatica Indu'!K520</f>
        <v>2015-2016</v>
      </c>
      <c r="L520">
        <f>'Calificaciones Informatica Indu'!L520</f>
        <v>2</v>
      </c>
    </row>
    <row r="521">
      <c r="A521">
        <f>'Calificaciones Informatica Indu'!A521</f>
        <v>520</v>
      </c>
      <c r="B521" t="str">
        <f>'Calificaciones Informatica Indu'!B521</f>
        <v>Nguema MBA Nchama</v>
      </c>
      <c r="C521">
        <f>'Calificaciones Informatica Indu'!C521</f>
        <v>0.1</v>
      </c>
      <c r="D521">
        <f>'Calificaciones Informatica Indu'!D521</f>
        <v>0.72</v>
      </c>
      <c r="E521">
        <f>'Calificaciones Informatica Indu'!E521</f>
        <v>0.4</v>
      </c>
      <c r="F521">
        <f>'Calificaciones Informatica Indu'!F521</f>
        <v>0</v>
      </c>
      <c r="G521" t="str">
        <f>'Calificaciones Informatica Indu'!G521</f>
        <v>NP</v>
      </c>
      <c r="H521">
        <f>'Calificaciones Informatica Indu'!H521</f>
        <v>0.12</v>
      </c>
      <c r="I521" t="str">
        <f>'Calificaciones Informatica Indu'!I521</f>
        <v>NP</v>
      </c>
      <c r="J521">
        <f>'Calificaciones Informatica Indu'!J521</f>
        <v>2</v>
      </c>
      <c r="K521" t="str">
        <f>'Calificaciones Informatica Indu'!K521</f>
        <v>2015-2016</v>
      </c>
      <c r="L521">
        <f>'Calificaciones Informatica Indu'!L521</f>
        <v>6</v>
      </c>
    </row>
    <row r="522">
      <c r="A522">
        <f>'Calificaciones Informatica Indu'!A522</f>
        <v>521</v>
      </c>
      <c r="B522" t="str">
        <f>'Calificaciones Informatica Indu'!B522</f>
        <v>Orellana Cerrillo</v>
      </c>
      <c r="C522">
        <f>'Calificaciones Informatica Indu'!C522</f>
        <v>0.4</v>
      </c>
      <c r="D522">
        <f>'Calificaciones Informatica Indu'!D522</f>
        <v>0.82</v>
      </c>
      <c r="E522">
        <f>'Calificaciones Informatica Indu'!E522</f>
        <v>0.6</v>
      </c>
      <c r="F522">
        <f>'Calificaciones Informatica Indu'!F522</f>
        <v>0.5</v>
      </c>
      <c r="G522">
        <f>'Calificaciones Informatica Indu'!G522</f>
        <v>0</v>
      </c>
      <c r="H522">
        <f>'Calificaciones Informatica Indu'!H522</f>
        <v>0.25</v>
      </c>
      <c r="I522">
        <f>'Calificaciones Informatica Indu'!I522</f>
        <v>2.6</v>
      </c>
      <c r="J522">
        <f>'Calificaciones Informatica Indu'!J522</f>
        <v>2</v>
      </c>
      <c r="K522" t="str">
        <f>'Calificaciones Informatica Indu'!K522</f>
        <v>2015-2016</v>
      </c>
      <c r="L522">
        <f>'Calificaciones Informatica Indu'!L522</f>
        <v>2</v>
      </c>
    </row>
    <row r="523">
      <c r="A523">
        <f>'Calificaciones Informatica Indu'!A523</f>
        <v>522</v>
      </c>
      <c r="B523" t="str">
        <f>'Calificaciones Informatica Indu'!B523</f>
        <v>Ribera Dominguez</v>
      </c>
      <c r="C523">
        <f>'Calificaciones Informatica Indu'!C523</f>
        <v>0</v>
      </c>
      <c r="D523">
        <f>'Calificaciones Informatica Indu'!D523</f>
        <v>1</v>
      </c>
      <c r="E523">
        <f>'Calificaciones Informatica Indu'!E523</f>
        <v>0.9</v>
      </c>
      <c r="F523">
        <f>'Calificaciones Informatica Indu'!F523</f>
        <v>0.75</v>
      </c>
      <c r="G523">
        <f>'Calificaciones Informatica Indu'!G523</f>
        <v>1.85</v>
      </c>
      <c r="H523">
        <f>'Calificaciones Informatica Indu'!H523</f>
        <v>0.8</v>
      </c>
      <c r="I523">
        <f>'Calificaciones Informatica Indu'!I523</f>
        <v>5.3</v>
      </c>
      <c r="J523">
        <f>'Calificaciones Informatica Indu'!J523</f>
        <v>2</v>
      </c>
      <c r="K523" t="str">
        <f>'Calificaciones Informatica Indu'!K523</f>
        <v>2015-2016</v>
      </c>
      <c r="L523">
        <f>'Calificaciones Informatica Indu'!L523</f>
        <v>3</v>
      </c>
    </row>
    <row r="524">
      <c r="A524">
        <f>'Calificaciones Informatica Indu'!A524</f>
        <v>523</v>
      </c>
      <c r="B524" t="str">
        <f>'Calificaciones Informatica Indu'!B524</f>
        <v>Rodriguez Flores</v>
      </c>
      <c r="C524">
        <f>'Calificaciones Informatica Indu'!C524</f>
        <v>0.5</v>
      </c>
      <c r="D524">
        <f>'Calificaciones Informatica Indu'!D524</f>
        <v>1</v>
      </c>
      <c r="E524">
        <f>'Calificaciones Informatica Indu'!E524</f>
        <v>0.7</v>
      </c>
      <c r="F524">
        <f>'Calificaciones Informatica Indu'!F524</f>
        <v>1.15</v>
      </c>
      <c r="G524">
        <f>'Calificaciones Informatica Indu'!G524</f>
        <v>0</v>
      </c>
      <c r="H524">
        <f>'Calificaciones Informatica Indu'!H524</f>
        <v>0.7</v>
      </c>
      <c r="I524">
        <f>'Calificaciones Informatica Indu'!I524</f>
        <v>4</v>
      </c>
      <c r="J524">
        <f>'Calificaciones Informatica Indu'!J524</f>
        <v>2</v>
      </c>
      <c r="K524" t="str">
        <f>'Calificaciones Informatica Indu'!K524</f>
        <v>2015-2016</v>
      </c>
      <c r="L524">
        <f>'Calificaciones Informatica Indu'!L524</f>
        <v>2</v>
      </c>
    </row>
    <row r="525">
      <c r="A525">
        <f>'Calificaciones Informatica Indu'!A525</f>
        <v>524</v>
      </c>
      <c r="B525" t="str">
        <f>'Calificaciones Informatica Indu'!B525</f>
        <v>Rodriguez Tarrat</v>
      </c>
      <c r="C525">
        <f>'Calificaciones Informatica Indu'!C525</f>
        <v>0.7</v>
      </c>
      <c r="D525">
        <f>'Calificaciones Informatica Indu'!D525</f>
        <v>1.3</v>
      </c>
      <c r="E525">
        <f>'Calificaciones Informatica Indu'!E525</f>
        <v>0.7</v>
      </c>
      <c r="F525">
        <f>'Calificaciones Informatica Indu'!F525</f>
        <v>0.5</v>
      </c>
      <c r="G525">
        <f>'Calificaciones Informatica Indu'!G525</f>
        <v>0.5</v>
      </c>
      <c r="H525">
        <f>'Calificaciones Informatica Indu'!H525</f>
        <v>0.4</v>
      </c>
      <c r="I525">
        <f>'Calificaciones Informatica Indu'!I525</f>
        <v>4.1</v>
      </c>
      <c r="J525">
        <f>'Calificaciones Informatica Indu'!J525</f>
        <v>2</v>
      </c>
      <c r="K525" t="str">
        <f>'Calificaciones Informatica Indu'!K525</f>
        <v>2015-2016</v>
      </c>
      <c r="L525">
        <f>'Calificaciones Informatica Indu'!L525</f>
        <v>2</v>
      </c>
    </row>
    <row r="526">
      <c r="A526">
        <f>'Calificaciones Informatica Indu'!A526</f>
        <v>525</v>
      </c>
      <c r="B526" t="str">
        <f>'Calificaciones Informatica Indu'!B526</f>
        <v>Sanchez Cendrero</v>
      </c>
      <c r="C526">
        <f>'Calificaciones Informatica Indu'!C526</f>
        <v>0.3</v>
      </c>
      <c r="D526">
        <f>'Calificaciones Informatica Indu'!D526</f>
        <v>1.21</v>
      </c>
      <c r="E526">
        <f>'Calificaciones Informatica Indu'!E526</f>
        <v>0.6</v>
      </c>
      <c r="F526">
        <f>'Calificaciones Informatica Indu'!F526</f>
        <v>0</v>
      </c>
      <c r="G526" t="str">
        <f>'Calificaciones Informatica Indu'!G526</f>
        <v>NP</v>
      </c>
      <c r="H526">
        <f>'Calificaciones Informatica Indu'!H526</f>
        <v>0.25</v>
      </c>
      <c r="I526" t="str">
        <f>'Calificaciones Informatica Indu'!I526</f>
        <v>NP</v>
      </c>
      <c r="J526">
        <f>'Calificaciones Informatica Indu'!J526</f>
        <v>2</v>
      </c>
      <c r="K526" t="str">
        <f>'Calificaciones Informatica Indu'!K526</f>
        <v>2015-2016</v>
      </c>
      <c r="L526">
        <f>'Calificaciones Informatica Indu'!L526</f>
        <v>3</v>
      </c>
    </row>
    <row r="527">
      <c r="A527">
        <f>'Calificaciones Informatica Indu'!A527</f>
        <v>526</v>
      </c>
      <c r="B527" t="str">
        <f>'Calificaciones Informatica Indu'!B527</f>
        <v>Serrano Gil</v>
      </c>
      <c r="C527">
        <f>'Calificaciones Informatica Indu'!C527</f>
        <v>0</v>
      </c>
      <c r="D527">
        <f>'Calificaciones Informatica Indu'!D527</f>
        <v>2</v>
      </c>
      <c r="E527">
        <f>'Calificaciones Informatica Indu'!E527</f>
        <v>0.15</v>
      </c>
      <c r="F527">
        <f>'Calificaciones Informatica Indu'!F527</f>
        <v>1.5</v>
      </c>
      <c r="G527">
        <f>'Calificaciones Informatica Indu'!G527</f>
        <v>1.75</v>
      </c>
      <c r="H527">
        <f>'Calificaciones Informatica Indu'!H527</f>
        <v>0.75</v>
      </c>
      <c r="I527">
        <f>'Calificaciones Informatica Indu'!I527</f>
        <v>6.2</v>
      </c>
      <c r="J527">
        <f>'Calificaciones Informatica Indu'!J527</f>
        <v>2</v>
      </c>
      <c r="K527" t="str">
        <f>'Calificaciones Informatica Indu'!K527</f>
        <v>2015-2016</v>
      </c>
      <c r="L527">
        <f>'Calificaciones Informatica Indu'!L527</f>
        <v>2</v>
      </c>
    </row>
    <row r="528">
      <c r="A528">
        <f>'Calificaciones Informatica Indu'!A528</f>
        <v>527</v>
      </c>
      <c r="B528" t="str">
        <f>'Calificaciones Informatica Indu'!B528</f>
        <v>Abenojar Ramiro, Miguel Ángel</v>
      </c>
      <c r="C528">
        <f>'Calificaciones Informatica Indu'!C528</f>
        <v>0</v>
      </c>
      <c r="D528">
        <f>'Calificaciones Informatica Indu'!D528</f>
        <v>1.38</v>
      </c>
      <c r="E528">
        <f>'Calificaciones Informatica Indu'!E528</f>
        <v>0.5</v>
      </c>
      <c r="F528">
        <f>'Calificaciones Informatica Indu'!F528</f>
        <v>0.8</v>
      </c>
      <c r="G528">
        <f>'Calificaciones Informatica Indu'!G528</f>
        <v>0</v>
      </c>
      <c r="H528">
        <f>'Calificaciones Informatica Indu'!H528</f>
        <v>0.7</v>
      </c>
      <c r="I528">
        <f>'Calificaciones Informatica Indu'!I528</f>
        <v>3.4</v>
      </c>
      <c r="J528">
        <f>'Calificaciones Informatica Indu'!J528</f>
        <v>1</v>
      </c>
      <c r="K528" t="str">
        <f>'Calificaciones Informatica Indu'!K528</f>
        <v>2016-2017</v>
      </c>
      <c r="L528">
        <f>'Calificaciones Informatica Indu'!L528</f>
        <v>6</v>
      </c>
    </row>
    <row r="529">
      <c r="A529">
        <f>'Calificaciones Informatica Indu'!A529</f>
        <v>528</v>
      </c>
      <c r="B529" t="str">
        <f>'Calificaciones Informatica Indu'!B529</f>
        <v>Arenas García, Victor Manuel</v>
      </c>
      <c r="C529">
        <f>'Calificaciones Informatica Indu'!C529</f>
        <v>0.5</v>
      </c>
      <c r="D529">
        <f>'Calificaciones Informatica Indu'!D529</f>
        <v>0.65</v>
      </c>
      <c r="E529">
        <f>'Calificaciones Informatica Indu'!E529</f>
        <v>0.65</v>
      </c>
      <c r="F529">
        <f>'Calificaciones Informatica Indu'!F529</f>
        <v>0</v>
      </c>
      <c r="G529">
        <f>'Calificaciones Informatica Indu'!G529</f>
        <v>0</v>
      </c>
      <c r="H529">
        <f>'Calificaciones Informatica Indu'!H529</f>
        <v>0.55</v>
      </c>
      <c r="I529">
        <f>'Calificaciones Informatica Indu'!I529</f>
        <v>2.3</v>
      </c>
      <c r="J529">
        <f>'Calificaciones Informatica Indu'!J529</f>
        <v>1</v>
      </c>
      <c r="K529" t="str">
        <f>'Calificaciones Informatica Indu'!K529</f>
        <v>2016-2017</v>
      </c>
      <c r="L529">
        <f>'Calificaciones Informatica Indu'!L529</f>
        <v>3</v>
      </c>
    </row>
    <row r="530">
      <c r="A530">
        <f>'Calificaciones Informatica Indu'!A530</f>
        <v>529</v>
      </c>
      <c r="B530" t="str">
        <f>'Calificaciones Informatica Indu'!B530</f>
        <v>Barquero Caballero, Mercedes</v>
      </c>
      <c r="C530">
        <f>'Calificaciones Informatica Indu'!C530</f>
        <v>0</v>
      </c>
      <c r="D530">
        <f>'Calificaciones Informatica Indu'!D530</f>
        <v>1.17</v>
      </c>
      <c r="E530">
        <f>'Calificaciones Informatica Indu'!E530</f>
        <v>1</v>
      </c>
      <c r="F530" t="str">
        <f>'Calificaciones Informatica Indu'!F530</f>
        <v>NP</v>
      </c>
      <c r="G530" t="str">
        <f>'Calificaciones Informatica Indu'!G530</f>
        <v>NP</v>
      </c>
      <c r="H530">
        <f>'Calificaciones Informatica Indu'!H530</f>
        <v>0.3</v>
      </c>
      <c r="I530" t="str">
        <f>'Calificaciones Informatica Indu'!I530</f>
        <v>NP</v>
      </c>
      <c r="J530">
        <f>'Calificaciones Informatica Indu'!J530</f>
        <v>1</v>
      </c>
      <c r="K530" t="str">
        <f>'Calificaciones Informatica Indu'!K530</f>
        <v>2016-2017</v>
      </c>
      <c r="L530">
        <f>'Calificaciones Informatica Indu'!L530</f>
        <v>1</v>
      </c>
    </row>
    <row r="531">
      <c r="A531">
        <f>'Calificaciones Informatica Indu'!A531</f>
        <v>530</v>
      </c>
      <c r="B531" t="str">
        <f>'Calificaciones Informatica Indu'!B531</f>
        <v>Blanco Metidieri, Sara</v>
      </c>
      <c r="C531">
        <f>'Calificaciones Informatica Indu'!C531</f>
        <v>0.7</v>
      </c>
      <c r="D531">
        <f>'Calificaciones Informatica Indu'!D531</f>
        <v>1.63</v>
      </c>
      <c r="E531">
        <f>'Calificaciones Informatica Indu'!E531</f>
        <v>0.6415</v>
      </c>
      <c r="F531">
        <f>'Calificaciones Informatica Indu'!F531</f>
        <v>1.5</v>
      </c>
      <c r="G531">
        <f>'Calificaciones Informatica Indu'!G531</f>
        <v>2.75</v>
      </c>
      <c r="H531">
        <f>'Calificaciones Informatica Indu'!H531</f>
        <v>1.5</v>
      </c>
      <c r="I531">
        <f>'Calificaciones Informatica Indu'!I531</f>
        <v>8.7</v>
      </c>
      <c r="J531">
        <f>'Calificaciones Informatica Indu'!J531</f>
        <v>1</v>
      </c>
      <c r="K531" t="str">
        <f>'Calificaciones Informatica Indu'!K531</f>
        <v>2016-2017</v>
      </c>
      <c r="L531">
        <f>'Calificaciones Informatica Indu'!L531</f>
        <v>1</v>
      </c>
    </row>
    <row r="532">
      <c r="A532">
        <f>'Calificaciones Informatica Indu'!A532</f>
        <v>531</v>
      </c>
      <c r="B532" t="str">
        <f>'Calificaciones Informatica Indu'!B532</f>
        <v>Bresó Saucedo, Carlos</v>
      </c>
      <c r="C532">
        <f>'Calificaciones Informatica Indu'!C532</f>
        <v>0.4</v>
      </c>
      <c r="D532">
        <f>'Calificaciones Informatica Indu'!D532</f>
        <v>1.16</v>
      </c>
      <c r="E532">
        <f>'Calificaciones Informatica Indu'!E532</f>
        <v>0.741</v>
      </c>
      <c r="F532">
        <f>'Calificaciones Informatica Indu'!F532</f>
        <v>0.675</v>
      </c>
      <c r="G532">
        <f>'Calificaciones Informatica Indu'!G532</f>
        <v>1.4</v>
      </c>
      <c r="H532">
        <f>'Calificaciones Informatica Indu'!H532</f>
        <v>0.75</v>
      </c>
      <c r="I532">
        <f>'Calificaciones Informatica Indu'!I532</f>
        <v>5.1</v>
      </c>
      <c r="J532">
        <f>'Calificaciones Informatica Indu'!J532</f>
        <v>1</v>
      </c>
      <c r="K532" t="str">
        <f>'Calificaciones Informatica Indu'!K532</f>
        <v>2016-2017</v>
      </c>
      <c r="L532">
        <f>'Calificaciones Informatica Indu'!L532</f>
        <v>1</v>
      </c>
    </row>
    <row r="533">
      <c r="A533">
        <f>'Calificaciones Informatica Indu'!A533</f>
        <v>532</v>
      </c>
      <c r="B533" t="str">
        <f>'Calificaciones Informatica Indu'!B533</f>
        <v>Castarnado Ramirez, Javier</v>
      </c>
      <c r="C533">
        <f>'Calificaciones Informatica Indu'!C533</f>
        <v>0.1</v>
      </c>
      <c r="D533">
        <f>'Calificaciones Informatica Indu'!D533</f>
        <v>1.33</v>
      </c>
      <c r="E533">
        <f>'Calificaciones Informatica Indu'!E533</f>
        <v>0</v>
      </c>
      <c r="F533" t="str">
        <f>'Calificaciones Informatica Indu'!F533</f>
        <v>NP</v>
      </c>
      <c r="G533" t="str">
        <f>'Calificaciones Informatica Indu'!G533</f>
        <v>NP</v>
      </c>
      <c r="H533">
        <f>'Calificaciones Informatica Indu'!H533</f>
        <v>0</v>
      </c>
      <c r="I533" t="str">
        <f>'Calificaciones Informatica Indu'!I533</f>
        <v>NP</v>
      </c>
      <c r="J533">
        <f>'Calificaciones Informatica Indu'!J533</f>
        <v>1</v>
      </c>
      <c r="K533" t="str">
        <f>'Calificaciones Informatica Indu'!K533</f>
        <v>2016-2017</v>
      </c>
      <c r="L533">
        <f>'Calificaciones Informatica Indu'!L533</f>
        <v>1</v>
      </c>
    </row>
    <row r="534">
      <c r="A534">
        <f>'Calificaciones Informatica Indu'!A534</f>
        <v>533</v>
      </c>
      <c r="B534" t="str">
        <f>'Calificaciones Informatica Indu'!B534</f>
        <v>Contador Carmona, Mario</v>
      </c>
      <c r="C534">
        <f>'Calificaciones Informatica Indu'!C534</f>
        <v>0</v>
      </c>
      <c r="D534">
        <f>'Calificaciones Informatica Indu'!D534</f>
        <v>1.32</v>
      </c>
      <c r="E534">
        <f>'Calificaciones Informatica Indu'!E534</f>
        <v>0.53</v>
      </c>
      <c r="F534">
        <f>'Calificaciones Informatica Indu'!F534</f>
        <v>0</v>
      </c>
      <c r="G534">
        <f>'Calificaciones Informatica Indu'!G534</f>
        <v>0</v>
      </c>
      <c r="H534">
        <f>'Calificaciones Informatica Indu'!H534</f>
        <v>0.75</v>
      </c>
      <c r="I534">
        <f>'Calificaciones Informatica Indu'!I534</f>
        <v>2.6</v>
      </c>
      <c r="J534">
        <f>'Calificaciones Informatica Indu'!J534</f>
        <v>1</v>
      </c>
      <c r="K534" t="str">
        <f>'Calificaciones Informatica Indu'!K534</f>
        <v>2016-2017</v>
      </c>
      <c r="L534">
        <f>'Calificaciones Informatica Indu'!L534</f>
        <v>3</v>
      </c>
    </row>
    <row r="535">
      <c r="A535">
        <f>'Calificaciones Informatica Indu'!A535</f>
        <v>534</v>
      </c>
      <c r="B535" t="str">
        <f>'Calificaciones Informatica Indu'!B535</f>
        <v>Custodio Arenal, Pablo Agustin</v>
      </c>
      <c r="C535">
        <f>'Calificaciones Informatica Indu'!C535</f>
        <v>0.1</v>
      </c>
      <c r="D535">
        <f>'Calificaciones Informatica Indu'!D535</f>
        <v>0.95</v>
      </c>
      <c r="E535">
        <f>'Calificaciones Informatica Indu'!E535</f>
        <v>0.8</v>
      </c>
      <c r="F535">
        <f>'Calificaciones Informatica Indu'!F535</f>
        <v>0</v>
      </c>
      <c r="G535">
        <f>'Calificaciones Informatica Indu'!G535</f>
        <v>0</v>
      </c>
      <c r="H535">
        <f>'Calificaciones Informatica Indu'!H535</f>
        <v>0.75</v>
      </c>
      <c r="I535">
        <f>'Calificaciones Informatica Indu'!I535</f>
        <v>1.6</v>
      </c>
      <c r="J535">
        <f>'Calificaciones Informatica Indu'!J535</f>
        <v>1</v>
      </c>
      <c r="K535" t="str">
        <f>'Calificaciones Informatica Indu'!K535</f>
        <v>2016-2017</v>
      </c>
      <c r="L535">
        <f>'Calificaciones Informatica Indu'!L535</f>
        <v>1</v>
      </c>
    </row>
    <row r="536">
      <c r="A536">
        <f>'Calificaciones Informatica Indu'!A536</f>
        <v>535</v>
      </c>
      <c r="B536" t="str">
        <f>'Calificaciones Informatica Indu'!B536</f>
        <v>Rafael Diaz, Borja</v>
      </c>
      <c r="C536">
        <f>'Calificaciones Informatica Indu'!C536</f>
        <v>0.1</v>
      </c>
      <c r="D536" t="str">
        <f>'Calificaciones Informatica Indu'!D536</f>
        <v>NP</v>
      </c>
      <c r="E536">
        <f>'Calificaciones Informatica Indu'!E536</f>
        <v>0.53</v>
      </c>
      <c r="F536" t="str">
        <f>'Calificaciones Informatica Indu'!F536</f>
        <v>NP</v>
      </c>
      <c r="G536" t="str">
        <f>'Calificaciones Informatica Indu'!G536</f>
        <v>NP</v>
      </c>
      <c r="H536">
        <f>'Calificaciones Informatica Indu'!H536</f>
        <v>0.2</v>
      </c>
      <c r="I536" t="str">
        <f>'Calificaciones Informatica Indu'!I536</f>
        <v>NP</v>
      </c>
      <c r="J536">
        <f>'Calificaciones Informatica Indu'!J536</f>
        <v>1</v>
      </c>
      <c r="K536" t="str">
        <f>'Calificaciones Informatica Indu'!K536</f>
        <v>2016-2017</v>
      </c>
      <c r="L536">
        <f>'Calificaciones Informatica Indu'!L536</f>
        <v>1</v>
      </c>
    </row>
    <row r="537">
      <c r="A537">
        <f>'Calificaciones Informatica Indu'!A537</f>
        <v>536</v>
      </c>
      <c r="B537" t="str">
        <f>'Calificaciones Informatica Indu'!B537</f>
        <v>Dorado Bautista, Sergio</v>
      </c>
      <c r="C537">
        <f>'Calificaciones Informatica Indu'!C537</f>
        <v>0</v>
      </c>
      <c r="D537" t="str">
        <f>'Calificaciones Informatica Indu'!D537</f>
        <v>NP</v>
      </c>
      <c r="E537">
        <f>'Calificaciones Informatica Indu'!E537</f>
        <v>0.7</v>
      </c>
      <c r="F537" t="str">
        <f>'Calificaciones Informatica Indu'!F537</f>
        <v>NP</v>
      </c>
      <c r="G537" t="str">
        <f>'Calificaciones Informatica Indu'!G537</f>
        <v>NP</v>
      </c>
      <c r="H537">
        <f>'Calificaciones Informatica Indu'!H537</f>
        <v>0.75</v>
      </c>
      <c r="I537" t="str">
        <f>'Calificaciones Informatica Indu'!I537</f>
        <v>NP</v>
      </c>
      <c r="J537">
        <f>'Calificaciones Informatica Indu'!J537</f>
        <v>1</v>
      </c>
      <c r="K537" t="str">
        <f>'Calificaciones Informatica Indu'!K537</f>
        <v>2016-2017</v>
      </c>
      <c r="L537">
        <f>'Calificaciones Informatica Indu'!L537</f>
        <v>6</v>
      </c>
    </row>
    <row r="538">
      <c r="A538">
        <f>'Calificaciones Informatica Indu'!A538</f>
        <v>537</v>
      </c>
      <c r="B538" t="str">
        <f>'Calificaciones Informatica Indu'!B538</f>
        <v>Fernández González, Carmen</v>
      </c>
      <c r="C538">
        <f>'Calificaciones Informatica Indu'!C538</f>
        <v>0.7</v>
      </c>
      <c r="D538">
        <f>'Calificaciones Informatica Indu'!D538</f>
        <v>1.46</v>
      </c>
      <c r="E538">
        <f>'Calificaciones Informatica Indu'!E538</f>
        <v>0.6</v>
      </c>
      <c r="F538">
        <f>'Calificaciones Informatica Indu'!F538</f>
        <v>0</v>
      </c>
      <c r="G538">
        <f>'Calificaciones Informatica Indu'!G538</f>
        <v>0.2</v>
      </c>
      <c r="H538">
        <f>'Calificaciones Informatica Indu'!H538</f>
        <v>0.8</v>
      </c>
      <c r="I538">
        <f>'Calificaciones Informatica Indu'!I538</f>
        <v>3.7</v>
      </c>
      <c r="J538">
        <f>'Calificaciones Informatica Indu'!J538</f>
        <v>1</v>
      </c>
      <c r="K538" t="str">
        <f>'Calificaciones Informatica Indu'!K538</f>
        <v>2016-2017</v>
      </c>
      <c r="L538">
        <f>'Calificaciones Informatica Indu'!L538</f>
        <v>3</v>
      </c>
    </row>
    <row r="539">
      <c r="A539">
        <f>'Calificaciones Informatica Indu'!A539</f>
        <v>538</v>
      </c>
      <c r="B539" t="str">
        <f>'Calificaciones Informatica Indu'!B539</f>
        <v>García Sánchez, Javier</v>
      </c>
      <c r="C539">
        <f>'Calificaciones Informatica Indu'!C539</f>
        <v>0</v>
      </c>
      <c r="D539">
        <f>'Calificaciones Informatica Indu'!D539</f>
        <v>1.5</v>
      </c>
      <c r="E539">
        <f>'Calificaciones Informatica Indu'!E539</f>
        <v>0.95</v>
      </c>
      <c r="F539" t="str">
        <f>'Calificaciones Informatica Indu'!F539</f>
        <v>NP</v>
      </c>
      <c r="G539" t="str">
        <f>'Calificaciones Informatica Indu'!G539</f>
        <v>NP</v>
      </c>
      <c r="H539">
        <f>'Calificaciones Informatica Indu'!H539</f>
        <v>0</v>
      </c>
      <c r="I539" t="str">
        <f>'Calificaciones Informatica Indu'!I539</f>
        <v>NP</v>
      </c>
      <c r="J539">
        <f>'Calificaciones Informatica Indu'!J539</f>
        <v>1</v>
      </c>
      <c r="K539" t="str">
        <f>'Calificaciones Informatica Indu'!K539</f>
        <v>2016-2017</v>
      </c>
      <c r="L539">
        <f>'Calificaciones Informatica Indu'!L539</f>
        <v>6</v>
      </c>
    </row>
    <row r="540">
      <c r="A540">
        <f>'Calificaciones Informatica Indu'!A540</f>
        <v>539</v>
      </c>
      <c r="B540" t="str">
        <f>'Calificaciones Informatica Indu'!B540</f>
        <v>Hidalgo Calero, José Antonio</v>
      </c>
      <c r="C540">
        <f>'Calificaciones Informatica Indu'!C540</f>
        <v>1</v>
      </c>
      <c r="D540">
        <f>'Calificaciones Informatica Indu'!D540</f>
        <v>1.75</v>
      </c>
      <c r="E540">
        <f>'Calificaciones Informatica Indu'!E540</f>
        <v>0.8</v>
      </c>
      <c r="F540">
        <f>'Calificaciones Informatica Indu'!F540</f>
        <v>1.2</v>
      </c>
      <c r="G540">
        <f>'Calificaciones Informatica Indu'!G540</f>
        <v>2.9</v>
      </c>
      <c r="H540">
        <f>'Calificaciones Informatica Indu'!H540</f>
        <v>1.5</v>
      </c>
      <c r="I540">
        <f>'Calificaciones Informatica Indu'!I540</f>
        <v>9.5</v>
      </c>
      <c r="J540">
        <f>'Calificaciones Informatica Indu'!J540</f>
        <v>1</v>
      </c>
      <c r="K540" t="str">
        <f>'Calificaciones Informatica Indu'!K540</f>
        <v>2016-2017</v>
      </c>
      <c r="L540">
        <f>'Calificaciones Informatica Indu'!L540</f>
        <v>1</v>
      </c>
    </row>
    <row r="541">
      <c r="A541">
        <f>'Calificaciones Informatica Indu'!A541</f>
        <v>540</v>
      </c>
      <c r="B541" t="str">
        <f>'Calificaciones Informatica Indu'!B541</f>
        <v>Lozano Castellanos, Carlos</v>
      </c>
      <c r="C541">
        <f>'Calificaciones Informatica Indu'!C541</f>
        <v>1</v>
      </c>
      <c r="D541">
        <f>'Calificaciones Informatica Indu'!D541</f>
        <v>1.33</v>
      </c>
      <c r="E541">
        <f>'Calificaciones Informatica Indu'!E541</f>
        <v>1</v>
      </c>
      <c r="F541">
        <f>'Calificaciones Informatica Indu'!F541</f>
        <v>1.425</v>
      </c>
      <c r="G541">
        <f>'Calificaciones Informatica Indu'!G541</f>
        <v>2.2</v>
      </c>
      <c r="H541">
        <f>'Calificaciones Informatica Indu'!H541</f>
        <v>0.8</v>
      </c>
      <c r="I541">
        <f>'Calificaciones Informatica Indu'!I541</f>
        <v>7.8</v>
      </c>
      <c r="J541">
        <f>'Calificaciones Informatica Indu'!J541</f>
        <v>1</v>
      </c>
      <c r="K541" t="str">
        <f>'Calificaciones Informatica Indu'!K541</f>
        <v>2016-2017</v>
      </c>
      <c r="L541">
        <f>'Calificaciones Informatica Indu'!L541</f>
        <v>1</v>
      </c>
    </row>
    <row r="542">
      <c r="A542">
        <f>'Calificaciones Informatica Indu'!A542</f>
        <v>541</v>
      </c>
      <c r="B542" t="str">
        <f>'Calificaciones Informatica Indu'!B542</f>
        <v>Moreno Salgado, Antonio</v>
      </c>
      <c r="C542">
        <f>'Calificaciones Informatica Indu'!C542</f>
        <v>0.4</v>
      </c>
      <c r="D542">
        <f>'Calificaciones Informatica Indu'!D542</f>
        <v>0.66</v>
      </c>
      <c r="E542">
        <f>'Calificaciones Informatica Indu'!E542</f>
        <v>0.65</v>
      </c>
      <c r="F542" t="str">
        <f>'Calificaciones Informatica Indu'!F542</f>
        <v>NP</v>
      </c>
      <c r="G542" t="str">
        <f>'Calificaciones Informatica Indu'!G542</f>
        <v>NP</v>
      </c>
      <c r="H542">
        <f>'Calificaciones Informatica Indu'!H542</f>
        <v>0.2</v>
      </c>
      <c r="I542" t="str">
        <f>'Calificaciones Informatica Indu'!I542</f>
        <v>NP</v>
      </c>
      <c r="J542">
        <f>'Calificaciones Informatica Indu'!J542</f>
        <v>1</v>
      </c>
      <c r="K542" t="str">
        <f>'Calificaciones Informatica Indu'!K542</f>
        <v>2016-2017</v>
      </c>
      <c r="L542">
        <f>'Calificaciones Informatica Indu'!L542</f>
        <v>3</v>
      </c>
    </row>
    <row r="543">
      <c r="A543">
        <f>'Calificaciones Informatica Indu'!A543</f>
        <v>542</v>
      </c>
      <c r="B543" t="str">
        <f>'Calificaciones Informatica Indu'!B543</f>
        <v>Muñoz Martínez, Sergio</v>
      </c>
      <c r="C543">
        <f>'Calificaciones Informatica Indu'!C543</f>
        <v>0.5</v>
      </c>
      <c r="D543">
        <f>'Calificaciones Informatica Indu'!D543</f>
        <v>1.56</v>
      </c>
      <c r="E543">
        <f>'Calificaciones Informatica Indu'!E543</f>
        <v>0.737</v>
      </c>
      <c r="F543">
        <f>'Calificaciones Informatica Indu'!F543</f>
        <v>1.275</v>
      </c>
      <c r="G543">
        <f>'Calificaciones Informatica Indu'!G543</f>
        <v>0.9</v>
      </c>
      <c r="H543">
        <f>'Calificaciones Informatica Indu'!H543</f>
        <v>0.95</v>
      </c>
      <c r="I543">
        <f>'Calificaciones Informatica Indu'!I543</f>
        <v>5.9</v>
      </c>
      <c r="J543">
        <f>'Calificaciones Informatica Indu'!J543</f>
        <v>1</v>
      </c>
      <c r="K543" t="str">
        <f>'Calificaciones Informatica Indu'!K543</f>
        <v>2016-2017</v>
      </c>
      <c r="L543">
        <f>'Calificaciones Informatica Indu'!L543</f>
        <v>1</v>
      </c>
    </row>
    <row r="544">
      <c r="A544">
        <f>'Calificaciones Informatica Indu'!A544</f>
        <v>543</v>
      </c>
      <c r="B544" t="str">
        <f>'Calificaciones Informatica Indu'!B544</f>
        <v>Neguema MBA, Manuel</v>
      </c>
      <c r="C544">
        <f>'Calificaciones Informatica Indu'!C544</f>
        <v>0.1</v>
      </c>
      <c r="D544">
        <f>'Calificaciones Informatica Indu'!D544</f>
        <v>0.98</v>
      </c>
      <c r="E544">
        <f>'Calificaciones Informatica Indu'!E544</f>
        <v>0.4</v>
      </c>
      <c r="F544">
        <f>'Calificaciones Informatica Indu'!F544</f>
        <v>0.3</v>
      </c>
      <c r="G544" t="str">
        <f>'Calificaciones Informatica Indu'!G544</f>
        <v>NP</v>
      </c>
      <c r="H544">
        <f>'Calificaciones Informatica Indu'!H544</f>
        <v>0.12</v>
      </c>
      <c r="I544" t="str">
        <f>'Calificaciones Informatica Indu'!I544</f>
        <v>NP</v>
      </c>
      <c r="J544">
        <f>'Calificaciones Informatica Indu'!J544</f>
        <v>1</v>
      </c>
      <c r="K544" t="str">
        <f>'Calificaciones Informatica Indu'!K544</f>
        <v>2016-2017</v>
      </c>
      <c r="L544">
        <f>'Calificaciones Informatica Indu'!L544</f>
        <v>1</v>
      </c>
    </row>
    <row r="545">
      <c r="A545">
        <f>'Calificaciones Informatica Indu'!A545</f>
        <v>544</v>
      </c>
      <c r="B545" t="str">
        <f>'Calificaciones Informatica Indu'!B545</f>
        <v>Orellana Cerrillo, David</v>
      </c>
      <c r="C545">
        <f>'Calificaciones Informatica Indu'!C545</f>
        <v>0.6</v>
      </c>
      <c r="D545">
        <f>'Calificaciones Informatica Indu'!D545</f>
        <v>1.06</v>
      </c>
      <c r="E545">
        <f>'Calificaciones Informatica Indu'!E545</f>
        <v>0.6</v>
      </c>
      <c r="F545">
        <f>'Calificaciones Informatica Indu'!F545</f>
        <v>0.675</v>
      </c>
      <c r="G545">
        <f>'Calificaciones Informatica Indu'!G545</f>
        <v>0.75</v>
      </c>
      <c r="H545">
        <f>'Calificaciones Informatica Indu'!H545</f>
        <v>0.75</v>
      </c>
      <c r="I545">
        <f>'Calificaciones Informatica Indu'!I545</f>
        <v>4.4</v>
      </c>
      <c r="J545">
        <f>'Calificaciones Informatica Indu'!J545</f>
        <v>1</v>
      </c>
      <c r="K545" t="str">
        <f>'Calificaciones Informatica Indu'!K545</f>
        <v>2016-2017</v>
      </c>
      <c r="L545">
        <f>'Calificaciones Informatica Indu'!L545</f>
        <v>3</v>
      </c>
    </row>
    <row r="546">
      <c r="A546">
        <f>'Calificaciones Informatica Indu'!A546</f>
        <v>545</v>
      </c>
      <c r="B546" t="str">
        <f>'Calificaciones Informatica Indu'!B546</f>
        <v>Palomero Flores, Antonio</v>
      </c>
      <c r="C546">
        <f>'Calificaciones Informatica Indu'!C546</f>
        <v>0.1</v>
      </c>
      <c r="D546">
        <f>'Calificaciones Informatica Indu'!D546</f>
        <v>0.3</v>
      </c>
      <c r="E546">
        <f>'Calificaciones Informatica Indu'!E546</f>
        <v>0.6415</v>
      </c>
      <c r="F546">
        <f>'Calificaciones Informatica Indu'!F546</f>
        <v>0.075</v>
      </c>
      <c r="G546" t="str">
        <f>'Calificaciones Informatica Indu'!G546</f>
        <v>NP</v>
      </c>
      <c r="H546">
        <f>'Calificaciones Informatica Indu'!H546</f>
        <v>0.5</v>
      </c>
      <c r="I546" t="str">
        <f>'Calificaciones Informatica Indu'!I546</f>
        <v>NP</v>
      </c>
      <c r="J546">
        <f>'Calificaciones Informatica Indu'!J546</f>
        <v>1</v>
      </c>
      <c r="K546" t="str">
        <f>'Calificaciones Informatica Indu'!K546</f>
        <v>2016-2017</v>
      </c>
      <c r="L546">
        <f>'Calificaciones Informatica Indu'!L546</f>
        <v>1</v>
      </c>
    </row>
    <row r="547">
      <c r="A547">
        <f>'Calificaciones Informatica Indu'!A547</f>
        <v>546</v>
      </c>
      <c r="B547" t="str">
        <f>'Calificaciones Informatica Indu'!B547</f>
        <v>Rodriguez Flores, Laura</v>
      </c>
      <c r="C547">
        <f>'Calificaciones Informatica Indu'!C547</f>
        <v>0.5</v>
      </c>
      <c r="D547">
        <f>'Calificaciones Informatica Indu'!D547</f>
        <v>0.86</v>
      </c>
      <c r="E547">
        <f>'Calificaciones Informatica Indu'!E547</f>
        <v>0.7</v>
      </c>
      <c r="F547">
        <f>'Calificaciones Informatica Indu'!F547</f>
        <v>0.75</v>
      </c>
      <c r="G547">
        <f>'Calificaciones Informatica Indu'!G547</f>
        <v>0.2</v>
      </c>
      <c r="H547">
        <f>'Calificaciones Informatica Indu'!H547</f>
        <v>0.7</v>
      </c>
      <c r="I547">
        <f>'Calificaciones Informatica Indu'!I547</f>
        <v>3.7</v>
      </c>
      <c r="J547">
        <f>'Calificaciones Informatica Indu'!J547</f>
        <v>1</v>
      </c>
      <c r="K547" t="str">
        <f>'Calificaciones Informatica Indu'!K547</f>
        <v>2016-2017</v>
      </c>
      <c r="L547">
        <f>'Calificaciones Informatica Indu'!L547</f>
        <v>3</v>
      </c>
    </row>
    <row r="548">
      <c r="A548">
        <f>'Calificaciones Informatica Indu'!A548</f>
        <v>547</v>
      </c>
      <c r="B548" t="str">
        <f>'Calificaciones Informatica Indu'!B548</f>
        <v>Rodriguez Tarrat, Alberto</v>
      </c>
      <c r="C548">
        <f>'Calificaciones Informatica Indu'!C548</f>
        <v>0.8</v>
      </c>
      <c r="D548">
        <f>'Calificaciones Informatica Indu'!D548</f>
        <v>0.87</v>
      </c>
      <c r="E548">
        <f>'Calificaciones Informatica Indu'!E548</f>
        <v>0.7</v>
      </c>
      <c r="F548">
        <f>'Calificaciones Informatica Indu'!F548</f>
        <v>0.675</v>
      </c>
      <c r="G548">
        <f>'Calificaciones Informatica Indu'!G548</f>
        <v>0.2</v>
      </c>
      <c r="H548">
        <f>'Calificaciones Informatica Indu'!H548</f>
        <v>0.75</v>
      </c>
      <c r="I548">
        <f>'Calificaciones Informatica Indu'!I548</f>
        <v>3.9</v>
      </c>
      <c r="J548">
        <f>'Calificaciones Informatica Indu'!J548</f>
        <v>1</v>
      </c>
      <c r="K548" t="str">
        <f>'Calificaciones Informatica Indu'!K548</f>
        <v>2016-2017</v>
      </c>
      <c r="L548">
        <f>'Calificaciones Informatica Indu'!L548</f>
        <v>3</v>
      </c>
    </row>
    <row r="549">
      <c r="A549">
        <f>'Calificaciones Informatica Indu'!A549</f>
        <v>548</v>
      </c>
      <c r="B549" t="str">
        <f>'Calificaciones Informatica Indu'!B549</f>
        <v>Sánchez Cendrero, Daniel</v>
      </c>
      <c r="C549">
        <f>'Calificaciones Informatica Indu'!C549</f>
        <v>0</v>
      </c>
      <c r="D549">
        <f>'Calificaciones Informatica Indu'!D549</f>
        <v>0.95</v>
      </c>
      <c r="E549">
        <f>'Calificaciones Informatica Indu'!E549</f>
        <v>0.6</v>
      </c>
      <c r="F549">
        <f>'Calificaciones Informatica Indu'!F549</f>
        <v>0.3</v>
      </c>
      <c r="G549" t="str">
        <f>'Calificaciones Informatica Indu'!G549</f>
        <v>NP</v>
      </c>
      <c r="H549">
        <f>'Calificaciones Informatica Indu'!H549</f>
        <v>0.75</v>
      </c>
      <c r="I549" t="str">
        <f>'Calificaciones Informatica Indu'!I549</f>
        <v>NP</v>
      </c>
      <c r="J549">
        <f>'Calificaciones Informatica Indu'!J549</f>
        <v>1</v>
      </c>
      <c r="K549" t="str">
        <f>'Calificaciones Informatica Indu'!K549</f>
        <v>2016-2017</v>
      </c>
      <c r="L549">
        <f>'Calificaciones Informatica Indu'!L549</f>
        <v>2</v>
      </c>
    </row>
    <row r="550">
      <c r="A550">
        <f>'Calificaciones Informatica Indu'!A550</f>
        <v>549</v>
      </c>
      <c r="B550" t="str">
        <f>'Calificaciones Informatica Indu'!B550</f>
        <v>Sánchez Hermosilla Osorio, Raquel</v>
      </c>
      <c r="C550">
        <f>'Calificaciones Informatica Indu'!C550</f>
        <v>0.1</v>
      </c>
      <c r="D550">
        <f>'Calificaciones Informatica Indu'!D550</f>
        <v>1.58</v>
      </c>
      <c r="E550">
        <f>'Calificaciones Informatica Indu'!E550</f>
        <v>0.741</v>
      </c>
      <c r="F550">
        <f>'Calificaciones Informatica Indu'!F550</f>
        <v>0</v>
      </c>
      <c r="G550">
        <f>'Calificaciones Informatica Indu'!G550</f>
        <v>0</v>
      </c>
      <c r="H550">
        <f>'Calificaciones Informatica Indu'!H550</f>
        <v>1</v>
      </c>
      <c r="I550">
        <f>'Calificaciones Informatica Indu'!I550</f>
        <v>3.4</v>
      </c>
      <c r="J550">
        <f>'Calificaciones Informatica Indu'!J550</f>
        <v>1</v>
      </c>
      <c r="K550" t="str">
        <f>'Calificaciones Informatica Indu'!K550</f>
        <v>2016-2017</v>
      </c>
      <c r="L550">
        <f>'Calificaciones Informatica Indu'!L550</f>
        <v>1</v>
      </c>
    </row>
    <row r="551">
      <c r="A551">
        <f>'Calificaciones Informatica Indu'!A551</f>
        <v>550</v>
      </c>
      <c r="B551" t="str">
        <f>'Calificaciones Informatica Indu'!B551</f>
        <v>Tintorero Cerro, Alfonso</v>
      </c>
      <c r="C551">
        <f>'Calificaciones Informatica Indu'!C551</f>
        <v>0.1</v>
      </c>
      <c r="D551">
        <f>'Calificaciones Informatica Indu'!D551</f>
        <v>0.7</v>
      </c>
      <c r="E551">
        <f>'Calificaciones Informatica Indu'!E551</f>
        <v>0.737</v>
      </c>
      <c r="F551">
        <f>'Calificaciones Informatica Indu'!F551</f>
        <v>0</v>
      </c>
      <c r="G551">
        <f>'Calificaciones Informatica Indu'!G551</f>
        <v>0</v>
      </c>
      <c r="H551">
        <f>'Calificaciones Informatica Indu'!H551</f>
        <v>0.5</v>
      </c>
      <c r="I551">
        <f>'Calificaciones Informatica Indu'!I551</f>
        <v>2</v>
      </c>
      <c r="J551">
        <f>'Calificaciones Informatica Indu'!J551</f>
        <v>1</v>
      </c>
      <c r="K551" t="str">
        <f>'Calificaciones Informatica Indu'!K551</f>
        <v>2016-2017</v>
      </c>
      <c r="L551">
        <f>'Calificaciones Informatica Indu'!L551</f>
        <v>1</v>
      </c>
    </row>
    <row r="552">
      <c r="A552">
        <f>'Calificaciones Informatica Indu'!A552</f>
        <v>551</v>
      </c>
      <c r="B552" t="str">
        <f>'Calificaciones Informatica Indu'!B552</f>
        <v>Varea Delgado, María</v>
      </c>
      <c r="C552">
        <f>'Calificaciones Informatica Indu'!C552</f>
        <v>0.5</v>
      </c>
      <c r="D552">
        <f>'Calificaciones Informatica Indu'!D552</f>
        <v>1.93</v>
      </c>
      <c r="E552">
        <f>'Calificaciones Informatica Indu'!E552</f>
        <v>0.741</v>
      </c>
      <c r="F552">
        <f>'Calificaciones Informatica Indu'!F552</f>
        <v>0.825</v>
      </c>
      <c r="G552" t="str">
        <f>'Calificaciones Informatica Indu'!G552</f>
        <v>NP</v>
      </c>
      <c r="H552">
        <f>'Calificaciones Informatica Indu'!H552</f>
        <v>0.75</v>
      </c>
      <c r="I552" t="str">
        <f>'Calificaciones Informatica Indu'!I552</f>
        <v>NP</v>
      </c>
      <c r="J552">
        <f>'Calificaciones Informatica Indu'!J552</f>
        <v>1</v>
      </c>
      <c r="K552" t="str">
        <f>'Calificaciones Informatica Indu'!K552</f>
        <v>2016-2017</v>
      </c>
      <c r="L552">
        <f>'Calificaciones Informatica Indu'!L552</f>
        <v>1</v>
      </c>
    </row>
    <row r="553">
      <c r="A553" t="str">
        <f>'Calificaciones Informatica Indu'!A553</f>
        <v/>
      </c>
      <c r="B553" t="str">
        <f>'Calificaciones Informatica Indu'!B553</f>
        <v/>
      </c>
      <c r="C553" t="str">
        <f>'Calificaciones Informatica Indu'!C553</f>
        <v>T1</v>
      </c>
      <c r="D553" t="str">
        <f>'Calificaciones Informatica Indu'!D553</f>
        <v>T2</v>
      </c>
      <c r="E553" t="str">
        <f>'Calificaciones Informatica Indu'!E553</f>
        <v>T3</v>
      </c>
      <c r="F553" t="str">
        <f>'Calificaciones Informatica Indu'!F553</f>
        <v>T4</v>
      </c>
      <c r="G553" t="str">
        <f>'Calificaciones Informatica Indu'!G553</f>
        <v>T5</v>
      </c>
      <c r="H553" t="str">
        <f>'Calificaciones Informatica Indu'!H553</f>
        <v>T6</v>
      </c>
      <c r="I553" t="str">
        <f>'Calificaciones Informatica Indu'!I553</f>
        <v/>
      </c>
      <c r="J553" t="str">
        <f>'Calificaciones Informatica Indu'!J553</f>
        <v/>
      </c>
      <c r="K553" t="str">
        <f>'Calificaciones Informatica Indu'!K553</f>
        <v/>
      </c>
      <c r="L553" t="str">
        <f>'Calificaciones Informatica Indu'!L553</f>
        <v/>
      </c>
    </row>
    <row r="554">
      <c r="A554" t="str">
        <f>'Calificaciones Informatica Indu'!A562</f>
        <v/>
      </c>
      <c r="B554" t="str">
        <f>'Calificaciones Informatica Indu'!B562</f>
        <v/>
      </c>
      <c r="C554" t="str">
        <f>'Calificaciones Informatica Indu'!C562</f>
        <v>T1</v>
      </c>
      <c r="D554" t="str">
        <f>'Calificaciones Informatica Indu'!D562</f>
        <v>T2</v>
      </c>
      <c r="E554" t="str">
        <f>'Calificaciones Informatica Indu'!E562</f>
        <v>T3</v>
      </c>
      <c r="F554" t="str">
        <f>'Calificaciones Informatica Indu'!F562</f>
        <v>T4</v>
      </c>
      <c r="G554" t="str">
        <f>'Calificaciones Informatica Indu'!G562</f>
        <v>T5</v>
      </c>
      <c r="H554" t="str">
        <f>'Calificaciones Informatica Indu'!H562</f>
        <v>T6</v>
      </c>
      <c r="I554" t="str">
        <f>'Calificaciones Informatica Indu'!I562</f>
        <v/>
      </c>
      <c r="J554" t="str">
        <f>'Calificaciones Informatica Indu'!J562</f>
        <v/>
      </c>
      <c r="K554" t="str">
        <f>'Calificaciones Informatica Indu'!K562</f>
        <v/>
      </c>
      <c r="L554" t="str">
        <f>'Calificaciones Informatica Indu'!L562</f>
        <v/>
      </c>
    </row>
    <row r="555">
      <c r="A555" t="str">
        <f>'Calificaciones Informatica Indu'!A565</f>
        <v/>
      </c>
      <c r="B555" t="str">
        <f>'Calificaciones Informatica Indu'!B565</f>
        <v>Average mark</v>
      </c>
      <c r="C555">
        <f>'Calificaciones Informatica Indu'!C565</f>
        <v>0.46</v>
      </c>
      <c r="D555">
        <f>'Calificaciones Informatica Indu'!D565</f>
        <v>1.23</v>
      </c>
      <c r="E555">
        <f>'Calificaciones Informatica Indu'!E565</f>
        <v>0.73</v>
      </c>
      <c r="F555">
        <f>'Calificaciones Informatica Indu'!F565</f>
        <v>0.69</v>
      </c>
      <c r="G555">
        <f>'Calificaciones Informatica Indu'!G565</f>
        <v>1.18</v>
      </c>
      <c r="H555">
        <f>'Calificaciones Informatica Indu'!H565</f>
        <v>0.74</v>
      </c>
      <c r="I555" t="str">
        <f>'Calificaciones Informatica Indu'!I565</f>
        <v/>
      </c>
      <c r="J555" t="str">
        <f>'Calificaciones Informatica Indu'!J565</f>
        <v/>
      </c>
      <c r="K555" t="str">
        <f>'Calificaciones Informatica Indu'!K565</f>
        <v/>
      </c>
      <c r="L555" t="str">
        <f>'Calificaciones Informatica Indu'!L565</f>
        <v/>
      </c>
    </row>
    <row r="556">
      <c r="A556" t="str">
        <f>'Calificaciones Informatica Indu'!A566</f>
        <v/>
      </c>
      <c r="B556" t="str">
        <f>'Calificaciones Informatica Indu'!B566</f>
        <v/>
      </c>
      <c r="C556" t="str">
        <f>'Calificaciones Informatica Indu'!C566</f>
        <v/>
      </c>
      <c r="D556" t="str">
        <f>'Calificaciones Informatica Indu'!D566</f>
        <v/>
      </c>
      <c r="E556" t="str">
        <f>'Calificaciones Informatica Indu'!E566</f>
        <v/>
      </c>
      <c r="F556" t="str">
        <f>'Calificaciones Informatica Indu'!F566</f>
        <v/>
      </c>
      <c r="G556" t="str">
        <f>'Calificaciones Informatica Indu'!G566</f>
        <v/>
      </c>
      <c r="H556" t="str">
        <f>'Calificaciones Informatica Indu'!H566</f>
        <v/>
      </c>
      <c r="I556" t="str">
        <f>'Calificaciones Informatica Indu'!I566</f>
        <v/>
      </c>
      <c r="J556" t="str">
        <f>'Calificaciones Informatica Indu'!J566</f>
        <v/>
      </c>
      <c r="K556" t="str">
        <f>'Calificaciones Informatica Indu'!K566</f>
        <v/>
      </c>
      <c r="L556" t="str">
        <f>'Calificaciones Informatica Indu'!L566</f>
        <v/>
      </c>
    </row>
    <row r="557">
      <c r="A557" t="str">
        <f>'Calificaciones Informatica Indu'!A569</f>
        <v/>
      </c>
      <c r="B557" t="str">
        <f>'Calificaciones Informatica Indu'!B569</f>
        <v/>
      </c>
      <c r="C557" t="str">
        <f>'Calificaciones Informatica Indu'!C569</f>
        <v/>
      </c>
      <c r="D557" t="str">
        <f>'Calificaciones Informatica Indu'!D569</f>
        <v/>
      </c>
      <c r="E557" t="str">
        <f>'Calificaciones Informatica Indu'!E569</f>
        <v/>
      </c>
      <c r="F557" t="str">
        <f>'Calificaciones Informatica Indu'!F569</f>
        <v/>
      </c>
      <c r="G557" t="str">
        <f>'Calificaciones Informatica Indu'!G569</f>
        <v/>
      </c>
      <c r="H557" t="str">
        <f>'Calificaciones Informatica Indu'!H569</f>
        <v/>
      </c>
      <c r="I557" t="str">
        <f>'Calificaciones Informatica Indu'!I569</f>
        <v/>
      </c>
      <c r="J557" t="str">
        <f>'Calificaciones Informatica Indu'!J569</f>
        <v/>
      </c>
      <c r="K557" t="str">
        <f>'Calificaciones Informatica Indu'!K569</f>
        <v/>
      </c>
      <c r="L557" t="str">
        <f>'Calificaciones Informatica Indu'!L569</f>
        <v/>
      </c>
    </row>
  </sheetData>
  <drawing r:id="rId1"/>
</worksheet>
</file>