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os\P7 - entregue\"/>
    </mc:Choice>
  </mc:AlternateContent>
  <xr:revisionPtr revIDLastSave="0" documentId="13_ncr:1_{5FC96348-A8D8-4204-8582-F9537C2E5739}" xr6:coauthVersionLast="47" xr6:coauthVersionMax="47" xr10:uidLastSave="{00000000-0000-0000-0000-000000000000}"/>
  <bookViews>
    <workbookView xWindow="-120" yWindow="-120" windowWidth="23280" windowHeight="15000" tabRatio="810" xr2:uid="{A9CBE72D-B412-4EF1-B62E-6F79FB39998D}"/>
  </bookViews>
  <sheets>
    <sheet name="P7.04- Visitantes " sheetId="37" r:id="rId1"/>
  </sheets>
  <definedNames>
    <definedName name="_xlnm.Print_Area" localSheetId="0">'P7.04- Visitantes '!$A$1:$M$87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37" l="1"/>
  <c r="D23" i="37"/>
  <c r="G23" i="37"/>
  <c r="E23" i="37"/>
  <c r="I23" i="37"/>
  <c r="G22" i="37"/>
  <c r="G21" i="37"/>
  <c r="G20" i="37"/>
  <c r="G19" i="37"/>
  <c r="G18" i="37"/>
  <c r="G17" i="37"/>
  <c r="G16" i="37"/>
  <c r="G15" i="37"/>
  <c r="G14" i="37"/>
  <c r="G13" i="37"/>
  <c r="F13" i="37"/>
  <c r="F14" i="37"/>
  <c r="F15" i="37"/>
  <c r="F16" i="37"/>
  <c r="G12" i="37"/>
  <c r="F12" i="37"/>
  <c r="G11" i="37"/>
  <c r="F11" i="37"/>
  <c r="F17" i="37"/>
  <c r="F18" i="37"/>
  <c r="F19" i="37"/>
  <c r="H14" i="37"/>
  <c r="H11" i="37"/>
  <c r="F20" i="37"/>
  <c r="F21" i="37"/>
  <c r="H20" i="37"/>
  <c r="H17" i="37"/>
</calcChain>
</file>

<file path=xl/sharedStrings.xml><?xml version="1.0" encoding="utf-8"?>
<sst xmlns="http://schemas.openxmlformats.org/spreadsheetml/2006/main" count="42" uniqueCount="41">
  <si>
    <t>Meta</t>
  </si>
  <si>
    <t>Setembro</t>
  </si>
  <si>
    <t>Outubro</t>
  </si>
  <si>
    <t>Novembro</t>
  </si>
  <si>
    <t>Dezembro</t>
  </si>
  <si>
    <t>Mês</t>
  </si>
  <si>
    <t>RELATÓRIO DE MONITORIZAÇÃO</t>
  </si>
  <si>
    <t>Processo</t>
  </si>
  <si>
    <t>Objectivo</t>
  </si>
  <si>
    <t>Comentários: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</si>
  <si>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</si>
  <si>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</si>
  <si>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</si>
  <si>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</si>
  <si>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</si>
  <si>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</si>
  <si>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</si>
  <si>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</si>
  <si>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 xml:space="preserve">Origem dos dados: </t>
  </si>
  <si>
    <t>_______________________            __________ / __________ / __________</t>
  </si>
  <si>
    <t>Meta (%)</t>
  </si>
  <si>
    <t>P7- Gestão de Parque Zoológico</t>
  </si>
  <si>
    <t>IQ.1.0.15/01</t>
  </si>
  <si>
    <t>Número de Visitantes</t>
  </si>
  <si>
    <t>Programa Primavera</t>
  </si>
  <si>
    <t>Trimestre</t>
  </si>
  <si>
    <t>1º Trimestre</t>
  </si>
  <si>
    <t>2º Trimestre</t>
  </si>
  <si>
    <t>3º Trimestre</t>
  </si>
  <si>
    <t>4º Trimestre</t>
  </si>
  <si>
    <t>Desvio trimestral (%)</t>
  </si>
  <si>
    <t xml:space="preserve">Ver campo superior de "comentários". </t>
  </si>
  <si>
    <t>P7.04- Aumentar o nº de visitantes</t>
  </si>
  <si>
    <t>Indicador: Número de visitantes</t>
  </si>
  <si>
    <t>&gt; 25000</t>
  </si>
  <si>
    <t>Nº visitantes 2023</t>
  </si>
  <si>
    <t>Acumulado</t>
  </si>
  <si>
    <t>Desvio em relação ao ano anterior (%)</t>
  </si>
  <si>
    <t>Nº visitantes 2024</t>
  </si>
  <si>
    <t>A avaliação do número de visitantes é anual, tendo-se estipulado como meta para 2024 um mínimo de 25000 visitantes. Este valor foi largamente ultrapassado, estando neste momento a visitação anual em cerca de 40 000 visitantes, confirmando a tendência de crescimento verificada nos últimos 2 anos.
Assim, e comparativamente ao ano anterior, verifica-se uma diferença positiva em cerca de 3000 visitantes.</t>
  </si>
  <si>
    <t>&gt; 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</si>
</sst>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name val="Arial"/>
    </font>
    <font>
      <sz val="10"/>
      <name val="HelveticaNeue Light"/>
    </font>
    <font>
      <sz val="12"/>
      <name val="HelveticaNeue Light"/>
    </font>
    <font>
      <sz val="30"/>
      <name val="HelveticaNeue Light"/>
    </font>
    <font>
      <sz val="20"/>
      <name val="HelveticaNeue Light"/>
    </font>
    <font>
      <sz val="9"/>
      <name val="HelveticaNeue Light"/>
    </font>
    <font>
      <b/>
      <sz val="12"/>
      <name val="HelveticaNeue Light"/>
    </font>
    <font>
      <sz val="8"/>
      <name val="HelveticaNeue Heavy"/>
    </font>
    <font>
      <sz val="10"/>
      <color indexed="10"/>
      <name val="HelveticaNeue Light"/>
    </font>
    <font>
      <sz val="10"/>
      <name val="Arial"/>
      <family val="2"/>
    </font>
    <font>
      <sz val="10"/>
      <name val="Helvetica"/>
      <family val="2"/>
    </font>
    <font>
      <sz val="10"/>
      <color theme="0"/>
      <name val="HelveticaNeue Light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52"/>
      </left>
      <right style="thin">
        <color indexed="52"/>
      </right>
      <top style="double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double">
        <color indexed="52"/>
      </top>
      <bottom style="thin">
        <color indexed="52"/>
      </bottom>
      <diagonal/>
    </border>
    <border>
      <left style="double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double">
        <color indexed="52"/>
      </left>
      <right style="thin">
        <color indexed="52"/>
      </right>
      <top style="thin">
        <color indexed="52"/>
      </top>
      <bottom style="double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double">
        <color indexed="52"/>
      </bottom>
      <diagonal/>
    </border>
    <border>
      <left style="thin">
        <color indexed="52"/>
      </left>
      <right style="double">
        <color indexed="52"/>
      </right>
      <top style="double">
        <color indexed="52"/>
      </top>
      <bottom style="thin">
        <color indexed="5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52"/>
      </left>
      <right style="double">
        <color indexed="52"/>
      </right>
      <top style="thin">
        <color indexed="52"/>
      </top>
      <bottom/>
      <diagonal/>
    </border>
    <border>
      <left style="thin">
        <color indexed="52"/>
      </left>
      <right style="double">
        <color indexed="52"/>
      </right>
      <top/>
      <bottom/>
      <diagonal/>
    </border>
    <border>
      <left style="thin">
        <color indexed="52"/>
      </left>
      <right style="double">
        <color indexed="52"/>
      </right>
      <top/>
      <bottom style="double">
        <color indexed="52"/>
      </bottom>
      <diagonal/>
    </border>
    <border>
      <left style="double">
        <color indexed="52"/>
      </left>
      <right style="double">
        <color indexed="52"/>
      </right>
      <top style="thin">
        <color indexed="52"/>
      </top>
      <bottom/>
      <diagonal/>
    </border>
    <border>
      <left style="double">
        <color indexed="52"/>
      </left>
      <right style="double">
        <color indexed="52"/>
      </right>
      <top/>
      <bottom/>
      <diagonal/>
    </border>
    <border>
      <left style="double">
        <color indexed="52"/>
      </left>
      <right style="double">
        <color indexed="52"/>
      </right>
      <top/>
      <bottom style="thin">
        <color indexed="52"/>
      </bottom>
      <diagonal/>
    </border>
    <border>
      <left style="double">
        <color indexed="52"/>
      </left>
      <right style="double">
        <color indexed="52"/>
      </right>
      <top/>
      <bottom style="double">
        <color indexed="52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  <border>
      <left style="thin">
        <color indexed="52"/>
      </left>
      <right style="thin">
        <color indexed="52"/>
      </right>
      <top/>
      <bottom/>
      <diagonal/>
    </border>
    <border>
      <left style="thin">
        <color indexed="52"/>
      </left>
      <right style="thin">
        <color indexed="52"/>
      </right>
      <top/>
      <bottom style="double">
        <color indexed="52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/>
    <xf numFmtId="0" fontId="1" fillId="0" borderId="8" xfId="0" applyFont="1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49" fontId="1" fillId="0" borderId="9" xfId="0" applyNumberFormat="1" applyFont="1" applyBorder="1" applyAlignment="1">
      <alignment vertical="top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/>
    </xf>
    <xf numFmtId="1" fontId="5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1" fillId="0" borderId="20" xfId="0" applyNumberFormat="1" applyFont="1" applyBorder="1" applyAlignment="1">
      <alignment vertical="top" wrapText="1"/>
    </xf>
    <xf numFmtId="49" fontId="1" fillId="0" borderId="21" xfId="0" applyNumberFormat="1" applyFont="1" applyBorder="1" applyAlignment="1">
      <alignment vertical="top" wrapText="1"/>
    </xf>
    <xf numFmtId="49" fontId="1" fillId="0" borderId="22" xfId="0" applyNumberFormat="1" applyFont="1" applyBorder="1" applyAlignment="1">
      <alignment vertical="top" wrapText="1"/>
    </xf>
    <xf numFmtId="49" fontId="1" fillId="0" borderId="2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/>
    <xf numFmtId="0" fontId="10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" fontId="11" fillId="0" borderId="0" xfId="0" applyNumberFormat="1" applyFont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wrapText="1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3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1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justify" vertical="top" wrapText="1"/>
    </xf>
    <xf numFmtId="49" fontId="1" fillId="0" borderId="9" xfId="0" applyNumberFormat="1" applyFont="1" applyBorder="1" applyAlignment="1">
      <alignment horizontal="justify" vertical="top" wrapText="1"/>
    </xf>
    <xf numFmtId="49" fontId="1" fillId="0" borderId="17" xfId="0" applyNumberFormat="1" applyFont="1" applyBorder="1" applyAlignment="1">
      <alignment horizontal="justify" vertical="top" wrapText="1"/>
    </xf>
    <xf numFmtId="49" fontId="1" fillId="0" borderId="18" xfId="0" applyNumberFormat="1" applyFont="1" applyBorder="1" applyAlignment="1">
      <alignment horizontal="justify" vertical="top" wrapText="1"/>
    </xf>
    <xf numFmtId="49" fontId="1" fillId="0" borderId="0" xfId="0" applyNumberFormat="1" applyFont="1" applyAlignment="1">
      <alignment horizontal="justify" vertical="top" wrapText="1"/>
    </xf>
    <xf numFmtId="49" fontId="1" fillId="0" borderId="19" xfId="0" applyNumberFormat="1" applyFont="1" applyBorder="1" applyAlignment="1">
      <alignment horizontal="justify" vertical="top" wrapText="1"/>
    </xf>
    <xf numFmtId="49" fontId="1" fillId="0" borderId="20" xfId="0" applyNumberFormat="1" applyFont="1" applyBorder="1" applyAlignment="1">
      <alignment horizontal="justify" vertical="top" wrapText="1"/>
    </xf>
    <xf numFmtId="49" fontId="1" fillId="0" borderId="21" xfId="0" applyNumberFormat="1" applyFont="1" applyBorder="1" applyAlignment="1">
      <alignment horizontal="justify" vertical="top" wrapText="1"/>
    </xf>
    <xf numFmtId="49" fontId="1" fillId="0" borderId="22" xfId="0" applyNumberFormat="1" applyFont="1" applyBorder="1" applyAlignment="1">
      <alignment horizontal="justify" vertical="top" wrapText="1"/>
    </xf>
    <xf numFmtId="1" fontId="5" fillId="0" borderId="41" xfId="0" applyNumberFormat="1" applyFont="1" applyBorder="1" applyAlignment="1">
      <alignment horizontal="center" vertical="center"/>
    </xf>
    <xf numFmtId="1" fontId="5" fillId="0" borderId="42" xfId="0" applyNumberFormat="1" applyFont="1" applyBorder="1" applyAlignment="1">
      <alignment horizontal="center" vertical="center"/>
    </xf>
    <xf numFmtId="1" fontId="5" fillId="0" borderId="24" xfId="0" applyNumberFormat="1" applyFont="1" applyBorder="1" applyAlignment="1">
      <alignment horizontal="center" vertical="center"/>
    </xf>
    <xf numFmtId="1" fontId="5" fillId="0" borderId="43" xfId="0" applyNumberFormat="1" applyFont="1" applyBorder="1" applyAlignment="1">
      <alignment horizontal="center" vertical="center"/>
    </xf>
    <xf numFmtId="1" fontId="5" fillId="0" borderId="34" xfId="0" applyNumberFormat="1" applyFont="1" applyBorder="1" applyAlignment="1">
      <alignment horizontal="center" vertical="center"/>
    </xf>
    <xf numFmtId="1" fontId="5" fillId="0" borderId="35" xfId="0" applyNumberFormat="1" applyFont="1" applyBorder="1" applyAlignment="1">
      <alignment horizontal="center" vertical="center"/>
    </xf>
    <xf numFmtId="1" fontId="5" fillId="0" borderId="36" xfId="0" applyNumberFormat="1" applyFont="1" applyBorder="1" applyAlignment="1">
      <alignment horizontal="center" vertical="center"/>
    </xf>
  </cellXfs>
  <cellStyles count="2">
    <cellStyle name="Normal" xfId="0" builtinId="0"/>
    <cellStyle name="Percentagem 2" xfId="1" xr:uid="{82D8BB49-8065-4AC8-BF0D-AE1F8809C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05359661495061E-2"/>
          <c:y val="5.4590570719602979E-2"/>
          <c:w val="0.61495105820743501"/>
          <c:h val="0.7692317012442100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'P7.04- Visitantes '!$D$10</c:f>
              <c:strCache>
                <c:ptCount val="1"/>
                <c:pt idx="0">
                  <c:v>Nº visitantes 2023</c:v>
                </c:pt>
              </c:strCache>
            </c:strRef>
          </c:tx>
          <c:spPr>
            <a:solidFill>
              <a:srgbClr val="3CD8D8"/>
            </a:solidFill>
          </c:spPr>
          <c:invertIfNegative val="0"/>
          <c:cat>
            <c:strRef>
              <c:f>'P7.04- Visitantes '!$C$11:$C$22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'P7.04- Visitantes '!$D$11:$D$22</c:f>
              <c:numCache>
                <c:formatCode>General</c:formatCode>
                <c:ptCount val="12"/>
                <c:pt idx="0">
                  <c:v>1060</c:v>
                </c:pt>
                <c:pt idx="1">
                  <c:v>1372</c:v>
                </c:pt>
                <c:pt idx="2">
                  <c:v>2840</c:v>
                </c:pt>
                <c:pt idx="3">
                  <c:v>3558</c:v>
                </c:pt>
                <c:pt idx="4">
                  <c:v>3291</c:v>
                </c:pt>
                <c:pt idx="5">
                  <c:v>4292</c:v>
                </c:pt>
                <c:pt idx="6">
                  <c:v>6632</c:v>
                </c:pt>
                <c:pt idx="7">
                  <c:v>6812</c:v>
                </c:pt>
                <c:pt idx="8">
                  <c:v>2320</c:v>
                </c:pt>
                <c:pt idx="9">
                  <c:v>1603</c:v>
                </c:pt>
                <c:pt idx="10">
                  <c:v>574</c:v>
                </c:pt>
                <c:pt idx="11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1-4CEC-A4F5-3CEDA0BEB7D2}"/>
            </c:ext>
          </c:extLst>
        </c:ser>
        <c:ser>
          <c:idx val="0"/>
          <c:order val="1"/>
          <c:tx>
            <c:strRef>
              <c:f>'P7.04- Visitantes '!$E$10</c:f>
              <c:strCache>
                <c:ptCount val="1"/>
                <c:pt idx="0">
                  <c:v>Nº visitantes 2024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'P7.04- Visitantes '!$C$11:$C$22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'P7.04- Visitantes '!$E$11:$E$22</c:f>
              <c:numCache>
                <c:formatCode>General</c:formatCode>
                <c:ptCount val="12"/>
                <c:pt idx="0">
                  <c:v>1124</c:v>
                </c:pt>
                <c:pt idx="1">
                  <c:v>1408</c:v>
                </c:pt>
                <c:pt idx="2">
                  <c:v>2222</c:v>
                </c:pt>
                <c:pt idx="3">
                  <c:v>2927</c:v>
                </c:pt>
                <c:pt idx="4">
                  <c:v>2651</c:v>
                </c:pt>
                <c:pt idx="5">
                  <c:v>5017</c:v>
                </c:pt>
                <c:pt idx="6">
                  <c:v>5611</c:v>
                </c:pt>
                <c:pt idx="7">
                  <c:v>9552</c:v>
                </c:pt>
                <c:pt idx="8">
                  <c:v>3161</c:v>
                </c:pt>
                <c:pt idx="9">
                  <c:v>1953</c:v>
                </c:pt>
                <c:pt idx="10">
                  <c:v>1840</c:v>
                </c:pt>
                <c:pt idx="11">
                  <c:v>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D1-4CEC-A4F5-3CEDA0BE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5865568"/>
        <c:axId val="1"/>
      </c:barChart>
      <c:catAx>
        <c:axId val="16058655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Neue Light"/>
                <a:ea typeface="HelveticaNeue Light"/>
                <a:cs typeface="HelveticaNeue Light"/>
              </a:defRPr>
            </a:pPr>
            <a:endParaRPr lang="pt-PT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HelveticaNeue Light"/>
                    <a:ea typeface="HelveticaNeue Light"/>
                    <a:cs typeface="HelveticaNeue Light"/>
                  </a:defRPr>
                </a:pPr>
                <a:r>
                  <a:rPr lang="pt-PT"/>
                  <a:t>Nº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Neue Light"/>
                <a:ea typeface="HelveticaNeue Light"/>
                <a:cs typeface="HelveticaNeue Light"/>
              </a:defRPr>
            </a:pPr>
            <a:endParaRPr lang="pt-PT"/>
          </a:p>
        </c:txPr>
        <c:crossAx val="1605865568"/>
        <c:crosses val="autoZero"/>
        <c:crossBetween val="between"/>
        <c:majorUnit val="2500"/>
        <c:minorUnit val="2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1368167844115837"/>
          <c:y val="0.29032288610982454"/>
          <c:w val="0.9630234871604646"/>
          <c:h val="0.4652417271370490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HelveticaNeue Light"/>
              <a:ea typeface="HelveticaNeue Light"/>
              <a:cs typeface="HelveticaNeue Light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PT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-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71717"/>
                </a:solidFill>
                <a:latin typeface="+mn-lt"/>
                <a:ea typeface="+mn-ea"/>
                <a:cs typeface="+mn-cs"/>
              </a:defRPr>
            </a:pPr>
            <a:r>
              <a:rPr lang="pt-PT" sz="900">
                <a:solidFill>
                  <a:srgbClr val="171717"/>
                </a:solidFill>
                <a:latin typeface="HelveticaNeue Light" panose="00000400000000000000" pitchFamily="2" charset="0"/>
              </a:rPr>
              <a:t>Nr.</a:t>
            </a:r>
            <a:r>
              <a:rPr lang="pt-PT" sz="900" baseline="0">
                <a:solidFill>
                  <a:srgbClr val="171717"/>
                </a:solidFill>
                <a:latin typeface="HelveticaNeue Light" panose="00000400000000000000" pitchFamily="2" charset="0"/>
              </a:rPr>
              <a:t> Total visitantes_ Anual</a:t>
            </a:r>
            <a:endParaRPr lang="pt-PT" sz="900">
              <a:solidFill>
                <a:srgbClr val="171717"/>
              </a:solidFill>
              <a:latin typeface="HelveticaNeue Light" panose="00000400000000000000" pitchFamily="2" charset="0"/>
            </a:endParaRPr>
          </a:p>
        </c:rich>
      </c:tx>
      <c:layout>
        <c:manualLayout>
          <c:xMode val="edge"/>
          <c:yMode val="edge"/>
          <c:x val="0.29543700409206775"/>
          <c:y val="3.5897435897435895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CD8D8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0-E0F4-4C61-B60E-759DA6FA15C1}"/>
              </c:ext>
            </c:extLst>
          </c:dPt>
          <c:dPt>
            <c:idx val="1"/>
            <c:invertIfNegative val="0"/>
            <c:bubble3D val="0"/>
            <c:spPr>
              <a:solidFill>
                <a:srgbClr val="F7964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E0F4-4C61-B60E-759DA6FA15C1}"/>
              </c:ext>
            </c:extLst>
          </c:dPt>
          <c:cat>
            <c:strRef>
              <c:f>('P7.04- Visitantes '!$D$10,'P7.04- Visitantes '!$E$10)</c:f>
              <c:strCache>
                <c:ptCount val="2"/>
                <c:pt idx="0">
                  <c:v>Nº visitantes 2023</c:v>
                </c:pt>
                <c:pt idx="1">
                  <c:v>Nº visitantes 2024</c:v>
                </c:pt>
              </c:strCache>
            </c:strRef>
          </c:cat>
          <c:val>
            <c:numRef>
              <c:f>('P7.04- Visitantes '!$D$23,'P7.04- Visitantes '!$E$23)</c:f>
              <c:numCache>
                <c:formatCode>General</c:formatCode>
                <c:ptCount val="2"/>
                <c:pt idx="0">
                  <c:v>36144</c:v>
                </c:pt>
                <c:pt idx="1">
                  <c:v>39063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4-4C61-B60E-759DA6FA1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5849728"/>
        <c:axId val="1"/>
      </c:barChart>
      <c:catAx>
        <c:axId val="1605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31313"/>
                </a:solidFill>
                <a:latin typeface="HelveticaNeue Light" panose="00000400000000000000" pitchFamily="2" charset="0"/>
                <a:ea typeface="+mn-ea"/>
                <a:cs typeface="+mn-cs"/>
              </a:defRPr>
            </a:pPr>
            <a:endParaRPr lang="pt-PT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5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51515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849728"/>
        <c:crosses val="autoZero"/>
        <c:crossBetween val="between"/>
        <c:majorUnit val="5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95250</xdr:rowOff>
    </xdr:from>
    <xdr:to>
      <xdr:col>3</xdr:col>
      <xdr:colOff>352425</xdr:colOff>
      <xdr:row>0</xdr:row>
      <xdr:rowOff>295275</xdr:rowOff>
    </xdr:to>
    <xdr:pic>
      <xdr:nvPicPr>
        <xdr:cNvPr id="4244532" name="Picture 1" descr="feiraviva">
          <a:extLst>
            <a:ext uri="{FF2B5EF4-FFF2-40B4-BE49-F238E27FC236}">
              <a16:creationId xmlns:a16="http://schemas.microsoft.com/office/drawing/2014/main" id="{0C828D56-A835-53BA-FC55-1B4C09FF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95250"/>
          <a:ext cx="2295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514350</xdr:colOff>
      <xdr:row>51</xdr:row>
      <xdr:rowOff>133350</xdr:rowOff>
    </xdr:from>
    <xdr:to>
      <xdr:col>5</xdr:col>
      <xdr:colOff>323850</xdr:colOff>
      <xdr:row>66</xdr:row>
      <xdr:rowOff>133350</xdr:rowOff>
    </xdr:to>
    <xdr:graphicFrame macro="">
      <xdr:nvGraphicFramePr>
        <xdr:cNvPr id="4244533" name="Chart 10">
          <a:extLst>
            <a:ext uri="{FF2B5EF4-FFF2-40B4-BE49-F238E27FC236}">
              <a16:creationId xmlns:a16="http://schemas.microsoft.com/office/drawing/2014/main" id="{749CF4AD-CA7F-BB1E-9745-6956B016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51</xdr:row>
      <xdr:rowOff>152400</xdr:rowOff>
    </xdr:from>
    <xdr:to>
      <xdr:col>11</xdr:col>
      <xdr:colOff>123825</xdr:colOff>
      <xdr:row>67</xdr:row>
      <xdr:rowOff>38100</xdr:rowOff>
    </xdr:to>
    <xdr:graphicFrame macro="">
      <xdr:nvGraphicFramePr>
        <xdr:cNvPr id="4244534" name="Gráfico 3">
          <a:extLst>
            <a:ext uri="{FF2B5EF4-FFF2-40B4-BE49-F238E27FC236}">
              <a16:creationId xmlns:a16="http://schemas.microsoft.com/office/drawing/2014/main" id="{EA0DBD9E-E07D-FB52-10CB-07A0B4A3D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8601-7F85-45C2-9122-084BC0A69F34}">
  <sheetPr>
    <tabColor indexed="57"/>
  </sheetPr>
  <dimension ref="A1:AB87"/>
  <sheetViews>
    <sheetView tabSelected="1" topLeftCell="A7" zoomScaleNormal="100" zoomScaleSheetLayoutView="50" workbookViewId="0">
      <selection activeCell="B31" sqref="B31:L50"/>
    </sheetView>
  </sheetViews>
  <sheetFormatPr defaultRowHeight="12.75"/>
  <cols>
    <col min="1" max="1" width="9.140625" style="1"/>
    <col min="2" max="2" width="15.85546875" style="1" customWidth="1"/>
    <col min="3" max="5" width="14.85546875" style="1" customWidth="1"/>
    <col min="6" max="7" width="14.7109375" style="1" customWidth="1"/>
    <col min="8" max="12" width="9.140625" style="1"/>
    <col min="13" max="13" width="8.28515625" style="1" customWidth="1"/>
    <col min="14" max="14" width="7" style="1" customWidth="1"/>
    <col min="15" max="15" width="20.28515625" style="1" customWidth="1"/>
    <col min="16" max="18" width="16.5703125" style="1" customWidth="1"/>
    <col min="19" max="19" width="4.85546875" style="1" customWidth="1"/>
    <col min="20" max="16384" width="9.140625" style="1"/>
  </cols>
  <sheetData>
    <row r="1" spans="1:28" ht="43.5" customHeight="1">
      <c r="A1" s="14"/>
      <c r="B1" s="18"/>
      <c r="C1" s="8"/>
      <c r="D1" s="8"/>
      <c r="E1" s="9" t="s">
        <v>6</v>
      </c>
      <c r="F1" s="8"/>
      <c r="G1" s="8"/>
      <c r="H1" s="8"/>
      <c r="I1" s="8"/>
      <c r="J1" s="8"/>
      <c r="K1" s="8"/>
      <c r="L1" s="18" t="s">
        <v>22</v>
      </c>
      <c r="M1" s="10"/>
    </row>
    <row r="2" spans="1:28" ht="47.25" customHeight="1">
      <c r="A2" s="15"/>
      <c r="B2" s="6" t="s">
        <v>7</v>
      </c>
      <c r="C2" s="61" t="s">
        <v>21</v>
      </c>
      <c r="D2" s="61"/>
      <c r="E2" s="61"/>
      <c r="F2" s="61"/>
      <c r="G2" s="61"/>
      <c r="H2" s="61"/>
      <c r="L2" s="6" t="s">
        <v>0</v>
      </c>
      <c r="M2" s="11"/>
    </row>
    <row r="3" spans="1:28" ht="27.75" customHeight="1" thickBot="1">
      <c r="A3" s="15"/>
      <c r="B3" s="6" t="s">
        <v>8</v>
      </c>
      <c r="C3" s="69" t="s">
        <v>32</v>
      </c>
      <c r="D3" s="69"/>
      <c r="E3" s="69"/>
      <c r="F3" s="69"/>
      <c r="G3" s="69"/>
      <c r="H3" s="69"/>
      <c r="I3" s="41"/>
      <c r="J3" s="41"/>
      <c r="L3" s="60" t="s">
        <v>40</v>
      </c>
      <c r="M3" s="11"/>
    </row>
    <row r="4" spans="1:28" ht="18.75" customHeight="1" thickBot="1">
      <c r="A4" s="17"/>
      <c r="B4" s="5"/>
      <c r="C4" s="5"/>
      <c r="D4" s="5"/>
      <c r="E4" s="12"/>
      <c r="F4" s="5"/>
      <c r="G4" s="12"/>
      <c r="H4" s="12"/>
      <c r="I4" s="12"/>
      <c r="J4" s="12"/>
      <c r="K4" s="12"/>
      <c r="L4" s="12"/>
      <c r="M4" s="13"/>
    </row>
    <row r="5" spans="1:28" ht="13.5" customHeight="1" thickBot="1">
      <c r="A5" s="15"/>
      <c r="B5" s="7"/>
      <c r="C5" s="7"/>
      <c r="D5" s="7"/>
      <c r="E5" s="68"/>
      <c r="F5" s="68"/>
      <c r="M5" s="11"/>
    </row>
    <row r="6" spans="1:28" ht="27.75" customHeight="1" thickBot="1">
      <c r="A6" s="62" t="s">
        <v>33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28" ht="18" customHeight="1">
      <c r="A7" s="14"/>
      <c r="B7" s="8"/>
      <c r="C7" s="8"/>
      <c r="D7" s="8"/>
      <c r="E7" s="9"/>
      <c r="F7" s="8"/>
      <c r="G7" s="8"/>
      <c r="H7" s="8"/>
      <c r="I7" s="8"/>
      <c r="J7" s="8"/>
      <c r="K7" s="8"/>
      <c r="L7" s="8"/>
      <c r="M7" s="10"/>
    </row>
    <row r="8" spans="1:28" ht="42" customHeight="1">
      <c r="A8" s="65" t="s">
        <v>23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</row>
    <row r="9" spans="1:28" ht="21" customHeight="1" thickBot="1">
      <c r="A9" s="15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AB9" s="3"/>
    </row>
    <row r="10" spans="1:28" ht="48" customHeight="1" thickTop="1">
      <c r="A10" s="15"/>
      <c r="B10" s="33" t="s">
        <v>25</v>
      </c>
      <c r="C10" s="33" t="s">
        <v>5</v>
      </c>
      <c r="D10" s="34" t="s">
        <v>35</v>
      </c>
      <c r="E10" s="34" t="s">
        <v>38</v>
      </c>
      <c r="F10" s="34" t="s">
        <v>36</v>
      </c>
      <c r="G10" s="34" t="s">
        <v>37</v>
      </c>
      <c r="H10" s="34" t="s">
        <v>30</v>
      </c>
      <c r="I10" s="35" t="s">
        <v>20</v>
      </c>
      <c r="K10" s="22"/>
      <c r="L10" s="25"/>
      <c r="M10" s="11"/>
      <c r="O10" s="38"/>
      <c r="P10" s="38"/>
      <c r="Q10" s="38"/>
      <c r="R10" s="38"/>
      <c r="S10" s="38"/>
      <c r="T10" s="38"/>
    </row>
    <row r="11" spans="1:28">
      <c r="A11" s="15"/>
      <c r="B11" s="71" t="s">
        <v>26</v>
      </c>
      <c r="C11" s="30" t="s">
        <v>10</v>
      </c>
      <c r="D11" s="36">
        <v>1060</v>
      </c>
      <c r="E11" s="36">
        <v>1124</v>
      </c>
      <c r="F11" s="36">
        <f>E11</f>
        <v>1124</v>
      </c>
      <c r="G11" s="39">
        <f>(E11-D11)/D11*100</f>
        <v>6.0377358490566042</v>
      </c>
      <c r="H11" s="90">
        <f>F13/25000*100</f>
        <v>19.015999999999998</v>
      </c>
      <c r="I11" s="94" t="s">
        <v>34</v>
      </c>
      <c r="J11" s="54"/>
      <c r="K11" s="26"/>
      <c r="L11" s="56"/>
      <c r="M11" s="11"/>
      <c r="O11" s="25"/>
      <c r="P11" s="29"/>
      <c r="Q11" s="29"/>
      <c r="R11" s="50"/>
      <c r="S11" s="51"/>
      <c r="T11" s="52"/>
    </row>
    <row r="12" spans="1:28">
      <c r="A12" s="15"/>
      <c r="B12" s="72"/>
      <c r="C12" s="30" t="s">
        <v>11</v>
      </c>
      <c r="D12" s="36">
        <v>1372</v>
      </c>
      <c r="E12" s="36">
        <v>1408</v>
      </c>
      <c r="F12" s="36">
        <f>E12+E11</f>
        <v>2532</v>
      </c>
      <c r="G12" s="39">
        <f t="shared" ref="G12:G21" si="0">(E12-D12)/D12*100</f>
        <v>2.6239067055393588</v>
      </c>
      <c r="H12" s="91"/>
      <c r="I12" s="95"/>
      <c r="J12" s="54"/>
      <c r="K12" s="26"/>
      <c r="L12" s="56"/>
      <c r="M12" s="11"/>
      <c r="O12" s="25"/>
      <c r="P12" s="29"/>
      <c r="Q12" s="29"/>
      <c r="R12" s="50"/>
      <c r="S12" s="51"/>
      <c r="T12" s="52"/>
    </row>
    <row r="13" spans="1:28">
      <c r="A13" s="15"/>
      <c r="B13" s="73"/>
      <c r="C13" s="30" t="s">
        <v>12</v>
      </c>
      <c r="D13" s="36">
        <v>2840</v>
      </c>
      <c r="E13" s="36">
        <v>2222</v>
      </c>
      <c r="F13" s="36">
        <f>F12+E13</f>
        <v>4754</v>
      </c>
      <c r="G13" s="39">
        <f t="shared" si="0"/>
        <v>-21.760563380281688</v>
      </c>
      <c r="H13" s="92"/>
      <c r="I13" s="95"/>
      <c r="J13" s="54"/>
      <c r="K13" s="26"/>
      <c r="L13" s="56"/>
      <c r="M13" s="11"/>
      <c r="O13" s="25"/>
      <c r="P13" s="29"/>
      <c r="Q13" s="29"/>
      <c r="R13" s="50"/>
      <c r="S13" s="51"/>
      <c r="T13" s="52"/>
    </row>
    <row r="14" spans="1:28">
      <c r="A14" s="15"/>
      <c r="B14" s="71" t="s">
        <v>27</v>
      </c>
      <c r="C14" s="30" t="s">
        <v>13</v>
      </c>
      <c r="D14" s="36">
        <v>3558</v>
      </c>
      <c r="E14" s="36">
        <v>2927</v>
      </c>
      <c r="F14" s="36">
        <f t="shared" ref="F14:F21" si="1">F13+E14</f>
        <v>7681</v>
      </c>
      <c r="G14" s="39">
        <f t="shared" si="0"/>
        <v>-17.73468240584598</v>
      </c>
      <c r="H14" s="90">
        <f>F16/25000*100</f>
        <v>61.395999999999994</v>
      </c>
      <c r="I14" s="95"/>
      <c r="J14" s="54"/>
      <c r="K14" s="26"/>
      <c r="M14" s="11"/>
      <c r="O14" s="25"/>
      <c r="P14" s="29"/>
      <c r="Q14" s="29"/>
      <c r="R14" s="50"/>
      <c r="S14" s="51"/>
      <c r="T14" s="52"/>
    </row>
    <row r="15" spans="1:28">
      <c r="A15" s="15"/>
      <c r="B15" s="72"/>
      <c r="C15" s="30" t="s">
        <v>14</v>
      </c>
      <c r="D15" s="36">
        <v>3291</v>
      </c>
      <c r="E15" s="36">
        <v>2651</v>
      </c>
      <c r="F15" s="36">
        <f t="shared" si="1"/>
        <v>10332</v>
      </c>
      <c r="G15" s="39">
        <f t="shared" si="0"/>
        <v>-19.446976602856274</v>
      </c>
      <c r="H15" s="91"/>
      <c r="I15" s="95"/>
      <c r="J15" s="54"/>
      <c r="K15" s="26"/>
      <c r="M15" s="11"/>
      <c r="O15" s="25"/>
      <c r="P15" s="32"/>
      <c r="Q15" s="32"/>
      <c r="R15" s="50"/>
      <c r="S15" s="51"/>
      <c r="T15" s="52"/>
    </row>
    <row r="16" spans="1:28">
      <c r="A16" s="15"/>
      <c r="B16" s="73"/>
      <c r="C16" s="30" t="s">
        <v>15</v>
      </c>
      <c r="D16" s="36">
        <v>4292</v>
      </c>
      <c r="E16" s="36">
        <v>5017</v>
      </c>
      <c r="F16" s="36">
        <f t="shared" si="1"/>
        <v>15349</v>
      </c>
      <c r="G16" s="39">
        <f t="shared" si="0"/>
        <v>16.891891891891891</v>
      </c>
      <c r="H16" s="92"/>
      <c r="I16" s="95"/>
      <c r="J16" s="54"/>
      <c r="K16" s="26"/>
      <c r="M16" s="11"/>
      <c r="O16" s="25"/>
      <c r="P16" s="32"/>
      <c r="Q16" s="32"/>
      <c r="R16" s="50"/>
      <c r="S16" s="51"/>
      <c r="T16" s="52"/>
    </row>
    <row r="17" spans="1:20">
      <c r="A17" s="15"/>
      <c r="B17" s="71" t="s">
        <v>28</v>
      </c>
      <c r="C17" s="30" t="s">
        <v>16</v>
      </c>
      <c r="D17" s="36">
        <v>6632</v>
      </c>
      <c r="E17" s="36">
        <v>5611</v>
      </c>
      <c r="F17" s="36">
        <f t="shared" si="1"/>
        <v>20960</v>
      </c>
      <c r="G17" s="39">
        <f t="shared" si="0"/>
        <v>-15.395054282267791</v>
      </c>
      <c r="H17" s="90">
        <f>F19/25000*100</f>
        <v>134.69199999999998</v>
      </c>
      <c r="I17" s="95"/>
      <c r="J17" s="54"/>
      <c r="K17" s="26"/>
      <c r="M17" s="11"/>
      <c r="O17" s="25"/>
      <c r="P17" s="32"/>
      <c r="Q17" s="32"/>
      <c r="R17" s="50"/>
      <c r="S17" s="51"/>
      <c r="T17" s="52"/>
    </row>
    <row r="18" spans="1:20">
      <c r="A18" s="15"/>
      <c r="B18" s="72"/>
      <c r="C18" s="30" t="s">
        <v>17</v>
      </c>
      <c r="D18" s="36">
        <v>6812</v>
      </c>
      <c r="E18" s="36">
        <v>9552</v>
      </c>
      <c r="F18" s="36">
        <f t="shared" si="1"/>
        <v>30512</v>
      </c>
      <c r="G18" s="39">
        <f t="shared" si="0"/>
        <v>40.223135642982975</v>
      </c>
      <c r="H18" s="91"/>
      <c r="I18" s="95"/>
      <c r="J18" s="54"/>
      <c r="K18" s="26"/>
      <c r="M18" s="11"/>
      <c r="O18" s="25"/>
      <c r="P18" s="32"/>
      <c r="Q18" s="32"/>
      <c r="R18" s="50"/>
      <c r="S18" s="51"/>
      <c r="T18" s="52"/>
    </row>
    <row r="19" spans="1:20">
      <c r="A19" s="15"/>
      <c r="B19" s="73"/>
      <c r="C19" s="30" t="s">
        <v>1</v>
      </c>
      <c r="D19" s="49">
        <v>2320</v>
      </c>
      <c r="E19" s="49">
        <v>3161</v>
      </c>
      <c r="F19" s="36">
        <f t="shared" si="1"/>
        <v>33673</v>
      </c>
      <c r="G19" s="39">
        <f t="shared" si="0"/>
        <v>36.25</v>
      </c>
      <c r="H19" s="92"/>
      <c r="I19" s="95"/>
      <c r="J19" s="54"/>
      <c r="K19" s="26"/>
      <c r="M19" s="11"/>
      <c r="O19" s="25"/>
      <c r="P19" s="32"/>
      <c r="Q19" s="32"/>
      <c r="R19" s="50"/>
      <c r="S19" s="51"/>
      <c r="T19" s="52"/>
    </row>
    <row r="20" spans="1:20">
      <c r="A20" s="15"/>
      <c r="B20" s="71" t="s">
        <v>29</v>
      </c>
      <c r="C20" s="30" t="s">
        <v>2</v>
      </c>
      <c r="D20" s="36">
        <v>1603</v>
      </c>
      <c r="E20" s="36">
        <v>1953</v>
      </c>
      <c r="F20" s="36">
        <f t="shared" si="1"/>
        <v>35626</v>
      </c>
      <c r="G20" s="39">
        <f t="shared" si="0"/>
        <v>21.834061135371179</v>
      </c>
      <c r="H20" s="90">
        <f>F22/25000*100</f>
        <v>156.25199999999998</v>
      </c>
      <c r="I20" s="95"/>
      <c r="J20" s="54"/>
      <c r="K20" s="26"/>
      <c r="M20" s="11"/>
      <c r="O20" s="25"/>
      <c r="P20" s="32"/>
      <c r="Q20" s="32"/>
      <c r="R20" s="50"/>
      <c r="S20" s="51"/>
      <c r="T20" s="52"/>
    </row>
    <row r="21" spans="1:20">
      <c r="A21" s="15"/>
      <c r="B21" s="72"/>
      <c r="C21" s="30" t="s">
        <v>3</v>
      </c>
      <c r="D21" s="36">
        <v>574</v>
      </c>
      <c r="E21" s="36">
        <v>1840</v>
      </c>
      <c r="F21" s="36">
        <f t="shared" si="1"/>
        <v>37466</v>
      </c>
      <c r="G21" s="39">
        <f t="shared" si="0"/>
        <v>220.55749128919859</v>
      </c>
      <c r="H21" s="91"/>
      <c r="I21" s="95"/>
      <c r="K21" s="26"/>
      <c r="M21" s="11"/>
      <c r="O21" s="25"/>
      <c r="P21" s="32"/>
      <c r="Q21" s="32"/>
      <c r="R21" s="50"/>
      <c r="S21" s="51"/>
      <c r="T21" s="52"/>
    </row>
    <row r="22" spans="1:20" ht="13.5" thickBot="1">
      <c r="A22" s="15"/>
      <c r="B22" s="80"/>
      <c r="C22" s="31" t="s">
        <v>4</v>
      </c>
      <c r="D22" s="37">
        <v>1790</v>
      </c>
      <c r="E22" s="37">
        <v>1597</v>
      </c>
      <c r="F22" s="37">
        <f>F21+E22</f>
        <v>39063</v>
      </c>
      <c r="G22" s="40">
        <f>(E22-D22)/D22*100</f>
        <v>-10.782122905027933</v>
      </c>
      <c r="H22" s="93"/>
      <c r="I22" s="96"/>
      <c r="K22" s="26"/>
      <c r="M22" s="11"/>
      <c r="O22" s="25"/>
      <c r="P22" s="32"/>
      <c r="Q22" s="32"/>
      <c r="R22" s="50"/>
      <c r="S22" s="51"/>
      <c r="T22" s="52"/>
    </row>
    <row r="23" spans="1:20" ht="13.5" thickTop="1">
      <c r="A23" s="15"/>
      <c r="D23" s="57">
        <f>SUM(D11:D22)</f>
        <v>36144</v>
      </c>
      <c r="E23" s="57">
        <f>SUM(E11:E22)</f>
        <v>39063</v>
      </c>
      <c r="F23" s="2"/>
      <c r="G23" s="59">
        <f>(E23-D23)/D23*100</f>
        <v>8.0760292164674627</v>
      </c>
      <c r="I23" s="58">
        <f>E23-25000</f>
        <v>14063</v>
      </c>
      <c r="K23" s="26"/>
      <c r="M23" s="11"/>
      <c r="P23" s="2"/>
      <c r="Q23" s="2"/>
      <c r="R23" s="50"/>
    </row>
    <row r="24" spans="1:20">
      <c r="A24" s="15"/>
      <c r="C24" s="2"/>
      <c r="D24" s="2"/>
      <c r="E24" s="26"/>
      <c r="M24" s="11"/>
    </row>
    <row r="25" spans="1:20">
      <c r="A25" s="15"/>
      <c r="C25" s="2"/>
      <c r="D25" s="26"/>
      <c r="E25" s="24"/>
      <c r="I25" s="55"/>
      <c r="M25" s="11"/>
    </row>
    <row r="26" spans="1:20">
      <c r="A26" s="15"/>
      <c r="B26" s="1" t="s">
        <v>18</v>
      </c>
      <c r="C26" s="2"/>
      <c r="D26" s="2"/>
      <c r="E26" s="2"/>
      <c r="M26" s="11"/>
    </row>
    <row r="27" spans="1:20">
      <c r="A27" s="15"/>
      <c r="B27" s="74" t="s">
        <v>24</v>
      </c>
      <c r="C27" s="75"/>
      <c r="D27" s="75"/>
      <c r="E27" s="75"/>
      <c r="F27" s="75"/>
      <c r="G27" s="75"/>
      <c r="H27" s="75"/>
      <c r="I27" s="75"/>
      <c r="J27" s="75"/>
      <c r="K27" s="75"/>
      <c r="L27" s="76"/>
      <c r="M27" s="11"/>
    </row>
    <row r="28" spans="1:20">
      <c r="A28" s="15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1"/>
    </row>
    <row r="29" spans="1:20">
      <c r="A29" s="15"/>
      <c r="B29" s="1" t="s">
        <v>9</v>
      </c>
      <c r="C29" s="2"/>
      <c r="D29" s="2"/>
      <c r="E29" s="2"/>
      <c r="M29" s="11"/>
    </row>
    <row r="30" spans="1:20">
      <c r="A30" s="15"/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7"/>
      <c r="M30" s="11"/>
      <c r="O30" s="53"/>
    </row>
    <row r="31" spans="1:20">
      <c r="A31" s="15"/>
      <c r="B31" s="77" t="s">
        <v>39</v>
      </c>
      <c r="C31" s="78"/>
      <c r="D31" s="78"/>
      <c r="E31" s="78"/>
      <c r="F31" s="78"/>
      <c r="G31" s="78"/>
      <c r="H31" s="78"/>
      <c r="I31" s="78"/>
      <c r="J31" s="78"/>
      <c r="K31" s="78"/>
      <c r="L31" s="79"/>
      <c r="M31" s="11"/>
    </row>
    <row r="32" spans="1:20">
      <c r="A32" s="15"/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9"/>
      <c r="M32" s="11"/>
    </row>
    <row r="33" spans="1:13">
      <c r="A33" s="15"/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9"/>
      <c r="M33" s="11"/>
    </row>
    <row r="34" spans="1:13" ht="12.75" customHeight="1">
      <c r="A34" s="15"/>
      <c r="B34" s="77"/>
      <c r="C34" s="78"/>
      <c r="D34" s="78"/>
      <c r="E34" s="78"/>
      <c r="F34" s="78"/>
      <c r="G34" s="78"/>
      <c r="H34" s="78"/>
      <c r="I34" s="78"/>
      <c r="J34" s="78"/>
      <c r="K34" s="78"/>
      <c r="L34" s="79"/>
      <c r="M34" s="20"/>
    </row>
    <row r="35" spans="1:13" ht="12.75" customHeight="1">
      <c r="A35" s="15"/>
      <c r="B35" s="77"/>
      <c r="C35" s="78"/>
      <c r="D35" s="78"/>
      <c r="E35" s="78"/>
      <c r="F35" s="78"/>
      <c r="G35" s="78"/>
      <c r="H35" s="78"/>
      <c r="I35" s="78"/>
      <c r="J35" s="78"/>
      <c r="K35" s="78"/>
      <c r="L35" s="79"/>
      <c r="M35" s="11"/>
    </row>
    <row r="36" spans="1:13" ht="12.75" customHeight="1">
      <c r="A36" s="15"/>
      <c r="B36" s="77"/>
      <c r="C36" s="78"/>
      <c r="D36" s="78"/>
      <c r="E36" s="78"/>
      <c r="F36" s="78"/>
      <c r="G36" s="78"/>
      <c r="H36" s="78"/>
      <c r="I36" s="78"/>
      <c r="J36" s="78"/>
      <c r="K36" s="78"/>
      <c r="L36" s="79"/>
      <c r="M36" s="11"/>
    </row>
    <row r="37" spans="1:13" ht="12.75" customHeight="1">
      <c r="A37" s="15"/>
      <c r="B37" s="77"/>
      <c r="C37" s="78"/>
      <c r="D37" s="78"/>
      <c r="E37" s="78"/>
      <c r="F37" s="78"/>
      <c r="G37" s="78"/>
      <c r="H37" s="78"/>
      <c r="I37" s="78"/>
      <c r="J37" s="78"/>
      <c r="K37" s="78"/>
      <c r="L37" s="79"/>
      <c r="M37" s="11"/>
    </row>
    <row r="38" spans="1:13" ht="12.75" customHeight="1">
      <c r="A38" s="15"/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9"/>
      <c r="M38" s="11"/>
    </row>
    <row r="39" spans="1:13" ht="12.75" customHeight="1">
      <c r="A39" s="15"/>
      <c r="B39" s="77"/>
      <c r="C39" s="78"/>
      <c r="D39" s="78"/>
      <c r="E39" s="78"/>
      <c r="F39" s="78"/>
      <c r="G39" s="78"/>
      <c r="H39" s="78"/>
      <c r="I39" s="78"/>
      <c r="J39" s="78"/>
      <c r="K39" s="78"/>
      <c r="L39" s="79"/>
      <c r="M39" s="11"/>
    </row>
    <row r="40" spans="1:13" ht="12.75" customHeight="1">
      <c r="A40" s="15"/>
      <c r="B40" s="77"/>
      <c r="C40" s="78"/>
      <c r="D40" s="78"/>
      <c r="E40" s="78"/>
      <c r="F40" s="78"/>
      <c r="G40" s="78"/>
      <c r="H40" s="78"/>
      <c r="I40" s="78"/>
      <c r="J40" s="78"/>
      <c r="K40" s="78"/>
      <c r="L40" s="79"/>
      <c r="M40" s="11"/>
    </row>
    <row r="41" spans="1:13" ht="12.75" customHeight="1">
      <c r="A41" s="15"/>
      <c r="B41" s="77"/>
      <c r="C41" s="78"/>
      <c r="D41" s="78"/>
      <c r="E41" s="78"/>
      <c r="F41" s="78"/>
      <c r="G41" s="78"/>
      <c r="H41" s="78"/>
      <c r="I41" s="78"/>
      <c r="J41" s="78"/>
      <c r="K41" s="78"/>
      <c r="L41" s="79"/>
      <c r="M41" s="11"/>
    </row>
    <row r="42" spans="1:13" ht="12.75" customHeight="1">
      <c r="A42" s="15"/>
      <c r="B42" s="77"/>
      <c r="C42" s="78"/>
      <c r="D42" s="78"/>
      <c r="E42" s="78"/>
      <c r="F42" s="78"/>
      <c r="G42" s="78"/>
      <c r="H42" s="78"/>
      <c r="I42" s="78"/>
      <c r="J42" s="78"/>
      <c r="K42" s="78"/>
      <c r="L42" s="79"/>
      <c r="M42" s="11"/>
    </row>
    <row r="43" spans="1:13" ht="12.75" customHeight="1">
      <c r="A43" s="15"/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9"/>
      <c r="M43" s="11"/>
    </row>
    <row r="44" spans="1:13" ht="12.75" customHeight="1">
      <c r="A44" s="15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9"/>
      <c r="M44" s="11"/>
    </row>
    <row r="45" spans="1:13" ht="12.75" customHeight="1">
      <c r="A45" s="15"/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9"/>
      <c r="M45" s="11"/>
    </row>
    <row r="46" spans="1:13" ht="12.75" customHeight="1">
      <c r="A46" s="15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9"/>
      <c r="M46" s="11"/>
    </row>
    <row r="47" spans="1:13" ht="12.75" customHeight="1">
      <c r="A47" s="15"/>
      <c r="B47" s="77"/>
      <c r="C47" s="78"/>
      <c r="D47" s="78"/>
      <c r="E47" s="78"/>
      <c r="F47" s="78"/>
      <c r="G47" s="78"/>
      <c r="H47" s="78"/>
      <c r="I47" s="78"/>
      <c r="J47" s="78"/>
      <c r="K47" s="78"/>
      <c r="L47" s="79"/>
      <c r="M47" s="11"/>
    </row>
    <row r="48" spans="1:13" ht="12.75" customHeight="1">
      <c r="A48" s="15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9"/>
      <c r="M48" s="11"/>
    </row>
    <row r="49" spans="1:13" ht="12.75" customHeight="1">
      <c r="A49" s="15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9"/>
      <c r="M49" s="11"/>
    </row>
    <row r="50" spans="1:13" ht="12.75" customHeight="1">
      <c r="A50" s="15"/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9"/>
      <c r="M50" s="11"/>
    </row>
    <row r="51" spans="1:13" ht="12.75" customHeight="1">
      <c r="A51" s="15"/>
      <c r="B51" s="42"/>
      <c r="C51" s="43"/>
      <c r="D51" s="43"/>
      <c r="E51" s="43"/>
      <c r="F51" s="43"/>
      <c r="G51" s="43"/>
      <c r="H51" s="43"/>
      <c r="I51" s="43"/>
      <c r="J51" s="43"/>
      <c r="K51" s="43"/>
      <c r="L51" s="44"/>
      <c r="M51" s="11"/>
    </row>
    <row r="52" spans="1:13" ht="12.75" customHeight="1">
      <c r="A52" s="15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11"/>
    </row>
    <row r="53" spans="1:13" ht="12.75" customHeight="1">
      <c r="A53" s="15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11"/>
    </row>
    <row r="54" spans="1:13" ht="12.75" customHeight="1">
      <c r="A54" s="15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11"/>
    </row>
    <row r="55" spans="1:13" ht="12.75" customHeight="1">
      <c r="A55" s="15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11"/>
    </row>
    <row r="56" spans="1:13" ht="12.75" customHeight="1">
      <c r="A56" s="15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11"/>
    </row>
    <row r="57" spans="1:13" ht="12.75" customHeight="1">
      <c r="A57" s="15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20"/>
    </row>
    <row r="58" spans="1:13">
      <c r="A58" s="15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11"/>
    </row>
    <row r="59" spans="1:13">
      <c r="A59" s="15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11"/>
    </row>
    <row r="60" spans="1:13">
      <c r="A60" s="15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11"/>
    </row>
    <row r="61" spans="1:13">
      <c r="A61" s="15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1"/>
    </row>
    <row r="62" spans="1:13">
      <c r="A62" s="15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11"/>
    </row>
    <row r="63" spans="1:13">
      <c r="A63" s="15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11"/>
    </row>
    <row r="64" spans="1:13">
      <c r="A64" s="15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11"/>
    </row>
    <row r="65" spans="1:13">
      <c r="A65" s="15"/>
      <c r="C65" s="22"/>
      <c r="D65" s="22"/>
      <c r="E65" s="22"/>
      <c r="M65" s="11"/>
    </row>
    <row r="66" spans="1:13">
      <c r="A66" s="15"/>
      <c r="C66" s="22"/>
      <c r="D66" s="22"/>
      <c r="E66" s="22"/>
      <c r="M66" s="11"/>
    </row>
    <row r="67" spans="1:13">
      <c r="A67" s="15"/>
      <c r="C67" s="2"/>
      <c r="D67" s="2"/>
      <c r="E67" s="26"/>
      <c r="M67" s="11"/>
    </row>
    <row r="68" spans="1:13" ht="15">
      <c r="A68" s="15"/>
      <c r="B68" s="1" t="s">
        <v>9</v>
      </c>
      <c r="F68" s="4"/>
      <c r="G68" s="4"/>
      <c r="H68" s="4"/>
      <c r="I68" s="4"/>
      <c r="J68" s="4"/>
      <c r="K68" s="4"/>
      <c r="L68" s="4"/>
      <c r="M68" s="11"/>
    </row>
    <row r="69" spans="1:13">
      <c r="A69" s="15"/>
      <c r="B69" s="81" t="s">
        <v>31</v>
      </c>
      <c r="C69" s="82"/>
      <c r="D69" s="82"/>
      <c r="E69" s="82"/>
      <c r="F69" s="82"/>
      <c r="G69" s="82"/>
      <c r="H69" s="82"/>
      <c r="I69" s="82"/>
      <c r="J69" s="82"/>
      <c r="K69" s="82"/>
      <c r="L69" s="83"/>
      <c r="M69" s="11"/>
    </row>
    <row r="70" spans="1:13">
      <c r="A70" s="15"/>
      <c r="B70" s="84"/>
      <c r="C70" s="85"/>
      <c r="D70" s="85"/>
      <c r="E70" s="85"/>
      <c r="F70" s="85"/>
      <c r="G70" s="85"/>
      <c r="H70" s="85"/>
      <c r="I70" s="85"/>
      <c r="J70" s="85"/>
      <c r="K70" s="85"/>
      <c r="L70" s="86"/>
      <c r="M70" s="11"/>
    </row>
    <row r="71" spans="1:13">
      <c r="A71" s="15"/>
      <c r="B71" s="84"/>
      <c r="C71" s="85"/>
      <c r="D71" s="85"/>
      <c r="E71" s="85"/>
      <c r="F71" s="85"/>
      <c r="G71" s="85"/>
      <c r="H71" s="85"/>
      <c r="I71" s="85"/>
      <c r="J71" s="85"/>
      <c r="K71" s="85"/>
      <c r="L71" s="86"/>
      <c r="M71" s="11"/>
    </row>
    <row r="72" spans="1:13">
      <c r="A72" s="15"/>
      <c r="B72" s="84"/>
      <c r="C72" s="85"/>
      <c r="D72" s="85"/>
      <c r="E72" s="85"/>
      <c r="F72" s="85"/>
      <c r="G72" s="85"/>
      <c r="H72" s="85"/>
      <c r="I72" s="85"/>
      <c r="J72" s="85"/>
      <c r="K72" s="85"/>
      <c r="L72" s="86"/>
      <c r="M72" s="11"/>
    </row>
    <row r="73" spans="1:13">
      <c r="A73" s="15"/>
      <c r="B73" s="84"/>
      <c r="C73" s="85"/>
      <c r="D73" s="85"/>
      <c r="E73" s="85"/>
      <c r="F73" s="85"/>
      <c r="G73" s="85"/>
      <c r="H73" s="85"/>
      <c r="I73" s="85"/>
      <c r="J73" s="85"/>
      <c r="K73" s="85"/>
      <c r="L73" s="86"/>
      <c r="M73" s="11"/>
    </row>
    <row r="74" spans="1:13">
      <c r="A74" s="15"/>
      <c r="B74" s="84"/>
      <c r="C74" s="85"/>
      <c r="D74" s="85"/>
      <c r="E74" s="85"/>
      <c r="F74" s="85"/>
      <c r="G74" s="85"/>
      <c r="H74" s="85"/>
      <c r="I74" s="85"/>
      <c r="J74" s="85"/>
      <c r="K74" s="85"/>
      <c r="L74" s="86"/>
      <c r="M74" s="11"/>
    </row>
    <row r="75" spans="1:13">
      <c r="A75" s="15"/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86"/>
      <c r="M75" s="11"/>
    </row>
    <row r="76" spans="1:13">
      <c r="A76" s="15"/>
      <c r="B76" s="84"/>
      <c r="C76" s="85"/>
      <c r="D76" s="85"/>
      <c r="E76" s="85"/>
      <c r="F76" s="85"/>
      <c r="G76" s="85"/>
      <c r="H76" s="85"/>
      <c r="I76" s="85"/>
      <c r="J76" s="85"/>
      <c r="K76" s="85"/>
      <c r="L76" s="86"/>
      <c r="M76" s="11"/>
    </row>
    <row r="77" spans="1:13">
      <c r="A77" s="15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11"/>
    </row>
    <row r="78" spans="1:13">
      <c r="A78" s="15"/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6"/>
      <c r="M78" s="11"/>
    </row>
    <row r="79" spans="1:13">
      <c r="A79" s="15"/>
      <c r="B79" s="84"/>
      <c r="C79" s="85"/>
      <c r="D79" s="85"/>
      <c r="E79" s="85"/>
      <c r="F79" s="85"/>
      <c r="G79" s="85"/>
      <c r="H79" s="85"/>
      <c r="I79" s="85"/>
      <c r="J79" s="85"/>
      <c r="K79" s="85"/>
      <c r="L79" s="86"/>
      <c r="M79" s="11"/>
    </row>
    <row r="80" spans="1:13" ht="15">
      <c r="A80" s="15"/>
      <c r="B80" s="84"/>
      <c r="C80" s="85"/>
      <c r="D80" s="85"/>
      <c r="E80" s="85"/>
      <c r="F80" s="85"/>
      <c r="G80" s="85"/>
      <c r="H80" s="85"/>
      <c r="I80" s="85"/>
      <c r="J80" s="85"/>
      <c r="K80" s="85"/>
      <c r="L80" s="86"/>
      <c r="M80" s="16"/>
    </row>
    <row r="81" spans="1:13" ht="15">
      <c r="A81" s="15"/>
      <c r="B81" s="84"/>
      <c r="C81" s="85"/>
      <c r="D81" s="85"/>
      <c r="E81" s="85"/>
      <c r="F81" s="85"/>
      <c r="G81" s="85"/>
      <c r="H81" s="85"/>
      <c r="I81" s="85"/>
      <c r="J81" s="85"/>
      <c r="K81" s="85"/>
      <c r="L81" s="86"/>
      <c r="M81" s="16"/>
    </row>
    <row r="82" spans="1:13">
      <c r="A82" s="15"/>
      <c r="B82" s="87"/>
      <c r="C82" s="88"/>
      <c r="D82" s="88"/>
      <c r="E82" s="88"/>
      <c r="F82" s="88"/>
      <c r="G82" s="88"/>
      <c r="H82" s="88"/>
      <c r="I82" s="88"/>
      <c r="J82" s="88"/>
      <c r="K82" s="88"/>
      <c r="L82" s="89"/>
      <c r="M82" s="11"/>
    </row>
    <row r="83" spans="1:13">
      <c r="A83" s="15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11"/>
    </row>
    <row r="84" spans="1:13">
      <c r="A84" s="15"/>
      <c r="B84" s="21"/>
      <c r="C84" s="21"/>
      <c r="D84" s="21"/>
      <c r="E84" s="21"/>
      <c r="F84" s="70" t="s">
        <v>19</v>
      </c>
      <c r="G84" s="70"/>
      <c r="H84" s="70"/>
      <c r="I84" s="70"/>
      <c r="J84" s="70"/>
      <c r="K84" s="70"/>
      <c r="L84" s="70"/>
      <c r="M84" s="11"/>
    </row>
    <row r="85" spans="1:13">
      <c r="A85" s="15"/>
      <c r="B85" s="21"/>
      <c r="C85" s="21"/>
      <c r="D85" s="21"/>
      <c r="E85" s="21"/>
      <c r="F85" s="27"/>
      <c r="G85" s="27"/>
      <c r="H85" s="27"/>
      <c r="I85" s="27"/>
      <c r="J85" s="27"/>
      <c r="K85" s="27"/>
      <c r="L85" s="27"/>
      <c r="M85" s="11"/>
    </row>
    <row r="86" spans="1:13">
      <c r="A86" s="15"/>
      <c r="B86" s="21"/>
      <c r="C86" s="21"/>
      <c r="D86" s="21"/>
      <c r="E86" s="21"/>
      <c r="F86" s="27"/>
      <c r="G86" s="27"/>
      <c r="H86" s="27"/>
      <c r="I86" s="27"/>
      <c r="J86" s="27"/>
      <c r="K86" s="27"/>
      <c r="L86" s="27"/>
      <c r="M86" s="11"/>
    </row>
    <row r="87" spans="1:13" ht="13.5" thickBot="1">
      <c r="A87" s="1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</row>
  </sheetData>
  <protectedRanges>
    <protectedRange password="CF2B" sqref="C60:E67" name="Lourosa"/>
    <protectedRange password="CF29" sqref="B30 B28 P11:Q22 D19:E19" name="Feira"/>
    <protectedRange password="CF4F" sqref="C37:E48 B53" name="Fiães"/>
    <protectedRange password="CF29" sqref="D11:F13 F14:F21 D14:E18" name="Feira_1"/>
    <protectedRange password="CF29" sqref="D20:E22 F22" name="Feira_2"/>
  </protectedRanges>
  <mergeCells count="18">
    <mergeCell ref="B11:B13"/>
    <mergeCell ref="H11:H13"/>
    <mergeCell ref="I11:I22"/>
    <mergeCell ref="B14:B16"/>
    <mergeCell ref="H14:H16"/>
    <mergeCell ref="C2:H2"/>
    <mergeCell ref="C3:H3"/>
    <mergeCell ref="E5:F5"/>
    <mergeCell ref="A6:M6"/>
    <mergeCell ref="A8:M8"/>
    <mergeCell ref="B69:L82"/>
    <mergeCell ref="F84:L84"/>
    <mergeCell ref="B17:B19"/>
    <mergeCell ref="H17:H19"/>
    <mergeCell ref="B20:B22"/>
    <mergeCell ref="H20:H22"/>
    <mergeCell ref="B27:L27"/>
    <mergeCell ref="B31:L50"/>
  </mergeCells>
  <printOptions horizontalCentered="1" verticalCentered="1"/>
  <pageMargins left="0.39370078740157483" right="0.35433070866141736" top="0.27559055118110237" bottom="0.51181102362204722" header="0" footer="0.47244094488188981"/>
  <pageSetup paperSize="9" scale="60" fitToWidth="2" orientation="portrait" horizontalDpi="300" verticalDpi="300" r:id="rId1"/>
  <headerFooter alignWithMargins="0">
    <oddFooter>&amp;C&amp;P de &amp;N</oddFooter>
  </headerFooter>
  <colBreaks count="1" manualBreakCount="1">
    <brk id="27" min="7" max="7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P7.04- Visitantes </vt:lpstr>
      <vt:lpstr>'P7.04- Visitantes 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 Viva</dc:creator>
  <cp:lastModifiedBy>Francisco De Araujo Latourrette Marques</cp:lastModifiedBy>
  <cp:lastPrinted>2018-01-17T09:45:33Z</cp:lastPrinted>
  <dcterms:created xsi:type="dcterms:W3CDTF">2004-10-25T14:40:19Z</dcterms:created>
  <dcterms:modified xsi:type="dcterms:W3CDTF">2025-07-08T15:34:15Z</dcterms:modified>
</cp:coreProperties>
</file>