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1_{1EFF9AF1-1117-374A-9A62-1FEBA3F42498}" xr6:coauthVersionLast="47" xr6:coauthVersionMax="47" xr10:uidLastSave="{00000000-0000-0000-0000-000000000000}"/>
  <bookViews>
    <workbookView xWindow="3520" yWindow="1840" windowWidth="26840" windowHeight="15940" activeTab="1" xr2:uid="{00000000-000D-0000-FFFF-FFFF00000000}"/>
  </bookViews>
  <sheets>
    <sheet name="leaf cd dec14_" sheetId="1" r:id="rId1"/>
    <sheet name="plant_number_lvl" sheetId="2" r:id="rId2"/>
    <sheet name="cleaned" sheetId="3" r:id="rId3"/>
    <sheet name="removed_data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59" i="3" l="1"/>
  <c r="BB59" i="3"/>
  <c r="BC59" i="3" s="1"/>
  <c r="BF59" i="3" s="1"/>
  <c r="AW59" i="3"/>
  <c r="AV59" i="3"/>
  <c r="AU59" i="3"/>
  <c r="AS59" i="3"/>
  <c r="AT59" i="3" s="1"/>
  <c r="P59" i="3"/>
  <c r="R59" i="3" s="1"/>
  <c r="BE58" i="3"/>
  <c r="BB58" i="3"/>
  <c r="BC58" i="3" s="1"/>
  <c r="BF58" i="3" s="1"/>
  <c r="AW58" i="3"/>
  <c r="AV58" i="3"/>
  <c r="AU58" i="3"/>
  <c r="AS58" i="3"/>
  <c r="I58" i="3" s="1"/>
  <c r="P58" i="3"/>
  <c r="R58" i="3" s="1"/>
  <c r="BE57" i="3"/>
  <c r="BB57" i="3"/>
  <c r="BC57" i="3" s="1"/>
  <c r="AW57" i="3"/>
  <c r="AV57" i="3"/>
  <c r="AU57" i="3"/>
  <c r="AS57" i="3"/>
  <c r="I57" i="3" s="1"/>
  <c r="P57" i="3"/>
  <c r="R57" i="3" s="1"/>
  <c r="BK57" i="3" s="1"/>
  <c r="BE56" i="3"/>
  <c r="BB56" i="3"/>
  <c r="BC56" i="3" s="1"/>
  <c r="AW56" i="3"/>
  <c r="AV56" i="3"/>
  <c r="AU56" i="3"/>
  <c r="AS56" i="3"/>
  <c r="I56" i="3" s="1"/>
  <c r="P56" i="3"/>
  <c r="R56" i="3" s="1"/>
  <c r="BE55" i="3"/>
  <c r="BB55" i="3"/>
  <c r="BC55" i="3" s="1"/>
  <c r="BF55" i="3" s="1"/>
  <c r="AW55" i="3"/>
  <c r="AV55" i="3"/>
  <c r="AU55" i="3"/>
  <c r="AS55" i="3"/>
  <c r="AT55" i="3" s="1"/>
  <c r="P55" i="3"/>
  <c r="R55" i="3" s="1"/>
  <c r="I55" i="3"/>
  <c r="BE54" i="3"/>
  <c r="BB54" i="3"/>
  <c r="BC54" i="3" s="1"/>
  <c r="AW54" i="3"/>
  <c r="AV54" i="3"/>
  <c r="AU54" i="3"/>
  <c r="AS54" i="3"/>
  <c r="I54" i="3" s="1"/>
  <c r="P54" i="3"/>
  <c r="R54" i="3" s="1"/>
  <c r="BE53" i="3"/>
  <c r="BB53" i="3"/>
  <c r="BC53" i="3" s="1"/>
  <c r="BF53" i="3" s="1"/>
  <c r="AW53" i="3"/>
  <c r="AV53" i="3"/>
  <c r="AU53" i="3"/>
  <c r="AS53" i="3"/>
  <c r="I53" i="3" s="1"/>
  <c r="P53" i="3"/>
  <c r="R53" i="3" s="1"/>
  <c r="BE52" i="3"/>
  <c r="BB52" i="3"/>
  <c r="BC52" i="3" s="1"/>
  <c r="BF52" i="3" s="1"/>
  <c r="AW52" i="3"/>
  <c r="AV52" i="3"/>
  <c r="AU52" i="3"/>
  <c r="AS52" i="3"/>
  <c r="P52" i="3"/>
  <c r="R52" i="3" s="1"/>
  <c r="BE51" i="3"/>
  <c r="BB51" i="3"/>
  <c r="BC51" i="3" s="1"/>
  <c r="BF51" i="3" s="1"/>
  <c r="AW51" i="3"/>
  <c r="AV51" i="3"/>
  <c r="AU51" i="3"/>
  <c r="AS51" i="3"/>
  <c r="AT51" i="3" s="1"/>
  <c r="P51" i="3"/>
  <c r="R51" i="3" s="1"/>
  <c r="BE50" i="3"/>
  <c r="BB50" i="3"/>
  <c r="BC50" i="3" s="1"/>
  <c r="BF50" i="3" s="1"/>
  <c r="AW50" i="3"/>
  <c r="AV50" i="3"/>
  <c r="AU50" i="3"/>
  <c r="AS50" i="3"/>
  <c r="AT50" i="3" s="1"/>
  <c r="P50" i="3"/>
  <c r="R50" i="3" s="1"/>
  <c r="I50" i="3"/>
  <c r="BE49" i="3"/>
  <c r="BB49" i="3"/>
  <c r="BC49" i="3" s="1"/>
  <c r="AW49" i="3"/>
  <c r="AV49" i="3"/>
  <c r="AU49" i="3"/>
  <c r="AS49" i="3"/>
  <c r="I49" i="3" s="1"/>
  <c r="P49" i="3"/>
  <c r="R49" i="3" s="1"/>
  <c r="BE48" i="3"/>
  <c r="BB48" i="3"/>
  <c r="BC48" i="3" s="1"/>
  <c r="AW48" i="3"/>
  <c r="AV48" i="3"/>
  <c r="AU48" i="3"/>
  <c r="AS48" i="3"/>
  <c r="I48" i="3" s="1"/>
  <c r="P48" i="3"/>
  <c r="R48" i="3" s="1"/>
  <c r="BE47" i="3"/>
  <c r="BB47" i="3"/>
  <c r="BC47" i="3" s="1"/>
  <c r="AW47" i="3"/>
  <c r="AV47" i="3"/>
  <c r="AU47" i="3"/>
  <c r="AS47" i="3"/>
  <c r="AT47" i="3" s="1"/>
  <c r="P47" i="3"/>
  <c r="R47" i="3" s="1"/>
  <c r="L47" i="3"/>
  <c r="I47" i="3"/>
  <c r="BE46" i="3"/>
  <c r="BB46" i="3"/>
  <c r="BC46" i="3" s="1"/>
  <c r="AW46" i="3"/>
  <c r="AV46" i="3"/>
  <c r="AU46" i="3"/>
  <c r="AS46" i="3"/>
  <c r="AT46" i="3" s="1"/>
  <c r="P46" i="3"/>
  <c r="R46" i="3" s="1"/>
  <c r="I46" i="3"/>
  <c r="BE45" i="3"/>
  <c r="BB45" i="3"/>
  <c r="BC45" i="3" s="1"/>
  <c r="AW45" i="3"/>
  <c r="AV45" i="3"/>
  <c r="AU45" i="3"/>
  <c r="AS45" i="3"/>
  <c r="I45" i="3" s="1"/>
  <c r="P45" i="3"/>
  <c r="R45" i="3" s="1"/>
  <c r="BE44" i="3"/>
  <c r="BB44" i="3"/>
  <c r="BC44" i="3" s="1"/>
  <c r="AW44" i="3"/>
  <c r="AV44" i="3"/>
  <c r="AU44" i="3"/>
  <c r="AS44" i="3"/>
  <c r="AT44" i="3" s="1"/>
  <c r="P44" i="3"/>
  <c r="R44" i="3" s="1"/>
  <c r="BE43" i="3"/>
  <c r="BB43" i="3"/>
  <c r="BC43" i="3" s="1"/>
  <c r="AW43" i="3"/>
  <c r="AV43" i="3"/>
  <c r="AU43" i="3"/>
  <c r="AS43" i="3"/>
  <c r="AT43" i="3" s="1"/>
  <c r="P43" i="3"/>
  <c r="R43" i="3" s="1"/>
  <c r="I43" i="3"/>
  <c r="BE42" i="3"/>
  <c r="BB42" i="3"/>
  <c r="BC42" i="3" s="1"/>
  <c r="BF42" i="3" s="1"/>
  <c r="AW42" i="3"/>
  <c r="AV42" i="3"/>
  <c r="AU42" i="3"/>
  <c r="AS42" i="3"/>
  <c r="P42" i="3"/>
  <c r="R42" i="3" s="1"/>
  <c r="BE41" i="3"/>
  <c r="BB41" i="3"/>
  <c r="BC41" i="3" s="1"/>
  <c r="BF41" i="3" s="1"/>
  <c r="AW41" i="3"/>
  <c r="AV41" i="3"/>
  <c r="AU41" i="3"/>
  <c r="AS41" i="3"/>
  <c r="AT41" i="3" s="1"/>
  <c r="L41" i="3" s="1"/>
  <c r="P41" i="3"/>
  <c r="R41" i="3" s="1"/>
  <c r="BE40" i="3"/>
  <c r="BB40" i="3"/>
  <c r="BC40" i="3" s="1"/>
  <c r="BF40" i="3" s="1"/>
  <c r="AW40" i="3"/>
  <c r="AV40" i="3"/>
  <c r="AU40" i="3"/>
  <c r="AS40" i="3"/>
  <c r="AT40" i="3" s="1"/>
  <c r="P40" i="3"/>
  <c r="R40" i="3" s="1"/>
  <c r="BE39" i="3"/>
  <c r="BB39" i="3"/>
  <c r="BC39" i="3" s="1"/>
  <c r="AW39" i="3"/>
  <c r="AV39" i="3"/>
  <c r="AU39" i="3"/>
  <c r="AS39" i="3"/>
  <c r="AT39" i="3" s="1"/>
  <c r="P39" i="3"/>
  <c r="R39" i="3" s="1"/>
  <c r="BE38" i="3"/>
  <c r="BB38" i="3"/>
  <c r="BC38" i="3" s="1"/>
  <c r="AW38" i="3"/>
  <c r="AV38" i="3"/>
  <c r="AU38" i="3"/>
  <c r="AS38" i="3"/>
  <c r="P38" i="3"/>
  <c r="R38" i="3" s="1"/>
  <c r="BE37" i="3"/>
  <c r="BB37" i="3"/>
  <c r="BC37" i="3" s="1"/>
  <c r="AW37" i="3"/>
  <c r="AV37" i="3"/>
  <c r="AU37" i="3"/>
  <c r="AS37" i="3"/>
  <c r="AT37" i="3" s="1"/>
  <c r="L37" i="3" s="1"/>
  <c r="P37" i="3"/>
  <c r="R37" i="3" s="1"/>
  <c r="BE36" i="3"/>
  <c r="BB36" i="3"/>
  <c r="BC36" i="3" s="1"/>
  <c r="BF36" i="3" s="1"/>
  <c r="AW36" i="3"/>
  <c r="AV36" i="3"/>
  <c r="AU36" i="3"/>
  <c r="AS36" i="3"/>
  <c r="I36" i="3" s="1"/>
  <c r="P36" i="3"/>
  <c r="R36" i="3" s="1"/>
  <c r="BE35" i="3"/>
  <c r="BC35" i="3"/>
  <c r="BB35" i="3"/>
  <c r="AW35" i="3"/>
  <c r="AV35" i="3"/>
  <c r="AU35" i="3"/>
  <c r="AS35" i="3"/>
  <c r="I35" i="3" s="1"/>
  <c r="P35" i="3"/>
  <c r="R35" i="3" s="1"/>
  <c r="BE34" i="3"/>
  <c r="BB34" i="3"/>
  <c r="BC34" i="3" s="1"/>
  <c r="AW34" i="3"/>
  <c r="AV34" i="3"/>
  <c r="AU34" i="3"/>
  <c r="AS34" i="3"/>
  <c r="AT34" i="3" s="1"/>
  <c r="P34" i="3"/>
  <c r="R34" i="3" s="1"/>
  <c r="BE33" i="3"/>
  <c r="BB33" i="3"/>
  <c r="BC33" i="3" s="1"/>
  <c r="BF33" i="3" s="1"/>
  <c r="AW33" i="3"/>
  <c r="AV33" i="3"/>
  <c r="AU33" i="3"/>
  <c r="AS33" i="3"/>
  <c r="I33" i="3" s="1"/>
  <c r="P33" i="3"/>
  <c r="R33" i="3" s="1"/>
  <c r="BE32" i="3"/>
  <c r="BB32" i="3"/>
  <c r="BC32" i="3" s="1"/>
  <c r="AW32" i="3"/>
  <c r="AV32" i="3"/>
  <c r="AU32" i="3"/>
  <c r="AS32" i="3"/>
  <c r="AT32" i="3" s="1"/>
  <c r="P32" i="3"/>
  <c r="R32" i="3" s="1"/>
  <c r="I32" i="3"/>
  <c r="BE31" i="3"/>
  <c r="BB31" i="3"/>
  <c r="BC31" i="3" s="1"/>
  <c r="BF31" i="3" s="1"/>
  <c r="AW31" i="3"/>
  <c r="AV31" i="3"/>
  <c r="AU31" i="3"/>
  <c r="AS31" i="3"/>
  <c r="I31" i="3" s="1"/>
  <c r="P31" i="3"/>
  <c r="R31" i="3" s="1"/>
  <c r="BE30" i="3"/>
  <c r="BB30" i="3"/>
  <c r="BC30" i="3" s="1"/>
  <c r="BF30" i="3" s="1"/>
  <c r="AW30" i="3"/>
  <c r="AV30" i="3"/>
  <c r="AU30" i="3"/>
  <c r="AS30" i="3"/>
  <c r="AT30" i="3" s="1"/>
  <c r="P30" i="3"/>
  <c r="R30" i="3" s="1"/>
  <c r="BK29" i="3"/>
  <c r="BE29" i="3"/>
  <c r="BB29" i="3"/>
  <c r="BC29" i="3" s="1"/>
  <c r="BF29" i="3" s="1"/>
  <c r="AW29" i="3"/>
  <c r="AV29" i="3"/>
  <c r="AU29" i="3"/>
  <c r="AS29" i="3"/>
  <c r="I29" i="3" s="1"/>
  <c r="P29" i="3"/>
  <c r="R29" i="3" s="1"/>
  <c r="BE28" i="3"/>
  <c r="BC28" i="3"/>
  <c r="BF28" i="3" s="1"/>
  <c r="BB28" i="3"/>
  <c r="AW28" i="3"/>
  <c r="AV28" i="3"/>
  <c r="AU28" i="3"/>
  <c r="AS28" i="3"/>
  <c r="I28" i="3" s="1"/>
  <c r="P28" i="3"/>
  <c r="R28" i="3" s="1"/>
  <c r="BE27" i="3"/>
  <c r="BB27" i="3"/>
  <c r="BC27" i="3" s="1"/>
  <c r="AW27" i="3"/>
  <c r="AV27" i="3"/>
  <c r="AU27" i="3"/>
  <c r="AS27" i="3"/>
  <c r="AT27" i="3" s="1"/>
  <c r="P27" i="3"/>
  <c r="R27" i="3" s="1"/>
  <c r="BE26" i="3"/>
  <c r="BB26" i="3"/>
  <c r="BC26" i="3" s="1"/>
  <c r="BF26" i="3" s="1"/>
  <c r="AW26" i="3"/>
  <c r="AV26" i="3"/>
  <c r="AU26" i="3"/>
  <c r="AS26" i="3"/>
  <c r="I26" i="3" s="1"/>
  <c r="P26" i="3"/>
  <c r="R26" i="3" s="1"/>
  <c r="BE25" i="3"/>
  <c r="BB25" i="3"/>
  <c r="BC25" i="3" s="1"/>
  <c r="AW25" i="3"/>
  <c r="AV25" i="3"/>
  <c r="AU25" i="3"/>
  <c r="AS25" i="3"/>
  <c r="AT25" i="3" s="1"/>
  <c r="P25" i="3"/>
  <c r="R25" i="3" s="1"/>
  <c r="BE24" i="3"/>
  <c r="BB24" i="3"/>
  <c r="BC24" i="3" s="1"/>
  <c r="BF24" i="3" s="1"/>
  <c r="AW24" i="3"/>
  <c r="AV24" i="3"/>
  <c r="AU24" i="3"/>
  <c r="AS24" i="3"/>
  <c r="I24" i="3" s="1"/>
  <c r="P24" i="3"/>
  <c r="R24" i="3" s="1"/>
  <c r="BE23" i="3"/>
  <c r="BB23" i="3"/>
  <c r="BC23" i="3" s="1"/>
  <c r="AW23" i="3"/>
  <c r="AV23" i="3"/>
  <c r="AU23" i="3"/>
  <c r="AS23" i="3"/>
  <c r="AT23" i="3" s="1"/>
  <c r="L23" i="3" s="1"/>
  <c r="P23" i="3"/>
  <c r="R23" i="3" s="1"/>
  <c r="BE22" i="3"/>
  <c r="BB22" i="3"/>
  <c r="BC22" i="3" s="1"/>
  <c r="AW22" i="3"/>
  <c r="AV22" i="3"/>
  <c r="AU22" i="3"/>
  <c r="AS22" i="3"/>
  <c r="AT22" i="3" s="1"/>
  <c r="P22" i="3"/>
  <c r="R22" i="3" s="1"/>
  <c r="BE21" i="3"/>
  <c r="BB21" i="3"/>
  <c r="BC21" i="3" s="1"/>
  <c r="AW21" i="3"/>
  <c r="AV21" i="3"/>
  <c r="AU21" i="3"/>
  <c r="AS21" i="3"/>
  <c r="I21" i="3" s="1"/>
  <c r="P21" i="3"/>
  <c r="R21" i="3" s="1"/>
  <c r="BE20" i="3"/>
  <c r="BB20" i="3"/>
  <c r="BC20" i="3" s="1"/>
  <c r="AW20" i="3"/>
  <c r="AV20" i="3"/>
  <c r="AU20" i="3"/>
  <c r="AS20" i="3"/>
  <c r="AT20" i="3" s="1"/>
  <c r="P20" i="3"/>
  <c r="R20" i="3" s="1"/>
  <c r="BE19" i="3"/>
  <c r="BB19" i="3"/>
  <c r="BC19" i="3" s="1"/>
  <c r="AW19" i="3"/>
  <c r="AV19" i="3"/>
  <c r="AU19" i="3"/>
  <c r="AS19" i="3"/>
  <c r="P19" i="3"/>
  <c r="R19" i="3" s="1"/>
  <c r="BE18" i="3"/>
  <c r="BB18" i="3"/>
  <c r="BC18" i="3" s="1"/>
  <c r="AW18" i="3"/>
  <c r="AV18" i="3"/>
  <c r="AU18" i="3"/>
  <c r="AS18" i="3"/>
  <c r="AT18" i="3" s="1"/>
  <c r="P18" i="3"/>
  <c r="R18" i="3" s="1"/>
  <c r="BE17" i="3"/>
  <c r="BB17" i="3"/>
  <c r="BC17" i="3" s="1"/>
  <c r="AW17" i="3"/>
  <c r="AV17" i="3"/>
  <c r="AU17" i="3"/>
  <c r="AS17" i="3"/>
  <c r="I17" i="3" s="1"/>
  <c r="P17" i="3"/>
  <c r="R17" i="3" s="1"/>
  <c r="BE16" i="3"/>
  <c r="BB16" i="3"/>
  <c r="BC16" i="3" s="1"/>
  <c r="AW16" i="3"/>
  <c r="AV16" i="3"/>
  <c r="AU16" i="3"/>
  <c r="AS16" i="3"/>
  <c r="AT16" i="3" s="1"/>
  <c r="P16" i="3"/>
  <c r="R16" i="3" s="1"/>
  <c r="BE15" i="3"/>
  <c r="BB15" i="3"/>
  <c r="BC15" i="3" s="1"/>
  <c r="BF15" i="3" s="1"/>
  <c r="AW15" i="3"/>
  <c r="AV15" i="3"/>
  <c r="AU15" i="3"/>
  <c r="AS15" i="3"/>
  <c r="P15" i="3"/>
  <c r="R15" i="3" s="1"/>
  <c r="BE14" i="3"/>
  <c r="BB14" i="3"/>
  <c r="BC14" i="3" s="1"/>
  <c r="AW14" i="3"/>
  <c r="AV14" i="3"/>
  <c r="AU14" i="3"/>
  <c r="AS14" i="3"/>
  <c r="AT14" i="3" s="1"/>
  <c r="P14" i="3"/>
  <c r="R14" i="3" s="1"/>
  <c r="I14" i="3"/>
  <c r="BE13" i="3"/>
  <c r="BB13" i="3"/>
  <c r="BC13" i="3" s="1"/>
  <c r="BF13" i="3" s="1"/>
  <c r="AW13" i="3"/>
  <c r="AV13" i="3"/>
  <c r="AU13" i="3"/>
  <c r="AS13" i="3"/>
  <c r="I13" i="3" s="1"/>
  <c r="P13" i="3"/>
  <c r="R13" i="3" s="1"/>
  <c r="BE12" i="3"/>
  <c r="BB12" i="3"/>
  <c r="BC12" i="3" s="1"/>
  <c r="AW12" i="3"/>
  <c r="AV12" i="3"/>
  <c r="AU12" i="3"/>
  <c r="AS12" i="3"/>
  <c r="AT12" i="3" s="1"/>
  <c r="P12" i="3"/>
  <c r="R12" i="3" s="1"/>
  <c r="BE11" i="3"/>
  <c r="BB11" i="3"/>
  <c r="BC11" i="3" s="1"/>
  <c r="AW11" i="3"/>
  <c r="AV11" i="3"/>
  <c r="AU11" i="3"/>
  <c r="AS11" i="3"/>
  <c r="AT11" i="3" s="1"/>
  <c r="P11" i="3"/>
  <c r="R11" i="3" s="1"/>
  <c r="BE10" i="3"/>
  <c r="BB10" i="3"/>
  <c r="BC10" i="3" s="1"/>
  <c r="AW10" i="3"/>
  <c r="AV10" i="3"/>
  <c r="AU10" i="3"/>
  <c r="AS10" i="3"/>
  <c r="I10" i="3" s="1"/>
  <c r="P10" i="3"/>
  <c r="R10" i="3" s="1"/>
  <c r="BE9" i="3"/>
  <c r="BB9" i="3"/>
  <c r="BC9" i="3" s="1"/>
  <c r="BF9" i="3" s="1"/>
  <c r="AW9" i="3"/>
  <c r="AV9" i="3"/>
  <c r="AU9" i="3"/>
  <c r="AS9" i="3"/>
  <c r="AT9" i="3" s="1"/>
  <c r="P9" i="3"/>
  <c r="R9" i="3" s="1"/>
  <c r="BE8" i="3"/>
  <c r="BB8" i="3"/>
  <c r="BC8" i="3" s="1"/>
  <c r="BF8" i="3" s="1"/>
  <c r="AW8" i="3"/>
  <c r="AV8" i="3"/>
  <c r="AU8" i="3"/>
  <c r="AS8" i="3"/>
  <c r="I8" i="3" s="1"/>
  <c r="P8" i="3"/>
  <c r="R8" i="3" s="1"/>
  <c r="BE7" i="3"/>
  <c r="BB7" i="3"/>
  <c r="BC7" i="3" s="1"/>
  <c r="AW7" i="3"/>
  <c r="AV7" i="3"/>
  <c r="AU7" i="3"/>
  <c r="AS7" i="3"/>
  <c r="AT7" i="3" s="1"/>
  <c r="P7" i="3"/>
  <c r="R7" i="3" s="1"/>
  <c r="BE6" i="3"/>
  <c r="BB6" i="3"/>
  <c r="BC6" i="3" s="1"/>
  <c r="BF6" i="3" s="1"/>
  <c r="AW6" i="3"/>
  <c r="AV6" i="3"/>
  <c r="AU6" i="3"/>
  <c r="AS6" i="3"/>
  <c r="I6" i="3" s="1"/>
  <c r="P6" i="3"/>
  <c r="R6" i="3" s="1"/>
  <c r="BE5" i="3"/>
  <c r="BB5" i="3"/>
  <c r="BC5" i="3" s="1"/>
  <c r="AW5" i="3"/>
  <c r="AV5" i="3"/>
  <c r="AU5" i="3"/>
  <c r="AS5" i="3"/>
  <c r="I5" i="3" s="1"/>
  <c r="P5" i="3"/>
  <c r="R5" i="3" s="1"/>
  <c r="BE4" i="3"/>
  <c r="BB4" i="3"/>
  <c r="BC4" i="3" s="1"/>
  <c r="AW4" i="3"/>
  <c r="AV4" i="3"/>
  <c r="AU4" i="3"/>
  <c r="AS4" i="3"/>
  <c r="AT4" i="3" s="1"/>
  <c r="P4" i="3"/>
  <c r="R4" i="3" s="1"/>
  <c r="BE3" i="3"/>
  <c r="BB3" i="3"/>
  <c r="BC3" i="3" s="1"/>
  <c r="BF3" i="3" s="1"/>
  <c r="AW3" i="3"/>
  <c r="AV3" i="3"/>
  <c r="AU3" i="3"/>
  <c r="AS3" i="3"/>
  <c r="I3" i="3" s="1"/>
  <c r="P3" i="3"/>
  <c r="R3" i="3" s="1"/>
  <c r="P14" i="1"/>
  <c r="R14" i="1" s="1"/>
  <c r="AS14" i="1"/>
  <c r="I14" i="1" s="1"/>
  <c r="AU14" i="1"/>
  <c r="AV14" i="1"/>
  <c r="AW14" i="1"/>
  <c r="BB14" i="1"/>
  <c r="BC14" i="1" s="1"/>
  <c r="BF14" i="1" s="1"/>
  <c r="BE14" i="1"/>
  <c r="P15" i="1"/>
  <c r="R15" i="1" s="1"/>
  <c r="AS15" i="1"/>
  <c r="I15" i="1" s="1"/>
  <c r="AU15" i="1"/>
  <c r="AV15" i="1"/>
  <c r="AW15" i="1"/>
  <c r="BB15" i="1"/>
  <c r="BC15" i="1" s="1"/>
  <c r="BF15" i="1" s="1"/>
  <c r="BE15" i="1"/>
  <c r="P16" i="1"/>
  <c r="R16" i="1" s="1"/>
  <c r="AS16" i="1"/>
  <c r="AT16" i="1" s="1"/>
  <c r="AU16" i="1"/>
  <c r="AV16" i="1"/>
  <c r="AW16" i="1"/>
  <c r="BB16" i="1"/>
  <c r="BC16" i="1" s="1"/>
  <c r="BF16" i="1" s="1"/>
  <c r="BE16" i="1"/>
  <c r="P17" i="1"/>
  <c r="R17" i="1" s="1"/>
  <c r="AS17" i="1"/>
  <c r="I17" i="1" s="1"/>
  <c r="AU17" i="1"/>
  <c r="AV17" i="1"/>
  <c r="AW17" i="1"/>
  <c r="BB17" i="1"/>
  <c r="BC17" i="1" s="1"/>
  <c r="BF17" i="1" s="1"/>
  <c r="BE17" i="1"/>
  <c r="P18" i="1"/>
  <c r="R18" i="1"/>
  <c r="AS18" i="1"/>
  <c r="I18" i="1" s="1"/>
  <c r="AT18" i="1"/>
  <c r="L18" i="1" s="1"/>
  <c r="AU18" i="1"/>
  <c r="AV18" i="1"/>
  <c r="AW18" i="1"/>
  <c r="BB18" i="1"/>
  <c r="BC18" i="1"/>
  <c r="BF18" i="1" s="1"/>
  <c r="BE18" i="1"/>
  <c r="P19" i="1"/>
  <c r="R19" i="1" s="1"/>
  <c r="AS19" i="1"/>
  <c r="I19" i="1" s="1"/>
  <c r="AU19" i="1"/>
  <c r="AV19" i="1"/>
  <c r="AW19" i="1"/>
  <c r="BB19" i="1"/>
  <c r="BC19" i="1" s="1"/>
  <c r="BF19" i="1" s="1"/>
  <c r="BE19" i="1"/>
  <c r="P20" i="1"/>
  <c r="R20" i="1" s="1"/>
  <c r="AS20" i="1"/>
  <c r="AT20" i="1" s="1"/>
  <c r="AU20" i="1"/>
  <c r="AV20" i="1"/>
  <c r="AW20" i="1"/>
  <c r="BB20" i="1"/>
  <c r="BC20" i="1" s="1"/>
  <c r="BE20" i="1"/>
  <c r="P21" i="1"/>
  <c r="R21" i="1"/>
  <c r="AS21" i="1"/>
  <c r="AT21" i="1" s="1"/>
  <c r="AU21" i="1"/>
  <c r="AV21" i="1"/>
  <c r="AW21" i="1"/>
  <c r="BB21" i="1"/>
  <c r="BC21" i="1" s="1"/>
  <c r="BF21" i="1" s="1"/>
  <c r="BE21" i="1"/>
  <c r="P22" i="1"/>
  <c r="R22" i="1"/>
  <c r="AS22" i="1"/>
  <c r="I22" i="1" s="1"/>
  <c r="AU22" i="1"/>
  <c r="AV22" i="1"/>
  <c r="AW22" i="1"/>
  <c r="BB22" i="1"/>
  <c r="BC22" i="1" s="1"/>
  <c r="BF22" i="1" s="1"/>
  <c r="BE22" i="1"/>
  <c r="P23" i="1"/>
  <c r="R23" i="1"/>
  <c r="AS23" i="1"/>
  <c r="I23" i="1" s="1"/>
  <c r="AU23" i="1"/>
  <c r="AV23" i="1"/>
  <c r="AW23" i="1"/>
  <c r="BB23" i="1"/>
  <c r="BC23" i="1"/>
  <c r="BF23" i="1" s="1"/>
  <c r="BE23" i="1"/>
  <c r="P24" i="1"/>
  <c r="R24" i="1" s="1"/>
  <c r="AS24" i="1"/>
  <c r="AT24" i="1" s="1"/>
  <c r="AU24" i="1"/>
  <c r="AV24" i="1"/>
  <c r="AW24" i="1"/>
  <c r="BB24" i="1"/>
  <c r="BC24" i="1" s="1"/>
  <c r="BE24" i="1"/>
  <c r="BF24" i="1"/>
  <c r="P25" i="1"/>
  <c r="R25" i="1" s="1"/>
  <c r="AS25" i="1"/>
  <c r="AT25" i="1" s="1"/>
  <c r="AU25" i="1"/>
  <c r="AV25" i="1"/>
  <c r="AW25" i="1"/>
  <c r="BB25" i="1"/>
  <c r="BC25" i="1" s="1"/>
  <c r="BF25" i="1" s="1"/>
  <c r="BE25" i="1"/>
  <c r="P26" i="1"/>
  <c r="R26" i="1"/>
  <c r="AS26" i="1"/>
  <c r="I26" i="1" s="1"/>
  <c r="AU26" i="1"/>
  <c r="AV26" i="1"/>
  <c r="AW26" i="1"/>
  <c r="BB26" i="1"/>
  <c r="BC26" i="1"/>
  <c r="BF26" i="1" s="1"/>
  <c r="BE26" i="1"/>
  <c r="P27" i="1"/>
  <c r="R27" i="1" s="1"/>
  <c r="AS27" i="1"/>
  <c r="I27" i="1" s="1"/>
  <c r="BK27" i="1" s="1"/>
  <c r="AU27" i="1"/>
  <c r="AV27" i="1"/>
  <c r="AW27" i="1"/>
  <c r="BB27" i="1"/>
  <c r="BC27" i="1" s="1"/>
  <c r="BE27" i="1"/>
  <c r="I28" i="1"/>
  <c r="P28" i="1"/>
  <c r="R28" i="1" s="1"/>
  <c r="BK28" i="1" s="1"/>
  <c r="AS28" i="1"/>
  <c r="AT28" i="1" s="1"/>
  <c r="AU28" i="1"/>
  <c r="AV28" i="1"/>
  <c r="AW28" i="1"/>
  <c r="AX28" i="1" s="1"/>
  <c r="N28" i="1" s="1"/>
  <c r="AY28" i="1" s="1"/>
  <c r="BB28" i="1"/>
  <c r="BC28" i="1" s="1"/>
  <c r="BE28" i="1"/>
  <c r="P29" i="1"/>
  <c r="R29" i="1" s="1"/>
  <c r="AS29" i="1"/>
  <c r="I29" i="1" s="1"/>
  <c r="AU29" i="1"/>
  <c r="AV29" i="1"/>
  <c r="AW29" i="1"/>
  <c r="BB29" i="1"/>
  <c r="BC29" i="1" s="1"/>
  <c r="BE29" i="1"/>
  <c r="P30" i="1"/>
  <c r="R30" i="1"/>
  <c r="AS30" i="1"/>
  <c r="I30" i="1" s="1"/>
  <c r="AU30" i="1"/>
  <c r="AV30" i="1"/>
  <c r="AW30" i="1"/>
  <c r="BB30" i="1"/>
  <c r="BC30" i="1" s="1"/>
  <c r="BE30" i="1"/>
  <c r="P31" i="1"/>
  <c r="R31" i="1"/>
  <c r="AS31" i="1"/>
  <c r="I31" i="1" s="1"/>
  <c r="AT31" i="1"/>
  <c r="L31" i="1" s="1"/>
  <c r="AU31" i="1"/>
  <c r="AV31" i="1"/>
  <c r="AW31" i="1"/>
  <c r="BB31" i="1"/>
  <c r="BC31" i="1" s="1"/>
  <c r="BF31" i="1" s="1"/>
  <c r="BE31" i="1"/>
  <c r="P32" i="1"/>
  <c r="R32" i="1" s="1"/>
  <c r="AS32" i="1"/>
  <c r="AT32" i="1" s="1"/>
  <c r="AU32" i="1"/>
  <c r="AV32" i="1"/>
  <c r="AW32" i="1"/>
  <c r="BB32" i="1"/>
  <c r="BC32" i="1" s="1"/>
  <c r="BF32" i="1" s="1"/>
  <c r="BE32" i="1"/>
  <c r="P33" i="1"/>
  <c r="R33" i="1" s="1"/>
  <c r="AS33" i="1"/>
  <c r="AT33" i="1" s="1"/>
  <c r="L33" i="1" s="1"/>
  <c r="AU33" i="1"/>
  <c r="AV33" i="1"/>
  <c r="AW33" i="1"/>
  <c r="BB33" i="1"/>
  <c r="BC33" i="1" s="1"/>
  <c r="BF33" i="1" s="1"/>
  <c r="BE33" i="1"/>
  <c r="P34" i="1"/>
  <c r="R34" i="1"/>
  <c r="AS34" i="1"/>
  <c r="AU34" i="1"/>
  <c r="AV34" i="1"/>
  <c r="AW34" i="1"/>
  <c r="BB34" i="1"/>
  <c r="BC34" i="1" s="1"/>
  <c r="BF34" i="1" s="1"/>
  <c r="BE34" i="1"/>
  <c r="I35" i="1"/>
  <c r="P35" i="1"/>
  <c r="R35" i="1" s="1"/>
  <c r="AS35" i="1"/>
  <c r="AT35" i="1" s="1"/>
  <c r="L35" i="1" s="1"/>
  <c r="AU35" i="1"/>
  <c r="AV35" i="1"/>
  <c r="AW35" i="1"/>
  <c r="BB35" i="1"/>
  <c r="BC35" i="1" s="1"/>
  <c r="BF35" i="1" s="1"/>
  <c r="BE35" i="1"/>
  <c r="I36" i="1"/>
  <c r="P36" i="1"/>
  <c r="AS36" i="1"/>
  <c r="AT36" i="1" s="1"/>
  <c r="AU36" i="1"/>
  <c r="AV36" i="1"/>
  <c r="AW36" i="1"/>
  <c r="BB36" i="1"/>
  <c r="BC36" i="1" s="1"/>
  <c r="BF36" i="1" s="1"/>
  <c r="BE36" i="1"/>
  <c r="P37" i="1"/>
  <c r="R37" i="1"/>
  <c r="AS37" i="1"/>
  <c r="AT37" i="1" s="1"/>
  <c r="AU37" i="1"/>
  <c r="AV37" i="1"/>
  <c r="AW37" i="1"/>
  <c r="BB37" i="1"/>
  <c r="BC37" i="1" s="1"/>
  <c r="BE37" i="1"/>
  <c r="P38" i="1"/>
  <c r="R38" i="1"/>
  <c r="AS38" i="1"/>
  <c r="I38" i="1" s="1"/>
  <c r="AT38" i="1"/>
  <c r="AU38" i="1"/>
  <c r="AV38" i="1"/>
  <c r="AW38" i="1"/>
  <c r="BB38" i="1"/>
  <c r="BC38" i="1" s="1"/>
  <c r="BF38" i="1" s="1"/>
  <c r="BE38" i="1"/>
  <c r="P39" i="1"/>
  <c r="R39" i="1"/>
  <c r="AS39" i="1"/>
  <c r="AT39" i="1" s="1"/>
  <c r="AU39" i="1"/>
  <c r="AV39" i="1"/>
  <c r="AW39" i="1"/>
  <c r="AX39" i="1" s="1"/>
  <c r="N39" i="1" s="1"/>
  <c r="AY39" i="1" s="1"/>
  <c r="BB39" i="1"/>
  <c r="BC39" i="1"/>
  <c r="BF39" i="1" s="1"/>
  <c r="BE39" i="1"/>
  <c r="P40" i="1"/>
  <c r="R40" i="1" s="1"/>
  <c r="AS40" i="1"/>
  <c r="AT40" i="1" s="1"/>
  <c r="AU40" i="1"/>
  <c r="AV40" i="1"/>
  <c r="AW40" i="1"/>
  <c r="BB40" i="1"/>
  <c r="BC40" i="1" s="1"/>
  <c r="BE40" i="1"/>
  <c r="P41" i="1"/>
  <c r="R41" i="1"/>
  <c r="AS41" i="1"/>
  <c r="AT41" i="1" s="1"/>
  <c r="AU41" i="1"/>
  <c r="AV41" i="1"/>
  <c r="AW41" i="1"/>
  <c r="BB41" i="1"/>
  <c r="BC41" i="1" s="1"/>
  <c r="BE41" i="1"/>
  <c r="P42" i="1"/>
  <c r="R42" i="1" s="1"/>
  <c r="AS42" i="1"/>
  <c r="I42" i="1" s="1"/>
  <c r="AU42" i="1"/>
  <c r="AV42" i="1"/>
  <c r="AW42" i="1"/>
  <c r="BB42" i="1"/>
  <c r="BC42" i="1"/>
  <c r="BF42" i="1" s="1"/>
  <c r="BE42" i="1"/>
  <c r="P43" i="1"/>
  <c r="R43" i="1"/>
  <c r="AS43" i="1"/>
  <c r="I43" i="1" s="1"/>
  <c r="AU43" i="1"/>
  <c r="AV43" i="1"/>
  <c r="AW43" i="1"/>
  <c r="BB43" i="1"/>
  <c r="BC43" i="1"/>
  <c r="BF43" i="1" s="1"/>
  <c r="BE43" i="1"/>
  <c r="P44" i="1"/>
  <c r="R44" i="1" s="1"/>
  <c r="AS44" i="1"/>
  <c r="AT44" i="1" s="1"/>
  <c r="AU44" i="1"/>
  <c r="AV44" i="1"/>
  <c r="AW44" i="1"/>
  <c r="BB44" i="1"/>
  <c r="BC44" i="1" s="1"/>
  <c r="BE44" i="1"/>
  <c r="P45" i="1"/>
  <c r="R45" i="1" s="1"/>
  <c r="AS45" i="1"/>
  <c r="I45" i="1" s="1"/>
  <c r="AU45" i="1"/>
  <c r="AV45" i="1"/>
  <c r="AW45" i="1"/>
  <c r="BB45" i="1"/>
  <c r="BC45" i="1" s="1"/>
  <c r="BE45" i="1"/>
  <c r="P46" i="1"/>
  <c r="R46" i="1" s="1"/>
  <c r="AS46" i="1"/>
  <c r="I46" i="1" s="1"/>
  <c r="AU46" i="1"/>
  <c r="AV46" i="1"/>
  <c r="AW46" i="1"/>
  <c r="BB46" i="1"/>
  <c r="BC46" i="1"/>
  <c r="BF46" i="1" s="1"/>
  <c r="BE46" i="1"/>
  <c r="P47" i="1"/>
  <c r="R47" i="1" s="1"/>
  <c r="AS47" i="1"/>
  <c r="I47" i="1" s="1"/>
  <c r="AT47" i="1"/>
  <c r="AX47" i="1" s="1"/>
  <c r="N47" i="1" s="1"/>
  <c r="AY47" i="1" s="1"/>
  <c r="AU47" i="1"/>
  <c r="AV47" i="1"/>
  <c r="AW47" i="1"/>
  <c r="BB47" i="1"/>
  <c r="BC47" i="1"/>
  <c r="BE47" i="1"/>
  <c r="P48" i="1"/>
  <c r="R48" i="1" s="1"/>
  <c r="AS48" i="1"/>
  <c r="AU48" i="1"/>
  <c r="AV48" i="1"/>
  <c r="AW48" i="1"/>
  <c r="BB48" i="1"/>
  <c r="BC48" i="1" s="1"/>
  <c r="BF48" i="1" s="1"/>
  <c r="BE48" i="1"/>
  <c r="I49" i="1"/>
  <c r="BK49" i="1" s="1"/>
  <c r="P49" i="1"/>
  <c r="R49" i="1"/>
  <c r="AS49" i="1"/>
  <c r="AT49" i="1"/>
  <c r="L49" i="1" s="1"/>
  <c r="AU49" i="1"/>
  <c r="AV49" i="1"/>
  <c r="AW49" i="1"/>
  <c r="BB49" i="1"/>
  <c r="BC49" i="1" s="1"/>
  <c r="BF49" i="1" s="1"/>
  <c r="BE49" i="1"/>
  <c r="P50" i="1"/>
  <c r="R50" i="1" s="1"/>
  <c r="AS50" i="1"/>
  <c r="I50" i="1" s="1"/>
  <c r="AU50" i="1"/>
  <c r="AV50" i="1"/>
  <c r="AW50" i="1"/>
  <c r="BB50" i="1"/>
  <c r="BC50" i="1"/>
  <c r="BE50" i="1"/>
  <c r="P51" i="1"/>
  <c r="R51" i="1" s="1"/>
  <c r="AS51" i="1"/>
  <c r="AU51" i="1"/>
  <c r="AV51" i="1"/>
  <c r="AW51" i="1"/>
  <c r="BB51" i="1"/>
  <c r="BC51" i="1" s="1"/>
  <c r="BE51" i="1"/>
  <c r="P52" i="1"/>
  <c r="R52" i="1" s="1"/>
  <c r="AS52" i="1"/>
  <c r="AT52" i="1" s="1"/>
  <c r="AU52" i="1"/>
  <c r="AV52" i="1"/>
  <c r="AW52" i="1"/>
  <c r="AX52" i="1"/>
  <c r="N52" i="1" s="1"/>
  <c r="AY52" i="1" s="1"/>
  <c r="AZ52" i="1" s="1"/>
  <c r="BA52" i="1" s="1"/>
  <c r="BD52" i="1" s="1"/>
  <c r="J52" i="1" s="1"/>
  <c r="BG52" i="1" s="1"/>
  <c r="BB52" i="1"/>
  <c r="BC52" i="1" s="1"/>
  <c r="BE52" i="1"/>
  <c r="BF52" i="1"/>
  <c r="I53" i="1"/>
  <c r="P53" i="1"/>
  <c r="R53" i="1" s="1"/>
  <c r="AS53" i="1"/>
  <c r="AT53" i="1" s="1"/>
  <c r="L53" i="1" s="1"/>
  <c r="AU53" i="1"/>
  <c r="AV53" i="1"/>
  <c r="AW53" i="1"/>
  <c r="BB53" i="1"/>
  <c r="BC53" i="1" s="1"/>
  <c r="BE53" i="1"/>
  <c r="BF53" i="1"/>
  <c r="P54" i="1"/>
  <c r="R54" i="1" s="1"/>
  <c r="AS54" i="1"/>
  <c r="AT54" i="1" s="1"/>
  <c r="L54" i="1" s="1"/>
  <c r="AU54" i="1"/>
  <c r="AV54" i="1"/>
  <c r="AW54" i="1"/>
  <c r="BB54" i="1"/>
  <c r="BC54" i="1" s="1"/>
  <c r="BF54" i="1" s="1"/>
  <c r="BE54" i="1"/>
  <c r="P55" i="1"/>
  <c r="R55" i="1" s="1"/>
  <c r="AS55" i="1"/>
  <c r="AU55" i="1"/>
  <c r="AV55" i="1"/>
  <c r="AW55" i="1"/>
  <c r="BB55" i="1"/>
  <c r="BC55" i="1" s="1"/>
  <c r="BF55" i="1" s="1"/>
  <c r="BE55" i="1"/>
  <c r="I56" i="1"/>
  <c r="P56" i="1"/>
  <c r="R56" i="1"/>
  <c r="AS56" i="1"/>
  <c r="AT56" i="1" s="1"/>
  <c r="AU56" i="1"/>
  <c r="AV56" i="1"/>
  <c r="AW56" i="1"/>
  <c r="BB56" i="1"/>
  <c r="BC56" i="1" s="1"/>
  <c r="BE56" i="1"/>
  <c r="BF56" i="1" s="1"/>
  <c r="P58" i="1"/>
  <c r="R58" i="1"/>
  <c r="AS58" i="1"/>
  <c r="AT58" i="1" s="1"/>
  <c r="AU58" i="1"/>
  <c r="AV58" i="1"/>
  <c r="AW58" i="1"/>
  <c r="BB58" i="1"/>
  <c r="BC58" i="1" s="1"/>
  <c r="BF58" i="1" s="1"/>
  <c r="BE58" i="1"/>
  <c r="P59" i="1"/>
  <c r="R59" i="1" s="1"/>
  <c r="AS59" i="1"/>
  <c r="I59" i="1" s="1"/>
  <c r="AU59" i="1"/>
  <c r="AV59" i="1"/>
  <c r="AW59" i="1"/>
  <c r="BB59" i="1"/>
  <c r="BC59" i="1"/>
  <c r="BE59" i="1"/>
  <c r="BF59" i="1" s="1"/>
  <c r="P60" i="1"/>
  <c r="R60" i="1" s="1"/>
  <c r="AS60" i="1"/>
  <c r="I60" i="1" s="1"/>
  <c r="AU60" i="1"/>
  <c r="AV60" i="1"/>
  <c r="AW60" i="1"/>
  <c r="BB60" i="1"/>
  <c r="BC60" i="1"/>
  <c r="BE60" i="1"/>
  <c r="P61" i="1"/>
  <c r="R61" i="1"/>
  <c r="AS61" i="1"/>
  <c r="AT61" i="1" s="1"/>
  <c r="AU61" i="1"/>
  <c r="AV61" i="1"/>
  <c r="AW61" i="1"/>
  <c r="AX61" i="1" s="1"/>
  <c r="N61" i="1" s="1"/>
  <c r="AY61" i="1" s="1"/>
  <c r="BB61" i="1"/>
  <c r="BC61" i="1" s="1"/>
  <c r="BE61" i="1"/>
  <c r="BF61" i="1"/>
  <c r="P62" i="1"/>
  <c r="R62" i="1" s="1"/>
  <c r="AS62" i="1"/>
  <c r="AT62" i="1" s="1"/>
  <c r="L62" i="1" s="1"/>
  <c r="AU62" i="1"/>
  <c r="AV62" i="1"/>
  <c r="AW62" i="1"/>
  <c r="BB62" i="1"/>
  <c r="BC62" i="1" s="1"/>
  <c r="BF62" i="1" s="1"/>
  <c r="BE62" i="1"/>
  <c r="I63" i="1"/>
  <c r="P63" i="1"/>
  <c r="R63" i="1" s="1"/>
  <c r="AS63" i="1"/>
  <c r="AT63" i="1"/>
  <c r="AU63" i="1"/>
  <c r="AV63" i="1"/>
  <c r="AX63" i="1" s="1"/>
  <c r="N63" i="1" s="1"/>
  <c r="AY63" i="1" s="1"/>
  <c r="AW63" i="1"/>
  <c r="BB63" i="1"/>
  <c r="BC63" i="1"/>
  <c r="BF63" i="1" s="1"/>
  <c r="BE63" i="1"/>
  <c r="P64" i="1"/>
  <c r="R64" i="1"/>
  <c r="AS64" i="1"/>
  <c r="AT64" i="1" s="1"/>
  <c r="L64" i="1" s="1"/>
  <c r="AU64" i="1"/>
  <c r="AV64" i="1"/>
  <c r="AW64" i="1"/>
  <c r="BB64" i="1"/>
  <c r="BC64" i="1" s="1"/>
  <c r="BE64" i="1"/>
  <c r="P65" i="1"/>
  <c r="R65" i="1" s="1"/>
  <c r="AS65" i="1"/>
  <c r="AU65" i="1"/>
  <c r="AV65" i="1"/>
  <c r="AW65" i="1"/>
  <c r="BB65" i="1"/>
  <c r="BC65" i="1" s="1"/>
  <c r="BE65" i="1"/>
  <c r="BF65" i="1"/>
  <c r="I66" i="1"/>
  <c r="P66" i="1"/>
  <c r="R66" i="1" s="1"/>
  <c r="AS66" i="1"/>
  <c r="AT66" i="1" s="1"/>
  <c r="L66" i="1" s="1"/>
  <c r="AU66" i="1"/>
  <c r="AV66" i="1"/>
  <c r="AW66" i="1"/>
  <c r="BB66" i="1"/>
  <c r="BC66" i="1" s="1"/>
  <c r="BE66" i="1"/>
  <c r="BF66" i="1" s="1"/>
  <c r="P67" i="1"/>
  <c r="R67" i="1"/>
  <c r="AS67" i="1"/>
  <c r="I67" i="1" s="1"/>
  <c r="AT67" i="1"/>
  <c r="L67" i="1" s="1"/>
  <c r="AU67" i="1"/>
  <c r="AV67" i="1"/>
  <c r="AW67" i="1"/>
  <c r="BB67" i="1"/>
  <c r="BC67" i="1" s="1"/>
  <c r="BE67" i="1"/>
  <c r="I68" i="1"/>
  <c r="P68" i="1"/>
  <c r="R68" i="1" s="1"/>
  <c r="BK68" i="1" s="1"/>
  <c r="AS68" i="1"/>
  <c r="AT68" i="1" s="1"/>
  <c r="L68" i="1" s="1"/>
  <c r="AU68" i="1"/>
  <c r="AV68" i="1"/>
  <c r="AW68" i="1"/>
  <c r="BB68" i="1"/>
  <c r="BC68" i="1" s="1"/>
  <c r="BE68" i="1"/>
  <c r="P69" i="1"/>
  <c r="R69" i="1" s="1"/>
  <c r="AS69" i="1"/>
  <c r="AT69" i="1" s="1"/>
  <c r="AX69" i="1" s="1"/>
  <c r="N69" i="1" s="1"/>
  <c r="AY69" i="1" s="1"/>
  <c r="AU69" i="1"/>
  <c r="AV69" i="1"/>
  <c r="AW69" i="1"/>
  <c r="BB69" i="1"/>
  <c r="BC69" i="1" s="1"/>
  <c r="BE69" i="1"/>
  <c r="P70" i="1"/>
  <c r="R70" i="1"/>
  <c r="AS70" i="1"/>
  <c r="AU70" i="1"/>
  <c r="AV70" i="1"/>
  <c r="AW70" i="1"/>
  <c r="BB70" i="1"/>
  <c r="BC70" i="1" s="1"/>
  <c r="BE70" i="1"/>
  <c r="BF70" i="1" s="1"/>
  <c r="P71" i="1"/>
  <c r="R71" i="1" s="1"/>
  <c r="AS71" i="1"/>
  <c r="AT71" i="1" s="1"/>
  <c r="AU71" i="1"/>
  <c r="AV71" i="1"/>
  <c r="AW71" i="1"/>
  <c r="BB71" i="1"/>
  <c r="BC71" i="1" s="1"/>
  <c r="BF71" i="1" s="1"/>
  <c r="BE71" i="1"/>
  <c r="P72" i="1"/>
  <c r="R72" i="1" s="1"/>
  <c r="AS72" i="1"/>
  <c r="I72" i="1" s="1"/>
  <c r="BK72" i="1" s="1"/>
  <c r="AU72" i="1"/>
  <c r="AV72" i="1"/>
  <c r="AW72" i="1"/>
  <c r="BB72" i="1"/>
  <c r="BC72" i="1" s="1"/>
  <c r="BE72" i="1"/>
  <c r="P73" i="1"/>
  <c r="R73" i="1" s="1"/>
  <c r="AS73" i="1"/>
  <c r="I73" i="1" s="1"/>
  <c r="AT73" i="1"/>
  <c r="AX73" i="1" s="1"/>
  <c r="N73" i="1" s="1"/>
  <c r="AY73" i="1" s="1"/>
  <c r="AU73" i="1"/>
  <c r="AV73" i="1"/>
  <c r="AW73" i="1"/>
  <c r="BB73" i="1"/>
  <c r="BC73" i="1" s="1"/>
  <c r="BE73" i="1"/>
  <c r="BF7" i="3" l="1"/>
  <c r="BF16" i="3"/>
  <c r="I30" i="3"/>
  <c r="BK8" i="3"/>
  <c r="BK50" i="3"/>
  <c r="BF10" i="3"/>
  <c r="BF19" i="3"/>
  <c r="BK48" i="3"/>
  <c r="I25" i="3"/>
  <c r="BF46" i="3"/>
  <c r="BF48" i="3"/>
  <c r="BK53" i="3"/>
  <c r="BF27" i="3"/>
  <c r="I34" i="3"/>
  <c r="AX47" i="3"/>
  <c r="N47" i="3" s="1"/>
  <c r="AY47" i="3" s="1"/>
  <c r="M47" i="3" s="1"/>
  <c r="BF12" i="3"/>
  <c r="BF14" i="3"/>
  <c r="BF23" i="3"/>
  <c r="BF44" i="3"/>
  <c r="BF47" i="3"/>
  <c r="BF49" i="3"/>
  <c r="I9" i="3"/>
  <c r="AX32" i="3"/>
  <c r="N32" i="3" s="1"/>
  <c r="AY32" i="3" s="1"/>
  <c r="M32" i="3" s="1"/>
  <c r="I41" i="3"/>
  <c r="BK41" i="3" s="1"/>
  <c r="BF4" i="3"/>
  <c r="I39" i="3"/>
  <c r="BK39" i="3" s="1"/>
  <c r="BF56" i="3"/>
  <c r="I59" i="3"/>
  <c r="BK59" i="3" s="1"/>
  <c r="BF17" i="3"/>
  <c r="BF32" i="3"/>
  <c r="I37" i="3"/>
  <c r="BK37" i="3" s="1"/>
  <c r="AX50" i="3"/>
  <c r="N50" i="3" s="1"/>
  <c r="AY50" i="3" s="1"/>
  <c r="M50" i="3" s="1"/>
  <c r="BF54" i="3"/>
  <c r="BF11" i="3"/>
  <c r="BF22" i="3"/>
  <c r="I27" i="3"/>
  <c r="BK27" i="3" s="1"/>
  <c r="I51" i="3"/>
  <c r="BF5" i="3"/>
  <c r="BF37" i="3"/>
  <c r="BF35" i="3"/>
  <c r="AX37" i="3"/>
  <c r="N37" i="3" s="1"/>
  <c r="AY37" i="3" s="1"/>
  <c r="AZ37" i="3" s="1"/>
  <c r="BA37" i="3" s="1"/>
  <c r="BD37" i="3" s="1"/>
  <c r="J37" i="3" s="1"/>
  <c r="BG37" i="3" s="1"/>
  <c r="BF39" i="3"/>
  <c r="AX41" i="3"/>
  <c r="N41" i="3" s="1"/>
  <c r="AY41" i="3" s="1"/>
  <c r="BF43" i="3"/>
  <c r="AT56" i="3"/>
  <c r="L56" i="3" s="1"/>
  <c r="BK58" i="3"/>
  <c r="BK6" i="3"/>
  <c r="AX16" i="3"/>
  <c r="N16" i="3" s="1"/>
  <c r="AY16" i="3" s="1"/>
  <c r="M16" i="3" s="1"/>
  <c r="AX20" i="3"/>
  <c r="N20" i="3" s="1"/>
  <c r="AY20" i="3" s="1"/>
  <c r="M20" i="3" s="1"/>
  <c r="AX34" i="3"/>
  <c r="N34" i="3" s="1"/>
  <c r="AY34" i="3" s="1"/>
  <c r="M34" i="3" s="1"/>
  <c r="BK45" i="3"/>
  <c r="AX4" i="3"/>
  <c r="N4" i="3" s="1"/>
  <c r="AY4" i="3" s="1"/>
  <c r="BF18" i="3"/>
  <c r="BF20" i="3"/>
  <c r="I23" i="3"/>
  <c r="BK23" i="3" s="1"/>
  <c r="I7" i="3"/>
  <c r="BK7" i="3" s="1"/>
  <c r="I11" i="3"/>
  <c r="BK11" i="3" s="1"/>
  <c r="BF34" i="3"/>
  <c r="BF38" i="3"/>
  <c r="BF45" i="3"/>
  <c r="AX55" i="3"/>
  <c r="N55" i="3" s="1"/>
  <c r="AY55" i="3" s="1"/>
  <c r="AZ55" i="3" s="1"/>
  <c r="BA55" i="3" s="1"/>
  <c r="BD55" i="3" s="1"/>
  <c r="J55" i="3" s="1"/>
  <c r="BG55" i="3" s="1"/>
  <c r="K55" i="3" s="1"/>
  <c r="AX11" i="3"/>
  <c r="N11" i="3" s="1"/>
  <c r="AY11" i="3" s="1"/>
  <c r="AZ11" i="3" s="1"/>
  <c r="BA11" i="3" s="1"/>
  <c r="BD11" i="3" s="1"/>
  <c r="J11" i="3" s="1"/>
  <c r="BG11" i="3" s="1"/>
  <c r="BF21" i="3"/>
  <c r="AX51" i="3"/>
  <c r="N51" i="3" s="1"/>
  <c r="AY51" i="3" s="1"/>
  <c r="M51" i="3" s="1"/>
  <c r="AX9" i="3"/>
  <c r="N9" i="3" s="1"/>
  <c r="AY9" i="3" s="1"/>
  <c r="AX23" i="3"/>
  <c r="N23" i="3" s="1"/>
  <c r="AY23" i="3" s="1"/>
  <c r="AZ23" i="3" s="1"/>
  <c r="BA23" i="3" s="1"/>
  <c r="BD23" i="3" s="1"/>
  <c r="J23" i="3" s="1"/>
  <c r="BG23" i="3" s="1"/>
  <c r="AX27" i="3"/>
  <c r="N27" i="3" s="1"/>
  <c r="AY27" i="3" s="1"/>
  <c r="AZ27" i="3" s="1"/>
  <c r="BA27" i="3" s="1"/>
  <c r="BD27" i="3" s="1"/>
  <c r="J27" i="3" s="1"/>
  <c r="BG27" i="3" s="1"/>
  <c r="K27" i="3" s="1"/>
  <c r="AX59" i="3"/>
  <c r="N59" i="3" s="1"/>
  <c r="AY59" i="3" s="1"/>
  <c r="I22" i="3"/>
  <c r="BK22" i="3" s="1"/>
  <c r="I4" i="3"/>
  <c r="BK4" i="3" s="1"/>
  <c r="I12" i="3"/>
  <c r="BK12" i="3" s="1"/>
  <c r="I16" i="3"/>
  <c r="BK16" i="3" s="1"/>
  <c r="I18" i="3"/>
  <c r="BK18" i="3" s="1"/>
  <c r="I20" i="3"/>
  <c r="BK20" i="3" s="1"/>
  <c r="BF25" i="3"/>
  <c r="BF57" i="3"/>
  <c r="M27" i="3"/>
  <c r="BK49" i="3"/>
  <c r="L14" i="3"/>
  <c r="AT17" i="3"/>
  <c r="AX17" i="3" s="1"/>
  <c r="N17" i="3" s="1"/>
  <c r="AY17" i="3" s="1"/>
  <c r="L20" i="3"/>
  <c r="L27" i="3"/>
  <c r="AX40" i="3"/>
  <c r="N40" i="3" s="1"/>
  <c r="AY40" i="3" s="1"/>
  <c r="BK35" i="3"/>
  <c r="AT3" i="3"/>
  <c r="AX12" i="3"/>
  <c r="N12" i="3" s="1"/>
  <c r="AY12" i="3" s="1"/>
  <c r="L46" i="3"/>
  <c r="AX3" i="3"/>
  <c r="N3" i="3" s="1"/>
  <c r="AY3" i="3" s="1"/>
  <c r="AT6" i="3"/>
  <c r="AX6" i="3" s="1"/>
  <c r="N6" i="3" s="1"/>
  <c r="AY6" i="3" s="1"/>
  <c r="L30" i="3"/>
  <c r="BK31" i="3"/>
  <c r="AX44" i="3"/>
  <c r="N44" i="3" s="1"/>
  <c r="AY44" i="3" s="1"/>
  <c r="L25" i="3"/>
  <c r="I52" i="3"/>
  <c r="AT52" i="3"/>
  <c r="AX52" i="3" s="1"/>
  <c r="N52" i="3" s="1"/>
  <c r="AY52" i="3" s="1"/>
  <c r="L11" i="3"/>
  <c r="AX46" i="3"/>
  <c r="N46" i="3" s="1"/>
  <c r="AY46" i="3" s="1"/>
  <c r="BK10" i="3"/>
  <c r="BK33" i="3"/>
  <c r="BK36" i="3"/>
  <c r="L43" i="3"/>
  <c r="AT38" i="3"/>
  <c r="AX38" i="3" s="1"/>
  <c r="N38" i="3" s="1"/>
  <c r="AY38" i="3" s="1"/>
  <c r="I38" i="3"/>
  <c r="AT31" i="3"/>
  <c r="AX31" i="3" s="1"/>
  <c r="N31" i="3" s="1"/>
  <c r="AY31" i="3" s="1"/>
  <c r="AX25" i="3"/>
  <c r="N25" i="3" s="1"/>
  <c r="AY25" i="3" s="1"/>
  <c r="BK30" i="3"/>
  <c r="BK13" i="3"/>
  <c r="AT36" i="3"/>
  <c r="AT45" i="3"/>
  <c r="BK55" i="3"/>
  <c r="AX22" i="3"/>
  <c r="N22" i="3" s="1"/>
  <c r="AY22" i="3" s="1"/>
  <c r="I15" i="3"/>
  <c r="AT15" i="3"/>
  <c r="BK28" i="3"/>
  <c r="BK24" i="3"/>
  <c r="AX15" i="3"/>
  <c r="N15" i="3" s="1"/>
  <c r="AY15" i="3" s="1"/>
  <c r="L34" i="3"/>
  <c r="AX7" i="3"/>
  <c r="N7" i="3" s="1"/>
  <c r="AY7" i="3" s="1"/>
  <c r="L9" i="3"/>
  <c r="AT13" i="3"/>
  <c r="AX13" i="3" s="1"/>
  <c r="N13" i="3" s="1"/>
  <c r="AY13" i="3" s="1"/>
  <c r="AX14" i="3"/>
  <c r="N14" i="3" s="1"/>
  <c r="AY14" i="3" s="1"/>
  <c r="I19" i="3"/>
  <c r="AT19" i="3"/>
  <c r="AX30" i="3"/>
  <c r="N30" i="3" s="1"/>
  <c r="AY30" i="3" s="1"/>
  <c r="L39" i="3"/>
  <c r="L18" i="3"/>
  <c r="L7" i="3"/>
  <c r="BK14" i="3"/>
  <c r="BK26" i="3"/>
  <c r="L32" i="3"/>
  <c r="AX43" i="3"/>
  <c r="N43" i="3" s="1"/>
  <c r="AY43" i="3" s="1"/>
  <c r="BK46" i="3"/>
  <c r="AT24" i="3"/>
  <c r="BK5" i="3"/>
  <c r="M23" i="3"/>
  <c r="AT29" i="3"/>
  <c r="AX36" i="3"/>
  <c r="N36" i="3" s="1"/>
  <c r="AY36" i="3" s="1"/>
  <c r="AX45" i="3"/>
  <c r="N45" i="3" s="1"/>
  <c r="AY45" i="3" s="1"/>
  <c r="L4" i="3"/>
  <c r="AT8" i="3"/>
  <c r="L12" i="3"/>
  <c r="L16" i="3"/>
  <c r="BK17" i="3"/>
  <c r="L22" i="3"/>
  <c r="AT42" i="3"/>
  <c r="AX42" i="3" s="1"/>
  <c r="N42" i="3" s="1"/>
  <c r="AY42" i="3" s="1"/>
  <c r="I42" i="3"/>
  <c r="BK21" i="3"/>
  <c r="AX18" i="3"/>
  <c r="N18" i="3" s="1"/>
  <c r="AY18" i="3" s="1"/>
  <c r="BK3" i="3"/>
  <c r="L50" i="3"/>
  <c r="AX39" i="3"/>
  <c r="N39" i="3" s="1"/>
  <c r="AY39" i="3" s="1"/>
  <c r="AT26" i="3"/>
  <c r="AT33" i="3"/>
  <c r="BK32" i="3"/>
  <c r="BK9" i="3"/>
  <c r="AT10" i="3"/>
  <c r="AT21" i="3"/>
  <c r="AT28" i="3"/>
  <c r="AT35" i="3"/>
  <c r="AX35" i="3" s="1"/>
  <c r="N35" i="3" s="1"/>
  <c r="AY35" i="3" s="1"/>
  <c r="BK47" i="3"/>
  <c r="AT57" i="3"/>
  <c r="AX57" i="3" s="1"/>
  <c r="N57" i="3" s="1"/>
  <c r="AY57" i="3" s="1"/>
  <c r="AT54" i="3"/>
  <c r="L59" i="3"/>
  <c r="AT5" i="3"/>
  <c r="AX5" i="3" s="1"/>
  <c r="N5" i="3" s="1"/>
  <c r="AY5" i="3" s="1"/>
  <c r="AT58" i="3"/>
  <c r="BK43" i="3"/>
  <c r="AT49" i="3"/>
  <c r="AX49" i="3" s="1"/>
  <c r="N49" i="3" s="1"/>
  <c r="AY49" i="3" s="1"/>
  <c r="BK51" i="3"/>
  <c r="L55" i="3"/>
  <c r="AT53" i="3"/>
  <c r="BK25" i="3"/>
  <c r="I44" i="3"/>
  <c r="AT48" i="3"/>
  <c r="I40" i="3"/>
  <c r="BK34" i="3"/>
  <c r="L44" i="3"/>
  <c r="BK54" i="3"/>
  <c r="L40" i="3"/>
  <c r="L51" i="3"/>
  <c r="BK56" i="3"/>
  <c r="BK53" i="1"/>
  <c r="AX50" i="1"/>
  <c r="N50" i="1" s="1"/>
  <c r="AY50" i="1" s="1"/>
  <c r="AX64" i="1"/>
  <c r="N64" i="1" s="1"/>
  <c r="AY64" i="1" s="1"/>
  <c r="AT46" i="1"/>
  <c r="I25" i="1"/>
  <c r="AX17" i="1"/>
  <c r="N17" i="1" s="1"/>
  <c r="AY17" i="1" s="1"/>
  <c r="M17" i="1" s="1"/>
  <c r="AX68" i="1"/>
  <c r="N68" i="1" s="1"/>
  <c r="AY68" i="1" s="1"/>
  <c r="BF44" i="1"/>
  <c r="I40" i="1"/>
  <c r="BK40" i="1" s="1"/>
  <c r="I64" i="1"/>
  <c r="BK64" i="1" s="1"/>
  <c r="AX62" i="1"/>
  <c r="N62" i="1" s="1"/>
  <c r="AY62" i="1" s="1"/>
  <c r="BJ62" i="1" s="1"/>
  <c r="BF41" i="1"/>
  <c r="I33" i="1"/>
  <c r="I61" i="1"/>
  <c r="BK61" i="1" s="1"/>
  <c r="AT17" i="1"/>
  <c r="L17" i="1" s="1"/>
  <c r="BF50" i="1"/>
  <c r="AX71" i="1"/>
  <c r="N71" i="1" s="1"/>
  <c r="AY71" i="1" s="1"/>
  <c r="BF69" i="1"/>
  <c r="AT59" i="1"/>
  <c r="L59" i="1" s="1"/>
  <c r="AT26" i="1"/>
  <c r="AX26" i="1" s="1"/>
  <c r="N26" i="1" s="1"/>
  <c r="AY26" i="1" s="1"/>
  <c r="AX29" i="1"/>
  <c r="N29" i="1" s="1"/>
  <c r="AY29" i="1" s="1"/>
  <c r="AZ29" i="1" s="1"/>
  <c r="BA29" i="1" s="1"/>
  <c r="BD29" i="1" s="1"/>
  <c r="J29" i="1" s="1"/>
  <c r="BG29" i="1" s="1"/>
  <c r="K29" i="1" s="1"/>
  <c r="BF73" i="1"/>
  <c r="AX54" i="1"/>
  <c r="N54" i="1" s="1"/>
  <c r="AY54" i="1" s="1"/>
  <c r="M54" i="1" s="1"/>
  <c r="BF37" i="1"/>
  <c r="BF27" i="1"/>
  <c r="AX24" i="1"/>
  <c r="N24" i="1" s="1"/>
  <c r="AY24" i="1" s="1"/>
  <c r="AX22" i="1"/>
  <c r="N22" i="1" s="1"/>
  <c r="AY22" i="1" s="1"/>
  <c r="AZ22" i="1" s="1"/>
  <c r="BA22" i="1" s="1"/>
  <c r="BD22" i="1" s="1"/>
  <c r="J22" i="1" s="1"/>
  <c r="BG22" i="1" s="1"/>
  <c r="K22" i="1" s="1"/>
  <c r="BF20" i="1"/>
  <c r="AX37" i="1"/>
  <c r="N37" i="1" s="1"/>
  <c r="AY37" i="1" s="1"/>
  <c r="I62" i="1"/>
  <c r="AT50" i="1"/>
  <c r="L50" i="1" s="1"/>
  <c r="AX32" i="1"/>
  <c r="N32" i="1" s="1"/>
  <c r="AY32" i="1" s="1"/>
  <c r="AZ32" i="1" s="1"/>
  <c r="BA32" i="1" s="1"/>
  <c r="BD32" i="1" s="1"/>
  <c r="J32" i="1" s="1"/>
  <c r="BG32" i="1" s="1"/>
  <c r="AT29" i="1"/>
  <c r="L29" i="1" s="1"/>
  <c r="AX20" i="1"/>
  <c r="N20" i="1" s="1"/>
  <c r="AY20" i="1" s="1"/>
  <c r="I24" i="1"/>
  <c r="BK24" i="1" s="1"/>
  <c r="AT22" i="1"/>
  <c r="L22" i="1" s="1"/>
  <c r="AT60" i="1"/>
  <c r="AT45" i="1"/>
  <c r="AT42" i="1"/>
  <c r="BF40" i="1"/>
  <c r="AX30" i="1"/>
  <c r="N30" i="1" s="1"/>
  <c r="AY30" i="1" s="1"/>
  <c r="AZ30" i="1" s="1"/>
  <c r="BA30" i="1" s="1"/>
  <c r="BD30" i="1" s="1"/>
  <c r="J30" i="1" s="1"/>
  <c r="BG30" i="1" s="1"/>
  <c r="K30" i="1" s="1"/>
  <c r="AT27" i="1"/>
  <c r="L27" i="1" s="1"/>
  <c r="AX33" i="1"/>
  <c r="N33" i="1" s="1"/>
  <c r="AY33" i="1" s="1"/>
  <c r="AZ33" i="1" s="1"/>
  <c r="BA33" i="1" s="1"/>
  <c r="BD33" i="1" s="1"/>
  <c r="J33" i="1" s="1"/>
  <c r="BG33" i="1" s="1"/>
  <c r="K33" i="1" s="1"/>
  <c r="AX16" i="1"/>
  <c r="N16" i="1" s="1"/>
  <c r="AY16" i="1" s="1"/>
  <c r="M16" i="1" s="1"/>
  <c r="BF72" i="1"/>
  <c r="I69" i="1"/>
  <c r="AX67" i="1"/>
  <c r="N67" i="1" s="1"/>
  <c r="AY67" i="1" s="1"/>
  <c r="AT43" i="1"/>
  <c r="L43" i="1" s="1"/>
  <c r="AX40" i="1"/>
  <c r="N40" i="1" s="1"/>
  <c r="AY40" i="1" s="1"/>
  <c r="I32" i="1"/>
  <c r="BK32" i="1" s="1"/>
  <c r="AT30" i="1"/>
  <c r="BF28" i="1"/>
  <c r="AZ62" i="1"/>
  <c r="BA62" i="1" s="1"/>
  <c r="BD62" i="1" s="1"/>
  <c r="J62" i="1" s="1"/>
  <c r="BG62" i="1" s="1"/>
  <c r="M71" i="1"/>
  <c r="AZ71" i="1"/>
  <c r="BA71" i="1" s="1"/>
  <c r="BD71" i="1" s="1"/>
  <c r="J71" i="1" s="1"/>
  <c r="BG71" i="1" s="1"/>
  <c r="L41" i="1"/>
  <c r="BK59" i="1"/>
  <c r="M63" i="1"/>
  <c r="AZ63" i="1"/>
  <c r="BA63" i="1" s="1"/>
  <c r="BD63" i="1" s="1"/>
  <c r="J63" i="1" s="1"/>
  <c r="BG63" i="1" s="1"/>
  <c r="K63" i="1" s="1"/>
  <c r="AZ69" i="1"/>
  <c r="BA69" i="1" s="1"/>
  <c r="BD69" i="1" s="1"/>
  <c r="J69" i="1" s="1"/>
  <c r="BG69" i="1" s="1"/>
  <c r="K69" i="1" s="1"/>
  <c r="M69" i="1"/>
  <c r="BK60" i="1"/>
  <c r="AZ64" i="1"/>
  <c r="BA64" i="1" s="1"/>
  <c r="BD64" i="1" s="1"/>
  <c r="J64" i="1" s="1"/>
  <c r="BG64" i="1" s="1"/>
  <c r="BJ64" i="1"/>
  <c r="M64" i="1"/>
  <c r="BH29" i="1"/>
  <c r="BI29" i="1"/>
  <c r="BK45" i="1"/>
  <c r="AZ28" i="1"/>
  <c r="BA28" i="1" s="1"/>
  <c r="BD28" i="1" s="1"/>
  <c r="J28" i="1" s="1"/>
  <c r="BG28" i="1" s="1"/>
  <c r="K28" i="1" s="1"/>
  <c r="M28" i="1"/>
  <c r="L58" i="1"/>
  <c r="AZ47" i="1"/>
  <c r="BA47" i="1" s="1"/>
  <c r="BD47" i="1" s="1"/>
  <c r="J47" i="1" s="1"/>
  <c r="BG47" i="1" s="1"/>
  <c r="K47" i="1" s="1"/>
  <c r="M47" i="1"/>
  <c r="BK56" i="1"/>
  <c r="M52" i="1"/>
  <c r="BJ47" i="1"/>
  <c r="BL47" i="1" s="1"/>
  <c r="L47" i="1"/>
  <c r="L37" i="1"/>
  <c r="M32" i="1"/>
  <c r="AZ20" i="1"/>
  <c r="BA20" i="1" s="1"/>
  <c r="BD20" i="1" s="1"/>
  <c r="J20" i="1" s="1"/>
  <c r="BG20" i="1" s="1"/>
  <c r="M20" i="1"/>
  <c r="AZ73" i="1"/>
  <c r="BA73" i="1" s="1"/>
  <c r="BD73" i="1" s="1"/>
  <c r="J73" i="1" s="1"/>
  <c r="BG73" i="1" s="1"/>
  <c r="K73" i="1" s="1"/>
  <c r="M73" i="1"/>
  <c r="L60" i="1"/>
  <c r="M33" i="1"/>
  <c r="L63" i="1"/>
  <c r="L73" i="1"/>
  <c r="AT72" i="1"/>
  <c r="AX72" i="1" s="1"/>
  <c r="N72" i="1" s="1"/>
  <c r="AY72" i="1" s="1"/>
  <c r="BJ71" i="1"/>
  <c r="I70" i="1"/>
  <c r="AT70" i="1"/>
  <c r="AX53" i="1"/>
  <c r="N53" i="1" s="1"/>
  <c r="AY53" i="1" s="1"/>
  <c r="I51" i="1"/>
  <c r="AT51" i="1"/>
  <c r="AT48" i="1"/>
  <c r="I48" i="1"/>
  <c r="M39" i="1"/>
  <c r="AZ39" i="1"/>
  <c r="BA39" i="1" s="1"/>
  <c r="BD39" i="1" s="1"/>
  <c r="J39" i="1" s="1"/>
  <c r="BG39" i="1" s="1"/>
  <c r="BF30" i="1"/>
  <c r="L25" i="1"/>
  <c r="BK25" i="1"/>
  <c r="BK43" i="1"/>
  <c r="I44" i="1"/>
  <c r="BK50" i="1"/>
  <c r="L38" i="1"/>
  <c r="AX38" i="1"/>
  <c r="N38" i="1" s="1"/>
  <c r="AY38" i="1" s="1"/>
  <c r="I37" i="1"/>
  <c r="AX34" i="1"/>
  <c r="N34" i="1" s="1"/>
  <c r="AY34" i="1" s="1"/>
  <c r="AX36" i="1"/>
  <c r="N36" i="1" s="1"/>
  <c r="AY36" i="1" s="1"/>
  <c r="R36" i="1"/>
  <c r="BK36" i="1" s="1"/>
  <c r="BJ52" i="1"/>
  <c r="L52" i="1"/>
  <c r="BK46" i="1"/>
  <c r="L26" i="1"/>
  <c r="M61" i="1"/>
  <c r="AZ61" i="1"/>
  <c r="BA61" i="1" s="1"/>
  <c r="BD61" i="1" s="1"/>
  <c r="J61" i="1" s="1"/>
  <c r="BG61" i="1" s="1"/>
  <c r="L44" i="1"/>
  <c r="BF68" i="1"/>
  <c r="BK31" i="1"/>
  <c r="I58" i="1"/>
  <c r="AT65" i="1"/>
  <c r="I65" i="1"/>
  <c r="BK47" i="1"/>
  <c r="BK23" i="1"/>
  <c r="L46" i="1"/>
  <c r="AX46" i="1"/>
  <c r="N46" i="1" s="1"/>
  <c r="AY46" i="1" s="1"/>
  <c r="BF29" i="1"/>
  <c r="BK73" i="1"/>
  <c r="I34" i="1"/>
  <c r="AT34" i="1"/>
  <c r="BK69" i="1"/>
  <c r="BF45" i="1"/>
  <c r="AZ68" i="1"/>
  <c r="BA68" i="1" s="1"/>
  <c r="BD68" i="1" s="1"/>
  <c r="J68" i="1" s="1"/>
  <c r="BG68" i="1" s="1"/>
  <c r="K68" i="1" s="1"/>
  <c r="M68" i="1"/>
  <c r="AX58" i="1"/>
  <c r="N58" i="1" s="1"/>
  <c r="AY58" i="1" s="1"/>
  <c r="I52" i="1"/>
  <c r="K52" i="1" s="1"/>
  <c r="AX35" i="1"/>
  <c r="N35" i="1" s="1"/>
  <c r="AY35" i="1" s="1"/>
  <c r="AX44" i="1"/>
  <c r="N44" i="1" s="1"/>
  <c r="AY44" i="1" s="1"/>
  <c r="AX31" i="1"/>
  <c r="N31" i="1" s="1"/>
  <c r="AY31" i="1" s="1"/>
  <c r="BK29" i="1"/>
  <c r="AZ17" i="1"/>
  <c r="BA17" i="1" s="1"/>
  <c r="BD17" i="1" s="1"/>
  <c r="J17" i="1" s="1"/>
  <c r="BG17" i="1" s="1"/>
  <c r="K17" i="1" s="1"/>
  <c r="BK19" i="1"/>
  <c r="BF51" i="1"/>
  <c r="L45" i="1"/>
  <c r="M37" i="1"/>
  <c r="AZ37" i="1"/>
  <c r="BA37" i="1" s="1"/>
  <c r="BD37" i="1" s="1"/>
  <c r="J37" i="1" s="1"/>
  <c r="BG37" i="1" s="1"/>
  <c r="AX70" i="1"/>
  <c r="N70" i="1" s="1"/>
  <c r="AY70" i="1" s="1"/>
  <c r="I41" i="1"/>
  <c r="L71" i="1"/>
  <c r="BF64" i="1"/>
  <c r="BF60" i="1"/>
  <c r="I55" i="1"/>
  <c r="AT55" i="1"/>
  <c r="L39" i="1"/>
  <c r="L30" i="1"/>
  <c r="BK66" i="1"/>
  <c r="AX60" i="1"/>
  <c r="N60" i="1" s="1"/>
  <c r="AY60" i="1" s="1"/>
  <c r="AX56" i="1"/>
  <c r="N56" i="1" s="1"/>
  <c r="AY56" i="1" s="1"/>
  <c r="BJ68" i="1"/>
  <c r="BL68" i="1" s="1"/>
  <c r="BF67" i="1"/>
  <c r="AX45" i="1"/>
  <c r="N45" i="1" s="1"/>
  <c r="AY45" i="1" s="1"/>
  <c r="BK33" i="1"/>
  <c r="AZ24" i="1"/>
  <c r="BA24" i="1" s="1"/>
  <c r="BD24" i="1" s="1"/>
  <c r="J24" i="1" s="1"/>
  <c r="BG24" i="1" s="1"/>
  <c r="K24" i="1" s="1"/>
  <c r="M24" i="1"/>
  <c r="L21" i="1"/>
  <c r="BK63" i="1"/>
  <c r="BK15" i="1"/>
  <c r="AX41" i="1"/>
  <c r="N41" i="1" s="1"/>
  <c r="AY41" i="1" s="1"/>
  <c r="L36" i="1"/>
  <c r="AX66" i="1"/>
  <c r="N66" i="1" s="1"/>
  <c r="AY66" i="1" s="1"/>
  <c r="L56" i="1"/>
  <c r="BJ20" i="1"/>
  <c r="L20" i="1"/>
  <c r="AX18" i="1"/>
  <c r="N18" i="1" s="1"/>
  <c r="AY18" i="1" s="1"/>
  <c r="L24" i="1"/>
  <c r="AT19" i="1"/>
  <c r="BJ32" i="1"/>
  <c r="BL32" i="1" s="1"/>
  <c r="L32" i="1"/>
  <c r="I39" i="1"/>
  <c r="BK38" i="1"/>
  <c r="L28" i="1"/>
  <c r="I21" i="1"/>
  <c r="BK67" i="1"/>
  <c r="BF47" i="1"/>
  <c r="I71" i="1"/>
  <c r="L61" i="1"/>
  <c r="I54" i="1"/>
  <c r="AT23" i="1"/>
  <c r="BK18" i="1"/>
  <c r="L40" i="1"/>
  <c r="BK22" i="1"/>
  <c r="AX21" i="1"/>
  <c r="N21" i="1" s="1"/>
  <c r="AY21" i="1" s="1"/>
  <c r="BK30" i="1"/>
  <c r="BK26" i="1"/>
  <c r="AX25" i="1"/>
  <c r="N25" i="1" s="1"/>
  <c r="AY25" i="1" s="1"/>
  <c r="BK42" i="1"/>
  <c r="BK17" i="1"/>
  <c r="L16" i="1"/>
  <c r="BK14" i="1"/>
  <c r="BK35" i="1"/>
  <c r="AX49" i="1"/>
  <c r="N49" i="1" s="1"/>
  <c r="AY49" i="1" s="1"/>
  <c r="BJ69" i="1"/>
  <c r="BL69" i="1" s="1"/>
  <c r="L69" i="1"/>
  <c r="AT15" i="1"/>
  <c r="AX15" i="1" s="1"/>
  <c r="N15" i="1" s="1"/>
  <c r="AY15" i="1" s="1"/>
  <c r="AT14" i="1"/>
  <c r="AX14" i="1" s="1"/>
  <c r="N14" i="1" s="1"/>
  <c r="AY14" i="1" s="1"/>
  <c r="I20" i="1"/>
  <c r="I16" i="1"/>
  <c r="M11" i="3" l="1"/>
  <c r="K37" i="3"/>
  <c r="M55" i="3"/>
  <c r="AZ50" i="3"/>
  <c r="BA50" i="3" s="1"/>
  <c r="BD50" i="3" s="1"/>
  <c r="J50" i="3" s="1"/>
  <c r="BG50" i="3" s="1"/>
  <c r="K50" i="3" s="1"/>
  <c r="BH50" i="3" s="1"/>
  <c r="AX56" i="3"/>
  <c r="N56" i="3" s="1"/>
  <c r="AY56" i="3" s="1"/>
  <c r="AZ47" i="3"/>
  <c r="BA47" i="3" s="1"/>
  <c r="BD47" i="3" s="1"/>
  <c r="J47" i="3" s="1"/>
  <c r="BG47" i="3" s="1"/>
  <c r="K47" i="3" s="1"/>
  <c r="AZ16" i="3"/>
  <c r="BA16" i="3" s="1"/>
  <c r="BD16" i="3" s="1"/>
  <c r="J16" i="3" s="1"/>
  <c r="BG16" i="3" s="1"/>
  <c r="K16" i="3" s="1"/>
  <c r="M37" i="3"/>
  <c r="AZ41" i="3"/>
  <c r="BA41" i="3" s="1"/>
  <c r="BD41" i="3" s="1"/>
  <c r="J41" i="3" s="1"/>
  <c r="BG41" i="3" s="1"/>
  <c r="K41" i="3" s="1"/>
  <c r="BH41" i="3" s="1"/>
  <c r="M41" i="3"/>
  <c r="AZ34" i="3"/>
  <c r="BA34" i="3" s="1"/>
  <c r="BD34" i="3" s="1"/>
  <c r="J34" i="3" s="1"/>
  <c r="BG34" i="3" s="1"/>
  <c r="K34" i="3" s="1"/>
  <c r="BI34" i="3" s="1"/>
  <c r="K11" i="3"/>
  <c r="BI11" i="3" s="1"/>
  <c r="BJ11" i="3"/>
  <c r="BL11" i="3" s="1"/>
  <c r="AZ32" i="3"/>
  <c r="BA32" i="3" s="1"/>
  <c r="BD32" i="3" s="1"/>
  <c r="J32" i="3" s="1"/>
  <c r="BG32" i="3" s="1"/>
  <c r="K32" i="3" s="1"/>
  <c r="BI32" i="3" s="1"/>
  <c r="BJ37" i="3"/>
  <c r="BL37" i="3" s="1"/>
  <c r="BJ55" i="3"/>
  <c r="BL55" i="3" s="1"/>
  <c r="AZ4" i="3"/>
  <c r="BA4" i="3" s="1"/>
  <c r="BD4" i="3" s="1"/>
  <c r="J4" i="3" s="1"/>
  <c r="BG4" i="3" s="1"/>
  <c r="K4" i="3" s="1"/>
  <c r="BI4" i="3" s="1"/>
  <c r="M4" i="3"/>
  <c r="AZ9" i="3"/>
  <c r="BA9" i="3" s="1"/>
  <c r="BD9" i="3" s="1"/>
  <c r="J9" i="3" s="1"/>
  <c r="BG9" i="3" s="1"/>
  <c r="K9" i="3" s="1"/>
  <c r="BI9" i="3" s="1"/>
  <c r="K23" i="3"/>
  <c r="BH23" i="3" s="1"/>
  <c r="AZ59" i="3"/>
  <c r="BA59" i="3" s="1"/>
  <c r="BD59" i="3" s="1"/>
  <c r="J59" i="3" s="1"/>
  <c r="BG59" i="3" s="1"/>
  <c r="K59" i="3" s="1"/>
  <c r="BH59" i="3" s="1"/>
  <c r="M9" i="3"/>
  <c r="M59" i="3"/>
  <c r="AZ20" i="3"/>
  <c r="BA20" i="3" s="1"/>
  <c r="BD20" i="3" s="1"/>
  <c r="J20" i="3" s="1"/>
  <c r="BG20" i="3" s="1"/>
  <c r="K20" i="3" s="1"/>
  <c r="BI20" i="3" s="1"/>
  <c r="AZ51" i="3"/>
  <c r="BA51" i="3" s="1"/>
  <c r="BD51" i="3" s="1"/>
  <c r="J51" i="3" s="1"/>
  <c r="AZ6" i="3"/>
  <c r="BA6" i="3" s="1"/>
  <c r="BD6" i="3" s="1"/>
  <c r="J6" i="3" s="1"/>
  <c r="BG6" i="3" s="1"/>
  <c r="K6" i="3" s="1"/>
  <c r="M6" i="3"/>
  <c r="AZ5" i="3"/>
  <c r="BA5" i="3" s="1"/>
  <c r="BD5" i="3" s="1"/>
  <c r="J5" i="3" s="1"/>
  <c r="BG5" i="3" s="1"/>
  <c r="K5" i="3" s="1"/>
  <c r="M5" i="3"/>
  <c r="L58" i="3"/>
  <c r="BH27" i="3"/>
  <c r="BI27" i="3"/>
  <c r="L10" i="3"/>
  <c r="L19" i="3"/>
  <c r="AZ18" i="3"/>
  <c r="BA18" i="3" s="1"/>
  <c r="BD18" i="3" s="1"/>
  <c r="J18" i="3" s="1"/>
  <c r="BG18" i="3" s="1"/>
  <c r="K18" i="3" s="1"/>
  <c r="M18" i="3"/>
  <c r="BI47" i="3"/>
  <c r="BH47" i="3"/>
  <c r="M38" i="3"/>
  <c r="AZ38" i="3"/>
  <c r="BA38" i="3" s="1"/>
  <c r="BD38" i="3" s="1"/>
  <c r="J38" i="3" s="1"/>
  <c r="BG38" i="3" s="1"/>
  <c r="K38" i="3" s="1"/>
  <c r="L13" i="3"/>
  <c r="BK15" i="3"/>
  <c r="BI50" i="3"/>
  <c r="M42" i="3"/>
  <c r="AZ42" i="3"/>
  <c r="BA42" i="3" s="1"/>
  <c r="BD42" i="3" s="1"/>
  <c r="J42" i="3" s="1"/>
  <c r="BG42" i="3" s="1"/>
  <c r="K42" i="3" s="1"/>
  <c r="BI37" i="3"/>
  <c r="BH37" i="3"/>
  <c r="L24" i="3"/>
  <c r="AZ12" i="3"/>
  <c r="BA12" i="3" s="1"/>
  <c r="BD12" i="3" s="1"/>
  <c r="J12" i="3" s="1"/>
  <c r="BG12" i="3" s="1"/>
  <c r="K12" i="3" s="1"/>
  <c r="M12" i="3"/>
  <c r="AZ40" i="3"/>
  <c r="BA40" i="3" s="1"/>
  <c r="BD40" i="3" s="1"/>
  <c r="J40" i="3" s="1"/>
  <c r="BG40" i="3" s="1"/>
  <c r="K40" i="3" s="1"/>
  <c r="M40" i="3"/>
  <c r="L21" i="3"/>
  <c r="M3" i="3"/>
  <c r="AZ3" i="3"/>
  <c r="BA3" i="3" s="1"/>
  <c r="BD3" i="3" s="1"/>
  <c r="J3" i="3" s="1"/>
  <c r="BG3" i="3" s="1"/>
  <c r="K3" i="3" s="1"/>
  <c r="M22" i="3"/>
  <c r="AZ22" i="3"/>
  <c r="BA22" i="3" s="1"/>
  <c r="BD22" i="3" s="1"/>
  <c r="J22" i="3" s="1"/>
  <c r="BG22" i="3" s="1"/>
  <c r="K22" i="3" s="1"/>
  <c r="M44" i="3"/>
  <c r="AZ44" i="3"/>
  <c r="BA44" i="3" s="1"/>
  <c r="BD44" i="3" s="1"/>
  <c r="J44" i="3" s="1"/>
  <c r="BG44" i="3" s="1"/>
  <c r="K44" i="3" s="1"/>
  <c r="L3" i="3"/>
  <c r="L28" i="3"/>
  <c r="L48" i="3"/>
  <c r="L53" i="3"/>
  <c r="AX58" i="3"/>
  <c r="N58" i="3" s="1"/>
  <c r="AY58" i="3" s="1"/>
  <c r="AZ57" i="3"/>
  <c r="BA57" i="3" s="1"/>
  <c r="BD57" i="3" s="1"/>
  <c r="J57" i="3" s="1"/>
  <c r="BG57" i="3" s="1"/>
  <c r="K57" i="3" s="1"/>
  <c r="M57" i="3"/>
  <c r="L15" i="3"/>
  <c r="L33" i="3"/>
  <c r="M15" i="3"/>
  <c r="AZ15" i="3"/>
  <c r="BA15" i="3" s="1"/>
  <c r="BD15" i="3" s="1"/>
  <c r="J15" i="3" s="1"/>
  <c r="BG15" i="3" s="1"/>
  <c r="K15" i="3" s="1"/>
  <c r="M13" i="3"/>
  <c r="AZ13" i="3"/>
  <c r="BA13" i="3" s="1"/>
  <c r="BD13" i="3" s="1"/>
  <c r="J13" i="3" s="1"/>
  <c r="BG13" i="3" s="1"/>
  <c r="K13" i="3" s="1"/>
  <c r="AX28" i="3"/>
  <c r="N28" i="3" s="1"/>
  <c r="AY28" i="3" s="1"/>
  <c r="AZ14" i="3"/>
  <c r="BA14" i="3" s="1"/>
  <c r="BD14" i="3" s="1"/>
  <c r="J14" i="3" s="1"/>
  <c r="BG14" i="3" s="1"/>
  <c r="K14" i="3" s="1"/>
  <c r="M14" i="3"/>
  <c r="AZ56" i="3"/>
  <c r="BA56" i="3" s="1"/>
  <c r="BD56" i="3" s="1"/>
  <c r="J56" i="3" s="1"/>
  <c r="BG56" i="3" s="1"/>
  <c r="K56" i="3" s="1"/>
  <c r="M56" i="3"/>
  <c r="L54" i="3"/>
  <c r="L57" i="3"/>
  <c r="L26" i="3"/>
  <c r="L42" i="3"/>
  <c r="L31" i="3"/>
  <c r="BJ31" i="3"/>
  <c r="BL31" i="3" s="1"/>
  <c r="M46" i="3"/>
  <c r="AZ46" i="3"/>
  <c r="BA46" i="3" s="1"/>
  <c r="BD46" i="3" s="1"/>
  <c r="J46" i="3" s="1"/>
  <c r="BI41" i="3"/>
  <c r="AZ17" i="3"/>
  <c r="BA17" i="3" s="1"/>
  <c r="BD17" i="3" s="1"/>
  <c r="J17" i="3" s="1"/>
  <c r="BG17" i="3" s="1"/>
  <c r="K17" i="3" s="1"/>
  <c r="M17" i="3"/>
  <c r="BK19" i="3"/>
  <c r="M31" i="3"/>
  <c r="AZ31" i="3"/>
  <c r="BA31" i="3" s="1"/>
  <c r="BD31" i="3" s="1"/>
  <c r="J31" i="3" s="1"/>
  <c r="BG31" i="3" s="1"/>
  <c r="K31" i="3" s="1"/>
  <c r="AX10" i="3"/>
  <c r="N10" i="3" s="1"/>
  <c r="AY10" i="3" s="1"/>
  <c r="AX53" i="3"/>
  <c r="N53" i="3" s="1"/>
  <c r="AY53" i="3" s="1"/>
  <c r="M45" i="3"/>
  <c r="AZ45" i="3"/>
  <c r="BA45" i="3" s="1"/>
  <c r="BD45" i="3" s="1"/>
  <c r="J45" i="3" s="1"/>
  <c r="BG45" i="3" s="1"/>
  <c r="K45" i="3" s="1"/>
  <c r="AZ30" i="3"/>
  <c r="BA30" i="3" s="1"/>
  <c r="BD30" i="3" s="1"/>
  <c r="J30" i="3" s="1"/>
  <c r="BG30" i="3" s="1"/>
  <c r="K30" i="3" s="1"/>
  <c r="M30" i="3"/>
  <c r="BK44" i="3"/>
  <c r="AX21" i="3"/>
  <c r="N21" i="3" s="1"/>
  <c r="AY21" i="3" s="1"/>
  <c r="L17" i="3"/>
  <c r="AZ35" i="3"/>
  <c r="BA35" i="3" s="1"/>
  <c r="BD35" i="3" s="1"/>
  <c r="J35" i="3" s="1"/>
  <c r="BG35" i="3" s="1"/>
  <c r="K35" i="3" s="1"/>
  <c r="M35" i="3"/>
  <c r="L38" i="3"/>
  <c r="AZ49" i="3"/>
  <c r="BA49" i="3" s="1"/>
  <c r="BD49" i="3" s="1"/>
  <c r="J49" i="3" s="1"/>
  <c r="BG49" i="3" s="1"/>
  <c r="K49" i="3" s="1"/>
  <c r="M49" i="3"/>
  <c r="BJ27" i="3"/>
  <c r="BL27" i="3" s="1"/>
  <c r="AX48" i="3"/>
  <c r="N48" i="3" s="1"/>
  <c r="AY48" i="3" s="1"/>
  <c r="L8" i="3"/>
  <c r="L5" i="3"/>
  <c r="AZ25" i="3"/>
  <c r="BA25" i="3" s="1"/>
  <c r="BD25" i="3" s="1"/>
  <c r="J25" i="3" s="1"/>
  <c r="M25" i="3"/>
  <c r="M39" i="3"/>
  <c r="AZ39" i="3"/>
  <c r="BA39" i="3" s="1"/>
  <c r="BD39" i="3" s="1"/>
  <c r="J39" i="3" s="1"/>
  <c r="M43" i="3"/>
  <c r="AZ43" i="3"/>
  <c r="BA43" i="3" s="1"/>
  <c r="BD43" i="3" s="1"/>
  <c r="J43" i="3" s="1"/>
  <c r="L52" i="3"/>
  <c r="AX54" i="3"/>
  <c r="N54" i="3" s="1"/>
  <c r="AY54" i="3" s="1"/>
  <c r="L6" i="3"/>
  <c r="AZ52" i="3"/>
  <c r="BA52" i="3" s="1"/>
  <c r="BD52" i="3" s="1"/>
  <c r="J52" i="3" s="1"/>
  <c r="BG52" i="3" s="1"/>
  <c r="K52" i="3" s="1"/>
  <c r="M52" i="3"/>
  <c r="BK42" i="3"/>
  <c r="BJ40" i="3"/>
  <c r="AX26" i="3"/>
  <c r="N26" i="3" s="1"/>
  <c r="AY26" i="3" s="1"/>
  <c r="BI55" i="3"/>
  <c r="BH55" i="3"/>
  <c r="BK38" i="3"/>
  <c r="M36" i="3"/>
  <c r="AZ36" i="3"/>
  <c r="BA36" i="3" s="1"/>
  <c r="BD36" i="3" s="1"/>
  <c r="J36" i="3" s="1"/>
  <c r="BG36" i="3" s="1"/>
  <c r="K36" i="3" s="1"/>
  <c r="AX33" i="3"/>
  <c r="N33" i="3" s="1"/>
  <c r="AY33" i="3" s="1"/>
  <c r="M7" i="3"/>
  <c r="AZ7" i="3"/>
  <c r="BA7" i="3" s="1"/>
  <c r="BD7" i="3" s="1"/>
  <c r="J7" i="3" s="1"/>
  <c r="L29" i="3"/>
  <c r="AX8" i="3"/>
  <c r="N8" i="3" s="1"/>
  <c r="AY8" i="3" s="1"/>
  <c r="L45" i="3"/>
  <c r="AX29" i="3"/>
  <c r="N29" i="3" s="1"/>
  <c r="AY29" i="3" s="1"/>
  <c r="BK40" i="3"/>
  <c r="L49" i="3"/>
  <c r="L35" i="3"/>
  <c r="BJ50" i="3"/>
  <c r="BL50" i="3" s="1"/>
  <c r="AX19" i="3"/>
  <c r="N19" i="3" s="1"/>
  <c r="AY19" i="3" s="1"/>
  <c r="BJ23" i="3"/>
  <c r="BL23" i="3" s="1"/>
  <c r="L36" i="3"/>
  <c r="BK52" i="3"/>
  <c r="AX24" i="3"/>
  <c r="N24" i="3" s="1"/>
  <c r="AY24" i="3" s="1"/>
  <c r="AZ26" i="1"/>
  <c r="BA26" i="1" s="1"/>
  <c r="BD26" i="1" s="1"/>
  <c r="J26" i="1" s="1"/>
  <c r="BG26" i="1" s="1"/>
  <c r="K26" i="1" s="1"/>
  <c r="BI26" i="1" s="1"/>
  <c r="M26" i="1"/>
  <c r="BJ26" i="1"/>
  <c r="BL26" i="1" s="1"/>
  <c r="L42" i="1"/>
  <c r="AZ16" i="1"/>
  <c r="BA16" i="1" s="1"/>
  <c r="BD16" i="1" s="1"/>
  <c r="J16" i="1" s="1"/>
  <c r="BG16" i="1" s="1"/>
  <c r="K16" i="1" s="1"/>
  <c r="K64" i="1"/>
  <c r="M62" i="1"/>
  <c r="K62" i="1"/>
  <c r="BH62" i="1" s="1"/>
  <c r="BK62" i="1"/>
  <c r="BL62" i="1" s="1"/>
  <c r="BJ30" i="1"/>
  <c r="BL30" i="1" s="1"/>
  <c r="M22" i="1"/>
  <c r="AX27" i="1"/>
  <c r="N27" i="1" s="1"/>
  <c r="AY27" i="1" s="1"/>
  <c r="AZ27" i="1" s="1"/>
  <c r="BA27" i="1" s="1"/>
  <c r="BD27" i="1" s="1"/>
  <c r="J27" i="1" s="1"/>
  <c r="BG27" i="1" s="1"/>
  <c r="K27" i="1" s="1"/>
  <c r="M40" i="1"/>
  <c r="AZ40" i="1"/>
  <c r="BA40" i="1" s="1"/>
  <c r="BD40" i="1" s="1"/>
  <c r="J40" i="1" s="1"/>
  <c r="M30" i="1"/>
  <c r="K32" i="1"/>
  <c r="M50" i="1"/>
  <c r="AZ50" i="1"/>
  <c r="BA50" i="1" s="1"/>
  <c r="BD50" i="1" s="1"/>
  <c r="J50" i="1" s="1"/>
  <c r="AZ54" i="1"/>
  <c r="BA54" i="1" s="1"/>
  <c r="BD54" i="1" s="1"/>
  <c r="J54" i="1" s="1"/>
  <c r="BG54" i="1" s="1"/>
  <c r="K54" i="1" s="1"/>
  <c r="BH54" i="1" s="1"/>
  <c r="BJ29" i="1"/>
  <c r="BL29" i="1" s="1"/>
  <c r="AX42" i="1"/>
  <c r="N42" i="1" s="1"/>
  <c r="AY42" i="1" s="1"/>
  <c r="M67" i="1"/>
  <c r="AZ67" i="1"/>
  <c r="BA67" i="1" s="1"/>
  <c r="BD67" i="1" s="1"/>
  <c r="J67" i="1" s="1"/>
  <c r="BJ28" i="1"/>
  <c r="BL28" i="1" s="1"/>
  <c r="AX59" i="1"/>
  <c r="N59" i="1" s="1"/>
  <c r="AY59" i="1" s="1"/>
  <c r="AX43" i="1"/>
  <c r="N43" i="1" s="1"/>
  <c r="AY43" i="1" s="1"/>
  <c r="M43" i="1" s="1"/>
  <c r="K61" i="1"/>
  <c r="BI61" i="1" s="1"/>
  <c r="M29" i="1"/>
  <c r="BH52" i="1"/>
  <c r="BI52" i="1"/>
  <c r="AZ18" i="1"/>
  <c r="BA18" i="1" s="1"/>
  <c r="BD18" i="1" s="1"/>
  <c r="J18" i="1" s="1"/>
  <c r="M18" i="1"/>
  <c r="AZ44" i="1"/>
  <c r="BA44" i="1" s="1"/>
  <c r="BD44" i="1" s="1"/>
  <c r="J44" i="1" s="1"/>
  <c r="BG44" i="1" s="1"/>
  <c r="K44" i="1" s="1"/>
  <c r="M44" i="1"/>
  <c r="BJ63" i="1"/>
  <c r="BL63" i="1" s="1"/>
  <c r="AZ59" i="1"/>
  <c r="BA59" i="1" s="1"/>
  <c r="BD59" i="1" s="1"/>
  <c r="J59" i="1" s="1"/>
  <c r="BG59" i="1" s="1"/>
  <c r="K59" i="1" s="1"/>
  <c r="M59" i="1"/>
  <c r="BI16" i="1"/>
  <c r="BH16" i="1"/>
  <c r="AZ34" i="1"/>
  <c r="BA34" i="1" s="1"/>
  <c r="BD34" i="1" s="1"/>
  <c r="J34" i="1" s="1"/>
  <c r="BG34" i="1" s="1"/>
  <c r="K34" i="1" s="1"/>
  <c r="M34" i="1"/>
  <c r="BJ37" i="1"/>
  <c r="M27" i="1"/>
  <c r="BI30" i="1"/>
  <c r="BH30" i="1"/>
  <c r="BK37" i="1"/>
  <c r="K39" i="1"/>
  <c r="BH33" i="1"/>
  <c r="BI33" i="1"/>
  <c r="BI63" i="1"/>
  <c r="BH63" i="1"/>
  <c r="K37" i="1"/>
  <c r="M58" i="1"/>
  <c r="AZ58" i="1"/>
  <c r="BA58" i="1" s="1"/>
  <c r="BD58" i="1" s="1"/>
  <c r="J58" i="1" s="1"/>
  <c r="BG58" i="1" s="1"/>
  <c r="K58" i="1" s="1"/>
  <c r="BJ39" i="1"/>
  <c r="BL39" i="1" s="1"/>
  <c r="AZ38" i="1"/>
  <c r="BA38" i="1" s="1"/>
  <c r="BD38" i="1" s="1"/>
  <c r="J38" i="1" s="1"/>
  <c r="BG38" i="1" s="1"/>
  <c r="K38" i="1" s="1"/>
  <c r="M38" i="1"/>
  <c r="BI22" i="1"/>
  <c r="BH22" i="1"/>
  <c r="M56" i="1"/>
  <c r="AZ56" i="1"/>
  <c r="BA56" i="1" s="1"/>
  <c r="BD56" i="1" s="1"/>
  <c r="J56" i="1" s="1"/>
  <c r="L34" i="1"/>
  <c r="BK48" i="1"/>
  <c r="AZ45" i="1"/>
  <c r="BA45" i="1" s="1"/>
  <c r="BD45" i="1" s="1"/>
  <c r="J45" i="1" s="1"/>
  <c r="BG45" i="1" s="1"/>
  <c r="K45" i="1" s="1"/>
  <c r="M45" i="1"/>
  <c r="AZ66" i="1"/>
  <c r="BA66" i="1" s="1"/>
  <c r="BD66" i="1" s="1"/>
  <c r="J66" i="1" s="1"/>
  <c r="M66" i="1"/>
  <c r="BJ16" i="1"/>
  <c r="AZ60" i="1"/>
  <c r="BA60" i="1" s="1"/>
  <c r="BD60" i="1" s="1"/>
  <c r="J60" i="1" s="1"/>
  <c r="BG60" i="1" s="1"/>
  <c r="K60" i="1" s="1"/>
  <c r="M60" i="1"/>
  <c r="BK34" i="1"/>
  <c r="L48" i="1"/>
  <c r="AX48" i="1"/>
  <c r="N48" i="1" s="1"/>
  <c r="AY48" i="1" s="1"/>
  <c r="M15" i="1"/>
  <c r="AZ15" i="1"/>
  <c r="BA15" i="1" s="1"/>
  <c r="BD15" i="1" s="1"/>
  <c r="J15" i="1" s="1"/>
  <c r="BG15" i="1" s="1"/>
  <c r="K15" i="1" s="1"/>
  <c r="BK65" i="1"/>
  <c r="AX51" i="1"/>
  <c r="N51" i="1" s="1"/>
  <c r="AY51" i="1" s="1"/>
  <c r="L51" i="1"/>
  <c r="BI73" i="1"/>
  <c r="BH73" i="1"/>
  <c r="BK21" i="1"/>
  <c r="AZ41" i="1"/>
  <c r="BA41" i="1" s="1"/>
  <c r="BD41" i="1" s="1"/>
  <c r="J41" i="1" s="1"/>
  <c r="BG41" i="1" s="1"/>
  <c r="K41" i="1" s="1"/>
  <c r="M41" i="1"/>
  <c r="BJ54" i="1"/>
  <c r="BL54" i="1" s="1"/>
  <c r="L65" i="1"/>
  <c r="AX65" i="1"/>
  <c r="N65" i="1" s="1"/>
  <c r="AY65" i="1" s="1"/>
  <c r="BK51" i="1"/>
  <c r="BJ17" i="1"/>
  <c r="BL17" i="1" s="1"/>
  <c r="BL64" i="1"/>
  <c r="M35" i="1"/>
  <c r="AZ35" i="1"/>
  <c r="BA35" i="1" s="1"/>
  <c r="BD35" i="1" s="1"/>
  <c r="J35" i="1" s="1"/>
  <c r="BG35" i="1" s="1"/>
  <c r="K35" i="1" s="1"/>
  <c r="BH68" i="1"/>
  <c r="BI68" i="1"/>
  <c r="BK58" i="1"/>
  <c r="M53" i="1"/>
  <c r="AZ53" i="1"/>
  <c r="BA53" i="1" s="1"/>
  <c r="BD53" i="1" s="1"/>
  <c r="J53" i="1" s="1"/>
  <c r="BH64" i="1"/>
  <c r="BI64" i="1"/>
  <c r="BJ41" i="1"/>
  <c r="BL41" i="1" s="1"/>
  <c r="BK41" i="1"/>
  <c r="BK39" i="1"/>
  <c r="L70" i="1"/>
  <c r="K20" i="1"/>
  <c r="BH47" i="1"/>
  <c r="BI47" i="1"/>
  <c r="M21" i="1"/>
  <c r="AZ21" i="1"/>
  <c r="BA21" i="1" s="1"/>
  <c r="BD21" i="1" s="1"/>
  <c r="J21" i="1" s="1"/>
  <c r="BG21" i="1" s="1"/>
  <c r="K21" i="1" s="1"/>
  <c r="BK52" i="1"/>
  <c r="BL52" i="1"/>
  <c r="M25" i="1"/>
  <c r="AZ25" i="1"/>
  <c r="BA25" i="1" s="1"/>
  <c r="BD25" i="1" s="1"/>
  <c r="J25" i="1" s="1"/>
  <c r="BG25" i="1" s="1"/>
  <c r="K25" i="1" s="1"/>
  <c r="BK16" i="1"/>
  <c r="BL16" i="1"/>
  <c r="BJ22" i="1"/>
  <c r="BL22" i="1" s="1"/>
  <c r="L19" i="1"/>
  <c r="AX19" i="1"/>
  <c r="N19" i="1" s="1"/>
  <c r="AY19" i="1" s="1"/>
  <c r="AX55" i="1"/>
  <c r="N55" i="1" s="1"/>
  <c r="AY55" i="1" s="1"/>
  <c r="L55" i="1"/>
  <c r="AZ72" i="1"/>
  <c r="BA72" i="1" s="1"/>
  <c r="BD72" i="1" s="1"/>
  <c r="J72" i="1" s="1"/>
  <c r="BG72" i="1" s="1"/>
  <c r="K72" i="1" s="1"/>
  <c r="M72" i="1"/>
  <c r="BK44" i="1"/>
  <c r="BK70" i="1"/>
  <c r="K71" i="1"/>
  <c r="M49" i="1"/>
  <c r="AZ49" i="1"/>
  <c r="BA49" i="1" s="1"/>
  <c r="BD49" i="1" s="1"/>
  <c r="J49" i="1" s="1"/>
  <c r="BG49" i="1" s="1"/>
  <c r="K49" i="1" s="1"/>
  <c r="BH17" i="1"/>
  <c r="BI17" i="1"/>
  <c r="BH26" i="1"/>
  <c r="M31" i="1"/>
  <c r="AZ31" i="1"/>
  <c r="BA31" i="1" s="1"/>
  <c r="BD31" i="1" s="1"/>
  <c r="J31" i="1" s="1"/>
  <c r="BG31" i="1" s="1"/>
  <c r="K31" i="1" s="1"/>
  <c r="L23" i="1"/>
  <c r="AX23" i="1"/>
  <c r="N23" i="1" s="1"/>
  <c r="AY23" i="1" s="1"/>
  <c r="BK54" i="1"/>
  <c r="BK20" i="1"/>
  <c r="BL20" i="1"/>
  <c r="L14" i="1"/>
  <c r="BJ61" i="1"/>
  <c r="BL61" i="1" s="1"/>
  <c r="BJ24" i="1"/>
  <c r="BL24" i="1" s="1"/>
  <c r="AZ46" i="1"/>
  <c r="BA46" i="1" s="1"/>
  <c r="BD46" i="1" s="1"/>
  <c r="J46" i="1" s="1"/>
  <c r="M46" i="1"/>
  <c r="AZ36" i="1"/>
  <c r="BA36" i="1" s="1"/>
  <c r="BD36" i="1" s="1"/>
  <c r="J36" i="1" s="1"/>
  <c r="M36" i="1"/>
  <c r="L72" i="1"/>
  <c r="BH69" i="1"/>
  <c r="BI69" i="1"/>
  <c r="BI24" i="1"/>
  <c r="BH24" i="1"/>
  <c r="AZ70" i="1"/>
  <c r="BA70" i="1" s="1"/>
  <c r="BD70" i="1" s="1"/>
  <c r="J70" i="1" s="1"/>
  <c r="BG70" i="1" s="1"/>
  <c r="K70" i="1" s="1"/>
  <c r="M70" i="1"/>
  <c r="M14" i="1"/>
  <c r="AZ14" i="1"/>
  <c r="BA14" i="1" s="1"/>
  <c r="BD14" i="1" s="1"/>
  <c r="J14" i="1" s="1"/>
  <c r="BG14" i="1" s="1"/>
  <c r="K14" i="1" s="1"/>
  <c r="BK55" i="1"/>
  <c r="L15" i="1"/>
  <c r="BK71" i="1"/>
  <c r="BL71" i="1"/>
  <c r="BJ33" i="1"/>
  <c r="BL33" i="1" s="1"/>
  <c r="BJ73" i="1"/>
  <c r="BL73" i="1" s="1"/>
  <c r="BI28" i="1"/>
  <c r="BH28" i="1"/>
  <c r="BH16" i="3" l="1"/>
  <c r="BI16" i="3"/>
  <c r="BH11" i="3"/>
  <c r="BH34" i="3"/>
  <c r="BJ16" i="3"/>
  <c r="BL16" i="3" s="1"/>
  <c r="BJ47" i="3"/>
  <c r="BL47" i="3" s="1"/>
  <c r="BH32" i="3"/>
  <c r="BJ5" i="3"/>
  <c r="BL5" i="3" s="1"/>
  <c r="BJ18" i="3"/>
  <c r="BL18" i="3" s="1"/>
  <c r="BH20" i="3"/>
  <c r="BJ34" i="3"/>
  <c r="BL34" i="3" s="1"/>
  <c r="BH4" i="3"/>
  <c r="BI23" i="3"/>
  <c r="BL40" i="3"/>
  <c r="BJ20" i="3"/>
  <c r="BL20" i="3" s="1"/>
  <c r="BJ52" i="3"/>
  <c r="BL52" i="3" s="1"/>
  <c r="BJ12" i="3"/>
  <c r="BL12" i="3" s="1"/>
  <c r="BJ38" i="3"/>
  <c r="BL38" i="3" s="1"/>
  <c r="BJ32" i="3"/>
  <c r="BL32" i="3" s="1"/>
  <c r="BJ41" i="3"/>
  <c r="BL41" i="3" s="1"/>
  <c r="BI59" i="3"/>
  <c r="BJ22" i="3"/>
  <c r="BL22" i="3" s="1"/>
  <c r="BJ44" i="3"/>
  <c r="BL44" i="3" s="1"/>
  <c r="BH9" i="3"/>
  <c r="BG51" i="3"/>
  <c r="K51" i="3" s="1"/>
  <c r="BJ51" i="3"/>
  <c r="BL51" i="3" s="1"/>
  <c r="BJ4" i="3"/>
  <c r="BL4" i="3" s="1"/>
  <c r="BJ42" i="3"/>
  <c r="BL42" i="3" s="1"/>
  <c r="BJ57" i="3"/>
  <c r="BL57" i="3" s="1"/>
  <c r="BJ45" i="3"/>
  <c r="BL45" i="3" s="1"/>
  <c r="BJ9" i="3"/>
  <c r="BL9" i="3" s="1"/>
  <c r="BJ36" i="3"/>
  <c r="BL36" i="3" s="1"/>
  <c r="BJ6" i="3"/>
  <c r="BL6" i="3" s="1"/>
  <c r="BJ59" i="3"/>
  <c r="BL59" i="3" s="1"/>
  <c r="BI3" i="3"/>
  <c r="BH3" i="3"/>
  <c r="M26" i="3"/>
  <c r="AZ26" i="3"/>
  <c r="BA26" i="3" s="1"/>
  <c r="BD26" i="3" s="1"/>
  <c r="J26" i="3" s="1"/>
  <c r="BG26" i="3" s="1"/>
  <c r="K26" i="3" s="1"/>
  <c r="AZ53" i="3"/>
  <c r="BA53" i="3" s="1"/>
  <c r="BD53" i="3" s="1"/>
  <c r="J53" i="3" s="1"/>
  <c r="M53" i="3"/>
  <c r="BI15" i="3"/>
  <c r="BH15" i="3"/>
  <c r="BJ13" i="3"/>
  <c r="BL13" i="3" s="1"/>
  <c r="M24" i="3"/>
  <c r="AZ24" i="3"/>
  <c r="BA24" i="3" s="1"/>
  <c r="BD24" i="3" s="1"/>
  <c r="J24" i="3" s="1"/>
  <c r="BG24" i="3" s="1"/>
  <c r="K24" i="3" s="1"/>
  <c r="AZ10" i="3"/>
  <c r="BA10" i="3" s="1"/>
  <c r="BD10" i="3" s="1"/>
  <c r="J10" i="3" s="1"/>
  <c r="M10" i="3"/>
  <c r="BI40" i="3"/>
  <c r="BH40" i="3"/>
  <c r="AZ48" i="3"/>
  <c r="BA48" i="3" s="1"/>
  <c r="BD48" i="3" s="1"/>
  <c r="J48" i="3" s="1"/>
  <c r="BG48" i="3" s="1"/>
  <c r="K48" i="3" s="1"/>
  <c r="M48" i="3"/>
  <c r="BI49" i="3"/>
  <c r="BH49" i="3"/>
  <c r="BG43" i="3"/>
  <c r="K43" i="3" s="1"/>
  <c r="BJ43" i="3"/>
  <c r="BL43" i="3" s="1"/>
  <c r="BI45" i="3"/>
  <c r="BH45" i="3"/>
  <c r="BG39" i="3"/>
  <c r="K39" i="3" s="1"/>
  <c r="BJ39" i="3"/>
  <c r="BL39" i="3" s="1"/>
  <c r="BH31" i="3"/>
  <c r="BI31" i="3"/>
  <c r="BH38" i="3"/>
  <c r="BI38" i="3"/>
  <c r="BG46" i="3"/>
  <c r="K46" i="3" s="1"/>
  <c r="BJ46" i="3"/>
  <c r="BL46" i="3" s="1"/>
  <c r="BH12" i="3"/>
  <c r="BI12" i="3"/>
  <c r="BI17" i="3"/>
  <c r="BH17" i="3"/>
  <c r="BI14" i="3"/>
  <c r="BH14" i="3"/>
  <c r="M8" i="3"/>
  <c r="AZ8" i="3"/>
  <c r="BA8" i="3" s="1"/>
  <c r="BD8" i="3" s="1"/>
  <c r="J8" i="3" s="1"/>
  <c r="BG8" i="3" s="1"/>
  <c r="K8" i="3" s="1"/>
  <c r="BJ30" i="3"/>
  <c r="BL30" i="3" s="1"/>
  <c r="AZ28" i="3"/>
  <c r="BA28" i="3" s="1"/>
  <c r="BD28" i="3" s="1"/>
  <c r="J28" i="3" s="1"/>
  <c r="BG28" i="3" s="1"/>
  <c r="K28" i="3" s="1"/>
  <c r="M28" i="3"/>
  <c r="BJ56" i="3"/>
  <c r="BL56" i="3" s="1"/>
  <c r="M19" i="3"/>
  <c r="AZ19" i="3"/>
  <c r="BA19" i="3" s="1"/>
  <c r="BD19" i="3" s="1"/>
  <c r="J19" i="3" s="1"/>
  <c r="BI56" i="3"/>
  <c r="BH56" i="3"/>
  <c r="AZ29" i="3"/>
  <c r="BA29" i="3" s="1"/>
  <c r="BD29" i="3" s="1"/>
  <c r="J29" i="3" s="1"/>
  <c r="BG29" i="3" s="1"/>
  <c r="K29" i="3" s="1"/>
  <c r="M29" i="3"/>
  <c r="BH13" i="3"/>
  <c r="BI13" i="3"/>
  <c r="BH52" i="3"/>
  <c r="BI52" i="3"/>
  <c r="BJ3" i="3"/>
  <c r="BL3" i="3" s="1"/>
  <c r="BJ14" i="3"/>
  <c r="BL14" i="3" s="1"/>
  <c r="BG7" i="3"/>
  <c r="K7" i="3" s="1"/>
  <c r="BJ7" i="3"/>
  <c r="BL7" i="3" s="1"/>
  <c r="BJ15" i="3"/>
  <c r="BL15" i="3" s="1"/>
  <c r="AZ33" i="3"/>
  <c r="BA33" i="3" s="1"/>
  <c r="BD33" i="3" s="1"/>
  <c r="J33" i="3" s="1"/>
  <c r="M33" i="3"/>
  <c r="BH18" i="3"/>
  <c r="BI18" i="3"/>
  <c r="BI30" i="3"/>
  <c r="BH30" i="3"/>
  <c r="M58" i="3"/>
  <c r="AZ58" i="3"/>
  <c r="BA58" i="3" s="1"/>
  <c r="BD58" i="3" s="1"/>
  <c r="J58" i="3" s="1"/>
  <c r="BG58" i="3" s="1"/>
  <c r="K58" i="3" s="1"/>
  <c r="BH35" i="3"/>
  <c r="BI35" i="3"/>
  <c r="BG25" i="3"/>
  <c r="K25" i="3" s="1"/>
  <c r="BJ25" i="3"/>
  <c r="BL25" i="3" s="1"/>
  <c r="BJ17" i="3"/>
  <c r="BL17" i="3" s="1"/>
  <c r="BJ35" i="3"/>
  <c r="BL35" i="3" s="1"/>
  <c r="AZ21" i="3"/>
  <c r="BA21" i="3" s="1"/>
  <c r="BD21" i="3" s="1"/>
  <c r="J21" i="3" s="1"/>
  <c r="M21" i="3"/>
  <c r="BJ49" i="3"/>
  <c r="BL49" i="3" s="1"/>
  <c r="BI44" i="3"/>
  <c r="BH44" i="3"/>
  <c r="BI5" i="3"/>
  <c r="BH5" i="3"/>
  <c r="BH36" i="3"/>
  <c r="BI36" i="3"/>
  <c r="M54" i="3"/>
  <c r="AZ54" i="3"/>
  <c r="BA54" i="3" s="1"/>
  <c r="BD54" i="3" s="1"/>
  <c r="J54" i="3" s="1"/>
  <c r="BH57" i="3"/>
  <c r="BI57" i="3"/>
  <c r="BI22" i="3"/>
  <c r="BH22" i="3"/>
  <c r="BH42" i="3"/>
  <c r="BI42" i="3"/>
  <c r="BI6" i="3"/>
  <c r="BH6" i="3"/>
  <c r="BG67" i="1"/>
  <c r="K67" i="1" s="1"/>
  <c r="BJ67" i="1"/>
  <c r="BL67" i="1" s="1"/>
  <c r="BJ49" i="1"/>
  <c r="BL49" i="1" s="1"/>
  <c r="M42" i="1"/>
  <c r="AZ42" i="1"/>
  <c r="BA42" i="1" s="1"/>
  <c r="BD42" i="1" s="1"/>
  <c r="J42" i="1" s="1"/>
  <c r="BG42" i="1" s="1"/>
  <c r="K42" i="1" s="1"/>
  <c r="AZ43" i="1"/>
  <c r="BA43" i="1" s="1"/>
  <c r="BD43" i="1" s="1"/>
  <c r="J43" i="1" s="1"/>
  <c r="BG43" i="1" s="1"/>
  <c r="K43" i="1" s="1"/>
  <c r="BG50" i="1"/>
  <c r="K50" i="1" s="1"/>
  <c r="BJ50" i="1"/>
  <c r="BL50" i="1" s="1"/>
  <c r="BJ42" i="1"/>
  <c r="BL42" i="1" s="1"/>
  <c r="BG40" i="1"/>
  <c r="K40" i="1" s="1"/>
  <c r="BJ40" i="1"/>
  <c r="BL40" i="1" s="1"/>
  <c r="BJ70" i="1"/>
  <c r="BL70" i="1" s="1"/>
  <c r="BJ34" i="1"/>
  <c r="BL34" i="1" s="1"/>
  <c r="BL37" i="1"/>
  <c r="BI62" i="1"/>
  <c r="BJ72" i="1"/>
  <c r="BL72" i="1" s="1"/>
  <c r="BH61" i="1"/>
  <c r="BI54" i="1"/>
  <c r="BH32" i="1"/>
  <c r="BI32" i="1"/>
  <c r="BJ38" i="1"/>
  <c r="BL38" i="1" s="1"/>
  <c r="BJ58" i="1"/>
  <c r="BL58" i="1" s="1"/>
  <c r="BJ44" i="1"/>
  <c r="BL44" i="1" s="1"/>
  <c r="BH45" i="1"/>
  <c r="BI45" i="1"/>
  <c r="BI39" i="1"/>
  <c r="BH39" i="1"/>
  <c r="BI44" i="1"/>
  <c r="BH44" i="1"/>
  <c r="BH15" i="1"/>
  <c r="BI15" i="1"/>
  <c r="M48" i="1"/>
  <c r="AZ48" i="1"/>
  <c r="BA48" i="1" s="1"/>
  <c r="BD48" i="1" s="1"/>
  <c r="J48" i="1" s="1"/>
  <c r="BG48" i="1" s="1"/>
  <c r="K48" i="1" s="1"/>
  <c r="BH31" i="1"/>
  <c r="BI31" i="1"/>
  <c r="BG56" i="1"/>
  <c r="K56" i="1" s="1"/>
  <c r="BJ56" i="1"/>
  <c r="BL56" i="1" s="1"/>
  <c r="BG18" i="1"/>
  <c r="K18" i="1" s="1"/>
  <c r="BJ18" i="1"/>
  <c r="BL18" i="1" s="1"/>
  <c r="M23" i="1"/>
  <c r="AZ23" i="1"/>
  <c r="BA23" i="1" s="1"/>
  <c r="BD23" i="1" s="1"/>
  <c r="J23" i="1" s="1"/>
  <c r="BG23" i="1" s="1"/>
  <c r="K23" i="1" s="1"/>
  <c r="BJ59" i="1"/>
  <c r="BL59" i="1" s="1"/>
  <c r="BG46" i="1"/>
  <c r="K46" i="1" s="1"/>
  <c r="BJ46" i="1"/>
  <c r="BL46" i="1" s="1"/>
  <c r="BH72" i="1"/>
  <c r="BI72" i="1"/>
  <c r="BH37" i="1"/>
  <c r="BI37" i="1"/>
  <c r="BI71" i="1"/>
  <c r="BH71" i="1"/>
  <c r="BG36" i="1"/>
  <c r="K36" i="1" s="1"/>
  <c r="BJ36" i="1"/>
  <c r="BL36" i="1" s="1"/>
  <c r="BG53" i="1"/>
  <c r="K53" i="1" s="1"/>
  <c r="BJ53" i="1"/>
  <c r="BL53" i="1" s="1"/>
  <c r="BH35" i="1"/>
  <c r="BI35" i="1"/>
  <c r="BH27" i="1"/>
  <c r="BI27" i="1"/>
  <c r="BJ60" i="1"/>
  <c r="BL60" i="1" s="1"/>
  <c r="BH43" i="1"/>
  <c r="BI43" i="1"/>
  <c r="BH21" i="1"/>
  <c r="BI21" i="1"/>
  <c r="BI20" i="1"/>
  <c r="BH20" i="1"/>
  <c r="BI14" i="1"/>
  <c r="BH14" i="1"/>
  <c r="BJ14" i="1"/>
  <c r="BL14" i="1" s="1"/>
  <c r="M65" i="1"/>
  <c r="AZ65" i="1"/>
  <c r="BA65" i="1" s="1"/>
  <c r="BD65" i="1" s="1"/>
  <c r="J65" i="1" s="1"/>
  <c r="BG65" i="1" s="1"/>
  <c r="K65" i="1" s="1"/>
  <c r="BI60" i="1"/>
  <c r="BH60" i="1"/>
  <c r="BI38" i="1"/>
  <c r="BH38" i="1"/>
  <c r="BH25" i="1"/>
  <c r="BI25" i="1"/>
  <c r="BH41" i="1"/>
  <c r="BI41" i="1"/>
  <c r="M19" i="1"/>
  <c r="AZ19" i="1"/>
  <c r="BA19" i="1" s="1"/>
  <c r="BD19" i="1" s="1"/>
  <c r="J19" i="1" s="1"/>
  <c r="BG19" i="1" s="1"/>
  <c r="K19" i="1" s="1"/>
  <c r="AZ51" i="1"/>
  <c r="BA51" i="1" s="1"/>
  <c r="BD51" i="1" s="1"/>
  <c r="J51" i="1" s="1"/>
  <c r="BG51" i="1" s="1"/>
  <c r="K51" i="1" s="1"/>
  <c r="M51" i="1"/>
  <c r="BJ35" i="1"/>
  <c r="BL35" i="1" s="1"/>
  <c r="AZ55" i="1"/>
  <c r="BA55" i="1" s="1"/>
  <c r="BD55" i="1" s="1"/>
  <c r="J55" i="1" s="1"/>
  <c r="BG55" i="1" s="1"/>
  <c r="K55" i="1" s="1"/>
  <c r="M55" i="1"/>
  <c r="BH70" i="1"/>
  <c r="BI70" i="1"/>
  <c r="BH34" i="1"/>
  <c r="BI34" i="1"/>
  <c r="BJ25" i="1"/>
  <c r="BL25" i="1" s="1"/>
  <c r="BH59" i="1"/>
  <c r="BI59" i="1"/>
  <c r="BJ15" i="1"/>
  <c r="BL15" i="1" s="1"/>
  <c r="BJ21" i="1"/>
  <c r="BL21" i="1" s="1"/>
  <c r="BJ45" i="1"/>
  <c r="BL45" i="1" s="1"/>
  <c r="BJ27" i="1"/>
  <c r="BL27" i="1" s="1"/>
  <c r="BH58" i="1"/>
  <c r="BI58" i="1"/>
  <c r="BH49" i="1"/>
  <c r="BI49" i="1"/>
  <c r="BG66" i="1"/>
  <c r="K66" i="1" s="1"/>
  <c r="BJ66" i="1"/>
  <c r="BL66" i="1" s="1"/>
  <c r="BJ31" i="1"/>
  <c r="BL31" i="1" s="1"/>
  <c r="BJ24" i="3" l="1"/>
  <c r="BL24" i="3" s="1"/>
  <c r="BJ28" i="3"/>
  <c r="BL28" i="3" s="1"/>
  <c r="BH51" i="3"/>
  <c r="BI51" i="3"/>
  <c r="BH8" i="3"/>
  <c r="BI8" i="3"/>
  <c r="BI29" i="3"/>
  <c r="BH29" i="3"/>
  <c r="BJ8" i="3"/>
  <c r="BL8" i="3" s="1"/>
  <c r="BH58" i="3"/>
  <c r="BI58" i="3"/>
  <c r="BI24" i="3"/>
  <c r="BH24" i="3"/>
  <c r="BG53" i="3"/>
  <c r="K53" i="3" s="1"/>
  <c r="BJ53" i="3"/>
  <c r="BL53" i="3" s="1"/>
  <c r="BG54" i="3"/>
  <c r="K54" i="3" s="1"/>
  <c r="BJ54" i="3"/>
  <c r="BL54" i="3" s="1"/>
  <c r="BG10" i="3"/>
  <c r="K10" i="3" s="1"/>
  <c r="BJ10" i="3"/>
  <c r="BL10" i="3" s="1"/>
  <c r="BH39" i="3"/>
  <c r="BI39" i="3"/>
  <c r="BG19" i="3"/>
  <c r="K19" i="3" s="1"/>
  <c r="BJ19" i="3"/>
  <c r="BL19" i="3" s="1"/>
  <c r="BH43" i="3"/>
  <c r="BI43" i="3"/>
  <c r="BI26" i="3"/>
  <c r="BH26" i="3"/>
  <c r="BG21" i="3"/>
  <c r="K21" i="3" s="1"/>
  <c r="BJ21" i="3"/>
  <c r="BL21" i="3" s="1"/>
  <c r="BG33" i="3"/>
  <c r="K33" i="3" s="1"/>
  <c r="BJ33" i="3"/>
  <c r="BL33" i="3" s="1"/>
  <c r="BH46" i="3"/>
  <c r="BI46" i="3"/>
  <c r="BH48" i="3"/>
  <c r="BI48" i="3"/>
  <c r="BJ58" i="3"/>
  <c r="BL58" i="3" s="1"/>
  <c r="BI25" i="3"/>
  <c r="BH25" i="3"/>
  <c r="BI7" i="3"/>
  <c r="BH7" i="3"/>
  <c r="BJ29" i="3"/>
  <c r="BL29" i="3" s="1"/>
  <c r="BH28" i="3"/>
  <c r="BI28" i="3"/>
  <c r="BJ26" i="3"/>
  <c r="BL26" i="3" s="1"/>
  <c r="BJ48" i="3"/>
  <c r="BL48" i="3" s="1"/>
  <c r="BI40" i="1"/>
  <c r="BH40" i="1"/>
  <c r="BH50" i="1"/>
  <c r="BI50" i="1"/>
  <c r="BH42" i="1"/>
  <c r="BI42" i="1"/>
  <c r="BJ43" i="1"/>
  <c r="BL43" i="1" s="1"/>
  <c r="BI67" i="1"/>
  <c r="BH67" i="1"/>
  <c r="BI46" i="1"/>
  <c r="BH46" i="1"/>
  <c r="BH48" i="1"/>
  <c r="BI48" i="1"/>
  <c r="BH51" i="1"/>
  <c r="BI51" i="1"/>
  <c r="BJ48" i="1"/>
  <c r="BL48" i="1" s="1"/>
  <c r="BI65" i="1"/>
  <c r="BH65" i="1"/>
  <c r="BJ65" i="1"/>
  <c r="BL65" i="1" s="1"/>
  <c r="BH19" i="1"/>
  <c r="BI19" i="1"/>
  <c r="BH23" i="1"/>
  <c r="BI23" i="1"/>
  <c r="BH66" i="1"/>
  <c r="BI66" i="1"/>
  <c r="BH53" i="1"/>
  <c r="BI53" i="1"/>
  <c r="BI18" i="1"/>
  <c r="BH18" i="1"/>
  <c r="BJ19" i="1"/>
  <c r="BL19" i="1" s="1"/>
  <c r="BI55" i="1"/>
  <c r="BH55" i="1"/>
  <c r="BJ55" i="1"/>
  <c r="BL55" i="1" s="1"/>
  <c r="BI36" i="1"/>
  <c r="BH36" i="1"/>
  <c r="BH56" i="1"/>
  <c r="BI56" i="1"/>
  <c r="BJ51" i="1"/>
  <c r="BL51" i="1" s="1"/>
  <c r="BJ23" i="1"/>
  <c r="BL23" i="1" s="1"/>
  <c r="BI33" i="3" l="1"/>
  <c r="BH33" i="3"/>
  <c r="BI53" i="3"/>
  <c r="BH53" i="3"/>
  <c r="BH54" i="3"/>
  <c r="BI54" i="3"/>
  <c r="BI10" i="3"/>
  <c r="BH10" i="3"/>
  <c r="BH21" i="3"/>
  <c r="BI21" i="3"/>
  <c r="BH19" i="3"/>
  <c r="BI19" i="3"/>
</calcChain>
</file>

<file path=xl/sharedStrings.xml><?xml version="1.0" encoding="utf-8"?>
<sst xmlns="http://schemas.openxmlformats.org/spreadsheetml/2006/main" count="1020" uniqueCount="211">
  <si>
    <t>OPEN 6.3.4</t>
  </si>
  <si>
    <t>Thr Dec 14 2023 08:25:01</t>
  </si>
  <si>
    <t>Unit=</t>
  </si>
  <si>
    <t>PSC-4468</t>
  </si>
  <si>
    <t>LCF=</t>
  </si>
  <si>
    <t>LCF-2246</t>
  </si>
  <si>
    <t>LCFCals=</t>
  </si>
  <si>
    <t>LightSource=</t>
  </si>
  <si>
    <t>6400-40 Fluorometer</t>
  </si>
  <si>
    <t>A/D AvgTime=</t>
  </si>
  <si>
    <t>Log AvgTime=</t>
  </si>
  <si>
    <t>Config=</t>
  </si>
  <si>
    <t>/User/Configs/UserPrefs/LCF_Source-cacao-survey.xml</t>
  </si>
  <si>
    <t>Remark=</t>
  </si>
  <si>
    <t>1</t>
  </si>
  <si>
    <t>Obs</t>
  </si>
  <si>
    <t>HHMMSS</t>
  </si>
  <si>
    <t>Cd level</t>
  </si>
  <si>
    <t>plant number</t>
  </si>
  <si>
    <t>positon</t>
  </si>
  <si>
    <t>stage</t>
  </si>
  <si>
    <t>FTime</t>
  </si>
  <si>
    <t>EBal?</t>
  </si>
  <si>
    <t>Photo</t>
  </si>
  <si>
    <t>Cond</t>
  </si>
  <si>
    <t>Ci</t>
  </si>
  <si>
    <t>Trmmol</t>
  </si>
  <si>
    <t>VpdL</t>
  </si>
  <si>
    <t>CTleaf</t>
  </si>
  <si>
    <t>Area</t>
  </si>
  <si>
    <t>BLC_1</t>
  </si>
  <si>
    <t>StmRat</t>
  </si>
  <si>
    <t>BLCond</t>
  </si>
  <si>
    <t>Tair</t>
  </si>
  <si>
    <t>Tleaf</t>
  </si>
  <si>
    <t>TBlk</t>
  </si>
  <si>
    <t>CO2R</t>
  </si>
  <si>
    <t>CO2S</t>
  </si>
  <si>
    <t>H2OR</t>
  </si>
  <si>
    <t>H2OS</t>
  </si>
  <si>
    <t>RH_R</t>
  </si>
  <si>
    <t>RH_S</t>
  </si>
  <si>
    <t>Flow</t>
  </si>
  <si>
    <t>PARi</t>
  </si>
  <si>
    <t>PARo</t>
  </si>
  <si>
    <t>Press</t>
  </si>
  <si>
    <t>CsMch</t>
  </si>
  <si>
    <t>HsMch</t>
  </si>
  <si>
    <t>CsMchSD</t>
  </si>
  <si>
    <t>HsMchSD</t>
  </si>
  <si>
    <t>CrMchSD</t>
  </si>
  <si>
    <t>HrMchSD</t>
  </si>
  <si>
    <t>StableF</t>
  </si>
  <si>
    <t>BLCslope</t>
  </si>
  <si>
    <t>BLCoffst</t>
  </si>
  <si>
    <t>f_parin</t>
  </si>
  <si>
    <t>f_parout</t>
  </si>
  <si>
    <t>alphaK</t>
  </si>
  <si>
    <t>Status</t>
  </si>
  <si>
    <t>fda</t>
  </si>
  <si>
    <t>Trans</t>
  </si>
  <si>
    <t>Tair_K</t>
  </si>
  <si>
    <t>Twall_K</t>
  </si>
  <si>
    <t>R(W/m2)</t>
  </si>
  <si>
    <t>Tl-Ta</t>
  </si>
  <si>
    <t>SVTleaf</t>
  </si>
  <si>
    <t>h2o_i</t>
  </si>
  <si>
    <t>h20diff</t>
  </si>
  <si>
    <t>CTair</t>
  </si>
  <si>
    <t>SVTair</t>
  </si>
  <si>
    <t>CndTotal</t>
  </si>
  <si>
    <t>vp_kPa</t>
  </si>
  <si>
    <t>VpdA</t>
  </si>
  <si>
    <t>CndCO2</t>
  </si>
  <si>
    <t>Ci_Pa</t>
  </si>
  <si>
    <t>Ci/Ca</t>
  </si>
  <si>
    <t>RHsfc</t>
  </si>
  <si>
    <t>C2sfc</t>
  </si>
  <si>
    <t>AHs/Cs</t>
  </si>
  <si>
    <t>in</t>
  </si>
  <si>
    <t>out</t>
  </si>
  <si>
    <t>08:25:43</t>
  </si>
  <si>
    <t>10</t>
  </si>
  <si>
    <t>A</t>
  </si>
  <si>
    <t>E</t>
  </si>
  <si>
    <t>08:29:04</t>
  </si>
  <si>
    <t>2</t>
  </si>
  <si>
    <t>08:31:05</t>
  </si>
  <si>
    <t>0</t>
  </si>
  <si>
    <t>3</t>
  </si>
  <si>
    <t>08:33:28</t>
  </si>
  <si>
    <t>20</t>
  </si>
  <si>
    <t>4</t>
  </si>
  <si>
    <t>08:35:42</t>
  </si>
  <si>
    <t>5</t>
  </si>
  <si>
    <t>08:39:42</t>
  </si>
  <si>
    <t>6</t>
  </si>
  <si>
    <t>08:42:22</t>
  </si>
  <si>
    <t>7</t>
  </si>
  <si>
    <t>B</t>
  </si>
  <si>
    <t>08:47:08</t>
  </si>
  <si>
    <t>08:49:12</t>
  </si>
  <si>
    <t>8</t>
  </si>
  <si>
    <t>08:51:25</t>
  </si>
  <si>
    <t>08:53:22</t>
  </si>
  <si>
    <t>9</t>
  </si>
  <si>
    <t>08:57:22</t>
  </si>
  <si>
    <t>09:03:47</t>
  </si>
  <si>
    <t>09:07:32</t>
  </si>
  <si>
    <t>11</t>
  </si>
  <si>
    <t>09:12:34</t>
  </si>
  <si>
    <t>09:20:53</t>
  </si>
  <si>
    <t>12</t>
  </si>
  <si>
    <t>09:22:32</t>
  </si>
  <si>
    <t>09:28:53</t>
  </si>
  <si>
    <t>13</t>
  </si>
  <si>
    <t>C</t>
  </si>
  <si>
    <t>09:31:00</t>
  </si>
  <si>
    <t>14</t>
  </si>
  <si>
    <t>09:33:13</t>
  </si>
  <si>
    <t>15</t>
  </si>
  <si>
    <t>09:40:59</t>
  </si>
  <si>
    <t>16</t>
  </si>
  <si>
    <t>09:43:17</t>
  </si>
  <si>
    <t>17</t>
  </si>
  <si>
    <t>09:45:32</t>
  </si>
  <si>
    <t>18</t>
  </si>
  <si>
    <t>09:48:25</t>
  </si>
  <si>
    <t>19</t>
  </si>
  <si>
    <t>D</t>
  </si>
  <si>
    <t>09:51:52</t>
  </si>
  <si>
    <t>09:56:29</t>
  </si>
  <si>
    <t>21</t>
  </si>
  <si>
    <t>09:58:46</t>
  </si>
  <si>
    <t>22</t>
  </si>
  <si>
    <t>10:00:20</t>
  </si>
  <si>
    <t>23</t>
  </si>
  <si>
    <t>10:02:57</t>
  </si>
  <si>
    <t>24</t>
  </si>
  <si>
    <t>10:15:25</t>
  </si>
  <si>
    <t>25</t>
  </si>
  <si>
    <t>10:17:59</t>
  </si>
  <si>
    <t>26</t>
  </si>
  <si>
    <t>10:20:38</t>
  </si>
  <si>
    <t>27</t>
  </si>
  <si>
    <t>10:22:48</t>
  </si>
  <si>
    <t>28</t>
  </si>
  <si>
    <t>10:24:39</t>
  </si>
  <si>
    <t>29</t>
  </si>
  <si>
    <t>10:26:37</t>
  </si>
  <si>
    <t>30</t>
  </si>
  <si>
    <t>10:28:25</t>
  </si>
  <si>
    <t>31</t>
  </si>
  <si>
    <t>F</t>
  </si>
  <si>
    <t>10:30:06</t>
  </si>
  <si>
    <t>32</t>
  </si>
  <si>
    <t>10:31:58</t>
  </si>
  <si>
    <t>33</t>
  </si>
  <si>
    <t>10:33:51</t>
  </si>
  <si>
    <t>34</t>
  </si>
  <si>
    <t>10:35:35</t>
  </si>
  <si>
    <t>35</t>
  </si>
  <si>
    <t>10:37:29</t>
  </si>
  <si>
    <t>36</t>
  </si>
  <si>
    <t>10:39:03</t>
  </si>
  <si>
    <t>37</t>
  </si>
  <si>
    <t>G</t>
  </si>
  <si>
    <t>10:41:21</t>
  </si>
  <si>
    <t>38</t>
  </si>
  <si>
    <t xml:space="preserve">"10:43:25 Didn't match! Valve stuck or flow problem."
</t>
  </si>
  <si>
    <t>10:43:19</t>
  </si>
  <si>
    <t>10:44:29</t>
  </si>
  <si>
    <t>39</t>
  </si>
  <si>
    <t>10:46:44</t>
  </si>
  <si>
    <t>10:48:33</t>
  </si>
  <si>
    <t>40</t>
  </si>
  <si>
    <t>10:50:09</t>
  </si>
  <si>
    <t>41</t>
  </si>
  <si>
    <t>10:52:16</t>
  </si>
  <si>
    <t>42</t>
  </si>
  <si>
    <t>10:54:40</t>
  </si>
  <si>
    <t>10:58:05</t>
  </si>
  <si>
    <t>10:59:27</t>
  </si>
  <si>
    <t>11:00:25</t>
  </si>
  <si>
    <t>43</t>
  </si>
  <si>
    <t>H</t>
  </si>
  <si>
    <t>11:02:50</t>
  </si>
  <si>
    <t>44</t>
  </si>
  <si>
    <t>11:04:45</t>
  </si>
  <si>
    <t>45</t>
  </si>
  <si>
    <t>11:06:19</t>
  </si>
  <si>
    <t>46</t>
  </si>
  <si>
    <t>11:08:09</t>
  </si>
  <si>
    <t>47</t>
  </si>
  <si>
    <t>11:10:26</t>
  </si>
  <si>
    <t>11:11:01</t>
  </si>
  <si>
    <t>48</t>
  </si>
  <si>
    <t>Tray</t>
  </si>
  <si>
    <t>Plant</t>
  </si>
  <si>
    <t>Lvl</t>
  </si>
  <si>
    <t>lvl</t>
  </si>
  <si>
    <t>trevb</t>
  </si>
  <si>
    <t>fran</t>
  </si>
  <si>
    <t>final lvl</t>
  </si>
  <si>
    <t>Keep</t>
  </si>
  <si>
    <t>Original</t>
  </si>
  <si>
    <t>removed</t>
  </si>
  <si>
    <t>reason</t>
  </si>
  <si>
    <t>contingency taken</t>
  </si>
  <si>
    <t>value out of range</t>
  </si>
  <si>
    <t>use other observation of same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</si>
</sst>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73"/>
  <sheetViews>
    <sheetView topLeftCell="A48" zoomScale="167" workbookViewId="0">
      <selection activeCell="B57" sqref="B57"/>
    </sheetView>
  </sheetViews>
  <sheetFormatPr baseColWidth="10" defaultRowHeight="16" x14ac:dyDescent="0.2"/>
  <sheetData>
    <row r="1" spans="1:64" x14ac:dyDescent="0.2">
      <c r="A1" s="1" t="s">
        <v>0</v>
      </c>
    </row>
    <row r="2" spans="1:64" x14ac:dyDescent="0.2">
      <c r="A2" s="1" t="s">
        <v>1</v>
      </c>
    </row>
    <row r="3" spans="1:64" x14ac:dyDescent="0.2">
      <c r="A3" s="1" t="s">
        <v>2</v>
      </c>
      <c r="B3" s="1" t="s">
        <v>3</v>
      </c>
    </row>
    <row r="4" spans="1:64" x14ac:dyDescent="0.2">
      <c r="A4" s="1" t="s">
        <v>4</v>
      </c>
      <c r="B4" s="1" t="s">
        <v>5</v>
      </c>
    </row>
    <row r="5" spans="1:64" x14ac:dyDescent="0.2">
      <c r="A5" s="1" t="s">
        <v>6</v>
      </c>
      <c r="B5" s="1">
        <v>-2.2899999618530273</v>
      </c>
      <c r="C5" s="1">
        <v>-0.2199999988079071</v>
      </c>
      <c r="D5" s="1">
        <v>-2864</v>
      </c>
    </row>
    <row r="6" spans="1:64" x14ac:dyDescent="0.2">
      <c r="A6" s="1" t="s">
        <v>7</v>
      </c>
      <c r="B6" s="1" t="s">
        <v>8</v>
      </c>
      <c r="C6" s="1">
        <v>1</v>
      </c>
      <c r="D6" s="1">
        <v>0.15999999642372131</v>
      </c>
    </row>
    <row r="7" spans="1:64" x14ac:dyDescent="0.2">
      <c r="A7" s="1" t="s">
        <v>9</v>
      </c>
      <c r="B7" s="1">
        <v>4</v>
      </c>
    </row>
    <row r="8" spans="1:64" x14ac:dyDescent="0.2">
      <c r="A8" s="1" t="s">
        <v>10</v>
      </c>
      <c r="B8" s="1">
        <v>15</v>
      </c>
    </row>
    <row r="9" spans="1:64" x14ac:dyDescent="0.2">
      <c r="A9" s="1" t="s">
        <v>11</v>
      </c>
      <c r="B9" s="1" t="s">
        <v>12</v>
      </c>
    </row>
    <row r="10" spans="1:64" x14ac:dyDescent="0.2">
      <c r="A10" s="1" t="s">
        <v>13</v>
      </c>
      <c r="B10" s="1" t="s">
        <v>14</v>
      </c>
    </row>
    <row r="12" spans="1:64" x14ac:dyDescent="0.2">
      <c r="A12" s="1" t="s">
        <v>15</v>
      </c>
      <c r="B12" s="1" t="s">
        <v>16</v>
      </c>
      <c r="C12" s="1" t="s">
        <v>17</v>
      </c>
      <c r="D12" s="1" t="s">
        <v>18</v>
      </c>
      <c r="E12" s="1" t="s">
        <v>19</v>
      </c>
      <c r="F12" s="1" t="s">
        <v>20</v>
      </c>
      <c r="G12" s="1" t="s">
        <v>21</v>
      </c>
      <c r="H12" s="1" t="s">
        <v>22</v>
      </c>
      <c r="I12" s="1" t="s">
        <v>23</v>
      </c>
      <c r="J12" s="1" t="s">
        <v>24</v>
      </c>
      <c r="K12" s="1" t="s">
        <v>25</v>
      </c>
      <c r="L12" s="1" t="s">
        <v>26</v>
      </c>
      <c r="M12" s="1" t="s">
        <v>27</v>
      </c>
      <c r="N12" s="1" t="s">
        <v>28</v>
      </c>
      <c r="O12" s="1" t="s">
        <v>29</v>
      </c>
      <c r="P12" s="1" t="s">
        <v>30</v>
      </c>
      <c r="Q12" s="1" t="s">
        <v>31</v>
      </c>
      <c r="R12" s="1" t="s">
        <v>32</v>
      </c>
      <c r="S12" s="1" t="s">
        <v>33</v>
      </c>
      <c r="T12" s="1" t="s">
        <v>34</v>
      </c>
      <c r="U12" s="1" t="s">
        <v>35</v>
      </c>
      <c r="V12" s="1" t="s">
        <v>36</v>
      </c>
      <c r="W12" s="1" t="s">
        <v>37</v>
      </c>
      <c r="X12" s="1" t="s">
        <v>38</v>
      </c>
      <c r="Y12" s="1" t="s">
        <v>39</v>
      </c>
      <c r="Z12" s="1" t="s">
        <v>40</v>
      </c>
      <c r="AA12" s="1" t="s">
        <v>41</v>
      </c>
      <c r="AB12" s="1" t="s">
        <v>42</v>
      </c>
      <c r="AC12" s="1" t="s">
        <v>43</v>
      </c>
      <c r="AD12" s="1" t="s">
        <v>44</v>
      </c>
      <c r="AE12" s="1" t="s">
        <v>45</v>
      </c>
      <c r="AF12" s="1" t="s">
        <v>46</v>
      </c>
      <c r="AG12" s="1" t="s">
        <v>47</v>
      </c>
      <c r="AH12" s="1" t="s">
        <v>48</v>
      </c>
      <c r="AI12" s="1" t="s">
        <v>49</v>
      </c>
      <c r="AJ12" s="1" t="s">
        <v>50</v>
      </c>
      <c r="AK12" s="1" t="s">
        <v>51</v>
      </c>
      <c r="AL12" s="1" t="s">
        <v>52</v>
      </c>
      <c r="AM12" s="1" t="s">
        <v>53</v>
      </c>
      <c r="AN12" s="1" t="s">
        <v>54</v>
      </c>
      <c r="AO12" s="1" t="s">
        <v>55</v>
      </c>
      <c r="AP12" s="1" t="s">
        <v>56</v>
      </c>
      <c r="AQ12" s="1" t="s">
        <v>57</v>
      </c>
      <c r="AR12" s="1" t="s">
        <v>58</v>
      </c>
      <c r="AS12" s="1" t="s">
        <v>59</v>
      </c>
      <c r="AT12" s="1" t="s">
        <v>60</v>
      </c>
      <c r="AU12" s="1" t="s">
        <v>61</v>
      </c>
      <c r="AV12" s="1" t="s">
        <v>62</v>
      </c>
      <c r="AW12" s="1" t="s">
        <v>63</v>
      </c>
      <c r="AX12" s="1" t="s">
        <v>64</v>
      </c>
      <c r="AY12" s="1" t="s">
        <v>65</v>
      </c>
      <c r="AZ12" s="1" t="s">
        <v>66</v>
      </c>
      <c r="BA12" s="1" t="s">
        <v>67</v>
      </c>
      <c r="BB12" s="1" t="s">
        <v>68</v>
      </c>
      <c r="BC12" s="1" t="s">
        <v>69</v>
      </c>
      <c r="BD12" s="1" t="s">
        <v>70</v>
      </c>
      <c r="BE12" s="1" t="s">
        <v>71</v>
      </c>
      <c r="BF12" s="1" t="s">
        <v>72</v>
      </c>
      <c r="BG12" s="1" t="s">
        <v>73</v>
      </c>
      <c r="BH12" s="1" t="s">
        <v>74</v>
      </c>
      <c r="BI12" s="1" t="s">
        <v>75</v>
      </c>
      <c r="BJ12" s="1" t="s">
        <v>76</v>
      </c>
      <c r="BK12" s="1" t="s">
        <v>77</v>
      </c>
      <c r="BL12" s="1" t="s">
        <v>78</v>
      </c>
    </row>
    <row r="13" spans="1:64" x14ac:dyDescent="0.2">
      <c r="A13" s="1" t="s">
        <v>79</v>
      </c>
      <c r="B13" s="1" t="s">
        <v>79</v>
      </c>
      <c r="C13" s="1" t="s">
        <v>79</v>
      </c>
      <c r="D13" s="1" t="s">
        <v>79</v>
      </c>
      <c r="E13" s="1" t="s">
        <v>79</v>
      </c>
      <c r="F13" s="1" t="s">
        <v>79</v>
      </c>
      <c r="G13" s="1" t="s">
        <v>79</v>
      </c>
      <c r="H13" s="1" t="s">
        <v>79</v>
      </c>
      <c r="I13" s="1" t="s">
        <v>80</v>
      </c>
      <c r="J13" s="1" t="s">
        <v>80</v>
      </c>
      <c r="K13" s="1" t="s">
        <v>80</v>
      </c>
      <c r="L13" s="1" t="s">
        <v>80</v>
      </c>
      <c r="M13" s="1" t="s">
        <v>80</v>
      </c>
      <c r="N13" s="1" t="s">
        <v>80</v>
      </c>
      <c r="O13" s="1" t="s">
        <v>79</v>
      </c>
      <c r="P13" s="1" t="s">
        <v>80</v>
      </c>
      <c r="Q13" s="1" t="s">
        <v>79</v>
      </c>
      <c r="R13" s="1" t="s">
        <v>80</v>
      </c>
      <c r="S13" s="1" t="s">
        <v>79</v>
      </c>
      <c r="T13" s="1" t="s">
        <v>79</v>
      </c>
      <c r="U13" s="1" t="s">
        <v>79</v>
      </c>
      <c r="V13" s="1" t="s">
        <v>79</v>
      </c>
      <c r="W13" s="1" t="s">
        <v>79</v>
      </c>
      <c r="X13" s="1" t="s">
        <v>79</v>
      </c>
      <c r="Y13" s="1" t="s">
        <v>79</v>
      </c>
      <c r="Z13" s="1" t="s">
        <v>79</v>
      </c>
      <c r="AA13" s="1" t="s">
        <v>79</v>
      </c>
      <c r="AB13" s="1" t="s">
        <v>79</v>
      </c>
      <c r="AC13" s="1" t="s">
        <v>79</v>
      </c>
      <c r="AD13" s="1" t="s">
        <v>79</v>
      </c>
      <c r="AE13" s="1" t="s">
        <v>79</v>
      </c>
      <c r="AF13" s="1" t="s">
        <v>79</v>
      </c>
      <c r="AG13" s="1" t="s">
        <v>79</v>
      </c>
      <c r="AH13" s="1" t="s">
        <v>79</v>
      </c>
      <c r="AI13" s="1" t="s">
        <v>79</v>
      </c>
      <c r="AJ13" s="1" t="s">
        <v>79</v>
      </c>
      <c r="AK13" s="1" t="s">
        <v>79</v>
      </c>
      <c r="AL13" s="1" t="s">
        <v>79</v>
      </c>
      <c r="AM13" s="1" t="s">
        <v>79</v>
      </c>
      <c r="AN13" s="1" t="s">
        <v>79</v>
      </c>
      <c r="AO13" s="1" t="s">
        <v>79</v>
      </c>
      <c r="AP13" s="1" t="s">
        <v>79</v>
      </c>
      <c r="AQ13" s="1" t="s">
        <v>79</v>
      </c>
      <c r="AR13" s="1" t="s">
        <v>79</v>
      </c>
      <c r="AS13" s="1" t="s">
        <v>80</v>
      </c>
      <c r="AT13" s="1" t="s">
        <v>80</v>
      </c>
      <c r="AU13" s="1" t="s">
        <v>80</v>
      </c>
      <c r="AV13" s="1" t="s">
        <v>80</v>
      </c>
      <c r="AW13" s="1" t="s">
        <v>80</v>
      </c>
      <c r="AX13" s="1" t="s">
        <v>80</v>
      </c>
      <c r="AY13" s="1" t="s">
        <v>80</v>
      </c>
      <c r="AZ13" s="1" t="s">
        <v>80</v>
      </c>
      <c r="BA13" s="1" t="s">
        <v>80</v>
      </c>
      <c r="BB13" s="1" t="s">
        <v>80</v>
      </c>
      <c r="BC13" s="1" t="s">
        <v>80</v>
      </c>
      <c r="BD13" s="1" t="s">
        <v>80</v>
      </c>
      <c r="BE13" s="1" t="s">
        <v>80</v>
      </c>
      <c r="BF13" s="1" t="s">
        <v>80</v>
      </c>
      <c r="BG13" s="1" t="s">
        <v>80</v>
      </c>
      <c r="BH13" s="1" t="s">
        <v>80</v>
      </c>
      <c r="BI13" s="1" t="s">
        <v>80</v>
      </c>
      <c r="BJ13" s="1" t="s">
        <v>80</v>
      </c>
      <c r="BK13" s="1" t="s">
        <v>80</v>
      </c>
      <c r="BL13" s="1" t="s">
        <v>80</v>
      </c>
    </row>
    <row r="14" spans="1:64" x14ac:dyDescent="0.2">
      <c r="A14" s="1">
        <v>1</v>
      </c>
      <c r="B14" s="1" t="s">
        <v>81</v>
      </c>
      <c r="C14" s="1" t="s">
        <v>82</v>
      </c>
      <c r="D14" s="1" t="s">
        <v>14</v>
      </c>
      <c r="E14" s="1" t="s">
        <v>83</v>
      </c>
      <c r="F14" s="1" t="s">
        <v>84</v>
      </c>
      <c r="G14" s="1">
        <v>104.50003249477595</v>
      </c>
      <c r="H14" s="1">
        <v>0</v>
      </c>
      <c r="I14">
        <f t="shared" ref="I14:I56" si="0">(V14-W14*(1000-X14)/(1000-Y14))*AS14</f>
        <v>3.7782702043484564</v>
      </c>
      <c r="J14">
        <f t="shared" ref="J14:J56" si="1">IF(BD14&lt;&gt;0,1/(1/BD14-1/R14),0)</f>
        <v>6.9432196207794311E-2</v>
      </c>
      <c r="K14">
        <f t="shared" ref="K14:K56" si="2">((BG14-AT14/2)*W14-I14)/(BG14+AT14/2)</f>
        <v>400.40008260069442</v>
      </c>
      <c r="L14">
        <f t="shared" ref="L14:L56" si="3">AT14*1000</f>
        <v>1.0540551527242232</v>
      </c>
      <c r="M14">
        <f t="shared" ref="M14:M56" si="4">(AY14-BE14)</f>
        <v>1.4852624376161576</v>
      </c>
      <c r="N14">
        <f t="shared" ref="N14:N56" si="5">(T14+AX14*H14)</f>
        <v>27.252008438110352</v>
      </c>
      <c r="O14" s="1">
        <v>2</v>
      </c>
      <c r="P14">
        <f t="shared" ref="P14:P56" si="6">(O14*AM14+AN14)</f>
        <v>4.644859790802002</v>
      </c>
      <c r="Q14" s="1">
        <v>0</v>
      </c>
      <c r="R14">
        <f t="shared" ref="R14:R56" si="7">P14*(Q14+1)*(Q14+1)/(Q14*Q14+1)</f>
        <v>4.644859790802002</v>
      </c>
      <c r="S14" s="1">
        <v>27.743244171142578</v>
      </c>
      <c r="T14" s="1">
        <v>27.252008438110352</v>
      </c>
      <c r="U14" s="1">
        <v>27.655178070068359</v>
      </c>
      <c r="V14" s="1">
        <v>501.3741455078125</v>
      </c>
      <c r="W14" s="1">
        <v>499.652099609375</v>
      </c>
      <c r="X14" s="1">
        <v>21.214189529418945</v>
      </c>
      <c r="Y14" s="1">
        <v>21.626710891723633</v>
      </c>
      <c r="Z14" s="1">
        <v>56.341064453125</v>
      </c>
      <c r="AA14" s="1">
        <v>57.436641693115234</v>
      </c>
      <c r="AB14" s="1">
        <v>499.97866821289062</v>
      </c>
      <c r="AC14" s="1">
        <v>116.29937744140625</v>
      </c>
      <c r="AD14" s="1">
        <v>4.5784827321767807E-2</v>
      </c>
      <c r="AE14" s="1">
        <v>99.285377502441406</v>
      </c>
      <c r="AF14" s="1">
        <v>-2.3599305152893066</v>
      </c>
      <c r="AG14" s="1">
        <v>0.22828707098960876</v>
      </c>
      <c r="AH14" s="1">
        <v>4.6406552195549011E-2</v>
      </c>
      <c r="AI14" s="1">
        <v>3.5415720194578171E-3</v>
      </c>
      <c r="AJ14" s="1">
        <v>2.9602592810988426E-2</v>
      </c>
      <c r="AK14" s="1">
        <v>3.5439373459666967E-3</v>
      </c>
      <c r="AL14" s="1">
        <v>0.5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ref="AS14:AS56" si="8">AB14*0.000001/(O14*0.0001)</f>
        <v>2.4998933410644528</v>
      </c>
      <c r="AT14">
        <f t="shared" ref="AT14:AT56" si="9">(Y14-X14)/(1000-Y14)*AS14</f>
        <v>1.0540551527242232E-3</v>
      </c>
      <c r="AU14">
        <f t="shared" ref="AU14:AU56" si="10">(T14+273.15)</f>
        <v>300.40200843811033</v>
      </c>
      <c r="AV14">
        <f t="shared" ref="AV14:AV56" si="11">(S14+273.15)</f>
        <v>300.89324417114256</v>
      </c>
      <c r="AW14">
        <f t="shared" ref="AW14:AW56" si="12">(AC14*AO14+AD14*AP14)*AQ14</f>
        <v>18.607899974706015</v>
      </c>
      <c r="AX14">
        <f t="shared" ref="AX14:AX56" si="13">((AW14+0.00000010773*(AV14^4-AU14^4))-AT14*44100)/(P14*0.92*2*29.3+0.00000043092*AU14^3)</f>
        <v>-8.4409677534279234E-2</v>
      </c>
      <c r="AY14">
        <f t="shared" ref="AY14:AY56" si="14">0.61365*EXP(17.502*N14/(240.97+N14))</f>
        <v>3.6324785926370997</v>
      </c>
      <c r="AZ14">
        <f t="shared" ref="AZ14:AZ56" si="15">AY14*1000/AE14</f>
        <v>36.586239424307749</v>
      </c>
      <c r="BA14">
        <f t="shared" ref="BA14:BA56" si="16">(AZ14-Y14)</f>
        <v>14.959528532584116</v>
      </c>
      <c r="BB14">
        <f t="shared" ref="BB14:BB56" si="17">IF(H14,T14,(S14+T14)/2)</f>
        <v>27.497626304626465</v>
      </c>
      <c r="BC14">
        <f t="shared" ref="BC14:BC56" si="18">0.61365*EXP(17.502*BB14/(240.97+BB14))</f>
        <v>3.6851111962061829</v>
      </c>
      <c r="BD14">
        <f t="shared" ref="BD14:BD56" si="19">IF(BA14&lt;&gt;0,(1000-(AZ14+Y14)/2)/BA14*AT14,0)</f>
        <v>6.8409597292936802E-2</v>
      </c>
      <c r="BE14">
        <f t="shared" ref="BE14:BE56" si="20">Y14*AE14/1000</f>
        <v>2.1472161550209421</v>
      </c>
      <c r="BF14">
        <f t="shared" ref="BF14:BF56" si="21">(BC14-BE14)</f>
        <v>1.5378950411852408</v>
      </c>
      <c r="BG14">
        <f t="shared" ref="BG14:BG56" si="22">1/(1.6/J14+1.37/R14)</f>
        <v>4.2846711358683266E-2</v>
      </c>
      <c r="BH14">
        <f t="shared" ref="BH14:BH56" si="23">K14*AE14*0.001</f>
        <v>39.753873353018669</v>
      </c>
      <c r="BI14">
        <f t="shared" ref="BI14:BI56" si="24">K14/W14</f>
        <v>0.80135775055028247</v>
      </c>
      <c r="BJ14">
        <f t="shared" ref="BJ14:BJ56" si="25">(1-AT14*AE14/AY14/J14)*100</f>
        <v>58.506061312443251</v>
      </c>
      <c r="BK14">
        <f t="shared" ref="BK14:BK56" si="26">(W14-I14/(R14/1.35))</f>
        <v>498.55396855578084</v>
      </c>
      <c r="BL14">
        <f t="shared" ref="BL14:BL56" si="27">I14*BJ14/100/BK14</f>
        <v>4.4338571583520722E-3</v>
      </c>
    </row>
    <row r="15" spans="1:64" x14ac:dyDescent="0.2">
      <c r="A15" s="1">
        <v>2</v>
      </c>
      <c r="B15" s="1" t="s">
        <v>85</v>
      </c>
      <c r="C15" s="1" t="s">
        <v>82</v>
      </c>
      <c r="D15" s="1" t="s">
        <v>86</v>
      </c>
      <c r="E15" s="1" t="s">
        <v>83</v>
      </c>
      <c r="F15" s="1" t="s">
        <v>84</v>
      </c>
      <c r="G15" s="1">
        <v>306.50003249477595</v>
      </c>
      <c r="H15" s="1">
        <v>0</v>
      </c>
      <c r="I15">
        <f t="shared" si="0"/>
        <v>2.3081188393933965</v>
      </c>
      <c r="J15">
        <f t="shared" si="1"/>
        <v>4.5650000864979785E-2</v>
      </c>
      <c r="K15">
        <f t="shared" si="2"/>
        <v>406.02927850488379</v>
      </c>
      <c r="L15">
        <f t="shared" si="3"/>
        <v>0.70646321236356169</v>
      </c>
      <c r="M15">
        <f t="shared" si="4"/>
        <v>1.5061343133190896</v>
      </c>
      <c r="N15">
        <f t="shared" si="5"/>
        <v>27.403982162475586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27.923725128173828</v>
      </c>
      <c r="T15" s="1">
        <v>27.403982162475586</v>
      </c>
      <c r="U15" s="1">
        <v>27.890369415283203</v>
      </c>
      <c r="V15" s="1">
        <v>499.9700927734375</v>
      </c>
      <c r="W15" s="1">
        <v>498.90582275390625</v>
      </c>
      <c r="X15" s="1">
        <v>21.466772079467773</v>
      </c>
      <c r="Y15" s="1">
        <v>21.743223190307617</v>
      </c>
      <c r="Z15" s="1">
        <v>56.415695190429688</v>
      </c>
      <c r="AA15" s="1">
        <v>57.142223358154297</v>
      </c>
      <c r="AB15" s="1">
        <v>499.98165893554688</v>
      </c>
      <c r="AC15" s="1">
        <v>116.61163330078125</v>
      </c>
      <c r="AD15" s="1">
        <v>6.049777939915657E-2</v>
      </c>
      <c r="AE15" s="1">
        <v>99.287590026855469</v>
      </c>
      <c r="AF15" s="1">
        <v>-2.4068803787231445</v>
      </c>
      <c r="AG15" s="1">
        <v>0.22497725486755371</v>
      </c>
      <c r="AH15" s="1">
        <v>7.4966751039028168E-2</v>
      </c>
      <c r="AI15" s="1">
        <v>2.3464695550501347E-3</v>
      </c>
      <c r="AJ15" s="1">
        <v>7.9536318778991699E-2</v>
      </c>
      <c r="AK15" s="1">
        <v>1.4868578873574734E-3</v>
      </c>
      <c r="AL15" s="1">
        <v>0.5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2.4999082946777342</v>
      </c>
      <c r="AT15">
        <f t="shared" si="9"/>
        <v>7.0646321236356169E-4</v>
      </c>
      <c r="AU15">
        <f t="shared" si="10"/>
        <v>300.55398216247556</v>
      </c>
      <c r="AV15">
        <f t="shared" si="11"/>
        <v>301.07372512817381</v>
      </c>
      <c r="AW15">
        <f t="shared" si="12"/>
        <v>18.657860911089301</v>
      </c>
      <c r="AX15">
        <f t="shared" si="13"/>
        <v>-2.4419564254168569E-2</v>
      </c>
      <c r="AY15">
        <f t="shared" si="14"/>
        <v>3.664966543300769</v>
      </c>
      <c r="AZ15">
        <f t="shared" si="15"/>
        <v>36.912634724132822</v>
      </c>
      <c r="BA15">
        <f t="shared" si="16"/>
        <v>15.169411533825205</v>
      </c>
      <c r="BB15">
        <f t="shared" si="17"/>
        <v>27.663853645324707</v>
      </c>
      <c r="BC15">
        <f t="shared" si="18"/>
        <v>3.7211079711928221</v>
      </c>
      <c r="BD15">
        <f t="shared" si="19"/>
        <v>4.5205715985183803E-2</v>
      </c>
      <c r="BE15">
        <f t="shared" si="20"/>
        <v>2.1588322299816793</v>
      </c>
      <c r="BF15">
        <f t="shared" si="21"/>
        <v>1.5622757412111428</v>
      </c>
      <c r="BG15">
        <f t="shared" si="22"/>
        <v>2.8293155607250854E-2</v>
      </c>
      <c r="BH15">
        <f t="shared" si="23"/>
        <v>40.313668543092817</v>
      </c>
      <c r="BI15">
        <f t="shared" si="24"/>
        <v>0.81383952639327006</v>
      </c>
      <c r="BJ15">
        <f t="shared" si="25"/>
        <v>58.074937702995463</v>
      </c>
      <c r="BK15">
        <f t="shared" si="26"/>
        <v>498.23498217453044</v>
      </c>
      <c r="BL15">
        <f t="shared" si="27"/>
        <v>2.6903742732766697E-3</v>
      </c>
    </row>
    <row r="16" spans="1:64" x14ac:dyDescent="0.2">
      <c r="A16" s="1">
        <v>3</v>
      </c>
      <c r="B16" s="1" t="s">
        <v>87</v>
      </c>
      <c r="C16" s="1" t="s">
        <v>88</v>
      </c>
      <c r="D16" s="1" t="s">
        <v>89</v>
      </c>
      <c r="E16" s="1" t="s">
        <v>83</v>
      </c>
      <c r="F16" s="1" t="s">
        <v>84</v>
      </c>
      <c r="G16" s="1">
        <v>426.00003252923489</v>
      </c>
      <c r="H16" s="1">
        <v>0</v>
      </c>
      <c r="I16">
        <f t="shared" si="0"/>
        <v>2.0165279639236795</v>
      </c>
      <c r="J16">
        <f t="shared" si="1"/>
        <v>0.10032232892360772</v>
      </c>
      <c r="K16">
        <f t="shared" si="2"/>
        <v>454.34960530331523</v>
      </c>
      <c r="L16">
        <f t="shared" si="3"/>
        <v>1.5206216549222342</v>
      </c>
      <c r="M16">
        <f t="shared" si="4"/>
        <v>1.4918330243359743</v>
      </c>
      <c r="N16">
        <f t="shared" si="5"/>
        <v>27.552616119384766</v>
      </c>
      <c r="O16" s="1">
        <v>2</v>
      </c>
      <c r="P16">
        <f t="shared" si="6"/>
        <v>4.644859790802002</v>
      </c>
      <c r="Q16" s="1">
        <v>0</v>
      </c>
      <c r="R16">
        <f t="shared" si="7"/>
        <v>4.644859790802002</v>
      </c>
      <c r="S16" s="1">
        <v>28.020740509033203</v>
      </c>
      <c r="T16" s="1">
        <v>27.552616119384766</v>
      </c>
      <c r="U16" s="1">
        <v>27.990461349487305</v>
      </c>
      <c r="V16" s="1">
        <v>499.98773193359375</v>
      </c>
      <c r="W16" s="1">
        <v>498.87765502929688</v>
      </c>
      <c r="X16" s="1">
        <v>21.613735198974609</v>
      </c>
      <c r="Y16" s="1">
        <v>22.208488464355469</v>
      </c>
      <c r="Z16" s="1">
        <v>56.484714508056641</v>
      </c>
      <c r="AA16" s="1">
        <v>58.039028167724609</v>
      </c>
      <c r="AB16" s="1">
        <v>499.98916625976562</v>
      </c>
      <c r="AC16" s="1">
        <v>116.16207885742188</v>
      </c>
      <c r="AD16" s="1">
        <v>8.7718255817890167E-2</v>
      </c>
      <c r="AE16" s="1">
        <v>99.293228149414062</v>
      </c>
      <c r="AF16" s="1">
        <v>-2.356572151184082</v>
      </c>
      <c r="AG16" s="1">
        <v>0.22783264517784119</v>
      </c>
      <c r="AH16" s="1">
        <v>8.774421364068985E-2</v>
      </c>
      <c r="AI16" s="1">
        <v>7.5435261242091656E-3</v>
      </c>
      <c r="AJ16" s="1">
        <v>0.1182204857468605</v>
      </c>
      <c r="AK16" s="1">
        <v>6.5838410519063473E-3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si="8"/>
        <v>2.4999458312988279</v>
      </c>
      <c r="AT16">
        <f t="shared" si="9"/>
        <v>1.5206216549222343E-3</v>
      </c>
      <c r="AU16">
        <f t="shared" si="10"/>
        <v>300.70261611938474</v>
      </c>
      <c r="AV16">
        <f t="shared" si="11"/>
        <v>301.17074050903318</v>
      </c>
      <c r="AW16">
        <f t="shared" si="12"/>
        <v>18.585932201759533</v>
      </c>
      <c r="AX16">
        <f t="shared" si="13"/>
        <v>-0.1639479471532545</v>
      </c>
      <c r="AY16">
        <f t="shared" si="14"/>
        <v>3.6969855362808524</v>
      </c>
      <c r="AZ16">
        <f t="shared" si="15"/>
        <v>37.233007780930613</v>
      </c>
      <c r="BA16">
        <f t="shared" si="16"/>
        <v>15.024519316575145</v>
      </c>
      <c r="BB16">
        <f t="shared" si="17"/>
        <v>27.786678314208984</v>
      </c>
      <c r="BC16">
        <f t="shared" si="18"/>
        <v>3.7479025828156947</v>
      </c>
      <c r="BD16">
        <f t="shared" si="19"/>
        <v>9.8201320830194741E-2</v>
      </c>
      <c r="BE16">
        <f t="shared" si="20"/>
        <v>2.205152511944878</v>
      </c>
      <c r="BF16">
        <f t="shared" si="21"/>
        <v>1.5427500708708166</v>
      </c>
      <c r="BG16">
        <f t="shared" si="22"/>
        <v>6.15629246700682E-2</v>
      </c>
      <c r="BH16">
        <f t="shared" si="23"/>
        <v>45.113839018978311</v>
      </c>
      <c r="BI16">
        <f t="shared" si="24"/>
        <v>0.91074354748687492</v>
      </c>
      <c r="BJ16">
        <f t="shared" si="25"/>
        <v>59.290530372704175</v>
      </c>
      <c r="BK16">
        <f t="shared" si="26"/>
        <v>498.29156354884191</v>
      </c>
      <c r="BL16">
        <f t="shared" si="27"/>
        <v>2.3994187587866923E-3</v>
      </c>
    </row>
    <row r="17" spans="1:64" x14ac:dyDescent="0.2">
      <c r="A17" s="1">
        <v>4</v>
      </c>
      <c r="B17" s="1" t="s">
        <v>90</v>
      </c>
      <c r="C17" s="1" t="s">
        <v>91</v>
      </c>
      <c r="D17" s="1" t="s">
        <v>92</v>
      </c>
      <c r="E17" s="1" t="s">
        <v>83</v>
      </c>
      <c r="F17" s="1" t="s">
        <v>84</v>
      </c>
      <c r="G17" s="1">
        <v>570.50003249477595</v>
      </c>
      <c r="H17" s="1">
        <v>0</v>
      </c>
      <c r="I17">
        <f t="shared" si="0"/>
        <v>1.0635633967665612</v>
      </c>
      <c r="J17">
        <f t="shared" si="1"/>
        <v>8.3745116127024719E-2</v>
      </c>
      <c r="K17">
        <f t="shared" si="2"/>
        <v>466.46801306539237</v>
      </c>
      <c r="L17">
        <f t="shared" si="3"/>
        <v>1.3023875125625395</v>
      </c>
      <c r="M17">
        <f t="shared" si="4"/>
        <v>1.5249332161664952</v>
      </c>
      <c r="N17">
        <f t="shared" si="5"/>
        <v>27.786666870117188</v>
      </c>
      <c r="O17" s="1">
        <v>2</v>
      </c>
      <c r="P17">
        <f t="shared" si="6"/>
        <v>4.644859790802002</v>
      </c>
      <c r="Q17" s="1">
        <v>0</v>
      </c>
      <c r="R17">
        <f t="shared" si="7"/>
        <v>4.644859790802002</v>
      </c>
      <c r="S17" s="1">
        <v>28.260757446289062</v>
      </c>
      <c r="T17" s="1">
        <v>27.786666870117188</v>
      </c>
      <c r="U17" s="1">
        <v>28.201686859130859</v>
      </c>
      <c r="V17" s="1">
        <v>499.98837280273438</v>
      </c>
      <c r="W17" s="1">
        <v>499.30279541015625</v>
      </c>
      <c r="X17" s="1">
        <v>21.876167297363281</v>
      </c>
      <c r="Y17" s="1">
        <v>22.385488510131836</v>
      </c>
      <c r="Z17" s="1">
        <v>56.383079528808594</v>
      </c>
      <c r="AA17" s="1">
        <v>57.695789337158203</v>
      </c>
      <c r="AB17" s="1">
        <v>499.97247314453125</v>
      </c>
      <c r="AC17" s="1">
        <v>115.90731048583984</v>
      </c>
      <c r="AD17" s="1">
        <v>7.477935403585434E-2</v>
      </c>
      <c r="AE17" s="1">
        <v>99.303924560546875</v>
      </c>
      <c r="AF17" s="1">
        <v>-2.5142381191253662</v>
      </c>
      <c r="AG17" s="1">
        <v>0.23416151106357574</v>
      </c>
      <c r="AH17" s="1">
        <v>4.7565624117851257E-2</v>
      </c>
      <c r="AI17" s="1">
        <v>1.8825012957677245E-3</v>
      </c>
      <c r="AJ17" s="1">
        <v>5.3133592009544373E-2</v>
      </c>
      <c r="AK17" s="1">
        <v>1.643704017624259E-3</v>
      </c>
      <c r="AL17" s="1">
        <v>0.5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8"/>
        <v>2.4998623657226564</v>
      </c>
      <c r="AT17">
        <f t="shared" si="9"/>
        <v>1.3023875125625394E-3</v>
      </c>
      <c r="AU17">
        <f t="shared" si="10"/>
        <v>300.93666687011716</v>
      </c>
      <c r="AV17">
        <f t="shared" si="11"/>
        <v>301.41075744628904</v>
      </c>
      <c r="AW17">
        <f t="shared" si="12"/>
        <v>18.545169263217531</v>
      </c>
      <c r="AX17">
        <f t="shared" si="13"/>
        <v>-0.12705762758221853</v>
      </c>
      <c r="AY17">
        <f t="shared" si="14"/>
        <v>3.747900078427616</v>
      </c>
      <c r="AZ17">
        <f t="shared" si="15"/>
        <v>37.741711568936765</v>
      </c>
      <c r="BA17">
        <f t="shared" si="16"/>
        <v>15.356223058804929</v>
      </c>
      <c r="BB17">
        <f t="shared" si="17"/>
        <v>28.023712158203125</v>
      </c>
      <c r="BC17">
        <f t="shared" si="18"/>
        <v>3.8000885926180348</v>
      </c>
      <c r="BD17">
        <f t="shared" si="19"/>
        <v>8.226196314360415E-2</v>
      </c>
      <c r="BE17">
        <f t="shared" si="20"/>
        <v>2.2229668622611207</v>
      </c>
      <c r="BF17">
        <f t="shared" si="21"/>
        <v>1.5771217303569141</v>
      </c>
      <c r="BG17">
        <f t="shared" si="22"/>
        <v>5.1544953137612225E-2</v>
      </c>
      <c r="BH17">
        <f t="shared" si="23"/>
        <v>46.322104379353924</v>
      </c>
      <c r="BI17">
        <f t="shared" si="24"/>
        <v>0.93423873720195882</v>
      </c>
      <c r="BJ17">
        <f t="shared" si="25"/>
        <v>58.794124782038338</v>
      </c>
      <c r="BK17">
        <f t="shared" si="26"/>
        <v>498.99367723430129</v>
      </c>
      <c r="BL17">
        <f t="shared" si="27"/>
        <v>1.2531477234277728E-3</v>
      </c>
    </row>
    <row r="18" spans="1:64" x14ac:dyDescent="0.2">
      <c r="A18" s="1">
        <v>5</v>
      </c>
      <c r="B18" s="1" t="s">
        <v>93</v>
      </c>
      <c r="C18" s="1" t="s">
        <v>91</v>
      </c>
      <c r="D18" s="1" t="s">
        <v>94</v>
      </c>
      <c r="E18" s="1" t="s">
        <v>83</v>
      </c>
      <c r="F18" s="1" t="s">
        <v>84</v>
      </c>
      <c r="G18" s="1">
        <v>703.00003252923489</v>
      </c>
      <c r="H18" s="1">
        <v>0</v>
      </c>
      <c r="I18">
        <f t="shared" si="0"/>
        <v>2.0556697222402796</v>
      </c>
      <c r="J18">
        <f t="shared" si="1"/>
        <v>4.125749177361273E-2</v>
      </c>
      <c r="K18">
        <f t="shared" si="2"/>
        <v>406.94627452655914</v>
      </c>
      <c r="L18">
        <f t="shared" si="3"/>
        <v>0.66481375542499155</v>
      </c>
      <c r="M18">
        <f t="shared" si="4"/>
        <v>1.5656600514062005</v>
      </c>
      <c r="N18">
        <f t="shared" si="5"/>
        <v>27.94462776184082</v>
      </c>
      <c r="O18" s="1">
        <v>2</v>
      </c>
      <c r="P18">
        <f t="shared" si="6"/>
        <v>4.644859790802002</v>
      </c>
      <c r="Q18" s="1">
        <v>0</v>
      </c>
      <c r="R18">
        <f t="shared" si="7"/>
        <v>4.644859790802002</v>
      </c>
      <c r="S18" s="1">
        <v>28.399908065795898</v>
      </c>
      <c r="T18" s="1">
        <v>27.94462776184082</v>
      </c>
      <c r="U18" s="1">
        <v>28.368539810180664</v>
      </c>
      <c r="V18" s="1">
        <v>499.99612426757812</v>
      </c>
      <c r="W18" s="1">
        <v>499.04110717773438</v>
      </c>
      <c r="X18" s="1">
        <v>22.064132690429688</v>
      </c>
      <c r="Y18" s="1">
        <v>22.324132919311523</v>
      </c>
      <c r="Z18" s="1">
        <v>56.41107177734375</v>
      </c>
      <c r="AA18" s="1">
        <v>57.075813293457031</v>
      </c>
      <c r="AB18" s="1">
        <v>499.97830200195312</v>
      </c>
      <c r="AC18" s="1">
        <v>115.91289520263672</v>
      </c>
      <c r="AD18" s="1">
        <v>6.0194965451955795E-2</v>
      </c>
      <c r="AE18" s="1">
        <v>99.307197570800781</v>
      </c>
      <c r="AF18" s="1">
        <v>-2.5126557350158691</v>
      </c>
      <c r="AG18" s="1">
        <v>0.22502149641513824</v>
      </c>
      <c r="AH18" s="1">
        <v>4.6269476413726807E-2</v>
      </c>
      <c r="AI18" s="1">
        <v>1.7637625569477677E-3</v>
      </c>
      <c r="AJ18" s="1">
        <v>5.7697024196386337E-2</v>
      </c>
      <c r="AK18" s="1">
        <v>1.5688493149355054E-3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8"/>
        <v>2.4998915100097649</v>
      </c>
      <c r="AT18">
        <f t="shared" si="9"/>
        <v>6.6481375542499154E-4</v>
      </c>
      <c r="AU18">
        <f t="shared" si="10"/>
        <v>301.0946277618408</v>
      </c>
      <c r="AV18">
        <f t="shared" si="11"/>
        <v>301.54990806579588</v>
      </c>
      <c r="AW18">
        <f t="shared" si="12"/>
        <v>18.546062817885058</v>
      </c>
      <c r="AX18">
        <f t="shared" si="13"/>
        <v>-2.0614964525642682E-2</v>
      </c>
      <c r="AY18">
        <f t="shared" si="14"/>
        <v>3.7826071298210877</v>
      </c>
      <c r="AZ18">
        <f t="shared" si="15"/>
        <v>38.089959462649105</v>
      </c>
      <c r="BA18">
        <f t="shared" si="16"/>
        <v>15.765826543337582</v>
      </c>
      <c r="BB18">
        <f t="shared" si="17"/>
        <v>28.172267913818359</v>
      </c>
      <c r="BC18">
        <f t="shared" si="18"/>
        <v>3.8331172081378004</v>
      </c>
      <c r="BD18">
        <f t="shared" si="19"/>
        <v>4.0894252758281444E-2</v>
      </c>
      <c r="BE18">
        <f t="shared" si="20"/>
        <v>2.2169470784148873</v>
      </c>
      <c r="BF18">
        <f t="shared" si="21"/>
        <v>1.6161701297229132</v>
      </c>
      <c r="BG18">
        <f t="shared" si="22"/>
        <v>2.5591296397338613E-2</v>
      </c>
      <c r="BH18">
        <f t="shared" si="23"/>
        <v>40.412694085110346</v>
      </c>
      <c r="BI18">
        <f t="shared" si="24"/>
        <v>0.81545641966849935</v>
      </c>
      <c r="BJ18">
        <f t="shared" si="25"/>
        <v>57.695490450490958</v>
      </c>
      <c r="BK18">
        <f t="shared" si="26"/>
        <v>498.44363938537606</v>
      </c>
      <c r="BL18">
        <f t="shared" si="27"/>
        <v>2.379464064886554E-3</v>
      </c>
    </row>
    <row r="19" spans="1:64" x14ac:dyDescent="0.2">
      <c r="A19" s="1">
        <v>6</v>
      </c>
      <c r="B19" s="1" t="s">
        <v>95</v>
      </c>
      <c r="C19" s="1" t="s">
        <v>91</v>
      </c>
      <c r="D19" s="1" t="s">
        <v>96</v>
      </c>
      <c r="E19" s="1" t="s">
        <v>83</v>
      </c>
      <c r="F19" s="1" t="s">
        <v>84</v>
      </c>
      <c r="G19" s="1">
        <v>944.50003249477595</v>
      </c>
      <c r="H19" s="1">
        <v>0</v>
      </c>
      <c r="I19">
        <f t="shared" si="0"/>
        <v>1.3974973386233482</v>
      </c>
      <c r="J19">
        <f t="shared" si="1"/>
        <v>3.0557102315668504E-2</v>
      </c>
      <c r="K19">
        <f t="shared" si="2"/>
        <v>414.08596749565868</v>
      </c>
      <c r="L19">
        <f t="shared" si="3"/>
        <v>0.49161558004806355</v>
      </c>
      <c r="M19">
        <f t="shared" si="4"/>
        <v>1.5593611242870122</v>
      </c>
      <c r="N19">
        <f t="shared" si="5"/>
        <v>27.984813690185547</v>
      </c>
      <c r="O19" s="1">
        <v>2</v>
      </c>
      <c r="P19">
        <f t="shared" si="6"/>
        <v>4.644859790802002</v>
      </c>
      <c r="Q19" s="1">
        <v>0</v>
      </c>
      <c r="R19">
        <f t="shared" si="7"/>
        <v>4.644859790802002</v>
      </c>
      <c r="S19" s="1">
        <v>28.512989044189453</v>
      </c>
      <c r="T19" s="1">
        <v>27.984813690185547</v>
      </c>
      <c r="U19" s="1">
        <v>28.528242111206055</v>
      </c>
      <c r="V19" s="1">
        <v>500.15447998046875</v>
      </c>
      <c r="W19" s="1">
        <v>499.49722290039062</v>
      </c>
      <c r="X19" s="1">
        <v>22.28569221496582</v>
      </c>
      <c r="Y19" s="1">
        <v>22.477928161621094</v>
      </c>
      <c r="Z19" s="1">
        <v>56.601886749267578</v>
      </c>
      <c r="AA19" s="1">
        <v>57.090137481689453</v>
      </c>
      <c r="AB19" s="1">
        <v>499.97421264648438</v>
      </c>
      <c r="AC19" s="1">
        <v>116.24965667724609</v>
      </c>
      <c r="AD19" s="1">
        <v>7.1013756096363068E-2</v>
      </c>
      <c r="AE19" s="1">
        <v>99.302757263183594</v>
      </c>
      <c r="AF19" s="1">
        <v>-2.62137770652771</v>
      </c>
      <c r="AG19" s="1">
        <v>0.22590011358261108</v>
      </c>
      <c r="AH19" s="1">
        <v>7.2357416152954102E-2</v>
      </c>
      <c r="AI19" s="1">
        <v>1.8255228642374277E-3</v>
      </c>
      <c r="AJ19" s="1">
        <v>2.675720676779747E-2</v>
      </c>
      <c r="AK19" s="1">
        <v>1.1074051726609468E-3</v>
      </c>
      <c r="AL19" s="1">
        <v>0.75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8"/>
        <v>2.4998710632324217</v>
      </c>
      <c r="AT19">
        <f t="shared" si="9"/>
        <v>4.9161558004806355E-4</v>
      </c>
      <c r="AU19">
        <f t="shared" si="10"/>
        <v>301.13481369018552</v>
      </c>
      <c r="AV19">
        <f t="shared" si="11"/>
        <v>301.66298904418943</v>
      </c>
      <c r="AW19">
        <f t="shared" si="12"/>
        <v>18.599944652618206</v>
      </c>
      <c r="AX19">
        <f t="shared" si="13"/>
        <v>1.2019576939585122E-2</v>
      </c>
      <c r="AY19">
        <f t="shared" si="14"/>
        <v>3.7914813682997504</v>
      </c>
      <c r="AZ19">
        <f t="shared" si="15"/>
        <v>38.181028128465059</v>
      </c>
      <c r="BA19">
        <f t="shared" si="16"/>
        <v>15.703099966843965</v>
      </c>
      <c r="BB19">
        <f t="shared" si="17"/>
        <v>28.2489013671875</v>
      </c>
      <c r="BC19">
        <f t="shared" si="18"/>
        <v>3.8502529392540232</v>
      </c>
      <c r="BD19">
        <f t="shared" si="19"/>
        <v>3.0357390391945783E-2</v>
      </c>
      <c r="BE19">
        <f t="shared" si="20"/>
        <v>2.2321202440127381</v>
      </c>
      <c r="BF19">
        <f t="shared" si="21"/>
        <v>1.6181326952412851</v>
      </c>
      <c r="BG19">
        <f t="shared" si="22"/>
        <v>1.8991211356996884E-2</v>
      </c>
      <c r="BH19">
        <f t="shared" si="23"/>
        <v>41.119878316311926</v>
      </c>
      <c r="BI19">
        <f t="shared" si="24"/>
        <v>0.82900554499826595</v>
      </c>
      <c r="BJ19">
        <f t="shared" si="25"/>
        <v>57.862782806247196</v>
      </c>
      <c r="BK19">
        <f t="shared" si="26"/>
        <v>499.09104887316221</v>
      </c>
      <c r="BL19">
        <f t="shared" si="27"/>
        <v>1.6202070776392876E-3</v>
      </c>
    </row>
    <row r="20" spans="1:64" x14ac:dyDescent="0.2">
      <c r="A20" s="1">
        <v>7</v>
      </c>
      <c r="B20" s="1" t="s">
        <v>97</v>
      </c>
      <c r="C20" s="1" t="s">
        <v>88</v>
      </c>
      <c r="D20" s="1" t="s">
        <v>98</v>
      </c>
      <c r="E20" s="1" t="s">
        <v>99</v>
      </c>
      <c r="F20" s="1" t="s">
        <v>84</v>
      </c>
      <c r="G20" s="1">
        <v>1103.0000325292349</v>
      </c>
      <c r="H20" s="1">
        <v>0</v>
      </c>
      <c r="I20">
        <f t="shared" si="0"/>
        <v>1.3352719277381946</v>
      </c>
      <c r="J20">
        <f t="shared" si="1"/>
        <v>4.822711363466653E-2</v>
      </c>
      <c r="K20">
        <f t="shared" si="2"/>
        <v>442.62808316434302</v>
      </c>
      <c r="L20">
        <f t="shared" si="3"/>
        <v>0.76812384321996607</v>
      </c>
      <c r="M20">
        <f t="shared" si="4"/>
        <v>1.5491197570683437</v>
      </c>
      <c r="N20">
        <f t="shared" si="5"/>
        <v>28.054189682006836</v>
      </c>
      <c r="O20" s="1">
        <v>2</v>
      </c>
      <c r="P20">
        <f t="shared" si="6"/>
        <v>4.644859790802002</v>
      </c>
      <c r="Q20" s="1">
        <v>0</v>
      </c>
      <c r="R20">
        <f t="shared" si="7"/>
        <v>4.644859790802002</v>
      </c>
      <c r="S20" s="1">
        <v>28.578413009643555</v>
      </c>
      <c r="T20" s="1">
        <v>28.054189682006836</v>
      </c>
      <c r="U20" s="1">
        <v>28.594812393188477</v>
      </c>
      <c r="V20" s="1">
        <v>500.11920166015625</v>
      </c>
      <c r="W20" s="1">
        <v>499.43161010742188</v>
      </c>
      <c r="X20" s="1">
        <v>22.437221527099609</v>
      </c>
      <c r="Y20" s="1">
        <v>22.737499237060547</v>
      </c>
      <c r="Z20" s="1">
        <v>56.766376495361328</v>
      </c>
      <c r="AA20" s="1">
        <v>57.526081085205078</v>
      </c>
      <c r="AB20" s="1">
        <v>499.97625732421875</v>
      </c>
      <c r="AC20" s="1">
        <v>116.0338134765625</v>
      </c>
      <c r="AD20" s="1">
        <v>4.7606062144041061E-3</v>
      </c>
      <c r="AE20" s="1">
        <v>99.295204162597656</v>
      </c>
      <c r="AF20" s="1">
        <v>-2.5719285011291504</v>
      </c>
      <c r="AG20" s="1">
        <v>0.22068580985069275</v>
      </c>
      <c r="AH20" s="1">
        <v>8.4813177585601807E-2</v>
      </c>
      <c r="AI20" s="1">
        <v>1.6857122536748648E-3</v>
      </c>
      <c r="AJ20" s="1">
        <v>0.12219724059104919</v>
      </c>
      <c r="AK20" s="1">
        <v>4.0818094275891781E-3</v>
      </c>
      <c r="AL20" s="1">
        <v>0.75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8"/>
        <v>2.4998812866210938</v>
      </c>
      <c r="AT20">
        <f t="shared" si="9"/>
        <v>7.6812384321996608E-4</v>
      </c>
      <c r="AU20">
        <f t="shared" si="10"/>
        <v>301.20418968200681</v>
      </c>
      <c r="AV20">
        <f t="shared" si="11"/>
        <v>301.72841300964353</v>
      </c>
      <c r="AW20">
        <f t="shared" si="12"/>
        <v>18.565409741280746</v>
      </c>
      <c r="AX20">
        <f t="shared" si="13"/>
        <v>-3.4782979609869598E-2</v>
      </c>
      <c r="AY20">
        <f t="shared" si="14"/>
        <v>3.8068443859591792</v>
      </c>
      <c r="AZ20">
        <f t="shared" si="15"/>
        <v>38.33865309069111</v>
      </c>
      <c r="BA20">
        <f t="shared" si="16"/>
        <v>15.601153853630564</v>
      </c>
      <c r="BB20">
        <f t="shared" si="17"/>
        <v>28.316301345825195</v>
      </c>
      <c r="BC20">
        <f t="shared" si="18"/>
        <v>3.8653791995118691</v>
      </c>
      <c r="BD20">
        <f t="shared" si="19"/>
        <v>4.7731522025797689E-2</v>
      </c>
      <c r="BE20">
        <f t="shared" si="20"/>
        <v>2.2577246288908355</v>
      </c>
      <c r="BF20">
        <f t="shared" si="21"/>
        <v>1.6076545706210337</v>
      </c>
      <c r="BG20">
        <f t="shared" si="22"/>
        <v>2.9876334712597267E-2</v>
      </c>
      <c r="BH20">
        <f t="shared" si="23"/>
        <v>43.950845885902694</v>
      </c>
      <c r="BI20">
        <f t="shared" si="24"/>
        <v>0.88626365293365972</v>
      </c>
      <c r="BJ20">
        <f t="shared" si="25"/>
        <v>58.456495990832224</v>
      </c>
      <c r="BK20">
        <f t="shared" si="26"/>
        <v>499.04352151408773</v>
      </c>
      <c r="BL20">
        <f t="shared" si="27"/>
        <v>1.5640984147771396E-3</v>
      </c>
    </row>
    <row r="21" spans="1:64" x14ac:dyDescent="0.2">
      <c r="A21" s="1">
        <v>8</v>
      </c>
      <c r="B21" s="1" t="s">
        <v>100</v>
      </c>
      <c r="C21" s="1" t="s">
        <v>88</v>
      </c>
      <c r="D21" s="1" t="s">
        <v>98</v>
      </c>
      <c r="E21" s="1" t="s">
        <v>99</v>
      </c>
      <c r="F21" s="1" t="s">
        <v>84</v>
      </c>
      <c r="G21" s="1">
        <v>1375.0000334940851</v>
      </c>
      <c r="H21" s="1">
        <v>0</v>
      </c>
      <c r="I21">
        <f t="shared" si="0"/>
        <v>1.4762047612053812</v>
      </c>
      <c r="J21">
        <f t="shared" si="1"/>
        <v>3.7726714126655E-2</v>
      </c>
      <c r="K21">
        <f t="shared" si="2"/>
        <v>424.12928203344137</v>
      </c>
      <c r="L21">
        <f t="shared" si="3"/>
        <v>0.61039355095315673</v>
      </c>
      <c r="M21">
        <f t="shared" si="4"/>
        <v>1.5694752973831672</v>
      </c>
      <c r="N21">
        <f t="shared" si="5"/>
        <v>28.22259521484375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28.710447311401367</v>
      </c>
      <c r="T21" s="1">
        <v>28.22259521484375</v>
      </c>
      <c r="U21" s="1">
        <v>28.708518981933594</v>
      </c>
      <c r="V21" s="1">
        <v>499.9176025390625</v>
      </c>
      <c r="W21" s="1">
        <v>499.2052001953125</v>
      </c>
      <c r="X21" s="1">
        <v>22.674604415893555</v>
      </c>
      <c r="Y21" s="1">
        <v>22.913179397583008</v>
      </c>
      <c r="Z21" s="1">
        <v>56.922145843505859</v>
      </c>
      <c r="AA21" s="1">
        <v>57.521064758300781</v>
      </c>
      <c r="AB21" s="1">
        <v>499.97488403320312</v>
      </c>
      <c r="AC21" s="1">
        <v>115.80558776855469</v>
      </c>
      <c r="AD21" s="1">
        <v>0.11229740828275681</v>
      </c>
      <c r="AE21" s="1">
        <v>99.282943725585938</v>
      </c>
      <c r="AF21" s="1">
        <v>-2.5719285011291504</v>
      </c>
      <c r="AG21" s="1">
        <v>0.22068580985069275</v>
      </c>
      <c r="AH21" s="1">
        <v>8.4813177585601807E-2</v>
      </c>
      <c r="AI21" s="1">
        <v>1.6857122536748648E-3</v>
      </c>
      <c r="AJ21" s="1">
        <v>0.12219724059104919</v>
      </c>
      <c r="AK21" s="1">
        <v>4.0818094275891781E-3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2.4998744201660155</v>
      </c>
      <c r="AT21">
        <f t="shared" si="9"/>
        <v>6.1039355095315678E-4</v>
      </c>
      <c r="AU21">
        <f t="shared" si="10"/>
        <v>301.37259521484373</v>
      </c>
      <c r="AV21">
        <f t="shared" si="11"/>
        <v>301.86044731140134</v>
      </c>
      <c r="AW21">
        <f t="shared" si="12"/>
        <v>18.528893628815695</v>
      </c>
      <c r="AX21">
        <f t="shared" si="13"/>
        <v>-9.9963282277046178E-3</v>
      </c>
      <c r="AY21">
        <f t="shared" si="14"/>
        <v>3.844363198087656</v>
      </c>
      <c r="AZ21">
        <f t="shared" si="15"/>
        <v>38.721285387279828</v>
      </c>
      <c r="BA21">
        <f t="shared" si="16"/>
        <v>15.80810598969682</v>
      </c>
      <c r="BB21">
        <f t="shared" si="17"/>
        <v>28.466521263122559</v>
      </c>
      <c r="BC21">
        <f t="shared" si="18"/>
        <v>3.8992789919480524</v>
      </c>
      <c r="BD21">
        <f t="shared" si="19"/>
        <v>3.7422757123982173E-2</v>
      </c>
      <c r="BE21">
        <f t="shared" si="20"/>
        <v>2.2748879007044889</v>
      </c>
      <c r="BF21">
        <f t="shared" si="21"/>
        <v>1.6243910912435635</v>
      </c>
      <c r="BG21">
        <f t="shared" si="22"/>
        <v>2.3416343228430499E-2</v>
      </c>
      <c r="BH21">
        <f t="shared" si="23"/>
        <v>42.108803640499325</v>
      </c>
      <c r="BI21">
        <f t="shared" si="24"/>
        <v>0.84960910236412224</v>
      </c>
      <c r="BJ21">
        <f t="shared" si="25"/>
        <v>58.215886781733886</v>
      </c>
      <c r="BK21">
        <f t="shared" si="26"/>
        <v>498.77615033861423</v>
      </c>
      <c r="BL21">
        <f t="shared" si="27"/>
        <v>1.7229887432798486E-3</v>
      </c>
    </row>
    <row r="22" spans="1:64" x14ac:dyDescent="0.2">
      <c r="A22" s="1">
        <v>9</v>
      </c>
      <c r="B22" s="1" t="s">
        <v>101</v>
      </c>
      <c r="C22" s="1" t="s">
        <v>82</v>
      </c>
      <c r="D22" s="1" t="s">
        <v>102</v>
      </c>
      <c r="E22" s="1" t="s">
        <v>99</v>
      </c>
      <c r="F22" s="1" t="s">
        <v>84</v>
      </c>
      <c r="G22" s="1">
        <v>1514.500032494776</v>
      </c>
      <c r="H22" s="1">
        <v>0</v>
      </c>
      <c r="I22">
        <f t="shared" si="0"/>
        <v>2.1274849301193166</v>
      </c>
      <c r="J22">
        <f t="shared" si="1"/>
        <v>6.365401529789147E-2</v>
      </c>
      <c r="K22">
        <f t="shared" si="2"/>
        <v>432.83453764818029</v>
      </c>
      <c r="L22">
        <f t="shared" si="3"/>
        <v>1.0180953255507355</v>
      </c>
      <c r="M22">
        <f t="shared" si="4"/>
        <v>1.559656580477204</v>
      </c>
      <c r="N22">
        <f t="shared" si="5"/>
        <v>28.361082077026367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28.926870346069336</v>
      </c>
      <c r="T22" s="1">
        <v>28.361082077026367</v>
      </c>
      <c r="U22" s="1">
        <v>28.921392440795898</v>
      </c>
      <c r="V22" s="1">
        <v>500.05563354492188</v>
      </c>
      <c r="W22" s="1">
        <v>499.0013427734375</v>
      </c>
      <c r="X22" s="1">
        <v>22.925554275512695</v>
      </c>
      <c r="Y22" s="1">
        <v>23.323326110839844</v>
      </c>
      <c r="Z22" s="1">
        <v>56.839653015136719</v>
      </c>
      <c r="AA22" s="1">
        <v>57.825855255126953</v>
      </c>
      <c r="AB22" s="1">
        <v>499.9599609375</v>
      </c>
      <c r="AC22" s="1">
        <v>184.93272399902344</v>
      </c>
      <c r="AD22" s="1">
        <v>0.40698888897895813</v>
      </c>
      <c r="AE22" s="1">
        <v>99.291206359863281</v>
      </c>
      <c r="AF22" s="1">
        <v>-2.6463837623596191</v>
      </c>
      <c r="AG22" s="1">
        <v>0.22875475883483887</v>
      </c>
      <c r="AH22" s="1">
        <v>4.6213109046220779E-2</v>
      </c>
      <c r="AI22" s="1">
        <v>3.5047524143010378E-3</v>
      </c>
      <c r="AJ22" s="1">
        <v>4.2465515434741974E-2</v>
      </c>
      <c r="AK22" s="1">
        <v>9.1465743025764823E-4</v>
      </c>
      <c r="AL22" s="1">
        <v>0.25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2.4997998046874996</v>
      </c>
      <c r="AT22">
        <f t="shared" si="9"/>
        <v>1.0180953255507354E-3</v>
      </c>
      <c r="AU22">
        <f t="shared" si="10"/>
        <v>301.51108207702634</v>
      </c>
      <c r="AV22">
        <f t="shared" si="11"/>
        <v>302.07687034606931</v>
      </c>
      <c r="AW22">
        <f t="shared" si="12"/>
        <v>29.589235178472791</v>
      </c>
      <c r="AX22">
        <f t="shared" si="13"/>
        <v>-3.2823327700537502E-2</v>
      </c>
      <c r="AY22">
        <f t="shared" si="14"/>
        <v>3.8754577663469902</v>
      </c>
      <c r="AZ22">
        <f t="shared" si="15"/>
        <v>39.031228528950329</v>
      </c>
      <c r="BA22">
        <f t="shared" si="16"/>
        <v>15.707902418110486</v>
      </c>
      <c r="BB22">
        <f t="shared" si="17"/>
        <v>28.643976211547852</v>
      </c>
      <c r="BC22">
        <f t="shared" si="18"/>
        <v>3.9396587101333607</v>
      </c>
      <c r="BD22">
        <f t="shared" si="19"/>
        <v>6.2793481840753659E-2</v>
      </c>
      <c r="BE22">
        <f t="shared" si="20"/>
        <v>2.3158011858697862</v>
      </c>
      <c r="BF22">
        <f t="shared" si="21"/>
        <v>1.6238575242635744</v>
      </c>
      <c r="BG22">
        <f t="shared" si="22"/>
        <v>3.9322343011919052E-2</v>
      </c>
      <c r="BH22">
        <f t="shared" si="23"/>
        <v>42.976663397301486</v>
      </c>
      <c r="BI22">
        <f t="shared" si="24"/>
        <v>0.86740154894673493</v>
      </c>
      <c r="BJ22">
        <f t="shared" si="25"/>
        <v>59.022032079243971</v>
      </c>
      <c r="BK22">
        <f t="shared" si="26"/>
        <v>498.38300233152609</v>
      </c>
      <c r="BL22">
        <f t="shared" si="27"/>
        <v>2.5195177846390887E-3</v>
      </c>
    </row>
    <row r="23" spans="1:64" x14ac:dyDescent="0.2">
      <c r="A23" s="1">
        <v>10</v>
      </c>
      <c r="B23" s="1" t="s">
        <v>103</v>
      </c>
      <c r="C23" s="1" t="s">
        <v>88</v>
      </c>
      <c r="D23" s="1" t="s">
        <v>98</v>
      </c>
      <c r="E23" s="1" t="s">
        <v>99</v>
      </c>
      <c r="F23" s="1" t="s">
        <v>84</v>
      </c>
      <c r="G23" s="1">
        <v>1646.0000325292349</v>
      </c>
      <c r="H23" s="1">
        <v>0</v>
      </c>
      <c r="I23">
        <f t="shared" si="0"/>
        <v>1.1326822314537335</v>
      </c>
      <c r="J23">
        <f t="shared" si="1"/>
        <v>2.4885351041438002E-2</v>
      </c>
      <c r="K23">
        <f t="shared" si="2"/>
        <v>414.12528417421214</v>
      </c>
      <c r="L23">
        <f t="shared" si="3"/>
        <v>0.41345344859172023</v>
      </c>
      <c r="M23">
        <f t="shared" si="4"/>
        <v>1.6067818667911742</v>
      </c>
      <c r="N23">
        <f t="shared" si="5"/>
        <v>28.486366271972656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29.023408889770508</v>
      </c>
      <c r="T23" s="1">
        <v>28.486366271972656</v>
      </c>
      <c r="U23" s="1">
        <v>29.031293869018555</v>
      </c>
      <c r="V23" s="1">
        <v>500.01962280273438</v>
      </c>
      <c r="W23" s="1">
        <v>499.48391723632812</v>
      </c>
      <c r="X23" s="1">
        <v>22.971330642700195</v>
      </c>
      <c r="Y23" s="1">
        <v>23.132894515991211</v>
      </c>
      <c r="Z23" s="1">
        <v>56.638332366943359</v>
      </c>
      <c r="AA23" s="1">
        <v>57.036685943603516</v>
      </c>
      <c r="AB23" s="1">
        <v>499.9744873046875</v>
      </c>
      <c r="AC23" s="1">
        <v>115.95158386230469</v>
      </c>
      <c r="AD23" s="1">
        <v>8.434237539768219E-2</v>
      </c>
      <c r="AE23" s="1">
        <v>99.295608520507812</v>
      </c>
      <c r="AF23" s="1">
        <v>-2.6385986804962158</v>
      </c>
      <c r="AG23" s="1">
        <v>0.23256821930408478</v>
      </c>
      <c r="AH23" s="1">
        <v>3.6714524030685425E-2</v>
      </c>
      <c r="AI23" s="1">
        <v>1.9236205844208598E-3</v>
      </c>
      <c r="AJ23" s="1">
        <v>3.1264986842870712E-2</v>
      </c>
      <c r="AK23" s="1">
        <v>2.4821646511554718E-3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2.4998724365234377</v>
      </c>
      <c r="AT23">
        <f t="shared" si="9"/>
        <v>4.1345344859172023E-4</v>
      </c>
      <c r="AU23">
        <f t="shared" si="10"/>
        <v>301.63636627197263</v>
      </c>
      <c r="AV23">
        <f t="shared" si="11"/>
        <v>302.17340888977049</v>
      </c>
      <c r="AW23">
        <f t="shared" si="12"/>
        <v>18.552253003293572</v>
      </c>
      <c r="AX23">
        <f t="shared" si="13"/>
        <v>2.5500112942033467E-2</v>
      </c>
      <c r="AY23">
        <f t="shared" si="14"/>
        <v>3.9037767045972394</v>
      </c>
      <c r="AZ23">
        <f t="shared" si="15"/>
        <v>39.314696417727085</v>
      </c>
      <c r="BA23">
        <f t="shared" si="16"/>
        <v>16.181801901735874</v>
      </c>
      <c r="BB23">
        <f t="shared" si="17"/>
        <v>28.754887580871582</v>
      </c>
      <c r="BC23">
        <f t="shared" si="18"/>
        <v>3.9650812770021977</v>
      </c>
      <c r="BD23">
        <f t="shared" si="19"/>
        <v>2.4752735517968315E-2</v>
      </c>
      <c r="BE23">
        <f t="shared" si="20"/>
        <v>2.2969948378060652</v>
      </c>
      <c r="BF23">
        <f t="shared" si="21"/>
        <v>1.6680864391961325</v>
      </c>
      <c r="BG23">
        <f t="shared" si="22"/>
        <v>1.5482319966232259E-2</v>
      </c>
      <c r="BH23">
        <f t="shared" si="23"/>
        <v>41.120822095806616</v>
      </c>
      <c r="BI23">
        <f t="shared" si="24"/>
        <v>0.82910634333451616</v>
      </c>
      <c r="BJ23">
        <f t="shared" si="25"/>
        <v>57.740152956982449</v>
      </c>
      <c r="BK23">
        <f t="shared" si="26"/>
        <v>499.15471009524487</v>
      </c>
      <c r="BL23">
        <f t="shared" si="27"/>
        <v>1.3102399711567461E-3</v>
      </c>
    </row>
    <row r="24" spans="1:64" x14ac:dyDescent="0.2">
      <c r="A24" s="1">
        <v>11</v>
      </c>
      <c r="B24" s="1" t="s">
        <v>104</v>
      </c>
      <c r="C24" s="1" t="s">
        <v>82</v>
      </c>
      <c r="D24" s="1" t="s">
        <v>105</v>
      </c>
      <c r="E24" s="1" t="s">
        <v>99</v>
      </c>
      <c r="F24" s="1" t="s">
        <v>84</v>
      </c>
      <c r="G24" s="1">
        <v>1763.0000325292349</v>
      </c>
      <c r="H24" s="1">
        <v>0</v>
      </c>
      <c r="I24">
        <f t="shared" si="0"/>
        <v>4.3035335042245046</v>
      </c>
      <c r="J24">
        <f t="shared" si="1"/>
        <v>8.8607851364507384E-2</v>
      </c>
      <c r="K24">
        <f t="shared" si="2"/>
        <v>407.52230818202526</v>
      </c>
      <c r="L24">
        <f t="shared" si="3"/>
        <v>1.3915397695971266</v>
      </c>
      <c r="M24">
        <f t="shared" si="4"/>
        <v>1.5394906005037039</v>
      </c>
      <c r="N24">
        <f t="shared" si="5"/>
        <v>28.354236602783203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29.039875030517578</v>
      </c>
      <c r="T24" s="1">
        <v>28.354236602783203</v>
      </c>
      <c r="U24" s="1">
        <v>29.070096969604492</v>
      </c>
      <c r="V24" s="1">
        <v>500.06289672851562</v>
      </c>
      <c r="W24" s="1">
        <v>498.06417846679688</v>
      </c>
      <c r="X24" s="1">
        <v>22.965755462646484</v>
      </c>
      <c r="Y24" s="1">
        <v>23.509305953979492</v>
      </c>
      <c r="Z24" s="1">
        <v>56.571975708007812</v>
      </c>
      <c r="AA24" s="1">
        <v>57.910915374755859</v>
      </c>
      <c r="AB24" s="1">
        <v>499.98138427734375</v>
      </c>
      <c r="AC24" s="1">
        <v>115.83651733398438</v>
      </c>
      <c r="AD24" s="1">
        <v>1.6487568616867065E-2</v>
      </c>
      <c r="AE24" s="1">
        <v>99.29791259765625</v>
      </c>
      <c r="AF24" s="1">
        <v>-2.5550110340118408</v>
      </c>
      <c r="AG24" s="1">
        <v>0.22001118957996368</v>
      </c>
      <c r="AH24" s="1">
        <v>9.1138400137424469E-2</v>
      </c>
      <c r="AI24" s="1">
        <v>1.2910338118672371E-3</v>
      </c>
      <c r="AJ24" s="1">
        <v>9.0565867722034454E-2</v>
      </c>
      <c r="AK24" s="1">
        <v>6.6176732070744038E-4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2.4999069213867182</v>
      </c>
      <c r="AT24">
        <f t="shared" si="9"/>
        <v>1.3915397695971265E-3</v>
      </c>
      <c r="AU24">
        <f t="shared" si="10"/>
        <v>301.50423660278318</v>
      </c>
      <c r="AV24">
        <f t="shared" si="11"/>
        <v>302.18987503051756</v>
      </c>
      <c r="AW24">
        <f t="shared" si="12"/>
        <v>18.533842359173832</v>
      </c>
      <c r="AX24">
        <f t="shared" si="13"/>
        <v>-0.1323580163661551</v>
      </c>
      <c r="AY24">
        <f t="shared" si="14"/>
        <v>3.8739156083535193</v>
      </c>
      <c r="AZ24">
        <f t="shared" si="15"/>
        <v>39.013061876236826</v>
      </c>
      <c r="BA24">
        <f t="shared" si="16"/>
        <v>15.503755922257334</v>
      </c>
      <c r="BB24">
        <f t="shared" si="17"/>
        <v>28.697055816650391</v>
      </c>
      <c r="BC24">
        <f t="shared" si="18"/>
        <v>3.9518075668933941</v>
      </c>
      <c r="BD24">
        <f t="shared" si="19"/>
        <v>8.6949162234894767E-2</v>
      </c>
      <c r="BE24">
        <f t="shared" si="20"/>
        <v>2.3344250078498154</v>
      </c>
      <c r="BF24">
        <f t="shared" si="21"/>
        <v>1.6173825590435786</v>
      </c>
      <c r="BG24">
        <f t="shared" si="22"/>
        <v>5.4489854187881576E-2</v>
      </c>
      <c r="BH24">
        <f t="shared" si="23"/>
        <v>40.466114539453876</v>
      </c>
      <c r="BI24">
        <f t="shared" si="24"/>
        <v>0.81821244289543393</v>
      </c>
      <c r="BJ24">
        <f t="shared" si="25"/>
        <v>59.745597875887377</v>
      </c>
      <c r="BK24">
        <f t="shared" si="26"/>
        <v>496.81338285780822</v>
      </c>
      <c r="BL24">
        <f t="shared" si="27"/>
        <v>5.1753272166260187E-3</v>
      </c>
    </row>
    <row r="25" spans="1:64" x14ac:dyDescent="0.2">
      <c r="A25" s="1">
        <v>12</v>
      </c>
      <c r="B25" s="1" t="s">
        <v>106</v>
      </c>
      <c r="C25" s="1" t="s">
        <v>88</v>
      </c>
      <c r="D25" s="1" t="s">
        <v>82</v>
      </c>
      <c r="E25" s="1" t="s">
        <v>99</v>
      </c>
      <c r="F25" s="1" t="s">
        <v>84</v>
      </c>
      <c r="G25" s="1">
        <v>2004.500032494776</v>
      </c>
      <c r="H25" s="1">
        <v>0</v>
      </c>
      <c r="I25">
        <f t="shared" si="0"/>
        <v>1.2193845078437566</v>
      </c>
      <c r="J25">
        <f t="shared" si="1"/>
        <v>5.8602301447814933E-2</v>
      </c>
      <c r="K25">
        <f t="shared" si="2"/>
        <v>452.84781921185481</v>
      </c>
      <c r="L25">
        <f t="shared" si="3"/>
        <v>0.96815393395314442</v>
      </c>
      <c r="M25">
        <f t="shared" si="4"/>
        <v>1.6088221256954309</v>
      </c>
      <c r="N25">
        <f t="shared" si="5"/>
        <v>28.658269882202148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29.258132934570312</v>
      </c>
      <c r="T25" s="1">
        <v>28.658269882202148</v>
      </c>
      <c r="U25" s="1">
        <v>29.274581909179688</v>
      </c>
      <c r="V25" s="1">
        <v>499.90008544921875</v>
      </c>
      <c r="W25" s="1">
        <v>499.21896362304688</v>
      </c>
      <c r="X25" s="1">
        <v>23.125724792480469</v>
      </c>
      <c r="Y25" s="1">
        <v>23.50390625</v>
      </c>
      <c r="Z25" s="1">
        <v>56.257095336914062</v>
      </c>
      <c r="AA25" s="1">
        <v>57.177078247070312</v>
      </c>
      <c r="AB25" s="1">
        <v>499.97085571289062</v>
      </c>
      <c r="AC25" s="1">
        <v>115.5606689453125</v>
      </c>
      <c r="AD25" s="1">
        <v>0.12990917265415192</v>
      </c>
      <c r="AE25" s="1">
        <v>99.307106018066406</v>
      </c>
      <c r="AF25" s="1">
        <v>-2.5420272350311279</v>
      </c>
      <c r="AG25" s="1">
        <v>0.22705407440662384</v>
      </c>
      <c r="AH25" s="1">
        <v>1.3397646136581898E-2</v>
      </c>
      <c r="AI25" s="1">
        <v>2.5302497670054436E-3</v>
      </c>
      <c r="AJ25" s="1">
        <v>2.7634568512439728E-2</v>
      </c>
      <c r="AK25" s="1">
        <v>2.4848342873156071E-3</v>
      </c>
      <c r="AL25" s="1">
        <v>0.75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2.4998542785644529</v>
      </c>
      <c r="AT25">
        <f t="shared" si="9"/>
        <v>9.6815393395314445E-4</v>
      </c>
      <c r="AU25">
        <f t="shared" si="10"/>
        <v>301.80826988220213</v>
      </c>
      <c r="AV25">
        <f t="shared" si="11"/>
        <v>302.40813293457029</v>
      </c>
      <c r="AW25">
        <f t="shared" si="12"/>
        <v>18.489706617972843</v>
      </c>
      <c r="AX25">
        <f t="shared" si="13"/>
        <v>-6.5120026248825402E-2</v>
      </c>
      <c r="AY25">
        <f t="shared" si="14"/>
        <v>3.9429270355028745</v>
      </c>
      <c r="AZ25">
        <f t="shared" si="15"/>
        <v>39.704379611923834</v>
      </c>
      <c r="BA25">
        <f t="shared" si="16"/>
        <v>16.200473361923834</v>
      </c>
      <c r="BB25">
        <f t="shared" si="17"/>
        <v>28.95820140838623</v>
      </c>
      <c r="BC25">
        <f t="shared" si="18"/>
        <v>4.0120555772136219</v>
      </c>
      <c r="BD25">
        <f t="shared" si="19"/>
        <v>5.787215210938626E-2</v>
      </c>
      <c r="BE25">
        <f t="shared" si="20"/>
        <v>2.3341049098074436</v>
      </c>
      <c r="BF25">
        <f t="shared" si="21"/>
        <v>1.6779506674061784</v>
      </c>
      <c r="BG25">
        <f t="shared" si="22"/>
        <v>3.6234993329862214E-2</v>
      </c>
      <c r="BH25">
        <f t="shared" si="23"/>
        <v>44.971006392521836</v>
      </c>
      <c r="BI25">
        <f t="shared" si="24"/>
        <v>0.90711261432326862</v>
      </c>
      <c r="BJ25">
        <f t="shared" si="25"/>
        <v>58.390612022369041</v>
      </c>
      <c r="BK25">
        <f t="shared" si="26"/>
        <v>498.86455699728629</v>
      </c>
      <c r="BL25">
        <f t="shared" si="27"/>
        <v>1.4272532835797257E-3</v>
      </c>
    </row>
    <row r="26" spans="1:64" x14ac:dyDescent="0.2">
      <c r="A26" s="1">
        <v>13</v>
      </c>
      <c r="B26" s="1" t="s">
        <v>107</v>
      </c>
      <c r="C26" s="1" t="s">
        <v>88</v>
      </c>
      <c r="D26" s="1" t="s">
        <v>82</v>
      </c>
      <c r="E26" s="1" t="s">
        <v>99</v>
      </c>
      <c r="F26" s="1" t="s">
        <v>84</v>
      </c>
      <c r="G26" s="1">
        <v>2389.500032494776</v>
      </c>
      <c r="H26" s="1">
        <v>0</v>
      </c>
      <c r="I26">
        <f t="shared" si="0"/>
        <v>1.976778107635367</v>
      </c>
      <c r="J26">
        <f t="shared" si="1"/>
        <v>4.5281407949292744E-2</v>
      </c>
      <c r="K26">
        <f t="shared" si="2"/>
        <v>416.0285943568548</v>
      </c>
      <c r="L26">
        <f t="shared" si="3"/>
        <v>0.77176648569255835</v>
      </c>
      <c r="M26">
        <f t="shared" si="4"/>
        <v>1.6540329041390351</v>
      </c>
      <c r="N26">
        <f t="shared" si="5"/>
        <v>28.984825134277344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29.585704803466797</v>
      </c>
      <c r="T26" s="1">
        <v>28.984825134277344</v>
      </c>
      <c r="U26" s="1">
        <v>29.627851486206055</v>
      </c>
      <c r="V26" s="1">
        <v>499.98626708984375</v>
      </c>
      <c r="W26" s="1">
        <v>499.04144287109375</v>
      </c>
      <c r="X26" s="1">
        <v>23.507287979125977</v>
      </c>
      <c r="Y26" s="1">
        <v>23.808662414550781</v>
      </c>
      <c r="Z26" s="1">
        <v>56.111091613769531</v>
      </c>
      <c r="AA26" s="1">
        <v>56.830459594726562</v>
      </c>
      <c r="AB26" s="1">
        <v>499.9705810546875</v>
      </c>
      <c r="AC26" s="1">
        <v>115.38169097900391</v>
      </c>
      <c r="AD26" s="1">
        <v>5.7857628911733627E-2</v>
      </c>
      <c r="AE26" s="1">
        <v>99.300399780273438</v>
      </c>
      <c r="AF26" s="1">
        <v>-2.53468918800354</v>
      </c>
      <c r="AG26" s="1">
        <v>0.22859454154968262</v>
      </c>
      <c r="AH26" s="1">
        <v>3.9317771792411804E-2</v>
      </c>
      <c r="AI26" s="1">
        <v>1.7061128746718168E-3</v>
      </c>
      <c r="AJ26" s="1">
        <v>1.3103881850838661E-2</v>
      </c>
      <c r="AK26" s="1">
        <v>1.8040125723928213E-3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2.4998529052734373</v>
      </c>
      <c r="AT26">
        <f t="shared" si="9"/>
        <v>7.7176648569255834E-4</v>
      </c>
      <c r="AU26">
        <f t="shared" si="10"/>
        <v>302.13482513427732</v>
      </c>
      <c r="AV26">
        <f t="shared" si="11"/>
        <v>302.73570480346677</v>
      </c>
      <c r="AW26">
        <f t="shared" si="12"/>
        <v>18.461070144003543</v>
      </c>
      <c r="AX26">
        <f t="shared" si="13"/>
        <v>-3.2066679052916505E-2</v>
      </c>
      <c r="AY26">
        <f t="shared" si="14"/>
        <v>4.0182426001374978</v>
      </c>
      <c r="AZ26">
        <f t="shared" si="15"/>
        <v>40.46552288841584</v>
      </c>
      <c r="BA26">
        <f t="shared" si="16"/>
        <v>16.656860473865059</v>
      </c>
      <c r="BB26">
        <f t="shared" si="17"/>
        <v>29.28526496887207</v>
      </c>
      <c r="BC26">
        <f t="shared" si="18"/>
        <v>4.0886398800739991</v>
      </c>
      <c r="BD26">
        <f t="shared" si="19"/>
        <v>4.484423435067781E-2</v>
      </c>
      <c r="BE26">
        <f t="shared" si="20"/>
        <v>2.3642096959984626</v>
      </c>
      <c r="BF26">
        <f t="shared" si="21"/>
        <v>1.7244301840755365</v>
      </c>
      <c r="BG26">
        <f t="shared" si="22"/>
        <v>2.8066598637832705E-2</v>
      </c>
      <c r="BH26">
        <f t="shared" si="23"/>
        <v>41.31180573966089</v>
      </c>
      <c r="BI26">
        <f t="shared" si="24"/>
        <v>0.833655401369778</v>
      </c>
      <c r="BJ26">
        <f t="shared" si="25"/>
        <v>57.880729901112261</v>
      </c>
      <c r="BK26">
        <f t="shared" si="26"/>
        <v>498.46690444248662</v>
      </c>
      <c r="BL26">
        <f t="shared" si="27"/>
        <v>2.2953852844141238E-3</v>
      </c>
    </row>
    <row r="27" spans="1:64" x14ac:dyDescent="0.2">
      <c r="A27" s="1">
        <v>14</v>
      </c>
      <c r="B27" s="1" t="s">
        <v>108</v>
      </c>
      <c r="C27" s="1" t="s">
        <v>91</v>
      </c>
      <c r="D27" s="1" t="s">
        <v>109</v>
      </c>
      <c r="E27" s="1" t="s">
        <v>99</v>
      </c>
      <c r="F27" s="1" t="s">
        <v>84</v>
      </c>
      <c r="G27" s="1">
        <v>2613.0000325292349</v>
      </c>
      <c r="H27" s="1">
        <v>0</v>
      </c>
      <c r="I27">
        <f t="shared" si="0"/>
        <v>1.999267698840139</v>
      </c>
      <c r="J27">
        <f t="shared" si="1"/>
        <v>6.691923399617844E-2</v>
      </c>
      <c r="K27">
        <f t="shared" si="2"/>
        <v>437.95949256412217</v>
      </c>
      <c r="L27">
        <f t="shared" si="3"/>
        <v>1.1240705140594278</v>
      </c>
      <c r="M27">
        <f t="shared" si="4"/>
        <v>1.6370028734618129</v>
      </c>
      <c r="N27">
        <f t="shared" si="5"/>
        <v>29.100032806396484</v>
      </c>
      <c r="O27" s="1">
        <v>2</v>
      </c>
      <c r="P27">
        <f t="shared" si="6"/>
        <v>4.644859790802002</v>
      </c>
      <c r="Q27" s="1">
        <v>0</v>
      </c>
      <c r="R27">
        <f t="shared" si="7"/>
        <v>4.644859790802002</v>
      </c>
      <c r="S27" s="1">
        <v>29.766653060913086</v>
      </c>
      <c r="T27" s="1">
        <v>29.100032806396484</v>
      </c>
      <c r="U27" s="1">
        <v>29.790657043457031</v>
      </c>
      <c r="V27" s="1">
        <v>500.12213134765625</v>
      </c>
      <c r="W27" s="1">
        <v>499.09796142578125</v>
      </c>
      <c r="X27" s="1">
        <v>23.812557220458984</v>
      </c>
      <c r="Y27" s="1">
        <v>24.251304626464844</v>
      </c>
      <c r="Z27" s="1">
        <v>56.249355316162109</v>
      </c>
      <c r="AA27" s="1">
        <v>57.285747528076172</v>
      </c>
      <c r="AB27" s="1">
        <v>499.97348022460938</v>
      </c>
      <c r="AC27" s="1">
        <v>115.11463165283203</v>
      </c>
      <c r="AD27" s="1">
        <v>1.7093194648623466E-2</v>
      </c>
      <c r="AE27" s="1">
        <v>99.298103332519531</v>
      </c>
      <c r="AF27" s="1">
        <v>-2.5497815608978271</v>
      </c>
      <c r="AG27" s="1">
        <v>0.22222676873207092</v>
      </c>
      <c r="AH27" s="1">
        <v>0.18057942390441895</v>
      </c>
      <c r="AI27" s="1">
        <v>2.7661197818815708E-3</v>
      </c>
      <c r="AJ27" s="1">
        <v>0.18590438365936279</v>
      </c>
      <c r="AK27" s="1">
        <v>2.7284612879157066E-3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8"/>
        <v>2.4998674011230464</v>
      </c>
      <c r="AT27">
        <f t="shared" si="9"/>
        <v>1.1240705140594279E-3</v>
      </c>
      <c r="AU27">
        <f t="shared" si="10"/>
        <v>302.25003280639646</v>
      </c>
      <c r="AV27">
        <f t="shared" si="11"/>
        <v>302.91665306091306</v>
      </c>
      <c r="AW27">
        <f t="shared" si="12"/>
        <v>18.418340652771121</v>
      </c>
      <c r="AX27">
        <f t="shared" si="13"/>
        <v>-8.8425310090398057E-2</v>
      </c>
      <c r="AY27">
        <f t="shared" si="14"/>
        <v>4.0451114262089281</v>
      </c>
      <c r="AZ27">
        <f t="shared" si="15"/>
        <v>40.737046232021818</v>
      </c>
      <c r="BA27">
        <f t="shared" si="16"/>
        <v>16.485741605556974</v>
      </c>
      <c r="BB27">
        <f t="shared" si="17"/>
        <v>29.433342933654785</v>
      </c>
      <c r="BC27">
        <f t="shared" si="18"/>
        <v>4.1237304774894152</v>
      </c>
      <c r="BD27">
        <f t="shared" si="19"/>
        <v>6.5968810842828823E-2</v>
      </c>
      <c r="BE27">
        <f t="shared" si="20"/>
        <v>2.4081085527471151</v>
      </c>
      <c r="BF27">
        <f t="shared" si="21"/>
        <v>1.7156219247423001</v>
      </c>
      <c r="BG27">
        <f t="shared" si="22"/>
        <v>4.1314855816237346E-2</v>
      </c>
      <c r="BH27">
        <f t="shared" si="23"/>
        <v>43.488546948090018</v>
      </c>
      <c r="BI27">
        <f t="shared" si="24"/>
        <v>0.87750206655422147</v>
      </c>
      <c r="BJ27">
        <f t="shared" si="25"/>
        <v>58.766228605326653</v>
      </c>
      <c r="BK27">
        <f t="shared" si="26"/>
        <v>498.5168865354737</v>
      </c>
      <c r="BL27">
        <f t="shared" si="27"/>
        <v>2.356779194578489E-3</v>
      </c>
    </row>
    <row r="28" spans="1:64" x14ac:dyDescent="0.2">
      <c r="A28" s="1">
        <v>15</v>
      </c>
      <c r="B28" s="1" t="s">
        <v>110</v>
      </c>
      <c r="C28" s="1" t="s">
        <v>91</v>
      </c>
      <c r="D28" s="1" t="s">
        <v>109</v>
      </c>
      <c r="E28" s="1" t="s">
        <v>99</v>
      </c>
      <c r="F28" s="1" t="s">
        <v>84</v>
      </c>
      <c r="G28" s="1">
        <v>2916.500032494776</v>
      </c>
      <c r="H28" s="1">
        <v>0</v>
      </c>
      <c r="I28">
        <f t="shared" si="0"/>
        <v>20.784479520824249</v>
      </c>
      <c r="J28">
        <f t="shared" si="1"/>
        <v>8.5133757536985474E-2</v>
      </c>
      <c r="K28">
        <f t="shared" si="2"/>
        <v>87.186567197468321</v>
      </c>
      <c r="L28">
        <f t="shared" si="3"/>
        <v>1.3451163055309305</v>
      </c>
      <c r="M28">
        <f t="shared" si="4"/>
        <v>1.545722951704616</v>
      </c>
      <c r="N28">
        <f t="shared" si="5"/>
        <v>28.860569000244141</v>
      </c>
      <c r="O28" s="1">
        <v>2</v>
      </c>
      <c r="P28">
        <f t="shared" si="6"/>
        <v>4.644859790802002</v>
      </c>
      <c r="Q28" s="1">
        <v>0</v>
      </c>
      <c r="R28">
        <f t="shared" si="7"/>
        <v>4.644859790802002</v>
      </c>
      <c r="S28" s="1">
        <v>29.937387466430664</v>
      </c>
      <c r="T28" s="1">
        <v>28.860569000244141</v>
      </c>
      <c r="U28" s="1">
        <v>29.970308303833008</v>
      </c>
      <c r="V28" s="1">
        <v>499.945068359375</v>
      </c>
      <c r="W28" s="1">
        <v>491.36721801757812</v>
      </c>
      <c r="X28" s="1">
        <v>24.088075637817383</v>
      </c>
      <c r="Y28" s="1">
        <v>24.612859725952148</v>
      </c>
      <c r="Z28" s="1">
        <v>56.337478637695312</v>
      </c>
      <c r="AA28" s="1">
        <v>57.564849853515625</v>
      </c>
      <c r="AB28" s="1">
        <v>500.01864624023438</v>
      </c>
      <c r="AC28" s="1">
        <v>117.92562103271484</v>
      </c>
      <c r="AD28" s="1">
        <v>1.2722966261208057E-2</v>
      </c>
      <c r="AE28" s="1">
        <v>99.286109924316406</v>
      </c>
      <c r="AF28" s="1">
        <v>-2.3114240169525146</v>
      </c>
      <c r="AG28" s="1">
        <v>0.24903817474842072</v>
      </c>
      <c r="AH28" s="1">
        <v>0.16686272621154785</v>
      </c>
      <c r="AI28" s="1">
        <v>9.4318516552448273E-2</v>
      </c>
      <c r="AJ28" s="1">
        <v>0.17589059472084045</v>
      </c>
      <c r="AK28" s="1">
        <v>9.7999446094036102E-2</v>
      </c>
      <c r="AL28" s="1">
        <v>0.25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8"/>
        <v>2.5000932312011717</v>
      </c>
      <c r="AT28">
        <f t="shared" si="9"/>
        <v>1.3451163055309306E-3</v>
      </c>
      <c r="AU28">
        <f t="shared" si="10"/>
        <v>302.01056900024412</v>
      </c>
      <c r="AV28">
        <f t="shared" si="11"/>
        <v>303.08738746643064</v>
      </c>
      <c r="AW28">
        <f t="shared" si="12"/>
        <v>18.86809894349949</v>
      </c>
      <c r="AX28">
        <f t="shared" si="13"/>
        <v>-0.1052325122862211</v>
      </c>
      <c r="AY28">
        <f t="shared" si="14"/>
        <v>3.9894380480072811</v>
      </c>
      <c r="AZ28">
        <f t="shared" si="15"/>
        <v>40.181230295439519</v>
      </c>
      <c r="BA28">
        <f t="shared" si="16"/>
        <v>15.568370569487371</v>
      </c>
      <c r="BB28">
        <f t="shared" si="17"/>
        <v>29.398978233337402</v>
      </c>
      <c r="BC28">
        <f t="shared" si="18"/>
        <v>4.1155636351825642</v>
      </c>
      <c r="BD28">
        <f t="shared" si="19"/>
        <v>8.3601460167380945E-2</v>
      </c>
      <c r="BE28">
        <f t="shared" si="20"/>
        <v>2.443715096302665</v>
      </c>
      <c r="BF28">
        <f t="shared" si="21"/>
        <v>1.6718485388798991</v>
      </c>
      <c r="BG28">
        <f t="shared" si="22"/>
        <v>5.2386452797582722E-2</v>
      </c>
      <c r="BH28">
        <f t="shared" si="23"/>
        <v>8.6564150946916385</v>
      </c>
      <c r="BI28">
        <f t="shared" si="24"/>
        <v>0.17743667872110533</v>
      </c>
      <c r="BJ28">
        <f t="shared" si="25"/>
        <v>60.678071885852859</v>
      </c>
      <c r="BK28">
        <f t="shared" si="26"/>
        <v>485.32633656650034</v>
      </c>
      <c r="BL28">
        <f t="shared" si="27"/>
        <v>2.5985858327756413E-2</v>
      </c>
    </row>
    <row r="29" spans="1:64" x14ac:dyDescent="0.2">
      <c r="A29" s="1">
        <v>16</v>
      </c>
      <c r="B29" s="1" t="s">
        <v>111</v>
      </c>
      <c r="C29" s="1" t="s">
        <v>91</v>
      </c>
      <c r="D29" s="1" t="s">
        <v>112</v>
      </c>
      <c r="E29" s="1" t="s">
        <v>99</v>
      </c>
      <c r="F29" s="1" t="s">
        <v>84</v>
      </c>
      <c r="G29" s="1">
        <v>3415.500032494776</v>
      </c>
      <c r="H29" s="1">
        <v>0</v>
      </c>
      <c r="I29">
        <f t="shared" si="0"/>
        <v>1.8862916480438781</v>
      </c>
      <c r="J29">
        <f t="shared" si="1"/>
        <v>2.7915021929509037E-2</v>
      </c>
      <c r="K29">
        <f t="shared" si="2"/>
        <v>378.27393556398812</v>
      </c>
      <c r="L29">
        <f t="shared" si="3"/>
        <v>0.48184273943091421</v>
      </c>
      <c r="M29">
        <f t="shared" si="4"/>
        <v>1.6673093073757848</v>
      </c>
      <c r="N29">
        <f t="shared" si="5"/>
        <v>29.385679244995117</v>
      </c>
      <c r="O29" s="1">
        <v>2</v>
      </c>
      <c r="P29">
        <f t="shared" si="6"/>
        <v>4.644859790802002</v>
      </c>
      <c r="Q29" s="1">
        <v>0</v>
      </c>
      <c r="R29">
        <f t="shared" si="7"/>
        <v>4.644859790802002</v>
      </c>
      <c r="S29" s="1">
        <v>30.05560302734375</v>
      </c>
      <c r="T29" s="1">
        <v>29.385679244995117</v>
      </c>
      <c r="U29" s="1">
        <v>30.079143524169922</v>
      </c>
      <c r="V29" s="1">
        <v>499.9754638671875</v>
      </c>
      <c r="W29" s="1">
        <v>499.12472534179688</v>
      </c>
      <c r="X29" s="1">
        <v>24.436481475830078</v>
      </c>
      <c r="Y29" s="1">
        <v>24.624477386474609</v>
      </c>
      <c r="Z29" s="1">
        <v>56.770885467529297</v>
      </c>
      <c r="AA29" s="1">
        <v>57.207633972167969</v>
      </c>
      <c r="AB29" s="1">
        <v>499.987060546875</v>
      </c>
      <c r="AC29" s="1">
        <v>115.06790161132812</v>
      </c>
      <c r="AD29" s="1">
        <v>4.4139627367258072E-2</v>
      </c>
      <c r="AE29" s="1">
        <v>99.29541015625</v>
      </c>
      <c r="AF29" s="1">
        <v>-2.26692795753479</v>
      </c>
      <c r="AG29" s="1">
        <v>0.23284725844860077</v>
      </c>
      <c r="AH29" s="1">
        <v>0.15627531707286835</v>
      </c>
      <c r="AI29" s="1">
        <v>4.593913909047842E-3</v>
      </c>
      <c r="AJ29" s="1">
        <v>0.12621444463729858</v>
      </c>
      <c r="AK29" s="1">
        <v>4.8444573767483234E-3</v>
      </c>
      <c r="AL29" s="1">
        <v>0.75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8"/>
        <v>2.4999353027343747</v>
      </c>
      <c r="AT29">
        <f t="shared" si="9"/>
        <v>4.8184273943091419E-4</v>
      </c>
      <c r="AU29">
        <f t="shared" si="10"/>
        <v>302.53567924499509</v>
      </c>
      <c r="AV29">
        <f t="shared" si="11"/>
        <v>303.20560302734373</v>
      </c>
      <c r="AW29">
        <f t="shared" si="12"/>
        <v>18.410863846297616</v>
      </c>
      <c r="AX29">
        <f t="shared" si="13"/>
        <v>1.9752398428569774E-2</v>
      </c>
      <c r="AY29">
        <f t="shared" si="14"/>
        <v>4.1124068893490842</v>
      </c>
      <c r="AZ29">
        <f t="shared" si="15"/>
        <v>41.415880984607973</v>
      </c>
      <c r="BA29">
        <f t="shared" si="16"/>
        <v>16.791403598133364</v>
      </c>
      <c r="BB29">
        <f t="shared" si="17"/>
        <v>29.720641136169434</v>
      </c>
      <c r="BC29">
        <f t="shared" si="18"/>
        <v>4.1925621174113337</v>
      </c>
      <c r="BD29">
        <f t="shared" si="19"/>
        <v>2.7748258393803911E-2</v>
      </c>
      <c r="BE29">
        <f t="shared" si="20"/>
        <v>2.4450975819732994</v>
      </c>
      <c r="BF29">
        <f t="shared" si="21"/>
        <v>1.7474645354380343</v>
      </c>
      <c r="BG29">
        <f t="shared" si="22"/>
        <v>1.7357567452165663E-2</v>
      </c>
      <c r="BH29">
        <f t="shared" si="23"/>
        <v>37.560865583245082</v>
      </c>
      <c r="BI29">
        <f t="shared" si="24"/>
        <v>0.75787456793479613</v>
      </c>
      <c r="BJ29">
        <f t="shared" si="25"/>
        <v>58.322616907744184</v>
      </c>
      <c r="BK29">
        <f t="shared" si="26"/>
        <v>498.57648624749697</v>
      </c>
      <c r="BL29">
        <f t="shared" si="27"/>
        <v>2.2065514158750169E-3</v>
      </c>
    </row>
    <row r="30" spans="1:64" x14ac:dyDescent="0.2">
      <c r="A30" s="1">
        <v>17</v>
      </c>
      <c r="B30" s="1" t="s">
        <v>113</v>
      </c>
      <c r="C30" s="1" t="s">
        <v>91</v>
      </c>
      <c r="D30" s="1" t="s">
        <v>112</v>
      </c>
      <c r="E30" s="1" t="s">
        <v>99</v>
      </c>
      <c r="F30" s="1" t="s">
        <v>84</v>
      </c>
      <c r="G30" s="1">
        <v>3513.0000325292349</v>
      </c>
      <c r="H30" s="1">
        <v>0</v>
      </c>
      <c r="I30">
        <f t="shared" si="0"/>
        <v>1.190677920532754</v>
      </c>
      <c r="J30">
        <f t="shared" si="1"/>
        <v>2.2309573543917632E-2</v>
      </c>
      <c r="K30">
        <f t="shared" si="2"/>
        <v>401.03498942639237</v>
      </c>
      <c r="L30">
        <f t="shared" si="3"/>
        <v>0.39140718929171958</v>
      </c>
      <c r="M30">
        <f t="shared" si="4"/>
        <v>1.6924253789036499</v>
      </c>
      <c r="N30">
        <f t="shared" si="5"/>
        <v>29.545103073120117</v>
      </c>
      <c r="O30" s="1">
        <v>2</v>
      </c>
      <c r="P30">
        <f t="shared" si="6"/>
        <v>4.644859790802002</v>
      </c>
      <c r="Q30" s="1">
        <v>0</v>
      </c>
      <c r="R30">
        <f t="shared" si="7"/>
        <v>4.644859790802002</v>
      </c>
      <c r="S30" s="1">
        <v>30.186845779418945</v>
      </c>
      <c r="T30" s="1">
        <v>29.545103073120117</v>
      </c>
      <c r="U30" s="1">
        <v>30.209053039550781</v>
      </c>
      <c r="V30" s="1">
        <v>500.02481079101562</v>
      </c>
      <c r="W30" s="1">
        <v>499.4703369140625</v>
      </c>
      <c r="X30" s="1">
        <v>24.598077774047852</v>
      </c>
      <c r="Y30" s="1">
        <v>24.750766754150391</v>
      </c>
      <c r="Z30" s="1">
        <v>56.725017547607422</v>
      </c>
      <c r="AA30" s="1">
        <v>57.077133178710938</v>
      </c>
      <c r="AB30" s="1">
        <v>499.9962158203125</v>
      </c>
      <c r="AC30" s="1">
        <v>115.01596069335938</v>
      </c>
      <c r="AD30" s="1">
        <v>2.2805012762546539E-2</v>
      </c>
      <c r="AE30" s="1">
        <v>99.308555603027344</v>
      </c>
      <c r="AF30" s="1">
        <v>-2.2184140682220459</v>
      </c>
      <c r="AG30" s="1">
        <v>0.23721623420715332</v>
      </c>
      <c r="AH30" s="1">
        <v>8.862411230802536E-2</v>
      </c>
      <c r="AI30" s="1">
        <v>2.8625342529267073E-3</v>
      </c>
      <c r="AJ30" s="1">
        <v>9.1396436095237732E-2</v>
      </c>
      <c r="AK30" s="1">
        <v>2.2705181036144495E-3</v>
      </c>
      <c r="AL30" s="1">
        <v>0.75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8"/>
        <v>2.4999810791015626</v>
      </c>
      <c r="AT30">
        <f t="shared" si="9"/>
        <v>3.9140718929171959E-4</v>
      </c>
      <c r="AU30">
        <f t="shared" si="10"/>
        <v>302.69510307312009</v>
      </c>
      <c r="AV30">
        <f t="shared" si="11"/>
        <v>303.33684577941892</v>
      </c>
      <c r="AW30">
        <f t="shared" si="12"/>
        <v>18.402553299608371</v>
      </c>
      <c r="AX30">
        <f t="shared" si="13"/>
        <v>3.3676530023362114E-2</v>
      </c>
      <c r="AY30">
        <f t="shared" si="14"/>
        <v>4.1503882753257546</v>
      </c>
      <c r="AZ30">
        <f t="shared" si="15"/>
        <v>41.792857122163539</v>
      </c>
      <c r="BA30">
        <f t="shared" si="16"/>
        <v>17.042090368013149</v>
      </c>
      <c r="BB30">
        <f t="shared" si="17"/>
        <v>29.865974426269531</v>
      </c>
      <c r="BC30">
        <f t="shared" si="18"/>
        <v>4.2277612870475343</v>
      </c>
      <c r="BD30">
        <f t="shared" si="19"/>
        <v>2.2202931373287677E-2</v>
      </c>
      <c r="BE30">
        <f t="shared" si="20"/>
        <v>2.4579628964221047</v>
      </c>
      <c r="BF30">
        <f t="shared" si="21"/>
        <v>1.7697983906254295</v>
      </c>
      <c r="BG30">
        <f t="shared" si="22"/>
        <v>1.3886373998593765E-2</v>
      </c>
      <c r="BH30">
        <f t="shared" si="23"/>
        <v>39.826205546210367</v>
      </c>
      <c r="BI30">
        <f t="shared" si="24"/>
        <v>0.80292053358795035</v>
      </c>
      <c r="BJ30">
        <f t="shared" si="25"/>
        <v>58.020673412271016</v>
      </c>
      <c r="BK30">
        <f t="shared" si="26"/>
        <v>499.12427368177674</v>
      </c>
      <c r="BL30">
        <f t="shared" si="27"/>
        <v>1.3841028859774166E-3</v>
      </c>
    </row>
    <row r="31" spans="1:64" x14ac:dyDescent="0.2">
      <c r="A31" s="1">
        <v>18</v>
      </c>
      <c r="B31" s="1" t="s">
        <v>114</v>
      </c>
      <c r="C31" s="1" t="s">
        <v>91</v>
      </c>
      <c r="D31" s="1" t="s">
        <v>115</v>
      </c>
      <c r="E31" s="1" t="s">
        <v>116</v>
      </c>
      <c r="F31" s="1" t="s">
        <v>84</v>
      </c>
      <c r="G31" s="1">
        <v>3895.500032494776</v>
      </c>
      <c r="H31" s="1">
        <v>0</v>
      </c>
      <c r="I31">
        <f t="shared" si="0"/>
        <v>0.60588756498233121</v>
      </c>
      <c r="J31">
        <f t="shared" si="1"/>
        <v>3.7386583136924188E-2</v>
      </c>
      <c r="K31">
        <f t="shared" si="2"/>
        <v>460.45074059423115</v>
      </c>
      <c r="L31">
        <f t="shared" si="3"/>
        <v>0.63907077602625861</v>
      </c>
      <c r="M31">
        <f t="shared" si="4"/>
        <v>1.654373569589195</v>
      </c>
      <c r="N31">
        <f t="shared" si="5"/>
        <v>29.384422302246094</v>
      </c>
      <c r="O31" s="1">
        <v>2</v>
      </c>
      <c r="P31">
        <f t="shared" si="6"/>
        <v>4.644859790802002</v>
      </c>
      <c r="Q31" s="1">
        <v>0</v>
      </c>
      <c r="R31">
        <f t="shared" si="7"/>
        <v>4.644859790802002</v>
      </c>
      <c r="S31" s="1">
        <v>30.091072082519531</v>
      </c>
      <c r="T31" s="1">
        <v>29.384422302246094</v>
      </c>
      <c r="U31" s="1">
        <v>30.155048370361328</v>
      </c>
      <c r="V31" s="1">
        <v>500.15072631835938</v>
      </c>
      <c r="W31" s="1">
        <v>499.78060913085938</v>
      </c>
      <c r="X31" s="1">
        <v>24.50244140625</v>
      </c>
      <c r="Y31" s="1">
        <v>24.751745223999023</v>
      </c>
      <c r="Z31" s="1">
        <v>56.808338165283203</v>
      </c>
      <c r="AA31" s="1">
        <v>57.386344909667969</v>
      </c>
      <c r="AB31" s="1">
        <v>499.99447631835938</v>
      </c>
      <c r="AC31" s="1">
        <v>115.52062225341797</v>
      </c>
      <c r="AD31" s="1">
        <v>8.8452860713005066E-2</v>
      </c>
      <c r="AE31" s="1">
        <v>99.295425415039062</v>
      </c>
      <c r="AF31" s="1">
        <v>-2.3232786655426025</v>
      </c>
      <c r="AG31" s="1">
        <v>0.23965506255626678</v>
      </c>
      <c r="AH31" s="1">
        <v>0.16269081830978394</v>
      </c>
      <c r="AI31" s="1">
        <v>1.4056976651772857E-3</v>
      </c>
      <c r="AJ31" s="1">
        <v>0.18242460489273071</v>
      </c>
      <c r="AK31" s="1">
        <v>9.9607766605913639E-4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8"/>
        <v>2.4999723815917965</v>
      </c>
      <c r="AT31">
        <f t="shared" si="9"/>
        <v>6.390707760262586E-4</v>
      </c>
      <c r="AU31">
        <f t="shared" si="10"/>
        <v>302.53442230224607</v>
      </c>
      <c r="AV31">
        <f t="shared" si="11"/>
        <v>303.24107208251951</v>
      </c>
      <c r="AW31">
        <f t="shared" si="12"/>
        <v>18.483299147412936</v>
      </c>
      <c r="AX31">
        <f t="shared" si="13"/>
        <v>-4.7198647414526578E-3</v>
      </c>
      <c r="AY31">
        <f t="shared" si="14"/>
        <v>4.1121086413708392</v>
      </c>
      <c r="AZ31">
        <f t="shared" si="15"/>
        <v>41.412870977518651</v>
      </c>
      <c r="BA31">
        <f t="shared" si="16"/>
        <v>16.661125753519627</v>
      </c>
      <c r="BB31">
        <f t="shared" si="17"/>
        <v>29.737747192382812</v>
      </c>
      <c r="BC31">
        <f t="shared" si="18"/>
        <v>4.196691831038982</v>
      </c>
      <c r="BD31">
        <f t="shared" si="19"/>
        <v>3.7088060486250796E-2</v>
      </c>
      <c r="BE31">
        <f t="shared" si="20"/>
        <v>2.4577350717816442</v>
      </c>
      <c r="BF31">
        <f t="shared" si="21"/>
        <v>1.7389567592573378</v>
      </c>
      <c r="BG31">
        <f t="shared" si="22"/>
        <v>2.3206674618021825E-2</v>
      </c>
      <c r="BH31">
        <f t="shared" si="23"/>
        <v>45.720652169973974</v>
      </c>
      <c r="BI31">
        <f t="shared" si="24"/>
        <v>0.92130573331961674</v>
      </c>
      <c r="BJ31">
        <f t="shared" si="25"/>
        <v>58.723977236743607</v>
      </c>
      <c r="BK31">
        <f t="shared" si="26"/>
        <v>499.60451162747597</v>
      </c>
      <c r="BL31">
        <f t="shared" si="27"/>
        <v>7.1216585811335344E-4</v>
      </c>
    </row>
    <row r="32" spans="1:64" x14ac:dyDescent="0.2">
      <c r="A32" s="1">
        <v>19</v>
      </c>
      <c r="B32" s="1" t="s">
        <v>117</v>
      </c>
      <c r="C32" s="1" t="s">
        <v>82</v>
      </c>
      <c r="D32" s="1" t="s">
        <v>118</v>
      </c>
      <c r="E32" s="1" t="s">
        <v>116</v>
      </c>
      <c r="F32" s="1" t="s">
        <v>84</v>
      </c>
      <c r="G32" s="1">
        <v>4021.500032494776</v>
      </c>
      <c r="H32" s="1">
        <v>0</v>
      </c>
      <c r="I32">
        <f t="shared" si="0"/>
        <v>2.065660090742623</v>
      </c>
      <c r="J32">
        <f t="shared" si="1"/>
        <v>4.0961759537166506E-2</v>
      </c>
      <c r="K32">
        <f t="shared" si="2"/>
        <v>405.12634744901732</v>
      </c>
      <c r="L32">
        <f t="shared" si="3"/>
        <v>0.71185630198642746</v>
      </c>
      <c r="M32">
        <f t="shared" si="4"/>
        <v>1.6827649942015603</v>
      </c>
      <c r="N32">
        <f t="shared" si="5"/>
        <v>29.511491775512695</v>
      </c>
      <c r="O32" s="1">
        <v>2</v>
      </c>
      <c r="P32">
        <f t="shared" si="6"/>
        <v>4.644859790802002</v>
      </c>
      <c r="Q32" s="1">
        <v>0</v>
      </c>
      <c r="R32">
        <f t="shared" si="7"/>
        <v>4.644859790802002</v>
      </c>
      <c r="S32" s="1">
        <v>30.250158309936523</v>
      </c>
      <c r="T32" s="1">
        <v>29.511491775512695</v>
      </c>
      <c r="U32" s="1">
        <v>30.318681716918945</v>
      </c>
      <c r="V32" s="1">
        <v>500.05645751953125</v>
      </c>
      <c r="W32" s="1">
        <v>499.08807373046875</v>
      </c>
      <c r="X32" s="1">
        <v>24.49547004699707</v>
      </c>
      <c r="Y32" s="1">
        <v>24.773160934448242</v>
      </c>
      <c r="Z32" s="1">
        <v>56.270023345947266</v>
      </c>
      <c r="AA32" s="1">
        <v>56.907924652099609</v>
      </c>
      <c r="AB32" s="1">
        <v>499.99578857421875</v>
      </c>
      <c r="AC32" s="1">
        <v>115.06326293945312</v>
      </c>
      <c r="AD32" s="1">
        <v>2.0122412592172623E-2</v>
      </c>
      <c r="AE32" s="1">
        <v>99.284477233886719</v>
      </c>
      <c r="AF32" s="1">
        <v>-2.2695157527923584</v>
      </c>
      <c r="AG32" s="1">
        <v>0.24211172759532928</v>
      </c>
      <c r="AH32" s="1">
        <v>0.11738243699073792</v>
      </c>
      <c r="AI32" s="1">
        <v>1.3428806560114026E-3</v>
      </c>
      <c r="AJ32" s="1">
        <v>0.1182374581694603</v>
      </c>
      <c r="AK32" s="1">
        <v>7.9767173156142235E-4</v>
      </c>
      <c r="AL32" s="1">
        <v>0.5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8"/>
        <v>2.4999789428710937</v>
      </c>
      <c r="AT32">
        <f t="shared" si="9"/>
        <v>7.1185630198642748E-4</v>
      </c>
      <c r="AU32">
        <f t="shared" si="10"/>
        <v>302.66149177551267</v>
      </c>
      <c r="AV32">
        <f t="shared" si="11"/>
        <v>303.4001583099365</v>
      </c>
      <c r="AW32">
        <f t="shared" si="12"/>
        <v>18.410121658814205</v>
      </c>
      <c r="AX32">
        <f t="shared" si="13"/>
        <v>-1.572392452848408E-2</v>
      </c>
      <c r="AY32">
        <f t="shared" si="14"/>
        <v>4.1423553270091986</v>
      </c>
      <c r="AZ32">
        <f t="shared" si="15"/>
        <v>41.722084281623978</v>
      </c>
      <c r="BA32">
        <f t="shared" si="16"/>
        <v>16.948923347175736</v>
      </c>
      <c r="BB32">
        <f t="shared" si="17"/>
        <v>29.880825042724609</v>
      </c>
      <c r="BC32">
        <f t="shared" si="18"/>
        <v>4.2313725116316778</v>
      </c>
      <c r="BD32">
        <f t="shared" si="19"/>
        <v>4.0603686630130767E-2</v>
      </c>
      <c r="BE32">
        <f t="shared" si="20"/>
        <v>2.4595903328076383</v>
      </c>
      <c r="BF32">
        <f t="shared" si="21"/>
        <v>1.7717821788240395</v>
      </c>
      <c r="BG32">
        <f t="shared" si="22"/>
        <v>2.540923365565859E-2</v>
      </c>
      <c r="BH32">
        <f t="shared" si="23"/>
        <v>40.222757620149643</v>
      </c>
      <c r="BI32">
        <f t="shared" si="24"/>
        <v>0.81173317651305921</v>
      </c>
      <c r="BJ32">
        <f t="shared" si="25"/>
        <v>58.346861120647105</v>
      </c>
      <c r="BK32">
        <f t="shared" si="26"/>
        <v>498.4877022988004</v>
      </c>
      <c r="BL32">
        <f t="shared" si="27"/>
        <v>2.4178085413384762E-3</v>
      </c>
    </row>
    <row r="33" spans="1:64" x14ac:dyDescent="0.2">
      <c r="A33" s="1">
        <v>20</v>
      </c>
      <c r="B33" s="1" t="s">
        <v>119</v>
      </c>
      <c r="C33" s="1" t="s">
        <v>82</v>
      </c>
      <c r="D33" s="1" t="s">
        <v>120</v>
      </c>
      <c r="E33" s="1" t="s">
        <v>116</v>
      </c>
      <c r="F33" s="1" t="s">
        <v>84</v>
      </c>
      <c r="G33" s="1">
        <v>4154.0000325292349</v>
      </c>
      <c r="H33" s="1">
        <v>0</v>
      </c>
      <c r="I33">
        <f t="shared" si="0"/>
        <v>2.6793656331758857</v>
      </c>
      <c r="J33">
        <f t="shared" si="1"/>
        <v>5.520445702108448E-2</v>
      </c>
      <c r="K33">
        <f t="shared" si="2"/>
        <v>407.27472153811613</v>
      </c>
      <c r="L33">
        <f t="shared" si="3"/>
        <v>0.98433199654410852</v>
      </c>
      <c r="M33">
        <f t="shared" si="4"/>
        <v>1.7310230662727699</v>
      </c>
      <c r="N33">
        <f t="shared" si="5"/>
        <v>29.788215637207031</v>
      </c>
      <c r="O33" s="1">
        <v>2</v>
      </c>
      <c r="P33">
        <f t="shared" si="6"/>
        <v>4.644859790802002</v>
      </c>
      <c r="Q33" s="1">
        <v>0</v>
      </c>
      <c r="R33">
        <f t="shared" si="7"/>
        <v>4.644859790802002</v>
      </c>
      <c r="S33" s="1">
        <v>30.535472869873047</v>
      </c>
      <c r="T33" s="1">
        <v>29.788215637207031</v>
      </c>
      <c r="U33" s="1">
        <v>30.603553771972656</v>
      </c>
      <c r="V33" s="1">
        <v>500.0455322265625</v>
      </c>
      <c r="W33" s="1">
        <v>498.77743530273438</v>
      </c>
      <c r="X33" s="1">
        <v>24.57343864440918</v>
      </c>
      <c r="Y33" s="1">
        <v>24.957334518432617</v>
      </c>
      <c r="Z33" s="1">
        <v>55.534145355224609</v>
      </c>
      <c r="AA33" s="1">
        <v>56.401721954345703</v>
      </c>
      <c r="AB33" s="1">
        <v>500.0135498046875</v>
      </c>
      <c r="AC33" s="1">
        <v>114.87272644042969</v>
      </c>
      <c r="AD33" s="1">
        <v>4.6389453113079071E-2</v>
      </c>
      <c r="AE33" s="1">
        <v>99.284378051757812</v>
      </c>
      <c r="AF33" s="1">
        <v>-2.322922945022583</v>
      </c>
      <c r="AG33" s="1">
        <v>0.23790383338928223</v>
      </c>
      <c r="AH33" s="1">
        <v>0.13885466754436493</v>
      </c>
      <c r="AI33" s="1">
        <v>2.7438213583081961E-3</v>
      </c>
      <c r="AJ33" s="1">
        <v>0.13181805610656738</v>
      </c>
      <c r="AK33" s="1">
        <v>3.8373919669538736E-3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8"/>
        <v>2.5000677490234371</v>
      </c>
      <c r="AT33">
        <f t="shared" si="9"/>
        <v>9.8433199654410848E-4</v>
      </c>
      <c r="AU33">
        <f t="shared" si="10"/>
        <v>302.93821563720701</v>
      </c>
      <c r="AV33">
        <f t="shared" si="11"/>
        <v>303.68547286987302</v>
      </c>
      <c r="AW33">
        <f t="shared" si="12"/>
        <v>18.379635819651867</v>
      </c>
      <c r="AX33">
        <f t="shared" si="13"/>
        <v>-6.1144919396961088E-2</v>
      </c>
      <c r="AY33">
        <f t="shared" si="14"/>
        <v>4.2088965017650191</v>
      </c>
      <c r="AZ33">
        <f t="shared" si="15"/>
        <v>42.392333863146973</v>
      </c>
      <c r="BA33">
        <f t="shared" si="16"/>
        <v>17.434999344714356</v>
      </c>
      <c r="BB33">
        <f t="shared" si="17"/>
        <v>30.161844253540039</v>
      </c>
      <c r="BC33">
        <f t="shared" si="18"/>
        <v>4.300216573114171</v>
      </c>
      <c r="BD33">
        <f t="shared" si="19"/>
        <v>5.4556054804794724E-2</v>
      </c>
      <c r="BE33">
        <f t="shared" si="20"/>
        <v>2.4778734354922491</v>
      </c>
      <c r="BF33">
        <f t="shared" si="21"/>
        <v>1.8223431376219219</v>
      </c>
      <c r="BG33">
        <f t="shared" si="22"/>
        <v>3.4155202276005915E-2</v>
      </c>
      <c r="BH33">
        <f t="shared" si="23"/>
        <v>40.436017424114709</v>
      </c>
      <c r="BI33">
        <f t="shared" si="24"/>
        <v>0.81654600371189523</v>
      </c>
      <c r="BJ33">
        <f t="shared" si="25"/>
        <v>57.938947780755498</v>
      </c>
      <c r="BK33">
        <f t="shared" si="26"/>
        <v>497.99869412050316</v>
      </c>
      <c r="BL33">
        <f t="shared" si="27"/>
        <v>3.1172697306022343E-3</v>
      </c>
    </row>
    <row r="34" spans="1:64" x14ac:dyDescent="0.2">
      <c r="A34" s="1">
        <v>21</v>
      </c>
      <c r="B34" s="1" t="s">
        <v>121</v>
      </c>
      <c r="C34" s="1" t="s">
        <v>91</v>
      </c>
      <c r="D34" s="1" t="s">
        <v>122</v>
      </c>
      <c r="E34" s="1" t="s">
        <v>116</v>
      </c>
      <c r="F34" s="1" t="s">
        <v>84</v>
      </c>
      <c r="G34" s="1">
        <v>4620.0000325292349</v>
      </c>
      <c r="H34" s="1">
        <v>0</v>
      </c>
      <c r="I34">
        <f t="shared" si="0"/>
        <v>1.9650317817622613</v>
      </c>
      <c r="J34">
        <f t="shared" si="1"/>
        <v>5.204876063962087E-2</v>
      </c>
      <c r="K34">
        <f t="shared" si="2"/>
        <v>424.21078770202178</v>
      </c>
      <c r="L34">
        <f t="shared" si="3"/>
        <v>0.96736054215817102</v>
      </c>
      <c r="M34">
        <f t="shared" si="4"/>
        <v>1.8025527589753265</v>
      </c>
      <c r="N34">
        <f t="shared" si="5"/>
        <v>30.086427688598633</v>
      </c>
      <c r="O34" s="1">
        <v>2</v>
      </c>
      <c r="P34">
        <f t="shared" si="6"/>
        <v>4.644859790802002</v>
      </c>
      <c r="Q34" s="1">
        <v>0</v>
      </c>
      <c r="R34">
        <f t="shared" si="7"/>
        <v>4.644859790802002</v>
      </c>
      <c r="S34" s="1">
        <v>30.821355819702148</v>
      </c>
      <c r="T34" s="1">
        <v>30.086427688598633</v>
      </c>
      <c r="U34" s="1">
        <v>30.90399169921875</v>
      </c>
      <c r="V34" s="1">
        <v>500.03463745117188</v>
      </c>
      <c r="W34" s="1">
        <v>499.05557250976562</v>
      </c>
      <c r="X34" s="1">
        <v>24.590482711791992</v>
      </c>
      <c r="Y34" s="1">
        <v>24.967744827270508</v>
      </c>
      <c r="Z34" s="1">
        <v>54.6761474609375</v>
      </c>
      <c r="AA34" s="1">
        <v>55.514972686767578</v>
      </c>
      <c r="AB34" s="1">
        <v>500.02780151367188</v>
      </c>
      <c r="AC34" s="1">
        <v>114.89813995361328</v>
      </c>
      <c r="AD34" s="1">
        <v>2.3541759699583054E-2</v>
      </c>
      <c r="AE34" s="1">
        <v>99.291831970214844</v>
      </c>
      <c r="AF34" s="1">
        <v>-2.3591077327728271</v>
      </c>
      <c r="AG34" s="1">
        <v>0.24236579239368439</v>
      </c>
      <c r="AH34" s="1">
        <v>8.2061804831027985E-2</v>
      </c>
      <c r="AI34" s="1">
        <v>3.6548061762005091E-3</v>
      </c>
      <c r="AJ34" s="1">
        <v>9.6053585410118103E-2</v>
      </c>
      <c r="AK34" s="1">
        <v>4.1236593388020992E-3</v>
      </c>
      <c r="AL34" s="1">
        <v>0.5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8"/>
        <v>2.5001390075683592</v>
      </c>
      <c r="AT34">
        <f t="shared" si="9"/>
        <v>9.6736054215817101E-4</v>
      </c>
      <c r="AU34">
        <f t="shared" si="10"/>
        <v>303.23642768859861</v>
      </c>
      <c r="AV34">
        <f t="shared" si="11"/>
        <v>303.97135581970213</v>
      </c>
      <c r="AW34">
        <f t="shared" si="12"/>
        <v>18.383701981670356</v>
      </c>
      <c r="AX34">
        <f t="shared" si="13"/>
        <v>-5.873675380545372E-2</v>
      </c>
      <c r="AY34">
        <f t="shared" si="14"/>
        <v>4.2816458830398707</v>
      </c>
      <c r="AZ34">
        <f t="shared" si="15"/>
        <v>43.121833871735404</v>
      </c>
      <c r="BA34">
        <f t="shared" si="16"/>
        <v>18.154089044464897</v>
      </c>
      <c r="BB34">
        <f t="shared" si="17"/>
        <v>30.453891754150391</v>
      </c>
      <c r="BC34">
        <f t="shared" si="18"/>
        <v>4.3727946277498448</v>
      </c>
      <c r="BD34">
        <f t="shared" si="19"/>
        <v>5.1471982647362739E-2</v>
      </c>
      <c r="BE34">
        <f t="shared" si="20"/>
        <v>2.4790931240645442</v>
      </c>
      <c r="BF34">
        <f t="shared" si="21"/>
        <v>1.8937015036853007</v>
      </c>
      <c r="BG34">
        <f t="shared" si="22"/>
        <v>3.2221316573258163E-2</v>
      </c>
      <c r="BH34">
        <f t="shared" si="23"/>
        <v>42.120666252461625</v>
      </c>
      <c r="BI34">
        <f t="shared" si="24"/>
        <v>0.85002715342632651</v>
      </c>
      <c r="BJ34">
        <f t="shared" si="25"/>
        <v>56.899654254201607</v>
      </c>
      <c r="BK34">
        <f t="shared" si="26"/>
        <v>498.48444807870482</v>
      </c>
      <c r="BL34">
        <f t="shared" si="27"/>
        <v>2.2429913192224004E-3</v>
      </c>
    </row>
    <row r="35" spans="1:64" x14ac:dyDescent="0.2">
      <c r="A35" s="1">
        <v>22</v>
      </c>
      <c r="B35" s="1" t="s">
        <v>123</v>
      </c>
      <c r="C35" s="1" t="s">
        <v>88</v>
      </c>
      <c r="D35" s="1" t="s">
        <v>124</v>
      </c>
      <c r="E35" s="1" t="s">
        <v>116</v>
      </c>
      <c r="F35" s="1" t="s">
        <v>84</v>
      </c>
      <c r="G35" s="1">
        <v>4759.500032494776</v>
      </c>
      <c r="H35" s="1">
        <v>0</v>
      </c>
      <c r="I35">
        <f t="shared" si="0"/>
        <v>2.1561217603563905</v>
      </c>
      <c r="J35">
        <f t="shared" si="1"/>
        <v>4.240177286195411E-2</v>
      </c>
      <c r="K35">
        <f t="shared" si="2"/>
        <v>403.33899097527387</v>
      </c>
      <c r="L35">
        <f t="shared" si="3"/>
        <v>0.79960862110798092</v>
      </c>
      <c r="M35">
        <f t="shared" si="4"/>
        <v>1.8253610828756548</v>
      </c>
      <c r="N35">
        <f t="shared" si="5"/>
        <v>30.123760223388672</v>
      </c>
      <c r="O35" s="1">
        <v>2</v>
      </c>
      <c r="P35">
        <f t="shared" si="6"/>
        <v>4.644859790802002</v>
      </c>
      <c r="Q35" s="1">
        <v>0</v>
      </c>
      <c r="R35">
        <f t="shared" si="7"/>
        <v>4.644859790802002</v>
      </c>
      <c r="S35" s="1">
        <v>30.8824462890625</v>
      </c>
      <c r="T35" s="1">
        <v>30.123760223388672</v>
      </c>
      <c r="U35" s="1">
        <v>30.966629028320312</v>
      </c>
      <c r="V35" s="1">
        <v>500.07687377929688</v>
      </c>
      <c r="W35" s="1">
        <v>499.05484008789062</v>
      </c>
      <c r="X35" s="1">
        <v>24.517082214355469</v>
      </c>
      <c r="Y35" s="1">
        <v>24.828973770141602</v>
      </c>
      <c r="Z35" s="1">
        <v>54.326595306396484</v>
      </c>
      <c r="AA35" s="1">
        <v>55.017704010009766</v>
      </c>
      <c r="AB35" s="1">
        <v>500.016845703125</v>
      </c>
      <c r="AC35" s="1">
        <v>114.89422607421875</v>
      </c>
      <c r="AD35" s="1">
        <v>6.7246824502944946E-2</v>
      </c>
      <c r="AE35" s="1">
        <v>99.298057556152344</v>
      </c>
      <c r="AF35" s="1">
        <v>-2.3710553646087646</v>
      </c>
      <c r="AG35" s="1">
        <v>0.2436857670545578</v>
      </c>
      <c r="AH35" s="1">
        <v>0.12602061033248901</v>
      </c>
      <c r="AI35" s="1">
        <v>1.3618669472634792E-3</v>
      </c>
      <c r="AJ35" s="1">
        <v>7.9121418297290802E-2</v>
      </c>
      <c r="AK35" s="1">
        <v>8.8645488722249866E-4</v>
      </c>
      <c r="AL35" s="1">
        <v>0.75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8"/>
        <v>2.5000842285156248</v>
      </c>
      <c r="AT35">
        <f t="shared" si="9"/>
        <v>7.9960862110798096E-4</v>
      </c>
      <c r="AU35">
        <f t="shared" si="10"/>
        <v>303.27376022338865</v>
      </c>
      <c r="AV35">
        <f t="shared" si="11"/>
        <v>304.03244628906248</v>
      </c>
      <c r="AW35">
        <f t="shared" si="12"/>
        <v>18.383075760981228</v>
      </c>
      <c r="AX35">
        <f t="shared" si="13"/>
        <v>-2.9440020078219189E-2</v>
      </c>
      <c r="AY35">
        <f t="shared" si="14"/>
        <v>4.2908299493633724</v>
      </c>
      <c r="AZ35">
        <f t="shared" si="15"/>
        <v>43.211620196466967</v>
      </c>
      <c r="BA35">
        <f t="shared" si="16"/>
        <v>18.382646426325365</v>
      </c>
      <c r="BB35">
        <f t="shared" si="17"/>
        <v>30.503103256225586</v>
      </c>
      <c r="BC35">
        <f t="shared" si="18"/>
        <v>4.3851288924143335</v>
      </c>
      <c r="BD35">
        <f t="shared" si="19"/>
        <v>4.2018199144674431E-2</v>
      </c>
      <c r="BE35">
        <f t="shared" si="20"/>
        <v>2.4654688664877176</v>
      </c>
      <c r="BF35">
        <f t="shared" si="21"/>
        <v>1.9196600259266159</v>
      </c>
      <c r="BG35">
        <f t="shared" si="22"/>
        <v>2.6295568886104213E-2</v>
      </c>
      <c r="BH35">
        <f t="shared" si="23"/>
        <v>40.050778340503157</v>
      </c>
      <c r="BI35">
        <f t="shared" si="24"/>
        <v>0.80820574930049804</v>
      </c>
      <c r="BJ35">
        <f t="shared" si="25"/>
        <v>56.359179991792949</v>
      </c>
      <c r="BK35">
        <f t="shared" si="26"/>
        <v>498.42817652696999</v>
      </c>
      <c r="BL35">
        <f t="shared" si="27"/>
        <v>2.4380093281016987E-3</v>
      </c>
    </row>
    <row r="36" spans="1:64" x14ac:dyDescent="0.2">
      <c r="A36" s="1">
        <v>23</v>
      </c>
      <c r="B36" s="1" t="s">
        <v>125</v>
      </c>
      <c r="C36" s="1" t="s">
        <v>88</v>
      </c>
      <c r="D36" s="1" t="s">
        <v>126</v>
      </c>
      <c r="E36" s="1" t="s">
        <v>116</v>
      </c>
      <c r="F36" s="1" t="s">
        <v>84</v>
      </c>
      <c r="G36" s="1">
        <v>4893.0000325292349</v>
      </c>
      <c r="H36" s="1">
        <v>0</v>
      </c>
      <c r="I36">
        <f t="shared" si="0"/>
        <v>2.7492724762163379</v>
      </c>
      <c r="J36">
        <f t="shared" si="1"/>
        <v>7.4201088574107413E-2</v>
      </c>
      <c r="K36">
        <f t="shared" si="2"/>
        <v>424.57898158269802</v>
      </c>
      <c r="L36">
        <f t="shared" si="3"/>
        <v>1.3920416669990838</v>
      </c>
      <c r="M36">
        <f t="shared" si="4"/>
        <v>1.8277913428179726</v>
      </c>
      <c r="N36">
        <f t="shared" si="5"/>
        <v>30.227916717529297</v>
      </c>
      <c r="O36" s="1">
        <v>2</v>
      </c>
      <c r="P36">
        <f t="shared" si="6"/>
        <v>4.644859790802002</v>
      </c>
      <c r="Q36" s="1">
        <v>0</v>
      </c>
      <c r="R36">
        <f t="shared" si="7"/>
        <v>4.644859790802002</v>
      </c>
      <c r="S36" s="1">
        <v>31.019786834716797</v>
      </c>
      <c r="T36" s="1">
        <v>30.227916717529297</v>
      </c>
      <c r="U36" s="1">
        <v>31.099277496337891</v>
      </c>
      <c r="V36" s="1">
        <v>500.09652709960938</v>
      </c>
      <c r="W36" s="1">
        <v>498.71920776367188</v>
      </c>
      <c r="X36" s="1">
        <v>24.520414352416992</v>
      </c>
      <c r="Y36" s="1">
        <v>25.063241958618164</v>
      </c>
      <c r="Z36" s="1">
        <v>53.910469055175781</v>
      </c>
      <c r="AA36" s="1">
        <v>55.103927612304688</v>
      </c>
      <c r="AB36" s="1">
        <v>500.03079223632812</v>
      </c>
      <c r="AC36" s="1">
        <v>114.67148590087891</v>
      </c>
      <c r="AD36" s="1">
        <v>5.8765582740306854E-2</v>
      </c>
      <c r="AE36" s="1">
        <v>99.298912048339844</v>
      </c>
      <c r="AF36" s="1">
        <v>-2.3914639949798584</v>
      </c>
      <c r="AG36" s="1">
        <v>0.24579711258411407</v>
      </c>
      <c r="AH36" s="1">
        <v>7.6562009751796722E-2</v>
      </c>
      <c r="AI36" s="1">
        <v>7.0050470530986786E-3</v>
      </c>
      <c r="AJ36" s="1">
        <v>8.9240811765193939E-2</v>
      </c>
      <c r="AK36" s="1">
        <v>7.9594319686293602E-3</v>
      </c>
      <c r="AL36" s="1">
        <v>0.75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8"/>
        <v>2.5001539611816406</v>
      </c>
      <c r="AT36">
        <f t="shared" si="9"/>
        <v>1.3920416669990839E-3</v>
      </c>
      <c r="AU36">
        <f t="shared" si="10"/>
        <v>303.37791671752927</v>
      </c>
      <c r="AV36">
        <f t="shared" si="11"/>
        <v>304.16978683471677</v>
      </c>
      <c r="AW36">
        <f t="shared" si="12"/>
        <v>18.347437334043434</v>
      </c>
      <c r="AX36">
        <f t="shared" si="13"/>
        <v>-0.12755468485040952</v>
      </c>
      <c r="AY36">
        <f t="shared" si="14"/>
        <v>4.3165440017130585</v>
      </c>
      <c r="AZ36">
        <f t="shared" si="15"/>
        <v>43.470204382619173</v>
      </c>
      <c r="BA36">
        <f t="shared" si="16"/>
        <v>18.406962424001009</v>
      </c>
      <c r="BB36">
        <f t="shared" si="17"/>
        <v>30.623851776123047</v>
      </c>
      <c r="BC36">
        <f t="shared" si="18"/>
        <v>4.415521557256664</v>
      </c>
      <c r="BD36">
        <f t="shared" si="19"/>
        <v>7.3034373058813939E-2</v>
      </c>
      <c r="BE36">
        <f t="shared" si="20"/>
        <v>2.4887526588950859</v>
      </c>
      <c r="BF36">
        <f t="shared" si="21"/>
        <v>1.9267688983615781</v>
      </c>
      <c r="BG36">
        <f t="shared" si="22"/>
        <v>4.5749890798205538E-2</v>
      </c>
      <c r="BH36">
        <f t="shared" si="23"/>
        <v>42.160230949754038</v>
      </c>
      <c r="BI36">
        <f t="shared" si="24"/>
        <v>0.85133873926085735</v>
      </c>
      <c r="BJ36">
        <f t="shared" si="25"/>
        <v>56.843096546640041</v>
      </c>
      <c r="BK36">
        <f t="shared" si="26"/>
        <v>497.92014858641926</v>
      </c>
      <c r="BL36">
        <f t="shared" si="27"/>
        <v>3.138598854500099E-3</v>
      </c>
    </row>
    <row r="37" spans="1:64" x14ac:dyDescent="0.2">
      <c r="A37" s="1">
        <v>24</v>
      </c>
      <c r="B37" s="1" t="s">
        <v>127</v>
      </c>
      <c r="C37" s="1" t="s">
        <v>91</v>
      </c>
      <c r="D37" s="1" t="s">
        <v>128</v>
      </c>
      <c r="E37" s="1" t="s">
        <v>129</v>
      </c>
      <c r="F37" s="1" t="s">
        <v>84</v>
      </c>
      <c r="G37" s="1">
        <v>5067.500032494776</v>
      </c>
      <c r="H37" s="1">
        <v>0</v>
      </c>
      <c r="I37">
        <f t="shared" si="0"/>
        <v>5.3859327031845812</v>
      </c>
      <c r="J37">
        <f t="shared" si="1"/>
        <v>9.6603816662083203E-2</v>
      </c>
      <c r="K37">
        <f t="shared" si="2"/>
        <v>393.41235503880262</v>
      </c>
      <c r="L37">
        <f t="shared" si="3"/>
        <v>1.7784869165160258</v>
      </c>
      <c r="M37">
        <f t="shared" si="4"/>
        <v>1.8022881920666545</v>
      </c>
      <c r="N37">
        <f t="shared" si="5"/>
        <v>30.179744720458984</v>
      </c>
      <c r="O37" s="1">
        <v>2</v>
      </c>
      <c r="P37">
        <f t="shared" si="6"/>
        <v>4.644859790802002</v>
      </c>
      <c r="Q37" s="1">
        <v>0</v>
      </c>
      <c r="R37">
        <f t="shared" si="7"/>
        <v>4.644859790802002</v>
      </c>
      <c r="S37" s="1">
        <v>31.060113906860352</v>
      </c>
      <c r="T37" s="1">
        <v>30.179744720458984</v>
      </c>
      <c r="U37" s="1">
        <v>31.154277801513672</v>
      </c>
      <c r="V37" s="1">
        <v>500.06964111328125</v>
      </c>
      <c r="W37" s="1">
        <v>497.56143188476562</v>
      </c>
      <c r="X37" s="1">
        <v>24.505016326904297</v>
      </c>
      <c r="Y37" s="1">
        <v>25.198450088500977</v>
      </c>
      <c r="Z37" s="1">
        <v>53.756515502929688</v>
      </c>
      <c r="AA37" s="1">
        <v>55.277698516845703</v>
      </c>
      <c r="AB37" s="1">
        <v>500.02520751953125</v>
      </c>
      <c r="AC37" s="1">
        <v>114.61426544189453</v>
      </c>
      <c r="AD37" s="1">
        <v>2.1983159705996513E-2</v>
      </c>
      <c r="AE37" s="1">
        <v>99.305572509765625</v>
      </c>
      <c r="AF37" s="1">
        <v>-2.3899977207183838</v>
      </c>
      <c r="AG37" s="1">
        <v>0.23924413323402405</v>
      </c>
      <c r="AH37" s="1">
        <v>4.7592811286449432E-2</v>
      </c>
      <c r="AI37" s="1">
        <v>3.4933551214635372E-3</v>
      </c>
      <c r="AJ37" s="1">
        <v>4.5725837349891663E-2</v>
      </c>
      <c r="AK37" s="1">
        <v>6.2509458512067795E-3</v>
      </c>
      <c r="AL37" s="1">
        <v>0.5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8"/>
        <v>2.5001260375976564</v>
      </c>
      <c r="AT37">
        <f t="shared" si="9"/>
        <v>1.7784869165160257E-3</v>
      </c>
      <c r="AU37">
        <f t="shared" si="10"/>
        <v>303.32974472045896</v>
      </c>
      <c r="AV37">
        <f t="shared" si="11"/>
        <v>304.21011390686033</v>
      </c>
      <c r="AW37">
        <f t="shared" si="12"/>
        <v>18.33828206081057</v>
      </c>
      <c r="AX37">
        <f t="shared" si="13"/>
        <v>-0.18845809464679258</v>
      </c>
      <c r="AY37">
        <f t="shared" si="14"/>
        <v>4.3046347044639983</v>
      </c>
      <c r="AZ37">
        <f t="shared" si="15"/>
        <v>43.34736304995053</v>
      </c>
      <c r="BA37">
        <f t="shared" si="16"/>
        <v>18.148912961449554</v>
      </c>
      <c r="BB37">
        <f t="shared" si="17"/>
        <v>30.619929313659668</v>
      </c>
      <c r="BC37">
        <f t="shared" si="18"/>
        <v>4.4145313886174664</v>
      </c>
      <c r="BD37">
        <f t="shared" si="19"/>
        <v>9.4635585295930705E-2</v>
      </c>
      <c r="BE37">
        <f t="shared" si="20"/>
        <v>2.5023465123973438</v>
      </c>
      <c r="BF37">
        <f t="shared" si="21"/>
        <v>1.9121848762201226</v>
      </c>
      <c r="BG37">
        <f t="shared" si="22"/>
        <v>5.932098009686014E-2</v>
      </c>
      <c r="BH37">
        <f t="shared" si="23"/>
        <v>39.068039149543473</v>
      </c>
      <c r="BI37">
        <f t="shared" si="24"/>
        <v>0.79068096887766059</v>
      </c>
      <c r="BJ37">
        <f t="shared" si="25"/>
        <v>57.528880727603003</v>
      </c>
      <c r="BK37">
        <f t="shared" si="26"/>
        <v>495.99604358958015</v>
      </c>
      <c r="BL37">
        <f t="shared" si="27"/>
        <v>6.2469587024526711E-3</v>
      </c>
    </row>
    <row r="38" spans="1:64" x14ac:dyDescent="0.2">
      <c r="A38" s="1">
        <v>25</v>
      </c>
      <c r="B38" s="1" t="s">
        <v>130</v>
      </c>
      <c r="C38" s="1" t="s">
        <v>91</v>
      </c>
      <c r="D38" s="1" t="s">
        <v>91</v>
      </c>
      <c r="E38" s="1" t="s">
        <v>129</v>
      </c>
      <c r="F38" s="1" t="s">
        <v>84</v>
      </c>
      <c r="G38" s="1">
        <v>5274.500032494776</v>
      </c>
      <c r="H38" s="1">
        <v>0</v>
      </c>
      <c r="I38">
        <f t="shared" si="0"/>
        <v>3.6634778168367736</v>
      </c>
      <c r="J38">
        <f t="shared" si="1"/>
        <v>7.2876959962010671E-2</v>
      </c>
      <c r="K38">
        <f t="shared" si="2"/>
        <v>403.49402272421429</v>
      </c>
      <c r="L38">
        <f t="shared" si="3"/>
        <v>1.3166968504272174</v>
      </c>
      <c r="M38">
        <f t="shared" si="4"/>
        <v>1.7609388548850031</v>
      </c>
      <c r="N38">
        <f t="shared" si="5"/>
        <v>29.89263916015625</v>
      </c>
      <c r="O38" s="1">
        <v>2</v>
      </c>
      <c r="P38">
        <f t="shared" si="6"/>
        <v>4.644859790802002</v>
      </c>
      <c r="Q38" s="1">
        <v>0</v>
      </c>
      <c r="R38">
        <f t="shared" si="7"/>
        <v>4.644859790802002</v>
      </c>
      <c r="S38" s="1">
        <v>30.876436233520508</v>
      </c>
      <c r="T38" s="1">
        <v>29.89263916015625</v>
      </c>
      <c r="U38" s="1">
        <v>30.999910354614258</v>
      </c>
      <c r="V38" s="1">
        <v>499.94155883789062</v>
      </c>
      <c r="W38" s="1">
        <v>498.21383666992188</v>
      </c>
      <c r="X38" s="1">
        <v>24.390583038330078</v>
      </c>
      <c r="Y38" s="1">
        <v>24.904125213623047</v>
      </c>
      <c r="Z38" s="1">
        <v>54.073070526123047</v>
      </c>
      <c r="AA38" s="1">
        <v>55.211578369140625</v>
      </c>
      <c r="AB38" s="1">
        <v>500.01956176757812</v>
      </c>
      <c r="AC38" s="1">
        <v>115.04796600341797</v>
      </c>
      <c r="AD38" s="1">
        <v>1.2808763422071934E-2</v>
      </c>
      <c r="AE38" s="1">
        <v>99.313201904296875</v>
      </c>
      <c r="AF38" s="1">
        <v>-2.3417584896087646</v>
      </c>
      <c r="AG38" s="1">
        <v>0.240932896733284</v>
      </c>
      <c r="AH38" s="1">
        <v>4.2991694062948227E-2</v>
      </c>
      <c r="AI38" s="1">
        <v>5.0420067273080349E-3</v>
      </c>
      <c r="AJ38" s="1">
        <v>2.5352871045470238E-2</v>
      </c>
      <c r="AK38" s="1">
        <v>5.1404121331870556E-3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8"/>
        <v>2.5000978088378902</v>
      </c>
      <c r="AT38">
        <f t="shared" si="9"/>
        <v>1.3166968504272174E-3</v>
      </c>
      <c r="AU38">
        <f t="shared" si="10"/>
        <v>303.04263916015623</v>
      </c>
      <c r="AV38">
        <f t="shared" si="11"/>
        <v>304.02643623352049</v>
      </c>
      <c r="AW38">
        <f t="shared" si="12"/>
        <v>18.407674149103286</v>
      </c>
      <c r="AX38">
        <f t="shared" si="13"/>
        <v>-0.10595386784946187</v>
      </c>
      <c r="AY38">
        <f t="shared" si="14"/>
        <v>4.2342472704754393</v>
      </c>
      <c r="AZ38">
        <f t="shared" si="15"/>
        <v>42.635291071933921</v>
      </c>
      <c r="BA38">
        <f t="shared" si="16"/>
        <v>17.731165858310874</v>
      </c>
      <c r="BB38">
        <f t="shared" si="17"/>
        <v>30.384537696838379</v>
      </c>
      <c r="BC38">
        <f t="shared" si="18"/>
        <v>4.3554631989011039</v>
      </c>
      <c r="BD38">
        <f t="shared" si="19"/>
        <v>7.1751197425039007E-2</v>
      </c>
      <c r="BE38">
        <f t="shared" si="20"/>
        <v>2.4733084155904361</v>
      </c>
      <c r="BF38">
        <f t="shared" si="21"/>
        <v>1.8821547833106678</v>
      </c>
      <c r="BG38">
        <f t="shared" si="22"/>
        <v>4.4944300339438747E-2</v>
      </c>
      <c r="BH38">
        <f t="shared" si="23"/>
        <v>40.07228334598684</v>
      </c>
      <c r="BI38">
        <f t="shared" si="24"/>
        <v>0.80988120567100663</v>
      </c>
      <c r="BJ38">
        <f t="shared" si="25"/>
        <v>57.623379750972681</v>
      </c>
      <c r="BK38">
        <f t="shared" si="26"/>
        <v>497.14906931945774</v>
      </c>
      <c r="BL38">
        <f t="shared" si="27"/>
        <v>4.2462510035033369E-3</v>
      </c>
    </row>
    <row r="39" spans="1:64" x14ac:dyDescent="0.2">
      <c r="A39" s="1">
        <v>26</v>
      </c>
      <c r="B39" s="1" t="s">
        <v>131</v>
      </c>
      <c r="C39" s="1" t="s">
        <v>82</v>
      </c>
      <c r="D39" s="1" t="s">
        <v>132</v>
      </c>
      <c r="E39" s="1" t="s">
        <v>129</v>
      </c>
      <c r="F39" s="1" t="s">
        <v>84</v>
      </c>
      <c r="G39" s="1">
        <v>5551.500032494776</v>
      </c>
      <c r="H39" s="1">
        <v>0</v>
      </c>
      <c r="I39">
        <f t="shared" si="0"/>
        <v>3.6258275670208326</v>
      </c>
      <c r="J39">
        <f t="shared" si="1"/>
        <v>6.422587973312549E-2</v>
      </c>
      <c r="K39">
        <f t="shared" si="2"/>
        <v>394.1413665733175</v>
      </c>
      <c r="L39">
        <f t="shared" si="3"/>
        <v>1.1322338401999688</v>
      </c>
      <c r="M39">
        <f t="shared" si="4"/>
        <v>1.7164703998315938</v>
      </c>
      <c r="N39">
        <f t="shared" si="5"/>
        <v>29.511922836303711</v>
      </c>
      <c r="O39" s="1">
        <v>2</v>
      </c>
      <c r="P39">
        <f t="shared" si="6"/>
        <v>4.644859790802002</v>
      </c>
      <c r="Q39" s="1">
        <v>0</v>
      </c>
      <c r="R39">
        <f t="shared" si="7"/>
        <v>4.644859790802002</v>
      </c>
      <c r="S39" s="1">
        <v>30.467002868652344</v>
      </c>
      <c r="T39" s="1">
        <v>29.511922836303711</v>
      </c>
      <c r="U39" s="1">
        <v>30.661970138549805</v>
      </c>
      <c r="V39" s="1">
        <v>499.94842529296875</v>
      </c>
      <c r="W39" s="1">
        <v>498.27255249023438</v>
      </c>
      <c r="X39" s="1">
        <v>23.983457565307617</v>
      </c>
      <c r="Y39" s="1">
        <v>24.425256729125977</v>
      </c>
      <c r="Z39" s="1">
        <v>54.43475341796875</v>
      </c>
      <c r="AA39" s="1">
        <v>55.437496185302734</v>
      </c>
      <c r="AB39" s="1">
        <v>500.03659057617188</v>
      </c>
      <c r="AC39" s="1">
        <v>116.03865051269531</v>
      </c>
      <c r="AD39" s="1">
        <v>1.1727379634976387E-2</v>
      </c>
      <c r="AE39" s="1">
        <v>99.322921752929688</v>
      </c>
      <c r="AF39" s="1">
        <v>-2.5192975997924805</v>
      </c>
      <c r="AG39" s="1">
        <v>0.24764895439147949</v>
      </c>
      <c r="AH39" s="1">
        <v>2.8531011193990707E-2</v>
      </c>
      <c r="AI39" s="1">
        <v>1.0737007483839989E-2</v>
      </c>
      <c r="AJ39" s="1">
        <v>1.6291003674268723E-2</v>
      </c>
      <c r="AK39" s="1">
        <v>1.0166735388338566E-2</v>
      </c>
      <c r="AL39" s="1">
        <v>0.75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8"/>
        <v>2.5001829528808592</v>
      </c>
      <c r="AT39">
        <f t="shared" si="9"/>
        <v>1.1322338401999687E-3</v>
      </c>
      <c r="AU39">
        <f t="shared" si="10"/>
        <v>302.66192283630369</v>
      </c>
      <c r="AV39">
        <f t="shared" si="11"/>
        <v>303.61700286865232</v>
      </c>
      <c r="AW39">
        <f t="shared" si="12"/>
        <v>18.566183667044697</v>
      </c>
      <c r="AX39">
        <f t="shared" si="13"/>
        <v>-7.5851863492410673E-2</v>
      </c>
      <c r="AY39">
        <f t="shared" si="14"/>
        <v>4.1424582627337925</v>
      </c>
      <c r="AZ39">
        <f t="shared" si="15"/>
        <v>41.706971458595902</v>
      </c>
      <c r="BA39">
        <f t="shared" si="16"/>
        <v>17.281714729469925</v>
      </c>
      <c r="BB39">
        <f t="shared" si="17"/>
        <v>29.989462852478027</v>
      </c>
      <c r="BC39">
        <f t="shared" si="18"/>
        <v>4.2578718359710024</v>
      </c>
      <c r="BD39">
        <f t="shared" si="19"/>
        <v>6.3349921231604919E-2</v>
      </c>
      <c r="BE39">
        <f t="shared" si="20"/>
        <v>2.4259878629021987</v>
      </c>
      <c r="BF39">
        <f t="shared" si="21"/>
        <v>1.8318839730688037</v>
      </c>
      <c r="BG39">
        <f t="shared" si="22"/>
        <v>3.9671479297580296E-2</v>
      </c>
      <c r="BH39">
        <f t="shared" si="23"/>
        <v>39.14727211175439</v>
      </c>
      <c r="BI39">
        <f t="shared" si="24"/>
        <v>0.79101560903466028</v>
      </c>
      <c r="BJ39">
        <f t="shared" si="25"/>
        <v>57.731443716282847</v>
      </c>
      <c r="BK39">
        <f t="shared" si="26"/>
        <v>497.2187279538789</v>
      </c>
      <c r="BL39">
        <f t="shared" si="27"/>
        <v>4.209902973120243E-3</v>
      </c>
    </row>
    <row r="40" spans="1:64" x14ac:dyDescent="0.2">
      <c r="A40" s="1">
        <v>27</v>
      </c>
      <c r="B40" s="1" t="s">
        <v>133</v>
      </c>
      <c r="C40" s="1" t="s">
        <v>88</v>
      </c>
      <c r="D40" s="1" t="s">
        <v>134</v>
      </c>
      <c r="E40" s="1" t="s">
        <v>129</v>
      </c>
      <c r="F40" s="1" t="s">
        <v>84</v>
      </c>
      <c r="G40" s="1">
        <v>5687.0000325292349</v>
      </c>
      <c r="H40" s="1">
        <v>0</v>
      </c>
      <c r="I40">
        <f t="shared" si="0"/>
        <v>1.2006035242326747</v>
      </c>
      <c r="J40">
        <f t="shared" si="1"/>
        <v>6.29058977009051E-2</v>
      </c>
      <c r="K40">
        <f t="shared" si="2"/>
        <v>455.17294793005806</v>
      </c>
      <c r="L40">
        <f t="shared" si="3"/>
        <v>1.0795052432105865</v>
      </c>
      <c r="M40">
        <f t="shared" si="4"/>
        <v>1.6713183090931665</v>
      </c>
      <c r="N40">
        <f t="shared" si="5"/>
        <v>29.192546844482422</v>
      </c>
      <c r="O40" s="1">
        <v>2</v>
      </c>
      <c r="P40">
        <f t="shared" si="6"/>
        <v>4.644859790802002</v>
      </c>
      <c r="Q40" s="1">
        <v>0</v>
      </c>
      <c r="R40">
        <f t="shared" si="7"/>
        <v>4.644859790802002</v>
      </c>
      <c r="S40" s="1">
        <v>30.222827911376953</v>
      </c>
      <c r="T40" s="1">
        <v>29.192546844482422</v>
      </c>
      <c r="U40" s="1">
        <v>30.419853210449219</v>
      </c>
      <c r="V40" s="1">
        <v>500.0157470703125</v>
      </c>
      <c r="W40" s="1">
        <v>499.31991577148438</v>
      </c>
      <c r="X40" s="1">
        <v>23.696891784667969</v>
      </c>
      <c r="Y40" s="1">
        <v>24.118268966674805</v>
      </c>
      <c r="Z40" s="1">
        <v>54.541713714599609</v>
      </c>
      <c r="AA40" s="1">
        <v>55.511573791503906</v>
      </c>
      <c r="AB40" s="1">
        <v>500.0125732421875</v>
      </c>
      <c r="AC40" s="1">
        <v>115.83450317382812</v>
      </c>
      <c r="AD40" s="1">
        <v>4.4961500912904739E-2</v>
      </c>
      <c r="AE40" s="1">
        <v>99.32232666015625</v>
      </c>
      <c r="AF40" s="1">
        <v>-2.6187148094177246</v>
      </c>
      <c r="AG40" s="1">
        <v>0.24212870001792908</v>
      </c>
      <c r="AH40" s="1">
        <v>5.4681621491909027E-2</v>
      </c>
      <c r="AI40" s="1">
        <v>5.2408259361982346E-3</v>
      </c>
      <c r="AJ40" s="1">
        <v>4.1050460189580917E-2</v>
      </c>
      <c r="AK40" s="1">
        <v>5.0146281719207764E-3</v>
      </c>
      <c r="AL40" s="1">
        <v>0.75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8"/>
        <v>2.500062866210937</v>
      </c>
      <c r="AT40">
        <f t="shared" si="9"/>
        <v>1.0795052432105866E-3</v>
      </c>
      <c r="AU40">
        <f t="shared" si="10"/>
        <v>302.3425468444824</v>
      </c>
      <c r="AV40">
        <f t="shared" si="11"/>
        <v>303.37282791137693</v>
      </c>
      <c r="AW40">
        <f t="shared" si="12"/>
        <v>18.533520093556035</v>
      </c>
      <c r="AX40">
        <f t="shared" si="13"/>
        <v>-6.3813039922744896E-2</v>
      </c>
      <c r="AY40">
        <f t="shared" si="14"/>
        <v>4.0668008978787507</v>
      </c>
      <c r="AZ40">
        <f t="shared" si="15"/>
        <v>40.94548561869496</v>
      </c>
      <c r="BA40">
        <f t="shared" si="16"/>
        <v>16.827216652020155</v>
      </c>
      <c r="BB40">
        <f t="shared" si="17"/>
        <v>29.707687377929688</v>
      </c>
      <c r="BC40">
        <f t="shared" si="18"/>
        <v>4.1894372013804793</v>
      </c>
      <c r="BD40">
        <f t="shared" si="19"/>
        <v>6.2065339307096179E-2</v>
      </c>
      <c r="BE40">
        <f t="shared" si="20"/>
        <v>2.3954825887855842</v>
      </c>
      <c r="BF40">
        <f t="shared" si="21"/>
        <v>1.7939546125948951</v>
      </c>
      <c r="BG40">
        <f t="shared" si="22"/>
        <v>3.8865490284229066E-2</v>
      </c>
      <c r="BH40">
        <f t="shared" si="23"/>
        <v>45.208836221175517</v>
      </c>
      <c r="BI40">
        <f t="shared" si="24"/>
        <v>0.91158580611947726</v>
      </c>
      <c r="BJ40">
        <f t="shared" si="25"/>
        <v>58.089063481009021</v>
      </c>
      <c r="BK40">
        <f t="shared" si="26"/>
        <v>498.97096772338102</v>
      </c>
      <c r="BL40">
        <f t="shared" si="27"/>
        <v>1.3977152749564069E-3</v>
      </c>
    </row>
    <row r="41" spans="1:64" x14ac:dyDescent="0.2">
      <c r="A41" s="1">
        <v>28</v>
      </c>
      <c r="B41" s="1" t="s">
        <v>135</v>
      </c>
      <c r="C41" s="1" t="s">
        <v>88</v>
      </c>
      <c r="D41" s="1" t="s">
        <v>136</v>
      </c>
      <c r="E41" s="1" t="s">
        <v>129</v>
      </c>
      <c r="F41" s="1" t="s">
        <v>84</v>
      </c>
      <c r="G41" s="1">
        <v>5782.500032494776</v>
      </c>
      <c r="H41" s="1">
        <v>0</v>
      </c>
      <c r="I41">
        <f t="shared" si="0"/>
        <v>2.3815208560053658</v>
      </c>
      <c r="J41">
        <f t="shared" si="1"/>
        <v>0.10445222192891682</v>
      </c>
      <c r="K41">
        <f t="shared" si="2"/>
        <v>448.30610878018229</v>
      </c>
      <c r="L41">
        <f t="shared" si="3"/>
        <v>1.7720262330130656</v>
      </c>
      <c r="M41">
        <f t="shared" si="4"/>
        <v>1.6665293092398059</v>
      </c>
      <c r="N41">
        <f t="shared" si="5"/>
        <v>29.239934921264648</v>
      </c>
      <c r="O41" s="1">
        <v>2</v>
      </c>
      <c r="P41">
        <f t="shared" si="6"/>
        <v>4.644859790802002</v>
      </c>
      <c r="Q41" s="1">
        <v>0</v>
      </c>
      <c r="R41">
        <f t="shared" si="7"/>
        <v>4.644859790802002</v>
      </c>
      <c r="S41" s="1">
        <v>30.193309783935547</v>
      </c>
      <c r="T41" s="1">
        <v>29.239934921264648</v>
      </c>
      <c r="U41" s="1">
        <v>30.3494873046875</v>
      </c>
      <c r="V41" s="1">
        <v>499.893310546875</v>
      </c>
      <c r="W41" s="1">
        <v>498.58734130859375</v>
      </c>
      <c r="X41" s="1">
        <v>23.588237762451172</v>
      </c>
      <c r="Y41" s="1">
        <v>24.279815673828125</v>
      </c>
      <c r="Z41" s="1">
        <v>54.381210327148438</v>
      </c>
      <c r="AA41" s="1">
        <v>55.975597381591797</v>
      </c>
      <c r="AB41" s="1">
        <v>500.0164794921875</v>
      </c>
      <c r="AC41" s="1">
        <v>115.50239562988281</v>
      </c>
      <c r="AD41" s="1">
        <v>4.1540097445249557E-3</v>
      </c>
      <c r="AE41" s="1">
        <v>99.317916870117188</v>
      </c>
      <c r="AF41" s="1">
        <v>-2.6043746471405029</v>
      </c>
      <c r="AG41" s="1">
        <v>0.24144968390464783</v>
      </c>
      <c r="AH41" s="1">
        <v>0.14810600876808167</v>
      </c>
      <c r="AI41" s="1">
        <v>5.9011830016970634E-3</v>
      </c>
      <c r="AJ41" s="1">
        <v>0.11495025455951691</v>
      </c>
      <c r="AK41" s="1">
        <v>4.5429901219904423E-3</v>
      </c>
      <c r="AL41" s="1">
        <v>0.75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8"/>
        <v>2.500082397460937</v>
      </c>
      <c r="AT41">
        <f t="shared" si="9"/>
        <v>1.7720262330130656E-3</v>
      </c>
      <c r="AU41">
        <f t="shared" si="10"/>
        <v>302.38993492126463</v>
      </c>
      <c r="AV41">
        <f t="shared" si="11"/>
        <v>303.34330978393552</v>
      </c>
      <c r="AW41">
        <f t="shared" si="12"/>
        <v>18.480382887712494</v>
      </c>
      <c r="AX41">
        <f t="shared" si="13"/>
        <v>-0.18393922491215423</v>
      </c>
      <c r="AY41">
        <f t="shared" si="14"/>
        <v>4.0779500239548359</v>
      </c>
      <c r="AZ41">
        <f t="shared" si="15"/>
        <v>41.05956057543743</v>
      </c>
      <c r="BA41">
        <f t="shared" si="16"/>
        <v>16.779744901609305</v>
      </c>
      <c r="BB41">
        <f t="shared" si="17"/>
        <v>29.716622352600098</v>
      </c>
      <c r="BC41">
        <f t="shared" si="18"/>
        <v>4.1915924238348587</v>
      </c>
      <c r="BD41">
        <f t="shared" si="19"/>
        <v>0.10215499095385308</v>
      </c>
      <c r="BE41">
        <f t="shared" si="20"/>
        <v>2.4114207147150299</v>
      </c>
      <c r="BF41">
        <f t="shared" si="21"/>
        <v>1.7801717091198288</v>
      </c>
      <c r="BG41">
        <f t="shared" si="22"/>
        <v>6.4049362173021679E-2</v>
      </c>
      <c r="BH41">
        <f t="shared" si="23"/>
        <v>44.524828844195859</v>
      </c>
      <c r="BI41">
        <f t="shared" si="24"/>
        <v>0.89915260905653316</v>
      </c>
      <c r="BJ41">
        <f t="shared" si="25"/>
        <v>58.682106976191562</v>
      </c>
      <c r="BK41">
        <f t="shared" si="26"/>
        <v>497.89516688344236</v>
      </c>
      <c r="BL41">
        <f t="shared" si="27"/>
        <v>2.8068692153192633E-3</v>
      </c>
    </row>
    <row r="42" spans="1:64" x14ac:dyDescent="0.2">
      <c r="A42" s="1">
        <v>29</v>
      </c>
      <c r="B42" s="1" t="s">
        <v>137</v>
      </c>
      <c r="C42" s="1" t="s">
        <v>82</v>
      </c>
      <c r="D42" s="1" t="s">
        <v>138</v>
      </c>
      <c r="E42" s="1" t="s">
        <v>129</v>
      </c>
      <c r="F42" s="1" t="s">
        <v>84</v>
      </c>
      <c r="G42" s="1">
        <v>5938.500032494776</v>
      </c>
      <c r="H42" s="1">
        <v>0</v>
      </c>
      <c r="I42">
        <f t="shared" si="0"/>
        <v>1.7171590583761878</v>
      </c>
      <c r="J42">
        <f t="shared" si="1"/>
        <v>5.1548410772714812E-2</v>
      </c>
      <c r="K42">
        <f t="shared" si="2"/>
        <v>431.74957030800692</v>
      </c>
      <c r="L42">
        <f t="shared" si="3"/>
        <v>0.92475642767419486</v>
      </c>
      <c r="M42">
        <f t="shared" si="4"/>
        <v>1.7426343603647214</v>
      </c>
      <c r="N42">
        <f t="shared" si="5"/>
        <v>29.406272888183594</v>
      </c>
      <c r="O42" s="1">
        <v>2</v>
      </c>
      <c r="P42">
        <f t="shared" si="6"/>
        <v>4.644859790802002</v>
      </c>
      <c r="Q42" s="1">
        <v>0</v>
      </c>
      <c r="R42">
        <f t="shared" si="7"/>
        <v>4.644859790802002</v>
      </c>
      <c r="S42" s="1">
        <v>30.258613586425781</v>
      </c>
      <c r="T42" s="1">
        <v>29.406272888183594</v>
      </c>
      <c r="U42" s="1">
        <v>30.371335983276367</v>
      </c>
      <c r="V42" s="1">
        <v>499.91131591796875</v>
      </c>
      <c r="W42" s="1">
        <v>499.03988647460938</v>
      </c>
      <c r="X42" s="1">
        <v>23.548419952392578</v>
      </c>
      <c r="Y42" s="1">
        <v>23.909465789794922</v>
      </c>
      <c r="Z42" s="1">
        <v>54.087024688720703</v>
      </c>
      <c r="AA42" s="1">
        <v>54.916290283203125</v>
      </c>
      <c r="AB42" s="1">
        <v>500.01739501953125</v>
      </c>
      <c r="AC42" s="1">
        <v>115.25201416015625</v>
      </c>
      <c r="AD42" s="1">
        <v>2.4493137374520302E-2</v>
      </c>
      <c r="AE42" s="1">
        <v>99.318893432617188</v>
      </c>
      <c r="AF42" s="1">
        <v>-2.4905257225036621</v>
      </c>
      <c r="AG42" s="1">
        <v>0.24414600431919098</v>
      </c>
      <c r="AH42" s="1">
        <v>9.0108945965766907E-2</v>
      </c>
      <c r="AI42" s="1">
        <v>2.5057143066078424E-3</v>
      </c>
      <c r="AJ42" s="1">
        <v>0.10623855888843536</v>
      </c>
      <c r="AK42" s="1">
        <v>1.4574480010196567E-3</v>
      </c>
      <c r="AL42" s="1">
        <v>0.75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8"/>
        <v>2.500086975097656</v>
      </c>
      <c r="AT42">
        <f t="shared" si="9"/>
        <v>9.2475642767419488E-4</v>
      </c>
      <c r="AU42">
        <f t="shared" si="10"/>
        <v>302.55627288818357</v>
      </c>
      <c r="AV42">
        <f t="shared" si="11"/>
        <v>303.40861358642576</v>
      </c>
      <c r="AW42">
        <f t="shared" si="12"/>
        <v>18.440321853451678</v>
      </c>
      <c r="AX42">
        <f t="shared" si="13"/>
        <v>-4.6220409891060216E-2</v>
      </c>
      <c r="AY42">
        <f t="shared" si="14"/>
        <v>4.1172960451721696</v>
      </c>
      <c r="AZ42">
        <f t="shared" si="15"/>
        <v>41.455315326942753</v>
      </c>
      <c r="BA42">
        <f t="shared" si="16"/>
        <v>17.545849537147831</v>
      </c>
      <c r="BB42">
        <f t="shared" si="17"/>
        <v>29.832443237304688</v>
      </c>
      <c r="BC42">
        <f t="shared" si="18"/>
        <v>4.2196173855046659</v>
      </c>
      <c r="BD42">
        <f t="shared" si="19"/>
        <v>5.0982608453337727E-2</v>
      </c>
      <c r="BE42">
        <f t="shared" si="20"/>
        <v>2.3746616848074482</v>
      </c>
      <c r="BF42">
        <f t="shared" si="21"/>
        <v>1.8449557006972177</v>
      </c>
      <c r="BG42">
        <f t="shared" si="22"/>
        <v>3.1914485578351408E-2</v>
      </c>
      <c r="BH42">
        <f t="shared" si="23"/>
        <v>42.880889562999208</v>
      </c>
      <c r="BI42">
        <f t="shared" si="24"/>
        <v>0.86516044510597223</v>
      </c>
      <c r="BJ42">
        <f t="shared" si="25"/>
        <v>56.725520284992413</v>
      </c>
      <c r="BK42">
        <f t="shared" si="26"/>
        <v>498.54080472979581</v>
      </c>
      <c r="BL42">
        <f t="shared" si="27"/>
        <v>1.9538368790348142E-3</v>
      </c>
    </row>
    <row r="43" spans="1:64" x14ac:dyDescent="0.2">
      <c r="A43" s="1">
        <v>30</v>
      </c>
      <c r="B43" s="1" t="s">
        <v>139</v>
      </c>
      <c r="C43" s="1" t="s">
        <v>88</v>
      </c>
      <c r="D43" s="1" t="s">
        <v>140</v>
      </c>
      <c r="E43" s="1" t="s">
        <v>84</v>
      </c>
      <c r="F43" s="1" t="s">
        <v>84</v>
      </c>
      <c r="G43" s="1">
        <v>6687.500032494776</v>
      </c>
      <c r="H43" s="1">
        <v>0</v>
      </c>
      <c r="I43">
        <f t="shared" si="0"/>
        <v>1.6952267488117785</v>
      </c>
      <c r="J43">
        <f t="shared" si="1"/>
        <v>1.5316284883045794E-2</v>
      </c>
      <c r="K43">
        <f t="shared" si="2"/>
        <v>309.7104054251493</v>
      </c>
      <c r="L43">
        <f t="shared" si="3"/>
        <v>0.27942960541429485</v>
      </c>
      <c r="M43">
        <f t="shared" si="4"/>
        <v>1.757083569064013</v>
      </c>
      <c r="N43">
        <f t="shared" si="5"/>
        <v>29.734859466552734</v>
      </c>
      <c r="O43" s="1">
        <v>2</v>
      </c>
      <c r="P43">
        <f t="shared" si="6"/>
        <v>4.644859790802002</v>
      </c>
      <c r="Q43" s="1">
        <v>0</v>
      </c>
      <c r="R43">
        <f t="shared" si="7"/>
        <v>4.644859790802002</v>
      </c>
      <c r="S43" s="1">
        <v>30.290491104125977</v>
      </c>
      <c r="T43" s="1">
        <v>29.734859466552734</v>
      </c>
      <c r="U43" s="1">
        <v>30.298976898193359</v>
      </c>
      <c r="V43" s="1">
        <v>499.873046875</v>
      </c>
      <c r="W43" s="1">
        <v>499.13916015625</v>
      </c>
      <c r="X43" s="1">
        <v>24.449195861816406</v>
      </c>
      <c r="Y43" s="1">
        <v>24.558223724365234</v>
      </c>
      <c r="Z43" s="1">
        <v>56.049198150634766</v>
      </c>
      <c r="AA43" s="1">
        <v>56.299144744873047</v>
      </c>
      <c r="AB43" s="1">
        <v>499.99569702148438</v>
      </c>
      <c r="AC43" s="1">
        <v>114.56528472900391</v>
      </c>
      <c r="AD43" s="1">
        <v>6.9411821663379669E-2</v>
      </c>
      <c r="AE43" s="1">
        <v>99.311370849609375</v>
      </c>
      <c r="AF43" s="1">
        <v>-2.4923446178436279</v>
      </c>
      <c r="AG43" s="1">
        <v>0.23482231795787811</v>
      </c>
      <c r="AH43" s="1">
        <v>4.5355416834354401E-2</v>
      </c>
      <c r="AI43" s="1">
        <v>4.7686630859971046E-3</v>
      </c>
      <c r="AJ43" s="1">
        <v>1.7576761543750763E-2</v>
      </c>
      <c r="AK43" s="1">
        <v>5.1651825197041035E-3</v>
      </c>
      <c r="AL43" s="1">
        <v>0.75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8"/>
        <v>2.4999784851074214</v>
      </c>
      <c r="AT43">
        <f t="shared" si="9"/>
        <v>2.7942960541429485E-4</v>
      </c>
      <c r="AU43">
        <f t="shared" si="10"/>
        <v>302.88485946655271</v>
      </c>
      <c r="AV43">
        <f t="shared" si="11"/>
        <v>303.44049110412595</v>
      </c>
      <c r="AW43">
        <f t="shared" si="12"/>
        <v>18.330445146923239</v>
      </c>
      <c r="AX43">
        <f t="shared" si="13"/>
        <v>4.8321337025172294E-2</v>
      </c>
      <c r="AY43">
        <f t="shared" si="14"/>
        <v>4.1959944327621237</v>
      </c>
      <c r="AZ43">
        <f t="shared" si="15"/>
        <v>42.250896315954215</v>
      </c>
      <c r="BA43">
        <f t="shared" si="16"/>
        <v>17.69267259158898</v>
      </c>
      <c r="BB43">
        <f t="shared" si="17"/>
        <v>30.012675285339355</v>
      </c>
      <c r="BC43">
        <f t="shared" si="18"/>
        <v>4.2635526112121447</v>
      </c>
      <c r="BD43">
        <f t="shared" si="19"/>
        <v>1.5265945887521011E-2</v>
      </c>
      <c r="BE43">
        <f t="shared" si="20"/>
        <v>2.4389108636981107</v>
      </c>
      <c r="BF43">
        <f t="shared" si="21"/>
        <v>1.824641747514034</v>
      </c>
      <c r="BG43">
        <f t="shared" si="22"/>
        <v>9.545726090284366E-3</v>
      </c>
      <c r="BH43">
        <f t="shared" si="23"/>
        <v>30.757764929159876</v>
      </c>
      <c r="BI43">
        <f t="shared" si="24"/>
        <v>0.62048909432030519</v>
      </c>
      <c r="BJ43">
        <f t="shared" si="25"/>
        <v>56.819958511022946</v>
      </c>
      <c r="BK43">
        <f t="shared" si="26"/>
        <v>498.64645290264724</v>
      </c>
      <c r="BL43">
        <f t="shared" si="27"/>
        <v>1.9316835199280368E-3</v>
      </c>
    </row>
    <row r="44" spans="1:64" x14ac:dyDescent="0.2">
      <c r="A44" s="1">
        <v>31</v>
      </c>
      <c r="B44" s="1" t="s">
        <v>141</v>
      </c>
      <c r="C44" s="1" t="s">
        <v>88</v>
      </c>
      <c r="D44" s="1" t="s">
        <v>142</v>
      </c>
      <c r="E44" s="1" t="s">
        <v>84</v>
      </c>
      <c r="F44" s="1" t="s">
        <v>84</v>
      </c>
      <c r="G44" s="1">
        <v>6840.0000325292349</v>
      </c>
      <c r="H44" s="1">
        <v>0</v>
      </c>
      <c r="I44">
        <f t="shared" si="0"/>
        <v>4.299454844445469</v>
      </c>
      <c r="J44">
        <f t="shared" si="1"/>
        <v>3.9661931281176788E-2</v>
      </c>
      <c r="K44">
        <f t="shared" si="2"/>
        <v>312.0625485310506</v>
      </c>
      <c r="L44">
        <f t="shared" si="3"/>
        <v>0.69351822489204673</v>
      </c>
      <c r="M44">
        <f t="shared" si="4"/>
        <v>1.6926114630747047</v>
      </c>
      <c r="N44">
        <f t="shared" si="5"/>
        <v>29.653879165649414</v>
      </c>
      <c r="O44" s="1">
        <v>2</v>
      </c>
      <c r="P44">
        <f t="shared" si="6"/>
        <v>4.644859790802002</v>
      </c>
      <c r="Q44" s="1">
        <v>0</v>
      </c>
      <c r="R44">
        <f t="shared" si="7"/>
        <v>4.644859790802002</v>
      </c>
      <c r="S44" s="1">
        <v>30.297632217407227</v>
      </c>
      <c r="T44" s="1">
        <v>29.653879165649414</v>
      </c>
      <c r="U44" s="1">
        <v>30.343984603881836</v>
      </c>
      <c r="V44" s="1">
        <v>500.04995727539062</v>
      </c>
      <c r="W44" s="1">
        <v>498.19195556640625</v>
      </c>
      <c r="X44" s="1">
        <v>24.740739822387695</v>
      </c>
      <c r="Y44" s="1">
        <v>25.011211395263672</v>
      </c>
      <c r="Z44" s="1">
        <v>56.693645477294922</v>
      </c>
      <c r="AA44" s="1">
        <v>57.313430786132812</v>
      </c>
      <c r="AB44" s="1">
        <v>499.9952392578125</v>
      </c>
      <c r="AC44" s="1">
        <v>115.01383209228516</v>
      </c>
      <c r="AD44" s="1">
        <v>3.8859806954860687E-2</v>
      </c>
      <c r="AE44" s="1">
        <v>99.310142517089844</v>
      </c>
      <c r="AF44" s="1">
        <v>-2.5408065319061279</v>
      </c>
      <c r="AG44" s="1">
        <v>0.22379507124423981</v>
      </c>
      <c r="AH44" s="1">
        <v>7.2558939456939697E-2</v>
      </c>
      <c r="AI44" s="1">
        <v>4.0396261028945446E-3</v>
      </c>
      <c r="AJ44" s="1">
        <v>8.3520747721195221E-2</v>
      </c>
      <c r="AK44" s="1">
        <v>4.6424446627497673E-3</v>
      </c>
      <c r="AL44" s="1">
        <v>0.75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8"/>
        <v>2.4999761962890625</v>
      </c>
      <c r="AT44">
        <f t="shared" si="9"/>
        <v>6.9351822489204678E-4</v>
      </c>
      <c r="AU44">
        <f t="shared" si="10"/>
        <v>302.80387916564939</v>
      </c>
      <c r="AV44">
        <f t="shared" si="11"/>
        <v>303.4476322174072</v>
      </c>
      <c r="AW44">
        <f t="shared" si="12"/>
        <v>18.402212723444109</v>
      </c>
      <c r="AX44">
        <f t="shared" si="13"/>
        <v>-1.6980867505009489E-2</v>
      </c>
      <c r="AY44">
        <f t="shared" si="14"/>
        <v>4.1764784312634013</v>
      </c>
      <c r="AZ44">
        <f t="shared" si="15"/>
        <v>42.054903209354364</v>
      </c>
      <c r="BA44">
        <f t="shared" si="16"/>
        <v>17.043691814090693</v>
      </c>
      <c r="BB44">
        <f t="shared" si="17"/>
        <v>29.97575569152832</v>
      </c>
      <c r="BC44">
        <f t="shared" si="18"/>
        <v>4.2545203832091554</v>
      </c>
      <c r="BD44">
        <f t="shared" si="19"/>
        <v>3.9326129915257781E-2</v>
      </c>
      <c r="BE44">
        <f t="shared" si="20"/>
        <v>2.4838669681886967</v>
      </c>
      <c r="BF44">
        <f t="shared" si="21"/>
        <v>1.7706534150204587</v>
      </c>
      <c r="BG44">
        <f t="shared" si="22"/>
        <v>2.4608781869012435E-2</v>
      </c>
      <c r="BH44">
        <f t="shared" si="23"/>
        <v>30.990976168864901</v>
      </c>
      <c r="BI44">
        <f t="shared" si="24"/>
        <v>0.62639017961713028</v>
      </c>
      <c r="BJ44">
        <f t="shared" si="25"/>
        <v>58.421637354268022</v>
      </c>
      <c r="BK44">
        <f t="shared" si="26"/>
        <v>496.94234539485808</v>
      </c>
      <c r="BL44">
        <f t="shared" si="27"/>
        <v>5.0545338724085126E-3</v>
      </c>
    </row>
    <row r="45" spans="1:64" x14ac:dyDescent="0.2">
      <c r="A45" s="1">
        <v>32</v>
      </c>
      <c r="B45" s="1" t="s">
        <v>143</v>
      </c>
      <c r="C45" s="1" t="s">
        <v>82</v>
      </c>
      <c r="D45" s="1" t="s">
        <v>144</v>
      </c>
      <c r="E45" s="1" t="s">
        <v>84</v>
      </c>
      <c r="F45" s="1" t="s">
        <v>84</v>
      </c>
      <c r="G45" s="1">
        <v>6999.0000325292349</v>
      </c>
      <c r="H45" s="1">
        <v>0</v>
      </c>
      <c r="I45">
        <f t="shared" si="0"/>
        <v>3.0596880267984989</v>
      </c>
      <c r="J45">
        <f t="shared" si="1"/>
        <v>2.8518451887134165E-2</v>
      </c>
      <c r="K45">
        <f t="shared" si="2"/>
        <v>314.70923239219354</v>
      </c>
      <c r="L45">
        <f t="shared" si="3"/>
        <v>0.50069966017704037</v>
      </c>
      <c r="M45">
        <f t="shared" si="4"/>
        <v>1.6951591021619068</v>
      </c>
      <c r="N45">
        <f t="shared" si="5"/>
        <v>29.750833511352539</v>
      </c>
      <c r="O45" s="1">
        <v>2</v>
      </c>
      <c r="P45">
        <f t="shared" si="6"/>
        <v>4.644859790802002</v>
      </c>
      <c r="Q45" s="1">
        <v>0</v>
      </c>
      <c r="R45">
        <f t="shared" si="7"/>
        <v>4.644859790802002</v>
      </c>
      <c r="S45" s="1">
        <v>30.383411407470703</v>
      </c>
      <c r="T45" s="1">
        <v>29.750833511352539</v>
      </c>
      <c r="U45" s="1">
        <v>30.438678741455078</v>
      </c>
      <c r="V45" s="1">
        <v>500.08193969726562</v>
      </c>
      <c r="W45" s="1">
        <v>498.75823974609375</v>
      </c>
      <c r="X45" s="1">
        <v>25.024580001831055</v>
      </c>
      <c r="Y45" s="1">
        <v>25.219799041748047</v>
      </c>
      <c r="Z45" s="1">
        <v>57.065494537353516</v>
      </c>
      <c r="AA45" s="1">
        <v>57.510669708251953</v>
      </c>
      <c r="AB45" s="1">
        <v>500.02511596679688</v>
      </c>
      <c r="AC45" s="1">
        <v>128.85577392578125</v>
      </c>
      <c r="AD45" s="1">
        <v>1.2500553391873837E-2</v>
      </c>
      <c r="AE45" s="1">
        <v>99.314605712890625</v>
      </c>
      <c r="AF45" s="1">
        <v>-2.4673569202423096</v>
      </c>
      <c r="AG45" s="1">
        <v>0.22611670196056366</v>
      </c>
      <c r="AH45" s="1">
        <v>0.15858812630176544</v>
      </c>
      <c r="AI45" s="1">
        <v>4.7999890521168709E-3</v>
      </c>
      <c r="AJ45" s="1">
        <v>0.16401574015617371</v>
      </c>
      <c r="AK45" s="1">
        <v>3.6260648630559444E-3</v>
      </c>
      <c r="AL45" s="1">
        <v>0.75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si="8"/>
        <v>2.5001255798339845</v>
      </c>
      <c r="AT45">
        <f t="shared" si="9"/>
        <v>5.0069966017704038E-4</v>
      </c>
      <c r="AU45">
        <f t="shared" si="10"/>
        <v>302.90083351135252</v>
      </c>
      <c r="AV45">
        <f t="shared" si="11"/>
        <v>303.53341140747068</v>
      </c>
      <c r="AW45">
        <f t="shared" si="12"/>
        <v>20.616923367300842</v>
      </c>
      <c r="AX45">
        <f t="shared" si="13"/>
        <v>2.3382606561186247E-2</v>
      </c>
      <c r="AY45">
        <f t="shared" si="14"/>
        <v>4.199853500151451</v>
      </c>
      <c r="AZ45">
        <f t="shared" si="15"/>
        <v>42.288377122422865</v>
      </c>
      <c r="BA45">
        <f t="shared" si="16"/>
        <v>17.068578080674818</v>
      </c>
      <c r="BB45">
        <f t="shared" si="17"/>
        <v>30.067122459411621</v>
      </c>
      <c r="BC45">
        <f t="shared" si="18"/>
        <v>4.2769033840652853</v>
      </c>
      <c r="BD45">
        <f t="shared" si="19"/>
        <v>2.8344423153356602E-2</v>
      </c>
      <c r="BE45">
        <f t="shared" si="20"/>
        <v>2.5046943979895442</v>
      </c>
      <c r="BF45">
        <f t="shared" si="21"/>
        <v>1.7722089860757411</v>
      </c>
      <c r="BG45">
        <f t="shared" si="22"/>
        <v>1.7730818096486207E-2</v>
      </c>
      <c r="BH45">
        <f t="shared" si="23"/>
        <v>31.255223329237168</v>
      </c>
      <c r="BI45">
        <f t="shared" si="24"/>
        <v>0.63098553028899274</v>
      </c>
      <c r="BJ45">
        <f t="shared" si="25"/>
        <v>58.482582481159916</v>
      </c>
      <c r="BK45">
        <f t="shared" si="26"/>
        <v>497.86896019359625</v>
      </c>
      <c r="BL45">
        <f t="shared" si="27"/>
        <v>3.5940874346591213E-3</v>
      </c>
    </row>
    <row r="46" spans="1:64" x14ac:dyDescent="0.2">
      <c r="A46" s="1">
        <v>33</v>
      </c>
      <c r="B46" s="1" t="s">
        <v>145</v>
      </c>
      <c r="C46" s="1" t="s">
        <v>82</v>
      </c>
      <c r="D46" s="1" t="s">
        <v>146</v>
      </c>
      <c r="E46" s="1" t="s">
        <v>84</v>
      </c>
      <c r="F46" s="1" t="s">
        <v>84</v>
      </c>
      <c r="G46" s="1">
        <v>7130.500032494776</v>
      </c>
      <c r="H46" s="1">
        <v>0</v>
      </c>
      <c r="I46">
        <f t="shared" si="0"/>
        <v>3.5643185655801171</v>
      </c>
      <c r="J46">
        <f t="shared" si="1"/>
        <v>4.2552982722334362E-2</v>
      </c>
      <c r="K46">
        <f t="shared" si="2"/>
        <v>351.44538588844404</v>
      </c>
      <c r="L46">
        <f t="shared" si="3"/>
        <v>0.74177072310790704</v>
      </c>
      <c r="M46">
        <f t="shared" si="4"/>
        <v>1.6876415457500435</v>
      </c>
      <c r="N46">
        <f t="shared" si="5"/>
        <v>29.856559753417969</v>
      </c>
      <c r="O46" s="1">
        <v>2</v>
      </c>
      <c r="P46">
        <f t="shared" si="6"/>
        <v>4.644859790802002</v>
      </c>
      <c r="Q46" s="1">
        <v>0</v>
      </c>
      <c r="R46">
        <f t="shared" si="7"/>
        <v>4.644859790802002</v>
      </c>
      <c r="S46" s="1">
        <v>30.518686294555664</v>
      </c>
      <c r="T46" s="1">
        <v>29.856559753417969</v>
      </c>
      <c r="U46" s="1">
        <v>30.559282302856445</v>
      </c>
      <c r="V46" s="1">
        <v>500.0345458984375</v>
      </c>
      <c r="W46" s="1">
        <v>498.4609375</v>
      </c>
      <c r="X46" s="1">
        <v>25.263647079467773</v>
      </c>
      <c r="Y46" s="1">
        <v>25.552770614624023</v>
      </c>
      <c r="Z46" s="1">
        <v>57.167770385742188</v>
      </c>
      <c r="AA46" s="1">
        <v>57.822013854980469</v>
      </c>
      <c r="AB46" s="1">
        <v>500.0052490234375</v>
      </c>
      <c r="AC46" s="1">
        <v>115.15647125244141</v>
      </c>
      <c r="AD46" s="1">
        <v>4.8033621162176132E-2</v>
      </c>
      <c r="AE46" s="1">
        <v>99.317283630371094</v>
      </c>
      <c r="AF46" s="1">
        <v>-2.4433410167694092</v>
      </c>
      <c r="AG46" s="1">
        <v>0.2265402227640152</v>
      </c>
      <c r="AH46" s="1">
        <v>0.12152259051799774</v>
      </c>
      <c r="AI46" s="1">
        <v>3.9328760467469692E-3</v>
      </c>
      <c r="AJ46" s="1">
        <v>0.12265567481517792</v>
      </c>
      <c r="AK46" s="1">
        <v>3.3954158425331116E-3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8"/>
        <v>2.5000262451171875</v>
      </c>
      <c r="AT46">
        <f t="shared" si="9"/>
        <v>7.4177072310790699E-4</v>
      </c>
      <c r="AU46">
        <f t="shared" si="10"/>
        <v>303.00655975341795</v>
      </c>
      <c r="AV46">
        <f t="shared" si="11"/>
        <v>303.66868629455564</v>
      </c>
      <c r="AW46">
        <f t="shared" si="12"/>
        <v>18.425034988558991</v>
      </c>
      <c r="AX46">
        <f t="shared" si="13"/>
        <v>-2.4097830301198341E-2</v>
      </c>
      <c r="AY46">
        <f t="shared" si="14"/>
        <v>4.2254733124244694</v>
      </c>
      <c r="AZ46">
        <f t="shared" si="15"/>
        <v>42.545196142802332</v>
      </c>
      <c r="BA46">
        <f t="shared" si="16"/>
        <v>16.992425528178309</v>
      </c>
      <c r="BB46">
        <f t="shared" si="17"/>
        <v>30.187623023986816</v>
      </c>
      <c r="BC46">
        <f t="shared" si="18"/>
        <v>4.3065804533273697</v>
      </c>
      <c r="BD46">
        <f t="shared" si="19"/>
        <v>4.2166680848346461E-2</v>
      </c>
      <c r="BE46">
        <f t="shared" si="20"/>
        <v>2.5378317666744259</v>
      </c>
      <c r="BF46">
        <f t="shared" si="21"/>
        <v>1.7687486866529438</v>
      </c>
      <c r="BG46">
        <f t="shared" si="22"/>
        <v>2.6388612205241597E-2</v>
      </c>
      <c r="BH46">
        <f t="shared" si="23"/>
        <v>34.904601070867812</v>
      </c>
      <c r="BI46">
        <f t="shared" si="24"/>
        <v>0.70506103778381635</v>
      </c>
      <c r="BJ46">
        <f t="shared" si="25"/>
        <v>59.027812552860603</v>
      </c>
      <c r="BK46">
        <f t="shared" si="26"/>
        <v>497.42499017752931</v>
      </c>
      <c r="BL46">
        <f t="shared" si="27"/>
        <v>4.2296614026700839E-3</v>
      </c>
    </row>
    <row r="47" spans="1:64" x14ac:dyDescent="0.2">
      <c r="A47" s="1">
        <v>34</v>
      </c>
      <c r="B47" s="1" t="s">
        <v>147</v>
      </c>
      <c r="C47" s="1" t="s">
        <v>91</v>
      </c>
      <c r="D47" s="1" t="s">
        <v>148</v>
      </c>
      <c r="E47" s="1" t="s">
        <v>84</v>
      </c>
      <c r="F47" s="1" t="s">
        <v>84</v>
      </c>
      <c r="G47" s="1">
        <v>7240.0000325292349</v>
      </c>
      <c r="H47" s="1">
        <v>0</v>
      </c>
      <c r="I47">
        <f t="shared" si="0"/>
        <v>0.80870539375489059</v>
      </c>
      <c r="J47">
        <f t="shared" si="1"/>
        <v>1.8250811001212772E-2</v>
      </c>
      <c r="K47">
        <f t="shared" si="2"/>
        <v>415.34136592678641</v>
      </c>
      <c r="L47">
        <f t="shared" si="3"/>
        <v>0.32871656996323095</v>
      </c>
      <c r="M47">
        <f t="shared" si="4"/>
        <v>1.7342593975285632</v>
      </c>
      <c r="N47">
        <f t="shared" si="5"/>
        <v>30.071527481079102</v>
      </c>
      <c r="O47" s="1">
        <v>2</v>
      </c>
      <c r="P47">
        <f t="shared" si="6"/>
        <v>4.644859790802002</v>
      </c>
      <c r="Q47" s="1">
        <v>0</v>
      </c>
      <c r="R47">
        <f t="shared" si="7"/>
        <v>4.644859790802002</v>
      </c>
      <c r="S47" s="1">
        <v>30.664678573608398</v>
      </c>
      <c r="T47" s="1">
        <v>30.071527481079102</v>
      </c>
      <c r="U47" s="1">
        <v>30.706125259399414</v>
      </c>
      <c r="V47" s="1">
        <v>500.09527587890625</v>
      </c>
      <c r="W47" s="1">
        <v>499.70608520507812</v>
      </c>
      <c r="X47" s="1">
        <v>25.482639312744141</v>
      </c>
      <c r="Y47" s="1">
        <v>25.610759735107422</v>
      </c>
      <c r="Z47" s="1">
        <v>57.186912536621094</v>
      </c>
      <c r="AA47" s="1">
        <v>57.474430084228516</v>
      </c>
      <c r="AB47" s="1">
        <v>499.99505615234375</v>
      </c>
      <c r="AC47" s="1">
        <v>114.21522521972656</v>
      </c>
      <c r="AD47" s="1">
        <v>0.17521508038043976</v>
      </c>
      <c r="AE47" s="1">
        <v>99.322540283203125</v>
      </c>
      <c r="AF47" s="1">
        <v>-2.4655654430389404</v>
      </c>
      <c r="AG47" s="1">
        <v>0.22935737669467926</v>
      </c>
      <c r="AH47" s="1">
        <v>0.12040736526250839</v>
      </c>
      <c r="AI47" s="1">
        <v>4.8121409490704536E-3</v>
      </c>
      <c r="AJ47" s="1">
        <v>0.12712515890598297</v>
      </c>
      <c r="AK47" s="1">
        <v>5.7705109938979149E-3</v>
      </c>
      <c r="AL47" s="1">
        <v>0.5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8"/>
        <v>2.4999752807617188</v>
      </c>
      <c r="AT47">
        <f t="shared" si="9"/>
        <v>3.2871656996323096E-4</v>
      </c>
      <c r="AU47">
        <f t="shared" si="10"/>
        <v>303.22152748107908</v>
      </c>
      <c r="AV47">
        <f t="shared" si="11"/>
        <v>303.81467857360838</v>
      </c>
      <c r="AW47">
        <f t="shared" si="12"/>
        <v>18.274435626690774</v>
      </c>
      <c r="AX47">
        <f t="shared" si="13"/>
        <v>4.1630221998295143E-2</v>
      </c>
      <c r="AY47">
        <f t="shared" si="14"/>
        <v>4.2779851130022069</v>
      </c>
      <c r="AZ47">
        <f t="shared" si="15"/>
        <v>43.071644168626605</v>
      </c>
      <c r="BA47">
        <f t="shared" si="16"/>
        <v>17.460884433519183</v>
      </c>
      <c r="BB47">
        <f t="shared" si="17"/>
        <v>30.36810302734375</v>
      </c>
      <c r="BC47">
        <f t="shared" si="18"/>
        <v>4.3513649936436751</v>
      </c>
      <c r="BD47">
        <f t="shared" si="19"/>
        <v>1.8179379690517892E-2</v>
      </c>
      <c r="BE47">
        <f t="shared" si="20"/>
        <v>2.5437257154736437</v>
      </c>
      <c r="BF47">
        <f t="shared" si="21"/>
        <v>1.8076392781700314</v>
      </c>
      <c r="BG47">
        <f t="shared" si="22"/>
        <v>1.1368508444104005E-2</v>
      </c>
      <c r="BH47">
        <f t="shared" si="23"/>
        <v>41.25275954854385</v>
      </c>
      <c r="BI47">
        <f t="shared" si="24"/>
        <v>0.83117131894908058</v>
      </c>
      <c r="BJ47">
        <f t="shared" si="25"/>
        <v>58.183471256859342</v>
      </c>
      <c r="BK47">
        <f t="shared" si="26"/>
        <v>499.4710399441359</v>
      </c>
      <c r="BL47">
        <f t="shared" si="27"/>
        <v>9.4206236738105062E-4</v>
      </c>
    </row>
    <row r="48" spans="1:64" x14ac:dyDescent="0.2">
      <c r="A48" s="1">
        <v>35</v>
      </c>
      <c r="B48" s="1" t="s">
        <v>149</v>
      </c>
      <c r="C48" s="1" t="s">
        <v>91</v>
      </c>
      <c r="D48" s="1" t="s">
        <v>150</v>
      </c>
      <c r="E48" s="1" t="s">
        <v>84</v>
      </c>
      <c r="F48" s="1" t="s">
        <v>84</v>
      </c>
      <c r="G48" s="1">
        <v>7358.0000325292349</v>
      </c>
      <c r="H48" s="1">
        <v>0</v>
      </c>
      <c r="I48">
        <f t="shared" si="0"/>
        <v>0.64812388516577923</v>
      </c>
      <c r="J48">
        <f t="shared" si="1"/>
        <v>1.1883380417655538E-2</v>
      </c>
      <c r="K48">
        <f t="shared" si="2"/>
        <v>399.07042771808909</v>
      </c>
      <c r="L48">
        <f t="shared" si="3"/>
        <v>0.21805553571408751</v>
      </c>
      <c r="M48">
        <f t="shared" si="4"/>
        <v>1.7638817656205878</v>
      </c>
      <c r="N48">
        <f t="shared" si="5"/>
        <v>30.275596618652344</v>
      </c>
      <c r="O48" s="1">
        <v>2</v>
      </c>
      <c r="P48">
        <f t="shared" si="6"/>
        <v>4.644859790802002</v>
      </c>
      <c r="Q48" s="1">
        <v>0</v>
      </c>
      <c r="R48">
        <f t="shared" si="7"/>
        <v>4.644859790802002</v>
      </c>
      <c r="S48" s="1">
        <v>30.879583358764648</v>
      </c>
      <c r="T48" s="1">
        <v>30.275596618652344</v>
      </c>
      <c r="U48" s="1">
        <v>30.920541763305664</v>
      </c>
      <c r="V48" s="1">
        <v>500.05230712890625</v>
      </c>
      <c r="W48" s="1">
        <v>499.74948120117188</v>
      </c>
      <c r="X48" s="1">
        <v>25.733457565307617</v>
      </c>
      <c r="Y48" s="1">
        <v>25.818424224853516</v>
      </c>
      <c r="Z48" s="1">
        <v>57.048110961914062</v>
      </c>
      <c r="AA48" s="1">
        <v>57.236473083496094</v>
      </c>
      <c r="AB48" s="1">
        <v>500.02127075195312</v>
      </c>
      <c r="AC48" s="1">
        <v>114.06374359130859</v>
      </c>
      <c r="AD48" s="1">
        <v>1.4410331845283508E-2</v>
      </c>
      <c r="AE48" s="1">
        <v>99.327445983886719</v>
      </c>
      <c r="AF48" s="1">
        <v>-2.4317779541015625</v>
      </c>
      <c r="AG48" s="1">
        <v>0.22916406393051147</v>
      </c>
      <c r="AH48" s="1">
        <v>0.13964313268661499</v>
      </c>
      <c r="AI48" s="1">
        <v>7.3017398826777935E-3</v>
      </c>
      <c r="AJ48" s="1">
        <v>0.12822224199771881</v>
      </c>
      <c r="AK48" s="1">
        <v>4.8971562646329403E-3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8"/>
        <v>2.5001063537597652</v>
      </c>
      <c r="AT48">
        <f t="shared" si="9"/>
        <v>2.180555357140875E-4</v>
      </c>
      <c r="AU48">
        <f t="shared" si="10"/>
        <v>303.42559661865232</v>
      </c>
      <c r="AV48">
        <f t="shared" si="11"/>
        <v>304.02958335876463</v>
      </c>
      <c r="AW48">
        <f t="shared" si="12"/>
        <v>18.25019856668564</v>
      </c>
      <c r="AX48">
        <f t="shared" si="13"/>
        <v>6.0683415025176518E-2</v>
      </c>
      <c r="AY48">
        <f t="shared" si="14"/>
        <v>4.3283599032037978</v>
      </c>
      <c r="AZ48">
        <f t="shared" si="15"/>
        <v>43.576675714645489</v>
      </c>
      <c r="BA48">
        <f t="shared" si="16"/>
        <v>17.758251489791974</v>
      </c>
      <c r="BB48">
        <f t="shared" si="17"/>
        <v>30.577589988708496</v>
      </c>
      <c r="BC48">
        <f t="shared" si="18"/>
        <v>4.4038557485028935</v>
      </c>
      <c r="BD48">
        <f t="shared" si="19"/>
        <v>1.1853055633797266E-2</v>
      </c>
      <c r="BE48">
        <f t="shared" si="20"/>
        <v>2.56447813758321</v>
      </c>
      <c r="BF48">
        <f t="shared" si="21"/>
        <v>1.8393776109196835</v>
      </c>
      <c r="BG48">
        <f t="shared" si="22"/>
        <v>7.4108783081288055E-3</v>
      </c>
      <c r="BH48">
        <f t="shared" si="23"/>
        <v>39.638646352935069</v>
      </c>
      <c r="BI48">
        <f t="shared" si="24"/>
        <v>0.79854095447763984</v>
      </c>
      <c r="BJ48">
        <f t="shared" si="25"/>
        <v>57.891185034385686</v>
      </c>
      <c r="BK48">
        <f t="shared" si="26"/>
        <v>499.561107970465</v>
      </c>
      <c r="BL48">
        <f t="shared" si="27"/>
        <v>7.5107247467221482E-4</v>
      </c>
    </row>
    <row r="49" spans="1:64" x14ac:dyDescent="0.2">
      <c r="A49" s="1">
        <v>36</v>
      </c>
      <c r="B49" s="1" t="s">
        <v>151</v>
      </c>
      <c r="C49" s="1" t="s">
        <v>82</v>
      </c>
      <c r="D49" s="1" t="s">
        <v>152</v>
      </c>
      <c r="E49" s="1" t="s">
        <v>153</v>
      </c>
      <c r="F49" s="1" t="s">
        <v>84</v>
      </c>
      <c r="G49" s="1">
        <v>7468.000032460317</v>
      </c>
      <c r="H49" s="1">
        <v>0</v>
      </c>
      <c r="I49">
        <f t="shared" si="0"/>
        <v>4.4384707092416722</v>
      </c>
      <c r="J49">
        <f t="shared" si="1"/>
        <v>6.5510016540496221E-2</v>
      </c>
      <c r="K49">
        <f t="shared" si="2"/>
        <v>375.96731912848924</v>
      </c>
      <c r="L49">
        <f t="shared" si="3"/>
        <v>1.1566795476847205</v>
      </c>
      <c r="M49">
        <f t="shared" si="4"/>
        <v>1.7161832357566933</v>
      </c>
      <c r="N49">
        <f t="shared" si="5"/>
        <v>30.315763473510742</v>
      </c>
      <c r="O49" s="1">
        <v>2</v>
      </c>
      <c r="P49">
        <f t="shared" si="6"/>
        <v>4.644859790802002</v>
      </c>
      <c r="Q49" s="1">
        <v>0</v>
      </c>
      <c r="R49">
        <f t="shared" si="7"/>
        <v>4.644859790802002</v>
      </c>
      <c r="S49" s="1">
        <v>31.081096649169922</v>
      </c>
      <c r="T49" s="1">
        <v>30.315763473510742</v>
      </c>
      <c r="U49" s="1">
        <v>31.119123458862305</v>
      </c>
      <c r="V49" s="1">
        <v>500.1829833984375</v>
      </c>
      <c r="W49" s="1">
        <v>498.1771240234375</v>
      </c>
      <c r="X49" s="1">
        <v>25.948827743530273</v>
      </c>
      <c r="Y49" s="1">
        <v>26.399280548095703</v>
      </c>
      <c r="Z49" s="1">
        <v>56.867855072021484</v>
      </c>
      <c r="AA49" s="1">
        <v>57.855037689208984</v>
      </c>
      <c r="AB49" s="1">
        <v>500.00534057617188</v>
      </c>
      <c r="AC49" s="1">
        <v>113.865234375</v>
      </c>
      <c r="AD49" s="1">
        <v>4.1455794125795364E-2</v>
      </c>
      <c r="AE49" s="1">
        <v>99.326667785644531</v>
      </c>
      <c r="AF49" s="1">
        <v>-2.4846007823944092</v>
      </c>
      <c r="AG49" s="1">
        <v>0.21880057454109192</v>
      </c>
      <c r="AH49" s="1">
        <v>0.10394618660211563</v>
      </c>
      <c r="AI49" s="1">
        <v>3.1023004557937384E-3</v>
      </c>
      <c r="AJ49" s="1">
        <v>9.7409188747406006E-2</v>
      </c>
      <c r="AK49" s="1">
        <v>3.4394701942801476E-3</v>
      </c>
      <c r="AL49" s="1">
        <v>0.75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8"/>
        <v>2.5000267028808589</v>
      </c>
      <c r="AT49">
        <f t="shared" si="9"/>
        <v>1.1566795476847206E-3</v>
      </c>
      <c r="AU49">
        <f t="shared" si="10"/>
        <v>303.46576347351072</v>
      </c>
      <c r="AV49">
        <f t="shared" si="11"/>
        <v>304.2310966491699</v>
      </c>
      <c r="AW49">
        <f t="shared" si="12"/>
        <v>18.218437092786189</v>
      </c>
      <c r="AX49">
        <f t="shared" si="13"/>
        <v>-8.968912505644297E-2</v>
      </c>
      <c r="AY49">
        <f t="shared" si="14"/>
        <v>4.3383358045374232</v>
      </c>
      <c r="AZ49">
        <f t="shared" si="15"/>
        <v>43.677452402812143</v>
      </c>
      <c r="BA49">
        <f t="shared" si="16"/>
        <v>17.27817185471644</v>
      </c>
      <c r="BB49">
        <f t="shared" si="17"/>
        <v>30.698430061340332</v>
      </c>
      <c r="BC49">
        <f t="shared" si="18"/>
        <v>4.434384608989336</v>
      </c>
      <c r="BD49">
        <f t="shared" si="19"/>
        <v>6.4598928357898239E-2</v>
      </c>
      <c r="BE49">
        <f t="shared" si="20"/>
        <v>2.6221525687807299</v>
      </c>
      <c r="BF49">
        <f t="shared" si="21"/>
        <v>1.8122320402086061</v>
      </c>
      <c r="BG49">
        <f t="shared" si="22"/>
        <v>4.0455209081215741E-2</v>
      </c>
      <c r="BH49">
        <f t="shared" si="23"/>
        <v>37.343581005334848</v>
      </c>
      <c r="BI49">
        <f t="shared" si="24"/>
        <v>0.75468603634799036</v>
      </c>
      <c r="BJ49">
        <f t="shared" si="25"/>
        <v>59.575184329235974</v>
      </c>
      <c r="BK49">
        <f t="shared" si="26"/>
        <v>496.88710974370792</v>
      </c>
      <c r="BL49">
        <f t="shared" si="27"/>
        <v>5.3215852345088067E-3</v>
      </c>
    </row>
    <row r="50" spans="1:64" x14ac:dyDescent="0.2">
      <c r="A50" s="1">
        <v>37</v>
      </c>
      <c r="B50" s="1" t="s">
        <v>154</v>
      </c>
      <c r="C50" s="1" t="s">
        <v>82</v>
      </c>
      <c r="D50" s="1" t="s">
        <v>155</v>
      </c>
      <c r="E50" s="1" t="s">
        <v>153</v>
      </c>
      <c r="F50" s="1" t="s">
        <v>84</v>
      </c>
      <c r="G50" s="1">
        <v>7567.0000325292349</v>
      </c>
      <c r="H50" s="1">
        <v>0</v>
      </c>
      <c r="I50">
        <f t="shared" si="0"/>
        <v>3.9010816923058607</v>
      </c>
      <c r="J50">
        <f t="shared" si="1"/>
        <v>4.7859069030817616E-2</v>
      </c>
      <c r="K50">
        <f t="shared" si="2"/>
        <v>354.43306326549094</v>
      </c>
      <c r="L50">
        <f t="shared" si="3"/>
        <v>0.8562751878209186</v>
      </c>
      <c r="M50">
        <f t="shared" si="4"/>
        <v>1.732238178876389</v>
      </c>
      <c r="N50">
        <f t="shared" si="5"/>
        <v>30.399948120117188</v>
      </c>
      <c r="O50" s="1">
        <v>2</v>
      </c>
      <c r="P50">
        <f t="shared" si="6"/>
        <v>4.644859790802002</v>
      </c>
      <c r="Q50" s="1">
        <v>0</v>
      </c>
      <c r="R50">
        <f t="shared" si="7"/>
        <v>4.644859790802002</v>
      </c>
      <c r="S50" s="1">
        <v>31.227121353149414</v>
      </c>
      <c r="T50" s="1">
        <v>30.399948120117188</v>
      </c>
      <c r="U50" s="1">
        <v>31.287538528442383</v>
      </c>
      <c r="V50" s="1">
        <v>500.04702758789062</v>
      </c>
      <c r="W50" s="1">
        <v>498.31597900390625</v>
      </c>
      <c r="X50" s="1">
        <v>26.115985870361328</v>
      </c>
      <c r="Y50" s="1">
        <v>26.449424743652344</v>
      </c>
      <c r="Z50" s="1">
        <v>56.758815765380859</v>
      </c>
      <c r="AA50" s="1">
        <v>57.483493804931641</v>
      </c>
      <c r="AB50" s="1">
        <v>500.01800537109375</v>
      </c>
      <c r="AC50" s="1">
        <v>114.02989959716797</v>
      </c>
      <c r="AD50" s="1">
        <v>6.3265763223171234E-2</v>
      </c>
      <c r="AE50" s="1">
        <v>99.324310302734375</v>
      </c>
      <c r="AF50" s="1">
        <v>-2.4580214023590088</v>
      </c>
      <c r="AG50" s="1">
        <v>0.21944707632064819</v>
      </c>
      <c r="AH50" s="1">
        <v>2.7602177113294601E-2</v>
      </c>
      <c r="AI50" s="1">
        <v>3.4365318715572357E-3</v>
      </c>
      <c r="AJ50" s="1">
        <v>2.1513704210519791E-2</v>
      </c>
      <c r="AK50" s="1">
        <v>2.1240317728370428E-3</v>
      </c>
      <c r="AL50" s="1">
        <v>0.75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8"/>
        <v>2.5000900268554687</v>
      </c>
      <c r="AT50">
        <f t="shared" si="9"/>
        <v>8.5627518782091863E-4</v>
      </c>
      <c r="AU50">
        <f t="shared" si="10"/>
        <v>303.54994812011716</v>
      </c>
      <c r="AV50">
        <f t="shared" si="11"/>
        <v>304.37712135314939</v>
      </c>
      <c r="AW50">
        <f t="shared" si="12"/>
        <v>18.244783527744175</v>
      </c>
      <c r="AX50">
        <f t="shared" si="13"/>
        <v>-3.6219454488855579E-2</v>
      </c>
      <c r="AY50">
        <f t="shared" si="14"/>
        <v>4.359309049443735</v>
      </c>
      <c r="AZ50">
        <f t="shared" si="15"/>
        <v>43.88964832634457</v>
      </c>
      <c r="BA50">
        <f t="shared" si="16"/>
        <v>17.440223582692227</v>
      </c>
      <c r="BB50">
        <f t="shared" si="17"/>
        <v>30.813534736633301</v>
      </c>
      <c r="BC50">
        <f t="shared" si="18"/>
        <v>4.4636357722368212</v>
      </c>
      <c r="BD50">
        <f t="shared" si="19"/>
        <v>4.7370974483304462E-2</v>
      </c>
      <c r="BE50">
        <f t="shared" si="20"/>
        <v>2.627070870567346</v>
      </c>
      <c r="BF50">
        <f t="shared" si="21"/>
        <v>1.8365649016694752</v>
      </c>
      <c r="BG50">
        <f t="shared" si="22"/>
        <v>2.9650327793110602E-2</v>
      </c>
      <c r="BH50">
        <f t="shared" si="23"/>
        <v>35.203819557330313</v>
      </c>
      <c r="BI50">
        <f t="shared" si="24"/>
        <v>0.71126168575604232</v>
      </c>
      <c r="BJ50">
        <f t="shared" si="25"/>
        <v>59.235040763682953</v>
      </c>
      <c r="BK50">
        <f t="shared" si="26"/>
        <v>497.18215354483817</v>
      </c>
      <c r="BL50">
        <f t="shared" si="27"/>
        <v>4.6478082815045174E-3</v>
      </c>
    </row>
    <row r="51" spans="1:64" x14ac:dyDescent="0.2">
      <c r="A51" s="1">
        <v>38</v>
      </c>
      <c r="B51" s="1" t="s">
        <v>156</v>
      </c>
      <c r="C51" s="1" t="s">
        <v>88</v>
      </c>
      <c r="D51" s="1" t="s">
        <v>157</v>
      </c>
      <c r="E51" s="1" t="s">
        <v>153</v>
      </c>
      <c r="F51" s="1" t="s">
        <v>84</v>
      </c>
      <c r="G51" s="1">
        <v>7680.500032494776</v>
      </c>
      <c r="H51" s="1">
        <v>0</v>
      </c>
      <c r="I51">
        <f t="shared" si="0"/>
        <v>2.5409489701992878</v>
      </c>
      <c r="J51">
        <f t="shared" si="1"/>
        <v>7.5585332917553427E-2</v>
      </c>
      <c r="K51">
        <f t="shared" si="2"/>
        <v>430.92298624119888</v>
      </c>
      <c r="L51">
        <f t="shared" si="3"/>
        <v>1.3102777597738089</v>
      </c>
      <c r="M51">
        <f t="shared" si="4"/>
        <v>1.6881804766017408</v>
      </c>
      <c r="N51">
        <f t="shared" si="5"/>
        <v>30.288129806518555</v>
      </c>
      <c r="O51" s="1">
        <v>2</v>
      </c>
      <c r="P51">
        <f t="shared" si="6"/>
        <v>4.644859790802002</v>
      </c>
      <c r="Q51" s="1">
        <v>0</v>
      </c>
      <c r="R51">
        <f t="shared" si="7"/>
        <v>4.644859790802002</v>
      </c>
      <c r="S51" s="1">
        <v>31.145397186279297</v>
      </c>
      <c r="T51" s="1">
        <v>30.288129806518555</v>
      </c>
      <c r="U51" s="1">
        <v>31.243984222412109</v>
      </c>
      <c r="V51" s="1">
        <v>499.80648803710938</v>
      </c>
      <c r="W51" s="1">
        <v>498.52886962890625</v>
      </c>
      <c r="X51" s="1">
        <v>26.105545043945312</v>
      </c>
      <c r="Y51" s="1">
        <v>26.615688323974609</v>
      </c>
      <c r="Z51" s="1">
        <v>56.994396209716797</v>
      </c>
      <c r="AA51" s="1">
        <v>58.108158111572266</v>
      </c>
      <c r="AB51" s="1">
        <v>500.01788330078125</v>
      </c>
      <c r="AC51" s="1">
        <v>114.73793792724609</v>
      </c>
      <c r="AD51" s="1">
        <v>8.961872011423111E-2</v>
      </c>
      <c r="AE51" s="1">
        <v>99.313232421875</v>
      </c>
      <c r="AF51" s="1">
        <v>-2.5021331310272217</v>
      </c>
      <c r="AG51" s="1">
        <v>0.20805181562900543</v>
      </c>
      <c r="AH51" s="1">
        <v>7.180100679397583E-2</v>
      </c>
      <c r="AI51" s="1">
        <v>5.8884508907794952E-3</v>
      </c>
      <c r="AJ51" s="1">
        <v>7.3050446808338165E-2</v>
      </c>
      <c r="AK51" s="1">
        <v>5.57741429656744E-3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8"/>
        <v>2.500089416503906</v>
      </c>
      <c r="AT51">
        <f t="shared" si="9"/>
        <v>1.3102777597738089E-3</v>
      </c>
      <c r="AU51">
        <f t="shared" si="10"/>
        <v>303.43812980651853</v>
      </c>
      <c r="AV51">
        <f t="shared" si="11"/>
        <v>304.29539718627927</v>
      </c>
      <c r="AW51">
        <f t="shared" si="12"/>
        <v>18.358069658024533</v>
      </c>
      <c r="AX51">
        <f t="shared" si="13"/>
        <v>-0.110725746088739</v>
      </c>
      <c r="AY51">
        <f t="shared" si="14"/>
        <v>4.3314705171888157</v>
      </c>
      <c r="AZ51">
        <f t="shared" si="15"/>
        <v>43.614233587615601</v>
      </c>
      <c r="BA51">
        <f t="shared" si="16"/>
        <v>16.998545263640992</v>
      </c>
      <c r="BB51">
        <f t="shared" si="17"/>
        <v>30.716763496398926</v>
      </c>
      <c r="BC51">
        <f t="shared" si="18"/>
        <v>4.4390324119197366</v>
      </c>
      <c r="BD51">
        <f t="shared" si="19"/>
        <v>7.4375035498026251E-2</v>
      </c>
      <c r="BE51">
        <f t="shared" si="20"/>
        <v>2.643290040587075</v>
      </c>
      <c r="BF51">
        <f t="shared" si="21"/>
        <v>1.7957423713326617</v>
      </c>
      <c r="BG51">
        <f t="shared" si="22"/>
        <v>4.6591640551443034E-2</v>
      </c>
      <c r="BH51">
        <f t="shared" si="23"/>
        <v>42.796354688500628</v>
      </c>
      <c r="BI51">
        <f t="shared" si="24"/>
        <v>0.86438923098268783</v>
      </c>
      <c r="BJ51">
        <f t="shared" si="25"/>
        <v>60.253618749896717</v>
      </c>
      <c r="BK51">
        <f t="shared" si="26"/>
        <v>497.79035840052387</v>
      </c>
      <c r="BL51">
        <f t="shared" si="27"/>
        <v>3.0756194436000837E-3</v>
      </c>
    </row>
    <row r="52" spans="1:64" x14ac:dyDescent="0.2">
      <c r="A52" s="1">
        <v>39</v>
      </c>
      <c r="B52" s="1" t="s">
        <v>158</v>
      </c>
      <c r="C52" s="1" t="s">
        <v>91</v>
      </c>
      <c r="D52" s="1" t="s">
        <v>159</v>
      </c>
      <c r="E52" s="1" t="s">
        <v>153</v>
      </c>
      <c r="F52" s="1" t="s">
        <v>84</v>
      </c>
      <c r="G52" s="1">
        <v>7792.0000325292349</v>
      </c>
      <c r="H52" s="1">
        <v>0</v>
      </c>
      <c r="I52">
        <f t="shared" si="0"/>
        <v>2.6778591764530741</v>
      </c>
      <c r="J52">
        <f t="shared" si="1"/>
        <v>4.9303182338307827E-2</v>
      </c>
      <c r="K52">
        <f t="shared" si="2"/>
        <v>398.43290556243926</v>
      </c>
      <c r="L52">
        <f t="shared" si="3"/>
        <v>0.86279991569752057</v>
      </c>
      <c r="M52">
        <f t="shared" si="4"/>
        <v>1.6951067277713157</v>
      </c>
      <c r="N52">
        <f t="shared" si="5"/>
        <v>30.193992614746094</v>
      </c>
      <c r="O52" s="1">
        <v>2</v>
      </c>
      <c r="P52">
        <f t="shared" si="6"/>
        <v>4.644859790802002</v>
      </c>
      <c r="Q52" s="1">
        <v>0</v>
      </c>
      <c r="R52">
        <f t="shared" si="7"/>
        <v>4.644859790802002</v>
      </c>
      <c r="S52" s="1">
        <v>31.041408538818359</v>
      </c>
      <c r="T52" s="1">
        <v>30.193992614746094</v>
      </c>
      <c r="U52" s="1">
        <v>31.181524276733398</v>
      </c>
      <c r="V52" s="1">
        <v>500.04391479492188</v>
      </c>
      <c r="W52" s="1">
        <v>498.80068969726562</v>
      </c>
      <c r="X52" s="1">
        <v>25.976768493652344</v>
      </c>
      <c r="Y52" s="1">
        <v>26.312789916992188</v>
      </c>
      <c r="Z52" s="1">
        <v>57.046764373779297</v>
      </c>
      <c r="AA52" s="1">
        <v>57.784690856933594</v>
      </c>
      <c r="AB52" s="1">
        <v>500.0260009765625</v>
      </c>
      <c r="AC52" s="1">
        <v>114.92417907714844</v>
      </c>
      <c r="AD52" s="1">
        <v>2.9902257025241852E-2</v>
      </c>
      <c r="AE52" s="1">
        <v>99.307121276855469</v>
      </c>
      <c r="AF52" s="1">
        <v>-2.6500930786132812</v>
      </c>
      <c r="AG52" s="1">
        <v>0.21699032187461853</v>
      </c>
      <c r="AH52" s="1">
        <v>7.994166761636734E-2</v>
      </c>
      <c r="AI52" s="1">
        <v>1.8926564371213317E-3</v>
      </c>
      <c r="AJ52" s="1">
        <v>4.8702530562877655E-2</v>
      </c>
      <c r="AK52" s="1">
        <v>3.4765454474836588E-3</v>
      </c>
      <c r="AL52" s="1">
        <v>0.75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8"/>
        <v>2.5001300048828123</v>
      </c>
      <c r="AT52">
        <f t="shared" si="9"/>
        <v>8.6279991569752055E-4</v>
      </c>
      <c r="AU52">
        <f t="shared" si="10"/>
        <v>303.34399261474607</v>
      </c>
      <c r="AV52">
        <f t="shared" si="11"/>
        <v>304.19140853881834</v>
      </c>
      <c r="AW52">
        <f t="shared" si="12"/>
        <v>18.387868241342858</v>
      </c>
      <c r="AX52">
        <f t="shared" si="13"/>
        <v>-3.5916043598555471E-2</v>
      </c>
      <c r="AY52">
        <f t="shared" si="14"/>
        <v>4.3081541471904785</v>
      </c>
      <c r="AZ52">
        <f t="shared" si="15"/>
        <v>43.382126999532083</v>
      </c>
      <c r="BA52">
        <f t="shared" si="16"/>
        <v>17.069337082539896</v>
      </c>
      <c r="BB52">
        <f t="shared" si="17"/>
        <v>30.617700576782227</v>
      </c>
      <c r="BC52">
        <f t="shared" si="18"/>
        <v>4.4139688625744817</v>
      </c>
      <c r="BD52">
        <f t="shared" si="19"/>
        <v>4.8785346932380652E-2</v>
      </c>
      <c r="BE52">
        <f t="shared" si="20"/>
        <v>2.6130474194191629</v>
      </c>
      <c r="BF52">
        <f t="shared" si="21"/>
        <v>1.8009214431553189</v>
      </c>
      <c r="BG52">
        <f t="shared" si="22"/>
        <v>3.0536947069703339E-2</v>
      </c>
      <c r="BH52">
        <f t="shared" si="23"/>
        <v>39.567224873379054</v>
      </c>
      <c r="BI52">
        <f t="shared" si="24"/>
        <v>0.79878178557503188</v>
      </c>
      <c r="BJ52">
        <f t="shared" si="25"/>
        <v>59.6610768686608</v>
      </c>
      <c r="BK52">
        <f t="shared" si="26"/>
        <v>498.02238635743811</v>
      </c>
      <c r="BL52">
        <f t="shared" si="27"/>
        <v>3.2079674839184955E-3</v>
      </c>
    </row>
    <row r="53" spans="1:64" x14ac:dyDescent="0.2">
      <c r="A53" s="1">
        <v>40</v>
      </c>
      <c r="B53" s="1" t="s">
        <v>160</v>
      </c>
      <c r="C53" s="1" t="s">
        <v>91</v>
      </c>
      <c r="D53" s="1" t="s">
        <v>161</v>
      </c>
      <c r="E53" s="1" t="s">
        <v>153</v>
      </c>
      <c r="F53" s="1" t="s">
        <v>84</v>
      </c>
      <c r="G53" s="1">
        <v>7896.0000325292349</v>
      </c>
      <c r="H53" s="1">
        <v>0</v>
      </c>
      <c r="I53">
        <f t="shared" si="0"/>
        <v>2.0654930790387822</v>
      </c>
      <c r="J53">
        <f t="shared" si="1"/>
        <v>4.4772380040619932E-2</v>
      </c>
      <c r="K53">
        <f t="shared" si="2"/>
        <v>411.66940979873493</v>
      </c>
      <c r="L53">
        <f t="shared" si="3"/>
        <v>0.78053709410887229</v>
      </c>
      <c r="M53">
        <f t="shared" si="4"/>
        <v>1.687318149051487</v>
      </c>
      <c r="N53">
        <f t="shared" si="5"/>
        <v>30.123441696166992</v>
      </c>
      <c r="O53" s="1">
        <v>2</v>
      </c>
      <c r="P53">
        <f t="shared" si="6"/>
        <v>4.644859790802002</v>
      </c>
      <c r="Q53" s="1">
        <v>0</v>
      </c>
      <c r="R53">
        <f t="shared" si="7"/>
        <v>4.644859790802002</v>
      </c>
      <c r="S53" s="1">
        <v>30.971105575561523</v>
      </c>
      <c r="T53" s="1">
        <v>30.123441696166992</v>
      </c>
      <c r="U53" s="1">
        <v>31.119155883789062</v>
      </c>
      <c r="V53" s="1">
        <v>499.8779296875</v>
      </c>
      <c r="W53" s="1">
        <v>498.89599609375</v>
      </c>
      <c r="X53" s="1">
        <v>25.911380767822266</v>
      </c>
      <c r="Y53" s="1">
        <v>26.215402603149414</v>
      </c>
      <c r="Z53" s="1">
        <v>57.132976531982422</v>
      </c>
      <c r="AA53" s="1">
        <v>57.803321838378906</v>
      </c>
      <c r="AB53" s="1">
        <v>500.013427734375</v>
      </c>
      <c r="AC53" s="1">
        <v>114.92317199707031</v>
      </c>
      <c r="AD53" s="1">
        <v>0.12782999873161316</v>
      </c>
      <c r="AE53" s="1">
        <v>99.309303283691406</v>
      </c>
      <c r="AF53" s="1">
        <v>-2.5672500133514404</v>
      </c>
      <c r="AG53" s="1">
        <v>0.2113308310508728</v>
      </c>
      <c r="AH53" s="1">
        <v>0.11353442072868347</v>
      </c>
      <c r="AI53" s="1">
        <v>2.735520713031292E-3</v>
      </c>
      <c r="AJ53" s="1">
        <v>9.916137158870697E-2</v>
      </c>
      <c r="AK53" s="1">
        <v>1.2179027544334531E-3</v>
      </c>
      <c r="AL53" s="1">
        <v>0.5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8"/>
        <v>2.5000671386718745</v>
      </c>
      <c r="AT53">
        <f t="shared" si="9"/>
        <v>7.8053709410887226E-4</v>
      </c>
      <c r="AU53">
        <f t="shared" si="10"/>
        <v>303.27344169616697</v>
      </c>
      <c r="AV53">
        <f t="shared" si="11"/>
        <v>304.1211055755615</v>
      </c>
      <c r="AW53">
        <f t="shared" si="12"/>
        <v>18.387707108533959</v>
      </c>
      <c r="AX53">
        <f t="shared" si="13"/>
        <v>-2.2109869801886273E-2</v>
      </c>
      <c r="AY53">
        <f t="shared" si="14"/>
        <v>4.2907515168717252</v>
      </c>
      <c r="AZ53">
        <f t="shared" si="15"/>
        <v>43.205937157917347</v>
      </c>
      <c r="BA53">
        <f t="shared" si="16"/>
        <v>16.990534554767933</v>
      </c>
      <c r="BB53">
        <f t="shared" si="17"/>
        <v>30.547273635864258</v>
      </c>
      <c r="BC53">
        <f t="shared" si="18"/>
        <v>4.3962254633404498</v>
      </c>
      <c r="BD53">
        <f t="shared" si="19"/>
        <v>4.4344933720423453E-2</v>
      </c>
      <c r="BE53">
        <f t="shared" si="20"/>
        <v>2.6034333678202382</v>
      </c>
      <c r="BF53">
        <f t="shared" si="21"/>
        <v>1.7927920955202117</v>
      </c>
      <c r="BG53">
        <f t="shared" si="22"/>
        <v>2.7753672587927755E-2</v>
      </c>
      <c r="BH53">
        <f t="shared" si="23"/>
        <v>40.88260227032081</v>
      </c>
      <c r="BI53">
        <f t="shared" si="24"/>
        <v>0.82516078104859381</v>
      </c>
      <c r="BJ53">
        <f t="shared" si="25"/>
        <v>59.650334749513888</v>
      </c>
      <c r="BK53">
        <f t="shared" si="26"/>
        <v>498.29567320300868</v>
      </c>
      <c r="BL53">
        <f t="shared" si="27"/>
        <v>2.4725752241736218E-3</v>
      </c>
    </row>
    <row r="54" spans="1:64" x14ac:dyDescent="0.2">
      <c r="A54" s="1">
        <v>41</v>
      </c>
      <c r="B54" s="1" t="s">
        <v>162</v>
      </c>
      <c r="C54" s="1" t="s">
        <v>88</v>
      </c>
      <c r="D54" s="1" t="s">
        <v>163</v>
      </c>
      <c r="E54" s="1" t="s">
        <v>153</v>
      </c>
      <c r="F54" s="1" t="s">
        <v>84</v>
      </c>
      <c r="G54" s="1">
        <v>8011.500032494776</v>
      </c>
      <c r="H54" s="1">
        <v>0</v>
      </c>
      <c r="I54">
        <f t="shared" si="0"/>
        <v>2.8471315211653834</v>
      </c>
      <c r="J54">
        <f t="shared" si="1"/>
        <v>4.0119751074301539E-2</v>
      </c>
      <c r="K54">
        <f t="shared" si="2"/>
        <v>372.08079438923062</v>
      </c>
      <c r="L54">
        <f t="shared" si="3"/>
        <v>0.70410955005778886</v>
      </c>
      <c r="M54">
        <f t="shared" si="4"/>
        <v>1.6968964258776271</v>
      </c>
      <c r="N54">
        <f t="shared" si="5"/>
        <v>30.154430389404297</v>
      </c>
      <c r="O54" s="1">
        <v>2</v>
      </c>
      <c r="P54">
        <f t="shared" si="6"/>
        <v>4.644859790802002</v>
      </c>
      <c r="Q54" s="1">
        <v>0</v>
      </c>
      <c r="R54">
        <f t="shared" si="7"/>
        <v>4.644859790802002</v>
      </c>
      <c r="S54" s="1">
        <v>30.954547882080078</v>
      </c>
      <c r="T54" s="1">
        <v>30.154430389404297</v>
      </c>
      <c r="U54" s="1">
        <v>31.080724716186523</v>
      </c>
      <c r="V54" s="1">
        <v>500.06265258789062</v>
      </c>
      <c r="W54" s="1">
        <v>498.78338623046875</v>
      </c>
      <c r="X54" s="1">
        <v>25.921380996704102</v>
      </c>
      <c r="Y54" s="1">
        <v>26.195632934570312</v>
      </c>
      <c r="Z54" s="1">
        <v>57.209491729736328</v>
      </c>
      <c r="AA54" s="1">
        <v>57.814773559570312</v>
      </c>
      <c r="AB54" s="1">
        <v>500.02560424804688</v>
      </c>
      <c r="AC54" s="1">
        <v>114.85061645507812</v>
      </c>
      <c r="AD54" s="1">
        <v>5.5042963474988937E-2</v>
      </c>
      <c r="AE54" s="1">
        <v>99.31011962890625</v>
      </c>
      <c r="AF54" s="1">
        <v>-2.61470627784729</v>
      </c>
      <c r="AG54" s="1">
        <v>0.21476081013679504</v>
      </c>
      <c r="AH54" s="1">
        <v>4.6700738370418549E-2</v>
      </c>
      <c r="AI54" s="1">
        <v>2.4801804684102535E-3</v>
      </c>
      <c r="AJ54" s="1">
        <v>3.6904975771903992E-2</v>
      </c>
      <c r="AK54" s="1">
        <v>2.3250109516084194E-3</v>
      </c>
      <c r="AL54" s="1">
        <v>0.75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8"/>
        <v>2.5001280212402341</v>
      </c>
      <c r="AT54">
        <f t="shared" si="9"/>
        <v>7.0410955005778889E-4</v>
      </c>
      <c r="AU54">
        <f t="shared" si="10"/>
        <v>303.30443038940427</v>
      </c>
      <c r="AV54">
        <f t="shared" si="11"/>
        <v>304.10454788208006</v>
      </c>
      <c r="AW54">
        <f t="shared" si="12"/>
        <v>18.376098222074688</v>
      </c>
      <c r="AX54">
        <f t="shared" si="13"/>
        <v>-1.1495096888283474E-2</v>
      </c>
      <c r="AY54">
        <f t="shared" si="14"/>
        <v>4.2983878663647213</v>
      </c>
      <c r="AZ54">
        <f t="shared" si="15"/>
        <v>43.282475969484054</v>
      </c>
      <c r="BA54">
        <f t="shared" si="16"/>
        <v>17.086843034913741</v>
      </c>
      <c r="BB54">
        <f t="shared" si="17"/>
        <v>30.554489135742188</v>
      </c>
      <c r="BC54">
        <f t="shared" si="18"/>
        <v>4.3980404782808078</v>
      </c>
      <c r="BD54">
        <f t="shared" si="19"/>
        <v>3.9776186195975671E-2</v>
      </c>
      <c r="BE54">
        <f t="shared" si="20"/>
        <v>2.6014914404870941</v>
      </c>
      <c r="BF54">
        <f t="shared" si="21"/>
        <v>1.7965490377937137</v>
      </c>
      <c r="BG54">
        <f t="shared" si="22"/>
        <v>2.4890756917631769E-2</v>
      </c>
      <c r="BH54">
        <f t="shared" si="23"/>
        <v>36.951388202412964</v>
      </c>
      <c r="BI54">
        <f t="shared" si="24"/>
        <v>0.74597671987676495</v>
      </c>
      <c r="BJ54">
        <f t="shared" si="25"/>
        <v>59.451956054762753</v>
      </c>
      <c r="BK54">
        <f t="shared" si="26"/>
        <v>497.95588492220867</v>
      </c>
      <c r="BL54">
        <f t="shared" si="27"/>
        <v>3.3992476683933036E-3</v>
      </c>
    </row>
    <row r="55" spans="1:64" x14ac:dyDescent="0.2">
      <c r="A55" s="1">
        <v>42</v>
      </c>
      <c r="B55" s="1" t="s">
        <v>164</v>
      </c>
      <c r="C55" s="1" t="s">
        <v>88</v>
      </c>
      <c r="D55" s="1" t="s">
        <v>165</v>
      </c>
      <c r="E55" s="1" t="s">
        <v>166</v>
      </c>
      <c r="F55" s="1" t="s">
        <v>84</v>
      </c>
      <c r="G55" s="1">
        <v>8105.500032494776</v>
      </c>
      <c r="H55" s="1">
        <v>0</v>
      </c>
      <c r="I55">
        <f t="shared" si="0"/>
        <v>1.7813051412487755</v>
      </c>
      <c r="J55">
        <f t="shared" si="1"/>
        <v>6.0978921995644683E-2</v>
      </c>
      <c r="K55">
        <f t="shared" si="2"/>
        <v>438.60721254917087</v>
      </c>
      <c r="L55">
        <f t="shared" si="3"/>
        <v>1.0707302174066626</v>
      </c>
      <c r="M55">
        <f t="shared" si="4"/>
        <v>1.7049175714576581</v>
      </c>
      <c r="N55">
        <f t="shared" si="5"/>
        <v>30.254194259643555</v>
      </c>
      <c r="O55" s="1">
        <v>2</v>
      </c>
      <c r="P55">
        <f t="shared" si="6"/>
        <v>4.644859790802002</v>
      </c>
      <c r="Q55" s="1">
        <v>0</v>
      </c>
      <c r="R55">
        <f t="shared" si="7"/>
        <v>4.644859790802002</v>
      </c>
      <c r="S55" s="1">
        <v>31.025705337524414</v>
      </c>
      <c r="T55" s="1">
        <v>30.254194259643555</v>
      </c>
      <c r="U55" s="1">
        <v>31.132225036621094</v>
      </c>
      <c r="V55" s="1">
        <v>500.11935424804688</v>
      </c>
      <c r="W55" s="1">
        <v>499.19308471679688</v>
      </c>
      <c r="X55" s="1">
        <v>25.946599960327148</v>
      </c>
      <c r="Y55" s="1">
        <v>26.363576889038086</v>
      </c>
      <c r="Z55" s="1">
        <v>57.032501220703125</v>
      </c>
      <c r="AA55" s="1">
        <v>57.949047088623047</v>
      </c>
      <c r="AB55" s="1">
        <v>500.02859497070312</v>
      </c>
      <c r="AC55" s="1">
        <v>114.45907592773438</v>
      </c>
      <c r="AD55" s="1">
        <v>7.961958646774292E-3</v>
      </c>
      <c r="AE55" s="1">
        <v>99.308792114257812</v>
      </c>
      <c r="AF55" s="1">
        <v>-2.5012633800506592</v>
      </c>
      <c r="AG55" s="1">
        <v>0.20961163938045502</v>
      </c>
      <c r="AH55" s="1">
        <v>4.098079726099968E-2</v>
      </c>
      <c r="AI55" s="1">
        <v>3.5725007764995098E-3</v>
      </c>
      <c r="AJ55" s="1">
        <v>2.0337658002972603E-2</v>
      </c>
      <c r="AK55" s="1">
        <v>2.3673642426729202E-3</v>
      </c>
      <c r="AL55" s="1">
        <v>0.5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8"/>
        <v>2.5001429748535156</v>
      </c>
      <c r="AT55">
        <f t="shared" si="9"/>
        <v>1.0707302174066625E-3</v>
      </c>
      <c r="AU55">
        <f t="shared" si="10"/>
        <v>303.40419425964353</v>
      </c>
      <c r="AV55">
        <f t="shared" si="11"/>
        <v>304.17570533752439</v>
      </c>
      <c r="AW55">
        <f t="shared" si="12"/>
        <v>18.313451739099946</v>
      </c>
      <c r="AX55">
        <f t="shared" si="13"/>
        <v>-7.4623270670480565E-2</v>
      </c>
      <c r="AY55">
        <f t="shared" si="14"/>
        <v>4.3230525481193931</v>
      </c>
      <c r="AZ55">
        <f t="shared" si="15"/>
        <v>43.531418075708622</v>
      </c>
      <c r="BA55">
        <f t="shared" si="16"/>
        <v>17.167841186670536</v>
      </c>
      <c r="BB55">
        <f t="shared" si="17"/>
        <v>30.639949798583984</v>
      </c>
      <c r="BC55">
        <f t="shared" si="18"/>
        <v>4.4195872958744102</v>
      </c>
      <c r="BD55">
        <f t="shared" si="19"/>
        <v>6.0188748520799799E-2</v>
      </c>
      <c r="BE55">
        <f t="shared" si="20"/>
        <v>2.618134976661735</v>
      </c>
      <c r="BF55">
        <f t="shared" si="21"/>
        <v>1.8014523192126752</v>
      </c>
      <c r="BG55">
        <f t="shared" si="22"/>
        <v>3.7688170816771817E-2</v>
      </c>
      <c r="BH55">
        <f t="shared" si="23"/>
        <v>43.557552490859699</v>
      </c>
      <c r="BI55">
        <f t="shared" si="24"/>
        <v>0.87863238890418982</v>
      </c>
      <c r="BJ55">
        <f t="shared" si="25"/>
        <v>59.663565942012717</v>
      </c>
      <c r="BK55">
        <f t="shared" si="26"/>
        <v>498.67535930655998</v>
      </c>
      <c r="BL55">
        <f t="shared" si="27"/>
        <v>2.1312265539955772E-3</v>
      </c>
    </row>
    <row r="56" spans="1:64" x14ac:dyDescent="0.2">
      <c r="A56" s="1">
        <v>43</v>
      </c>
      <c r="B56" s="1" t="s">
        <v>167</v>
      </c>
      <c r="C56" s="1" t="s">
        <v>88</v>
      </c>
      <c r="D56" s="1" t="s">
        <v>168</v>
      </c>
      <c r="E56" s="1" t="s">
        <v>166</v>
      </c>
      <c r="F56" s="1" t="s">
        <v>84</v>
      </c>
      <c r="G56" s="1">
        <v>8243.500032494776</v>
      </c>
      <c r="H56" s="1">
        <v>0</v>
      </c>
      <c r="I56">
        <f t="shared" si="0"/>
        <v>3.0406753485429068</v>
      </c>
      <c r="J56">
        <f t="shared" si="1"/>
        <v>3.0350175381201806E-2</v>
      </c>
      <c r="K56">
        <f t="shared" si="2"/>
        <v>325.51817526498991</v>
      </c>
      <c r="L56">
        <f t="shared" si="3"/>
        <v>0.54726256208679025</v>
      </c>
      <c r="M56">
        <f t="shared" si="4"/>
        <v>1.7392805616557134</v>
      </c>
      <c r="N56">
        <f t="shared" si="5"/>
        <v>30.343351364135742</v>
      </c>
      <c r="O56" s="1">
        <v>2</v>
      </c>
      <c r="P56">
        <f t="shared" si="6"/>
        <v>4.644859790802002</v>
      </c>
      <c r="Q56" s="1">
        <v>0</v>
      </c>
      <c r="R56">
        <f t="shared" si="7"/>
        <v>4.644859790802002</v>
      </c>
      <c r="S56" s="1">
        <v>31.084114074707031</v>
      </c>
      <c r="T56" s="1">
        <v>30.343351364135742</v>
      </c>
      <c r="U56" s="1">
        <v>31.180831909179688</v>
      </c>
      <c r="V56" s="1">
        <v>499.9942626953125</v>
      </c>
      <c r="W56" s="1">
        <v>498.6689453125</v>
      </c>
      <c r="X56" s="1">
        <v>26.027976989746094</v>
      </c>
      <c r="Y56" s="1">
        <v>26.241119384765625</v>
      </c>
      <c r="Z56" s="1">
        <v>57.020027160644531</v>
      </c>
      <c r="AA56" s="1">
        <v>57.486965179443359</v>
      </c>
      <c r="AB56" s="1">
        <v>500.04296875</v>
      </c>
      <c r="AC56" s="1">
        <v>114.34120178222656</v>
      </c>
      <c r="AD56" s="1">
        <v>9.3643710017204285E-2</v>
      </c>
      <c r="AE56" s="1">
        <v>99.306686401367188</v>
      </c>
      <c r="AF56" s="1">
        <v>-2.5434706211090088</v>
      </c>
      <c r="AG56" s="1">
        <v>0.21753400564193726</v>
      </c>
      <c r="AH56" s="1">
        <v>0.1034928485751152</v>
      </c>
      <c r="AI56" s="1">
        <v>2.318632323294878E-3</v>
      </c>
      <c r="AJ56" s="1">
        <v>0.13513907790184021</v>
      </c>
      <c r="AK56" s="1">
        <v>1.1659947922453284E-3</v>
      </c>
      <c r="AL56" s="1">
        <v>0.75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8"/>
        <v>2.5002148437499998</v>
      </c>
      <c r="AT56">
        <f t="shared" si="9"/>
        <v>5.4726256208679027E-4</v>
      </c>
      <c r="AU56">
        <f t="shared" si="10"/>
        <v>303.49335136413572</v>
      </c>
      <c r="AV56">
        <f t="shared" si="11"/>
        <v>304.23411407470701</v>
      </c>
      <c r="AW56">
        <f t="shared" si="12"/>
        <v>18.294591876240247</v>
      </c>
      <c r="AX56">
        <f t="shared" si="13"/>
        <v>1.1873406051662844E-2</v>
      </c>
      <c r="AY56">
        <f t="shared" si="14"/>
        <v>4.345199175219471</v>
      </c>
      <c r="AZ56">
        <f t="shared" si="15"/>
        <v>43.755353568615789</v>
      </c>
      <c r="BA56">
        <f t="shared" si="16"/>
        <v>17.514234183850164</v>
      </c>
      <c r="BB56">
        <f t="shared" si="17"/>
        <v>30.713732719421387</v>
      </c>
      <c r="BC56">
        <f t="shared" si="18"/>
        <v>4.4382637714721227</v>
      </c>
      <c r="BD56">
        <f t="shared" si="19"/>
        <v>3.0153150402145792E-2</v>
      </c>
      <c r="BE56">
        <f t="shared" si="20"/>
        <v>2.6059186135637575</v>
      </c>
      <c r="BF56">
        <f t="shared" si="21"/>
        <v>1.8323451579083652</v>
      </c>
      <c r="BG56">
        <f t="shared" si="22"/>
        <v>1.8863321978122283E-2</v>
      </c>
      <c r="BH56">
        <f t="shared" si="23"/>
        <v>32.326131348985633</v>
      </c>
      <c r="BI56">
        <f t="shared" si="24"/>
        <v>0.65277410659891399</v>
      </c>
      <c r="BJ56">
        <f t="shared" si="25"/>
        <v>58.789931467806568</v>
      </c>
      <c r="BK56">
        <f t="shared" si="26"/>
        <v>497.78519167828659</v>
      </c>
      <c r="BL56">
        <f t="shared" si="27"/>
        <v>3.5911292329527103E-3</v>
      </c>
    </row>
    <row r="57" spans="1:64" x14ac:dyDescent="0.2">
      <c r="A57" s="1" t="s">
        <v>13</v>
      </c>
      <c r="B57" s="1" t="s">
        <v>169</v>
      </c>
    </row>
    <row r="58" spans="1:64" x14ac:dyDescent="0.2">
      <c r="A58" s="1">
        <v>44</v>
      </c>
      <c r="B58" s="1" t="s">
        <v>170</v>
      </c>
      <c r="C58" s="1" t="s">
        <v>88</v>
      </c>
      <c r="D58" s="1" t="s">
        <v>168</v>
      </c>
      <c r="E58" s="1" t="s">
        <v>166</v>
      </c>
      <c r="F58" s="1" t="s">
        <v>84</v>
      </c>
      <c r="G58" s="1">
        <v>8348.5000333907083</v>
      </c>
      <c r="H58" s="1">
        <v>0</v>
      </c>
      <c r="I58">
        <f t="shared" ref="I58:I73" si="28">(V58-W58*(1000-X58)/(1000-Y58))*AS58</f>
        <v>-791.23240510895471</v>
      </c>
      <c r="J58">
        <f t="shared" ref="J58:J73" si="29">IF(BD58&lt;&gt;0,1/(1/BD58-1/R58),0)</f>
        <v>7.4294485104888619E-2</v>
      </c>
      <c r="K58">
        <f t="shared" ref="K58:K73" si="30">((BG58-AT58/2)*W58-I58)/(BG58+AT58/2)</f>
        <v>17889.519771094765</v>
      </c>
      <c r="L58">
        <f t="shared" ref="L58:L73" si="31">AT58*1000</f>
        <v>0.97877436012150809</v>
      </c>
      <c r="M58">
        <f t="shared" ref="M58:M73" si="32">(AY58-BE58)</f>
        <v>1.2855422360880771</v>
      </c>
      <c r="N58">
        <f t="shared" ref="N58:N73" si="33">(T58+AX58*H58)</f>
        <v>28.503978729248047</v>
      </c>
      <c r="O58" s="1">
        <v>2</v>
      </c>
      <c r="P58">
        <f t="shared" ref="P58:P73" si="34">(O58*AM58+AN58)</f>
        <v>4.644859790802002</v>
      </c>
      <c r="Q58" s="1">
        <v>0</v>
      </c>
      <c r="R58">
        <f t="shared" ref="R58:R73" si="35">P58*(Q58+1)*(Q58+1)/(Q58*Q58+1)</f>
        <v>4.644859790802002</v>
      </c>
      <c r="S58" s="1">
        <v>30.921127319335938</v>
      </c>
      <c r="T58" s="1">
        <v>28.503978729248047</v>
      </c>
      <c r="U58" s="1">
        <v>31.159797668457031</v>
      </c>
      <c r="V58" s="1">
        <v>499.89031982421875</v>
      </c>
      <c r="W58" s="1">
        <v>816.07501220703125</v>
      </c>
      <c r="X58" s="1">
        <v>26.023656845092773</v>
      </c>
      <c r="Y58" s="1">
        <v>26.404842376708984</v>
      </c>
      <c r="Z58" s="1">
        <v>57.543979644775391</v>
      </c>
      <c r="AA58" s="1">
        <v>58.386867523193359</v>
      </c>
      <c r="AB58" s="1">
        <v>499.98223876953125</v>
      </c>
      <c r="AC58" s="1">
        <v>124.19298553466797</v>
      </c>
      <c r="AD58" s="1">
        <v>0.13116346299648285</v>
      </c>
      <c r="AE58" s="1">
        <v>99.308677673339844</v>
      </c>
      <c r="AF58" s="1">
        <v>-2.5434706211090088</v>
      </c>
      <c r="AG58" s="1">
        <v>0.21753400564193726</v>
      </c>
      <c r="AH58" s="1">
        <v>0.1034928485751152</v>
      </c>
      <c r="AI58" s="1">
        <v>2.318632323294878E-3</v>
      </c>
      <c r="AJ58" s="1">
        <v>0.13513907790184021</v>
      </c>
      <c r="AK58" s="1">
        <v>1.1659947922453284E-3</v>
      </c>
      <c r="AL58" s="1">
        <v>0.25</v>
      </c>
      <c r="AM58" s="1">
        <v>-1.355140209197998</v>
      </c>
      <c r="AN58" s="1">
        <v>7.355140209197998</v>
      </c>
      <c r="AO58" s="1">
        <v>1</v>
      </c>
      <c r="AP58" s="1">
        <v>0</v>
      </c>
      <c r="AQ58" s="1">
        <v>0.15999999642372131</v>
      </c>
      <c r="AR58" s="1">
        <v>111115</v>
      </c>
      <c r="AS58">
        <f t="shared" ref="AS58:AS73" si="36">AB58*0.000001/(O58*0.0001)</f>
        <v>2.4999111938476561</v>
      </c>
      <c r="AT58">
        <f t="shared" ref="AT58:AT73" si="37">(Y58-X58)/(1000-Y58)*AS58</f>
        <v>9.787743601215081E-4</v>
      </c>
      <c r="AU58">
        <f t="shared" ref="AU58:AU73" si="38">(T58+273.15)</f>
        <v>301.65397872924802</v>
      </c>
      <c r="AV58">
        <f t="shared" ref="AV58:AV73" si="39">(S58+273.15)</f>
        <v>304.07112731933591</v>
      </c>
      <c r="AW58">
        <f t="shared" ref="AW58:AW73" si="40">(AC58*AO58+AD58*AP58)*AQ58</f>
        <v>19.870877241398148</v>
      </c>
      <c r="AX58">
        <f t="shared" ref="AX58:AX73" si="41">((AW58+0.00000010773*(AV58^4-AU58^4))-AT58*44100)/(P58*0.92*2*29.3+0.00000043092*AU58^3)</f>
        <v>2.1519325964176796E-2</v>
      </c>
      <c r="AY58">
        <f t="shared" ref="AY58:AY73" si="42">0.61365*EXP(17.502*N58/(240.97+N58))</f>
        <v>3.9077722166920141</v>
      </c>
      <c r="AZ58">
        <f t="shared" ref="AZ58:AZ73" si="43">AY58*1000/AE58</f>
        <v>39.349755814351006</v>
      </c>
      <c r="BA58">
        <f t="shared" ref="BA58:BA73" si="44">(AZ58-Y58)</f>
        <v>12.944913437642022</v>
      </c>
      <c r="BB58">
        <f t="shared" ref="BB58:BB73" si="45">IF(H58,T58,(S58+T58)/2)</f>
        <v>29.712553024291992</v>
      </c>
      <c r="BC58">
        <f t="shared" ref="BC58:BC73" si="46">0.61365*EXP(17.502*BB58/(240.97+BB58))</f>
        <v>4.1906107335013134</v>
      </c>
      <c r="BD58">
        <f t="shared" ref="BD58:BD73" si="47">IF(BA58&lt;&gt;0,(1000-(AZ58+Y58)/2)/BA58*AT58,0)</f>
        <v>7.3124853812014681E-2</v>
      </c>
      <c r="BE58">
        <f t="shared" ref="BE58:BE73" si="48">Y58*AE58/1000</f>
        <v>2.6222299806039371</v>
      </c>
      <c r="BF58">
        <f t="shared" ref="BF58:BF73" si="49">(BC58-BE58)</f>
        <v>1.5683807528973763</v>
      </c>
      <c r="BG58">
        <f t="shared" ref="BG58:BG73" si="50">1/(1.6/J58+1.37/R58)</f>
        <v>4.5806697937712762E-2</v>
      </c>
      <c r="BH58">
        <f t="shared" ref="BH58:BH73" si="51">K58*AE58*0.001</f>
        <v>1776.5845526784904</v>
      </c>
      <c r="BI58">
        <f t="shared" ref="BI58:BI73" si="52">K58/W58</f>
        <v>21.921415928069546</v>
      </c>
      <c r="BJ58">
        <f t="shared" ref="BJ58:BJ73" si="53">(1-AT58*AE58/AY58/J58)*100</f>
        <v>66.520114409635568</v>
      </c>
      <c r="BK58">
        <f t="shared" ref="BK58:BK73" si="54">(W58-I58/(R58/1.35))</f>
        <v>1046.0418562035547</v>
      </c>
      <c r="BL58">
        <f t="shared" ref="BL58:BL73" si="55">I58*BJ58/100/BK58</f>
        <v>-0.50316218036897253</v>
      </c>
    </row>
    <row r="59" spans="1:64" x14ac:dyDescent="0.2">
      <c r="A59" s="1">
        <v>45</v>
      </c>
      <c r="B59" s="1" t="s">
        <v>171</v>
      </c>
      <c r="C59" s="1" t="s">
        <v>82</v>
      </c>
      <c r="D59" s="1" t="s">
        <v>172</v>
      </c>
      <c r="E59" s="1" t="s">
        <v>166</v>
      </c>
      <c r="F59" s="1" t="s">
        <v>84</v>
      </c>
      <c r="G59" s="1">
        <v>8430.0000325292349</v>
      </c>
      <c r="H59" s="1">
        <v>0</v>
      </c>
      <c r="I59">
        <f t="shared" si="28"/>
        <v>1.6297916766508724</v>
      </c>
      <c r="J59">
        <f t="shared" si="29"/>
        <v>3.1477704466431458E-2</v>
      </c>
      <c r="K59">
        <f t="shared" si="30"/>
        <v>403.01089896552094</v>
      </c>
      <c r="L59">
        <f t="shared" si="31"/>
        <v>0.5580917941614516</v>
      </c>
      <c r="M59">
        <f t="shared" si="32"/>
        <v>1.7110311847501212</v>
      </c>
      <c r="N59">
        <f t="shared" si="33"/>
        <v>30.196743011474609</v>
      </c>
      <c r="O59" s="1">
        <v>2</v>
      </c>
      <c r="P59">
        <f t="shared" si="34"/>
        <v>4.644859790802002</v>
      </c>
      <c r="Q59" s="1">
        <v>0</v>
      </c>
      <c r="R59">
        <f t="shared" si="35"/>
        <v>4.644859790802002</v>
      </c>
      <c r="S59" s="1">
        <v>30.99005126953125</v>
      </c>
      <c r="T59" s="1">
        <v>30.196743011474609</v>
      </c>
      <c r="U59" s="1">
        <v>31.117050170898438</v>
      </c>
      <c r="V59" s="1">
        <v>499.96771240234375</v>
      </c>
      <c r="W59" s="1">
        <v>499.20440673828125</v>
      </c>
      <c r="X59" s="1">
        <v>25.941154479980469</v>
      </c>
      <c r="Y59" s="1">
        <v>26.158536911010742</v>
      </c>
      <c r="Z59" s="1">
        <v>57.137218475341797</v>
      </c>
      <c r="AA59" s="1">
        <v>57.616020202636719</v>
      </c>
      <c r="AB59" s="1">
        <v>500.03390502929688</v>
      </c>
      <c r="AC59" s="1">
        <v>114.91915130615234</v>
      </c>
      <c r="AD59" s="1">
        <v>4.7081936150789261E-2</v>
      </c>
      <c r="AE59" s="1">
        <v>99.3099365234375</v>
      </c>
      <c r="AF59" s="1">
        <v>-2.5823180675506592</v>
      </c>
      <c r="AG59" s="1">
        <v>0.22365078330039978</v>
      </c>
      <c r="AH59" s="1">
        <v>1.8535654991865158E-2</v>
      </c>
      <c r="AI59" s="1">
        <v>2.673580776900053E-3</v>
      </c>
      <c r="AJ59" s="1">
        <v>1.7857227474451065E-2</v>
      </c>
      <c r="AK59" s="1">
        <v>2.3035041522234678E-3</v>
      </c>
      <c r="AL59" s="1">
        <v>0.5</v>
      </c>
      <c r="AM59" s="1">
        <v>-1.355140209197998</v>
      </c>
      <c r="AN59" s="1">
        <v>7.355140209197998</v>
      </c>
      <c r="AO59" s="1">
        <v>1</v>
      </c>
      <c r="AP59" s="1">
        <v>0</v>
      </c>
      <c r="AQ59" s="1">
        <v>0.15999999642372131</v>
      </c>
      <c r="AR59" s="1">
        <v>111115</v>
      </c>
      <c r="AS59">
        <f t="shared" si="36"/>
        <v>2.5001695251464842</v>
      </c>
      <c r="AT59">
        <f t="shared" si="37"/>
        <v>5.5809179416145159E-4</v>
      </c>
      <c r="AU59">
        <f t="shared" si="38"/>
        <v>303.34674301147459</v>
      </c>
      <c r="AV59">
        <f t="shared" si="39"/>
        <v>304.14005126953123</v>
      </c>
      <c r="AW59">
        <f t="shared" si="40"/>
        <v>18.387063798001464</v>
      </c>
      <c r="AX59">
        <f t="shared" si="41"/>
        <v>1.2784114608021282E-2</v>
      </c>
      <c r="AY59">
        <f t="shared" si="42"/>
        <v>4.3088338249285947</v>
      </c>
      <c r="AZ59">
        <f t="shared" si="43"/>
        <v>43.387741204644655</v>
      </c>
      <c r="BA59">
        <f t="shared" si="44"/>
        <v>17.229204293633913</v>
      </c>
      <c r="BB59">
        <f t="shared" si="45"/>
        <v>30.59339714050293</v>
      </c>
      <c r="BC59">
        <f t="shared" si="46"/>
        <v>4.407838805347934</v>
      </c>
      <c r="BD59">
        <f t="shared" si="47"/>
        <v>3.1265819443274223E-2</v>
      </c>
      <c r="BE59">
        <f t="shared" si="48"/>
        <v>2.5978026401784735</v>
      </c>
      <c r="BF59">
        <f t="shared" si="49"/>
        <v>1.8100361651694605</v>
      </c>
      <c r="BG59">
        <f t="shared" si="50"/>
        <v>1.9560063870794401E-2</v>
      </c>
      <c r="BH59">
        <f t="shared" si="51"/>
        <v>40.022986794519369</v>
      </c>
      <c r="BI59">
        <f t="shared" si="52"/>
        <v>0.80730637295196828</v>
      </c>
      <c r="BJ59">
        <f t="shared" si="53"/>
        <v>59.136501820697575</v>
      </c>
      <c r="BK59">
        <f t="shared" si="54"/>
        <v>498.73071778692997</v>
      </c>
      <c r="BL59">
        <f t="shared" si="55"/>
        <v>1.9325093686087739E-3</v>
      </c>
    </row>
    <row r="60" spans="1:64" x14ac:dyDescent="0.2">
      <c r="A60" s="1">
        <v>46</v>
      </c>
      <c r="B60" s="1" t="s">
        <v>173</v>
      </c>
      <c r="C60" s="1" t="s">
        <v>88</v>
      </c>
      <c r="D60" s="1" t="s">
        <v>168</v>
      </c>
      <c r="E60" s="1" t="s">
        <v>166</v>
      </c>
      <c r="F60" s="1" t="s">
        <v>84</v>
      </c>
      <c r="G60" s="1">
        <v>8565.500032494776</v>
      </c>
      <c r="H60" s="1">
        <v>0</v>
      </c>
      <c r="I60">
        <f t="shared" si="28"/>
        <v>2.4565636761866116</v>
      </c>
      <c r="J60">
        <f t="shared" si="29"/>
        <v>7.4257954856176256E-2</v>
      </c>
      <c r="K60">
        <f t="shared" si="30"/>
        <v>432.07694623312364</v>
      </c>
      <c r="L60">
        <f t="shared" si="31"/>
        <v>1.2730323369957843</v>
      </c>
      <c r="M60">
        <f t="shared" si="32"/>
        <v>1.6694786633215024</v>
      </c>
      <c r="N60">
        <f t="shared" si="33"/>
        <v>30.119375228881836</v>
      </c>
      <c r="O60" s="1">
        <v>2</v>
      </c>
      <c r="P60">
        <f t="shared" si="34"/>
        <v>4.644859790802002</v>
      </c>
      <c r="Q60" s="1">
        <v>0</v>
      </c>
      <c r="R60">
        <f t="shared" si="35"/>
        <v>4.644859790802002</v>
      </c>
      <c r="S60" s="1">
        <v>30.993661880493164</v>
      </c>
      <c r="T60" s="1">
        <v>30.119375228881836</v>
      </c>
      <c r="U60" s="1">
        <v>31.116777420043945</v>
      </c>
      <c r="V60" s="1">
        <v>499.90811157226562</v>
      </c>
      <c r="W60" s="1">
        <v>498.67156982421875</v>
      </c>
      <c r="X60" s="1">
        <v>25.890085220336914</v>
      </c>
      <c r="Y60" s="1">
        <v>26.385856628417969</v>
      </c>
      <c r="Z60" s="1">
        <v>57.010684967041016</v>
      </c>
      <c r="AA60" s="1">
        <v>58.102390289306641</v>
      </c>
      <c r="AB60" s="1">
        <v>500.00555419921875</v>
      </c>
      <c r="AC60" s="1">
        <v>115.19116973876953</v>
      </c>
      <c r="AD60" s="1">
        <v>8.6547158658504486E-2</v>
      </c>
      <c r="AE60" s="1">
        <v>99.305915832519531</v>
      </c>
      <c r="AF60" s="1">
        <v>-2.5451643466949463</v>
      </c>
      <c r="AG60" s="1">
        <v>0.21225170791149139</v>
      </c>
      <c r="AH60" s="1">
        <v>4.655846580862999E-2</v>
      </c>
      <c r="AI60" s="1">
        <v>4.7102184034883976E-3</v>
      </c>
      <c r="AJ60" s="1">
        <v>1.3631720095872879E-2</v>
      </c>
      <c r="AK60" s="1">
        <v>4.5246751978993416E-3</v>
      </c>
      <c r="AL60" s="1">
        <v>0.75</v>
      </c>
      <c r="AM60" s="1">
        <v>-1.355140209197998</v>
      </c>
      <c r="AN60" s="1">
        <v>7.355140209197998</v>
      </c>
      <c r="AO60" s="1">
        <v>1</v>
      </c>
      <c r="AP60" s="1">
        <v>0</v>
      </c>
      <c r="AQ60" s="1">
        <v>0.15999999642372131</v>
      </c>
      <c r="AR60" s="1">
        <v>111115</v>
      </c>
      <c r="AS60">
        <f t="shared" si="36"/>
        <v>2.5000277709960934</v>
      </c>
      <c r="AT60">
        <f t="shared" si="37"/>
        <v>1.2730323369957843E-3</v>
      </c>
      <c r="AU60">
        <f t="shared" si="38"/>
        <v>303.26937522888181</v>
      </c>
      <c r="AV60">
        <f t="shared" si="39"/>
        <v>304.14366188049314</v>
      </c>
      <c r="AW60">
        <f t="shared" si="40"/>
        <v>18.4305867462474</v>
      </c>
      <c r="AX60">
        <f t="shared" si="41"/>
        <v>-0.1034786543609352</v>
      </c>
      <c r="AY60">
        <f t="shared" si="42"/>
        <v>4.2897503208321046</v>
      </c>
      <c r="AZ60">
        <f t="shared" si="43"/>
        <v>43.197329029891975</v>
      </c>
      <c r="BA60">
        <f t="shared" si="44"/>
        <v>16.811472401474006</v>
      </c>
      <c r="BB60">
        <f t="shared" si="45"/>
        <v>30.5565185546875</v>
      </c>
      <c r="BC60">
        <f t="shared" si="46"/>
        <v>4.3985510838441781</v>
      </c>
      <c r="BD60">
        <f t="shared" si="47"/>
        <v>7.3089464439827709E-2</v>
      </c>
      <c r="BE60">
        <f t="shared" si="48"/>
        <v>2.6202716575106022</v>
      </c>
      <c r="BF60">
        <f t="shared" si="49"/>
        <v>1.7782794263335759</v>
      </c>
      <c r="BG60">
        <f t="shared" si="50"/>
        <v>4.5784479152311569E-2</v>
      </c>
      <c r="BH60">
        <f t="shared" si="51"/>
        <v>42.907796855798644</v>
      </c>
      <c r="BI60">
        <f t="shared" si="52"/>
        <v>0.86645594491266131</v>
      </c>
      <c r="BJ60">
        <f t="shared" si="53"/>
        <v>60.313796316047586</v>
      </c>
      <c r="BK60">
        <f t="shared" si="54"/>
        <v>497.95758466380141</v>
      </c>
      <c r="BL60">
        <f t="shared" si="55"/>
        <v>2.9754478245964363E-3</v>
      </c>
    </row>
    <row r="61" spans="1:64" x14ac:dyDescent="0.2">
      <c r="A61" s="1">
        <v>47</v>
      </c>
      <c r="B61" s="1" t="s">
        <v>174</v>
      </c>
      <c r="C61" s="1" t="s">
        <v>82</v>
      </c>
      <c r="D61" s="1" t="s">
        <v>175</v>
      </c>
      <c r="E61" s="1" t="s">
        <v>166</v>
      </c>
      <c r="F61" s="1" t="s">
        <v>84</v>
      </c>
      <c r="G61" s="1">
        <v>8675.500032494776</v>
      </c>
      <c r="H61" s="1">
        <v>0</v>
      </c>
      <c r="I61">
        <f t="shared" si="28"/>
        <v>0.58208972684857951</v>
      </c>
      <c r="J61">
        <f t="shared" si="29"/>
        <v>3.4765868186839313E-2</v>
      </c>
      <c r="K61">
        <f t="shared" si="30"/>
        <v>458.77026433579596</v>
      </c>
      <c r="L61">
        <f t="shared" si="31"/>
        <v>0.63051541839861791</v>
      </c>
      <c r="M61">
        <f t="shared" si="32"/>
        <v>1.7509506154389012</v>
      </c>
      <c r="N61">
        <f t="shared" si="33"/>
        <v>30.365312576293945</v>
      </c>
      <c r="O61" s="1">
        <v>2</v>
      </c>
      <c r="P61">
        <f t="shared" si="34"/>
        <v>4.644859790802002</v>
      </c>
      <c r="Q61" s="1">
        <v>0</v>
      </c>
      <c r="R61">
        <f t="shared" si="35"/>
        <v>4.644859790802002</v>
      </c>
      <c r="S61" s="1">
        <v>31.085859298706055</v>
      </c>
      <c r="T61" s="1">
        <v>30.365312576293945</v>
      </c>
      <c r="U61" s="1">
        <v>31.192668914794922</v>
      </c>
      <c r="V61" s="1">
        <v>500.08563232421875</v>
      </c>
      <c r="W61" s="1">
        <v>499.72677612304688</v>
      </c>
      <c r="X61" s="1">
        <v>25.933996200561523</v>
      </c>
      <c r="Y61" s="1">
        <v>26.179590225219727</v>
      </c>
      <c r="Z61" s="1">
        <v>56.806537628173828</v>
      </c>
      <c r="AA61" s="1">
        <v>57.344493865966797</v>
      </c>
      <c r="AB61" s="1">
        <v>500.01931762695312</v>
      </c>
      <c r="AC61" s="1">
        <v>114.48848724365234</v>
      </c>
      <c r="AD61" s="1">
        <v>1.7828650772571564E-2</v>
      </c>
      <c r="AE61" s="1">
        <v>99.303268432617188</v>
      </c>
      <c r="AF61" s="1">
        <v>-2.5344939231872559</v>
      </c>
      <c r="AG61" s="1">
        <v>0.22117285430431366</v>
      </c>
      <c r="AH61" s="1">
        <v>3.6794375628232956E-2</v>
      </c>
      <c r="AI61" s="1">
        <v>2.1198242902755737E-3</v>
      </c>
      <c r="AJ61" s="1">
        <v>3.2411690801382065E-2</v>
      </c>
      <c r="AK61" s="1">
        <v>3.7415933329612017E-3</v>
      </c>
      <c r="AL61" s="1">
        <v>0.5</v>
      </c>
      <c r="AM61" s="1">
        <v>-1.355140209197998</v>
      </c>
      <c r="AN61" s="1">
        <v>7.355140209197998</v>
      </c>
      <c r="AO61" s="1">
        <v>1</v>
      </c>
      <c r="AP61" s="1">
        <v>0</v>
      </c>
      <c r="AQ61" s="1">
        <v>0.15999999642372131</v>
      </c>
      <c r="AR61" s="1">
        <v>111115</v>
      </c>
      <c r="AS61">
        <f t="shared" si="36"/>
        <v>2.5000965881347654</v>
      </c>
      <c r="AT61">
        <f t="shared" si="37"/>
        <v>6.3051541839861795E-4</v>
      </c>
      <c r="AU61">
        <f t="shared" si="38"/>
        <v>303.51531257629392</v>
      </c>
      <c r="AV61">
        <f t="shared" si="39"/>
        <v>304.23585929870603</v>
      </c>
      <c r="AW61">
        <f t="shared" si="40"/>
        <v>18.318157549541638</v>
      </c>
      <c r="AX61">
        <f t="shared" si="41"/>
        <v>-2.9527713060508508E-3</v>
      </c>
      <c r="AY61">
        <f t="shared" si="42"/>
        <v>4.3506694910298167</v>
      </c>
      <c r="AZ61">
        <f t="shared" si="43"/>
        <v>43.811946572352639</v>
      </c>
      <c r="BA61">
        <f t="shared" si="44"/>
        <v>17.632356347132912</v>
      </c>
      <c r="BB61">
        <f t="shared" si="45"/>
        <v>30.7255859375</v>
      </c>
      <c r="BC61">
        <f t="shared" si="46"/>
        <v>4.4412705462008075</v>
      </c>
      <c r="BD61">
        <f t="shared" si="47"/>
        <v>3.4507585649119009E-2</v>
      </c>
      <c r="BE61">
        <f t="shared" si="48"/>
        <v>2.5997188755909155</v>
      </c>
      <c r="BF61">
        <f t="shared" si="49"/>
        <v>1.841551670609892</v>
      </c>
      <c r="BG61">
        <f t="shared" si="50"/>
        <v>2.1590298331343964E-2</v>
      </c>
      <c r="BH61">
        <f t="shared" si="51"/>
        <v>45.557386708240287</v>
      </c>
      <c r="BI61">
        <f t="shared" si="52"/>
        <v>0.91804219076472648</v>
      </c>
      <c r="BJ61">
        <f t="shared" si="53"/>
        <v>58.604790726848542</v>
      </c>
      <c r="BK61">
        <f t="shared" si="54"/>
        <v>499.55759531530714</v>
      </c>
      <c r="BL61">
        <f t="shared" si="55"/>
        <v>6.8286914153868649E-4</v>
      </c>
    </row>
    <row r="62" spans="1:64" x14ac:dyDescent="0.2">
      <c r="A62" s="1">
        <v>48</v>
      </c>
      <c r="B62" s="1" t="s">
        <v>176</v>
      </c>
      <c r="C62" s="1" t="s">
        <v>82</v>
      </c>
      <c r="D62" s="1" t="s">
        <v>177</v>
      </c>
      <c r="E62" s="1" t="s">
        <v>166</v>
      </c>
      <c r="F62" s="1" t="s">
        <v>84</v>
      </c>
      <c r="G62" s="1">
        <v>8770.0000325292349</v>
      </c>
      <c r="H62" s="1">
        <v>0</v>
      </c>
      <c r="I62">
        <f t="shared" si="28"/>
        <v>3.588171948043454</v>
      </c>
      <c r="J62">
        <f t="shared" si="29"/>
        <v>3.7031202506025797E-2</v>
      </c>
      <c r="K62">
        <f t="shared" si="30"/>
        <v>330.15795299230962</v>
      </c>
      <c r="L62">
        <f t="shared" si="31"/>
        <v>0.67882191529908431</v>
      </c>
      <c r="M62">
        <f t="shared" si="32"/>
        <v>1.770152212316217</v>
      </c>
      <c r="N62">
        <f t="shared" si="33"/>
        <v>30.483129501342773</v>
      </c>
      <c r="O62" s="1">
        <v>2</v>
      </c>
      <c r="P62">
        <f t="shared" si="34"/>
        <v>4.644859790802002</v>
      </c>
      <c r="Q62" s="1">
        <v>0</v>
      </c>
      <c r="R62">
        <f t="shared" si="35"/>
        <v>4.644859790802002</v>
      </c>
      <c r="S62" s="1">
        <v>31.224306106567383</v>
      </c>
      <c r="T62" s="1">
        <v>30.483129501342773</v>
      </c>
      <c r="U62" s="1">
        <v>31.315906524658203</v>
      </c>
      <c r="V62" s="1">
        <v>500.05514526367188</v>
      </c>
      <c r="W62" s="1">
        <v>498.484619140625</v>
      </c>
      <c r="X62" s="1">
        <v>26.020101547241211</v>
      </c>
      <c r="Y62" s="1">
        <v>26.284477233886719</v>
      </c>
      <c r="Z62" s="1">
        <v>56.543880462646484</v>
      </c>
      <c r="AA62" s="1">
        <v>57.118389129638672</v>
      </c>
      <c r="AB62" s="1">
        <v>500.03042602539062</v>
      </c>
      <c r="AC62" s="1">
        <v>114.14867401123047</v>
      </c>
      <c r="AD62" s="1">
        <v>5.9501376003026962E-2</v>
      </c>
      <c r="AE62" s="1">
        <v>99.296890258789062</v>
      </c>
      <c r="AF62" s="1">
        <v>-2.5381362438201904</v>
      </c>
      <c r="AG62" s="1">
        <v>0.21801228821277618</v>
      </c>
      <c r="AH62" s="1">
        <v>3.9742890745401382E-2</v>
      </c>
      <c r="AI62" s="1">
        <v>3.4052012488245964E-3</v>
      </c>
      <c r="AJ62" s="1">
        <v>1.4207889325916767E-2</v>
      </c>
      <c r="AK62" s="1">
        <v>4.9952040426433086E-3</v>
      </c>
      <c r="AL62" s="1">
        <v>0.75</v>
      </c>
      <c r="AM62" s="1">
        <v>-1.355140209197998</v>
      </c>
      <c r="AN62" s="1">
        <v>7.355140209197998</v>
      </c>
      <c r="AO62" s="1">
        <v>1</v>
      </c>
      <c r="AP62" s="1">
        <v>0</v>
      </c>
      <c r="AQ62" s="1">
        <v>0.15999999642372131</v>
      </c>
      <c r="AR62" s="1">
        <v>111115</v>
      </c>
      <c r="AS62">
        <f t="shared" si="36"/>
        <v>2.5001521301269527</v>
      </c>
      <c r="AT62">
        <f t="shared" si="37"/>
        <v>6.7882191529908427E-4</v>
      </c>
      <c r="AU62">
        <f t="shared" si="38"/>
        <v>303.63312950134275</v>
      </c>
      <c r="AV62">
        <f t="shared" si="39"/>
        <v>304.37430610656736</v>
      </c>
      <c r="AW62">
        <f t="shared" si="40"/>
        <v>18.263787433569405</v>
      </c>
      <c r="AX62">
        <f t="shared" si="41"/>
        <v>-1.0282399127434349E-2</v>
      </c>
      <c r="AY62">
        <f t="shared" si="42"/>
        <v>4.3801190637191061</v>
      </c>
      <c r="AZ62">
        <f t="shared" si="43"/>
        <v>44.11134177821252</v>
      </c>
      <c r="BA62">
        <f t="shared" si="44"/>
        <v>17.826864544325801</v>
      </c>
      <c r="BB62">
        <f t="shared" si="45"/>
        <v>30.853717803955078</v>
      </c>
      <c r="BC62">
        <f t="shared" si="46"/>
        <v>4.473886866336108</v>
      </c>
      <c r="BD62">
        <f t="shared" si="47"/>
        <v>3.6738305904844282E-2</v>
      </c>
      <c r="BE62">
        <f t="shared" si="48"/>
        <v>2.6099668514028891</v>
      </c>
      <c r="BF62">
        <f t="shared" si="49"/>
        <v>1.8639200149332189</v>
      </c>
      <c r="BG62">
        <f t="shared" si="50"/>
        <v>2.2987577699607388E-2</v>
      </c>
      <c r="BH62">
        <f t="shared" si="51"/>
        <v>32.783658026343808</v>
      </c>
      <c r="BI62">
        <f t="shared" si="52"/>
        <v>0.66232324993596325</v>
      </c>
      <c r="BJ62">
        <f t="shared" si="53"/>
        <v>58.443614018740739</v>
      </c>
      <c r="BK62">
        <f t="shared" si="54"/>
        <v>497.44173897889203</v>
      </c>
      <c r="BL62">
        <f t="shared" si="55"/>
        <v>4.2156843692849645E-3</v>
      </c>
    </row>
    <row r="63" spans="1:64" x14ac:dyDescent="0.2">
      <c r="A63" s="1">
        <v>49</v>
      </c>
      <c r="B63" s="1" t="s">
        <v>178</v>
      </c>
      <c r="C63" s="1" t="s">
        <v>91</v>
      </c>
      <c r="D63" s="1" t="s">
        <v>179</v>
      </c>
      <c r="E63" s="1" t="s">
        <v>166</v>
      </c>
      <c r="F63" s="1" t="s">
        <v>84</v>
      </c>
      <c r="G63" s="1">
        <v>8898.500032494776</v>
      </c>
      <c r="H63" s="1">
        <v>0</v>
      </c>
      <c r="I63">
        <f t="shared" si="28"/>
        <v>1.4413094241988611</v>
      </c>
      <c r="J63">
        <f t="shared" si="29"/>
        <v>5.121528748826952E-2</v>
      </c>
      <c r="K63">
        <f t="shared" si="30"/>
        <v>439.90009697212855</v>
      </c>
      <c r="L63">
        <f t="shared" si="31"/>
        <v>0.93766259340870739</v>
      </c>
      <c r="M63">
        <f t="shared" si="32"/>
        <v>1.7727913070629064</v>
      </c>
      <c r="N63">
        <f t="shared" si="33"/>
        <v>30.587907791137695</v>
      </c>
      <c r="O63" s="1">
        <v>2</v>
      </c>
      <c r="P63">
        <f t="shared" si="34"/>
        <v>4.644859790802002</v>
      </c>
      <c r="Q63" s="1">
        <v>0</v>
      </c>
      <c r="R63">
        <f t="shared" si="35"/>
        <v>4.644859790802002</v>
      </c>
      <c r="S63" s="1">
        <v>31.354028701782227</v>
      </c>
      <c r="T63" s="1">
        <v>30.587907791137695</v>
      </c>
      <c r="U63" s="1">
        <v>31.420820236206055</v>
      </c>
      <c r="V63" s="1">
        <v>500.00146484375</v>
      </c>
      <c r="W63" s="1">
        <v>499.23773193359375</v>
      </c>
      <c r="X63" s="1">
        <v>26.158748626708984</v>
      </c>
      <c r="Y63" s="1">
        <v>26.523847579956055</v>
      </c>
      <c r="Z63" s="1">
        <v>56.425621032714844</v>
      </c>
      <c r="AA63" s="1">
        <v>57.213157653808594</v>
      </c>
      <c r="AB63" s="1">
        <v>500.0245361328125</v>
      </c>
      <c r="AC63" s="1">
        <v>113.92897033691406</v>
      </c>
      <c r="AD63" s="1">
        <v>2.4579461663961411E-2</v>
      </c>
      <c r="AE63" s="1">
        <v>99.294189453125</v>
      </c>
      <c r="AF63" s="1">
        <v>-2.4994385242462158</v>
      </c>
      <c r="AG63" s="1">
        <v>0.21685127913951874</v>
      </c>
      <c r="AH63" s="1">
        <v>1.4902236871421337E-2</v>
      </c>
      <c r="AI63" s="1">
        <v>5.0503695383667946E-3</v>
      </c>
      <c r="AJ63" s="1">
        <v>2.673548087477684E-2</v>
      </c>
      <c r="AK63" s="1">
        <v>2.1038881968706846E-3</v>
      </c>
      <c r="AL63" s="1">
        <v>0.5</v>
      </c>
      <c r="AM63" s="1">
        <v>-1.355140209197998</v>
      </c>
      <c r="AN63" s="1">
        <v>7.355140209197998</v>
      </c>
      <c r="AO63" s="1">
        <v>1</v>
      </c>
      <c r="AP63" s="1">
        <v>0</v>
      </c>
      <c r="AQ63" s="1">
        <v>0.15999999642372131</v>
      </c>
      <c r="AR63" s="1">
        <v>111115</v>
      </c>
      <c r="AS63">
        <f t="shared" si="36"/>
        <v>2.5001226806640622</v>
      </c>
      <c r="AT63">
        <f t="shared" si="37"/>
        <v>9.3766259340870739E-4</v>
      </c>
      <c r="AU63">
        <f t="shared" si="38"/>
        <v>303.73790779113767</v>
      </c>
      <c r="AV63">
        <f t="shared" si="39"/>
        <v>304.5040287017822</v>
      </c>
      <c r="AW63">
        <f t="shared" si="40"/>
        <v>18.228634846464502</v>
      </c>
      <c r="AX63">
        <f t="shared" si="41"/>
        <v>-5.2711482713563372E-2</v>
      </c>
      <c r="AY63">
        <f t="shared" si="42"/>
        <v>4.4064552536928741</v>
      </c>
      <c r="AZ63">
        <f t="shared" si="43"/>
        <v>44.377775557280543</v>
      </c>
      <c r="BA63">
        <f t="shared" si="44"/>
        <v>17.853927977324489</v>
      </c>
      <c r="BB63">
        <f t="shared" si="45"/>
        <v>30.970968246459961</v>
      </c>
      <c r="BC63">
        <f t="shared" si="46"/>
        <v>4.5039159172053411</v>
      </c>
      <c r="BD63">
        <f t="shared" si="47"/>
        <v>5.0656734733303545E-2</v>
      </c>
      <c r="BE63">
        <f t="shared" si="48"/>
        <v>2.6336639466299676</v>
      </c>
      <c r="BF63">
        <f t="shared" si="49"/>
        <v>1.8702519705753735</v>
      </c>
      <c r="BG63">
        <f t="shared" si="50"/>
        <v>3.1710172330440656E-2</v>
      </c>
      <c r="BH63">
        <f t="shared" si="51"/>
        <v>43.679523569198594</v>
      </c>
      <c r="BI63">
        <f t="shared" si="52"/>
        <v>0.88114352909255267</v>
      </c>
      <c r="BJ63">
        <f t="shared" si="53"/>
        <v>58.744538792712333</v>
      </c>
      <c r="BK63">
        <f t="shared" si="54"/>
        <v>498.8188241924986</v>
      </c>
      <c r="BL63">
        <f t="shared" si="55"/>
        <v>1.6973909819705871E-3</v>
      </c>
    </row>
    <row r="64" spans="1:64" x14ac:dyDescent="0.2">
      <c r="A64" s="1">
        <v>50</v>
      </c>
      <c r="B64" s="1" t="s">
        <v>180</v>
      </c>
      <c r="C64" s="1" t="s">
        <v>91</v>
      </c>
      <c r="D64" s="1" t="s">
        <v>177</v>
      </c>
      <c r="E64" s="1" t="s">
        <v>166</v>
      </c>
      <c r="F64" s="1" t="s">
        <v>84</v>
      </c>
      <c r="G64" s="1">
        <v>9042.500032494776</v>
      </c>
      <c r="H64" s="1">
        <v>0</v>
      </c>
      <c r="I64">
        <f t="shared" si="28"/>
        <v>1.6693067894024316</v>
      </c>
      <c r="J64">
        <f t="shared" si="29"/>
        <v>2.0194924617182256E-2</v>
      </c>
      <c r="K64">
        <f t="shared" si="30"/>
        <v>353.64995942635369</v>
      </c>
      <c r="L64">
        <f t="shared" si="31"/>
        <v>0.3786344696593742</v>
      </c>
      <c r="M64">
        <f t="shared" si="32"/>
        <v>1.8033378677866687</v>
      </c>
      <c r="N64">
        <f t="shared" si="33"/>
        <v>30.644992828369141</v>
      </c>
      <c r="O64" s="1">
        <v>2</v>
      </c>
      <c r="P64">
        <f t="shared" si="34"/>
        <v>4.644859790802002</v>
      </c>
      <c r="Q64" s="1">
        <v>0</v>
      </c>
      <c r="R64">
        <f t="shared" si="35"/>
        <v>4.644859790802002</v>
      </c>
      <c r="S64" s="1">
        <v>31.360681533813477</v>
      </c>
      <c r="T64" s="1">
        <v>30.644992828369141</v>
      </c>
      <c r="U64" s="1">
        <v>31.463909149169922</v>
      </c>
      <c r="V64" s="1">
        <v>499.98141479492188</v>
      </c>
      <c r="W64" s="1">
        <v>499.23812866210938</v>
      </c>
      <c r="X64" s="1">
        <v>26.216018676757812</v>
      </c>
      <c r="Y64" s="1">
        <v>26.363470077514648</v>
      </c>
      <c r="Z64" s="1">
        <v>56.523109436035156</v>
      </c>
      <c r="AA64" s="1">
        <v>56.841022491455078</v>
      </c>
      <c r="AB64" s="1">
        <v>500.0323486328125</v>
      </c>
      <c r="AC64" s="1">
        <v>114.50297546386719</v>
      </c>
      <c r="AD64" s="1">
        <v>3.7647832185029984E-2</v>
      </c>
      <c r="AE64" s="1">
        <v>99.2860107421875</v>
      </c>
      <c r="AF64" s="1">
        <v>-2.5894744396209717</v>
      </c>
      <c r="AG64" s="1">
        <v>0.22599281370639801</v>
      </c>
      <c r="AH64" s="1">
        <v>5.6432168930768967E-2</v>
      </c>
      <c r="AI64" s="1">
        <v>4.9010608345270157E-3</v>
      </c>
      <c r="AJ64" s="1">
        <v>6.0939125716686249E-2</v>
      </c>
      <c r="AK64" s="1">
        <v>5.009691696614027E-3</v>
      </c>
      <c r="AL64" s="1">
        <v>0.75</v>
      </c>
      <c r="AM64" s="1">
        <v>-1.355140209197998</v>
      </c>
      <c r="AN64" s="1">
        <v>7.355140209197998</v>
      </c>
      <c r="AO64" s="1">
        <v>1</v>
      </c>
      <c r="AP64" s="1">
        <v>0</v>
      </c>
      <c r="AQ64" s="1">
        <v>0.15999999642372131</v>
      </c>
      <c r="AR64" s="1">
        <v>111115</v>
      </c>
      <c r="AS64">
        <f t="shared" si="36"/>
        <v>2.5001617431640621</v>
      </c>
      <c r="AT64">
        <f t="shared" si="37"/>
        <v>3.786344696593742E-4</v>
      </c>
      <c r="AU64">
        <f t="shared" si="38"/>
        <v>303.79499282836912</v>
      </c>
      <c r="AV64">
        <f t="shared" si="39"/>
        <v>304.51068153381345</v>
      </c>
      <c r="AW64">
        <f t="shared" si="40"/>
        <v>18.320475664724199</v>
      </c>
      <c r="AX64">
        <f t="shared" si="41"/>
        <v>3.9239670654174795E-2</v>
      </c>
      <c r="AY64">
        <f t="shared" si="42"/>
        <v>4.4208616411041266</v>
      </c>
      <c r="AZ64">
        <f t="shared" si="43"/>
        <v>44.526531059683954</v>
      </c>
      <c r="BA64">
        <f t="shared" si="44"/>
        <v>18.163060982169306</v>
      </c>
      <c r="BB64">
        <f t="shared" si="45"/>
        <v>31.002837181091309</v>
      </c>
      <c r="BC64">
        <f t="shared" si="46"/>
        <v>4.5121081630927078</v>
      </c>
      <c r="BD64">
        <f t="shared" si="47"/>
        <v>2.0107501209489804E-2</v>
      </c>
      <c r="BE64">
        <f t="shared" si="48"/>
        <v>2.6175237733174579</v>
      </c>
      <c r="BF64">
        <f t="shared" si="49"/>
        <v>1.8945843897752499</v>
      </c>
      <c r="BG64">
        <f t="shared" si="50"/>
        <v>1.2575013570600558E-2</v>
      </c>
      <c r="BH64">
        <f t="shared" si="51"/>
        <v>35.112493670579127</v>
      </c>
      <c r="BI64">
        <f t="shared" si="52"/>
        <v>0.70837930663286419</v>
      </c>
      <c r="BJ64">
        <f t="shared" si="53"/>
        <v>57.892539487384134</v>
      </c>
      <c r="BK64">
        <f t="shared" si="54"/>
        <v>498.75295488567895</v>
      </c>
      <c r="BL64">
        <f t="shared" si="55"/>
        <v>1.9376408355152505E-3</v>
      </c>
    </row>
    <row r="65" spans="1:64" x14ac:dyDescent="0.2">
      <c r="A65" s="1">
        <v>51</v>
      </c>
      <c r="B65" s="1" t="s">
        <v>181</v>
      </c>
      <c r="C65" s="1" t="s">
        <v>88</v>
      </c>
      <c r="D65" s="1" t="s">
        <v>179</v>
      </c>
      <c r="E65" s="1" t="s">
        <v>166</v>
      </c>
      <c r="F65" s="1" t="s">
        <v>84</v>
      </c>
      <c r="G65" s="1">
        <v>9254.500031943433</v>
      </c>
      <c r="H65" s="1">
        <v>0</v>
      </c>
      <c r="I65">
        <f t="shared" si="28"/>
        <v>0.91855407853464777</v>
      </c>
      <c r="J65">
        <f t="shared" si="29"/>
        <v>2.3414640940228399E-2</v>
      </c>
      <c r="K65">
        <f t="shared" si="30"/>
        <v>422.81184683458673</v>
      </c>
      <c r="L65">
        <f t="shared" si="31"/>
        <v>0.43338410146405498</v>
      </c>
      <c r="M65">
        <f t="shared" si="32"/>
        <v>1.7818473469235152</v>
      </c>
      <c r="N65">
        <f t="shared" si="33"/>
        <v>30.495946884155273</v>
      </c>
      <c r="O65" s="1">
        <v>2</v>
      </c>
      <c r="P65">
        <f t="shared" si="34"/>
        <v>4.644859790802002</v>
      </c>
      <c r="Q65" s="1">
        <v>0</v>
      </c>
      <c r="R65">
        <f t="shared" si="35"/>
        <v>4.644859790802002</v>
      </c>
      <c r="S65" s="1">
        <v>31.215110778808594</v>
      </c>
      <c r="T65" s="1">
        <v>30.495946884155273</v>
      </c>
      <c r="U65" s="1">
        <v>31.326528549194336</v>
      </c>
      <c r="V65" s="1">
        <v>500.02151489257812</v>
      </c>
      <c r="W65" s="1">
        <v>499.5675048828125</v>
      </c>
      <c r="X65" s="1">
        <v>26.035184860229492</v>
      </c>
      <c r="Y65" s="1">
        <v>26.203990936279297</v>
      </c>
      <c r="Z65" s="1">
        <v>56.595649719238281</v>
      </c>
      <c r="AA65" s="1">
        <v>56.962600708007812</v>
      </c>
      <c r="AB65" s="1">
        <v>500.01483154296875</v>
      </c>
      <c r="AC65" s="1">
        <v>114.36627960205078</v>
      </c>
      <c r="AD65" s="1">
        <v>1.060190238058567E-2</v>
      </c>
      <c r="AE65" s="1">
        <v>99.278236389160156</v>
      </c>
      <c r="AF65" s="1">
        <v>-2.4584517478942871</v>
      </c>
      <c r="AG65" s="1">
        <v>0.22549042105674744</v>
      </c>
      <c r="AH65" s="1">
        <v>3.0197113752365112E-2</v>
      </c>
      <c r="AI65" s="1">
        <v>3.6962530575692654E-3</v>
      </c>
      <c r="AJ65" s="1">
        <v>8.8089808821678162E-2</v>
      </c>
      <c r="AK65" s="1">
        <v>4.6572508290410042E-3</v>
      </c>
      <c r="AL65" s="1">
        <v>0.75</v>
      </c>
      <c r="AM65" s="1">
        <v>-1.355140209197998</v>
      </c>
      <c r="AN65" s="1">
        <v>7.355140209197998</v>
      </c>
      <c r="AO65" s="1">
        <v>1</v>
      </c>
      <c r="AP65" s="1">
        <v>0</v>
      </c>
      <c r="AQ65" s="1">
        <v>0.15999999642372131</v>
      </c>
      <c r="AR65" s="1">
        <v>111115</v>
      </c>
      <c r="AS65">
        <f t="shared" si="36"/>
        <v>2.5000741577148435</v>
      </c>
      <c r="AT65">
        <f t="shared" si="37"/>
        <v>4.3338410146405497E-4</v>
      </c>
      <c r="AU65">
        <f t="shared" si="38"/>
        <v>303.64594688415525</v>
      </c>
      <c r="AV65">
        <f t="shared" si="39"/>
        <v>304.36511077880857</v>
      </c>
      <c r="AW65">
        <f t="shared" si="40"/>
        <v>18.298604327322437</v>
      </c>
      <c r="AX65">
        <f t="shared" si="41"/>
        <v>3.0072574885099217E-2</v>
      </c>
      <c r="AY65">
        <f t="shared" si="42"/>
        <v>4.3833333534348613</v>
      </c>
      <c r="AZ65">
        <f t="shared" si="43"/>
        <v>44.152006651817018</v>
      </c>
      <c r="BA65">
        <f t="shared" si="44"/>
        <v>17.948015715537721</v>
      </c>
      <c r="BB65">
        <f t="shared" si="45"/>
        <v>30.855528831481934</v>
      </c>
      <c r="BC65">
        <f t="shared" si="46"/>
        <v>4.4743493597615371</v>
      </c>
      <c r="BD65">
        <f t="shared" si="47"/>
        <v>2.3297200241662781E-2</v>
      </c>
      <c r="BE65">
        <f t="shared" si="48"/>
        <v>2.6014860065113461</v>
      </c>
      <c r="BF65">
        <f t="shared" si="49"/>
        <v>1.872863353250191</v>
      </c>
      <c r="BG65">
        <f t="shared" si="50"/>
        <v>1.4571256116499688E-2</v>
      </c>
      <c r="BH65">
        <f t="shared" si="51"/>
        <v>41.976014478181483</v>
      </c>
      <c r="BI65">
        <f t="shared" si="52"/>
        <v>0.84635578315641058</v>
      </c>
      <c r="BJ65">
        <f t="shared" si="53"/>
        <v>58.078672523004357</v>
      </c>
      <c r="BK65">
        <f t="shared" si="54"/>
        <v>499.30053277560756</v>
      </c>
      <c r="BL65">
        <f t="shared" si="55"/>
        <v>1.0684627397715863E-3</v>
      </c>
    </row>
    <row r="66" spans="1:64" x14ac:dyDescent="0.2">
      <c r="A66" s="1">
        <v>52</v>
      </c>
      <c r="B66" s="1" t="s">
        <v>182</v>
      </c>
      <c r="C66" s="1" t="s">
        <v>88</v>
      </c>
      <c r="D66" s="1" t="s">
        <v>179</v>
      </c>
      <c r="E66" s="1" t="s">
        <v>166</v>
      </c>
      <c r="F66" s="1" t="s">
        <v>84</v>
      </c>
      <c r="G66" s="1">
        <v>9329.500032494776</v>
      </c>
      <c r="H66" s="1">
        <v>0</v>
      </c>
      <c r="I66">
        <f t="shared" si="28"/>
        <v>1.0680624167325803</v>
      </c>
      <c r="J66">
        <f t="shared" si="29"/>
        <v>2.1075143636227069E-2</v>
      </c>
      <c r="K66">
        <f t="shared" si="30"/>
        <v>404.64066745009973</v>
      </c>
      <c r="L66">
        <f t="shared" si="31"/>
        <v>0.39128332332491866</v>
      </c>
      <c r="M66">
        <f t="shared" si="32"/>
        <v>1.7864553538595667</v>
      </c>
      <c r="N66">
        <f t="shared" si="33"/>
        <v>30.500444412231445</v>
      </c>
      <c r="O66" s="1">
        <v>2</v>
      </c>
      <c r="P66">
        <f t="shared" si="34"/>
        <v>4.644859790802002</v>
      </c>
      <c r="Q66" s="1">
        <v>0</v>
      </c>
      <c r="R66">
        <f t="shared" si="35"/>
        <v>4.644859790802002</v>
      </c>
      <c r="S66" s="1">
        <v>31.226373672485352</v>
      </c>
      <c r="T66" s="1">
        <v>30.500444412231445</v>
      </c>
      <c r="U66" s="1">
        <v>31.336801528930664</v>
      </c>
      <c r="V66" s="1">
        <v>500.02871704101562</v>
      </c>
      <c r="W66" s="1">
        <v>499.52334594726562</v>
      </c>
      <c r="X66" s="1">
        <v>26.016609191894531</v>
      </c>
      <c r="Y66" s="1">
        <v>26.169015884399414</v>
      </c>
      <c r="Z66" s="1">
        <v>56.518856048583984</v>
      </c>
      <c r="AA66" s="1">
        <v>56.849945068359375</v>
      </c>
      <c r="AB66" s="1">
        <v>500.03555297851562</v>
      </c>
      <c r="AC66" s="1">
        <v>114.31893920898438</v>
      </c>
      <c r="AD66" s="1">
        <v>4.0535107254981995E-2</v>
      </c>
      <c r="AE66" s="1">
        <v>99.2779541015625</v>
      </c>
      <c r="AF66" s="1">
        <v>-2.5375137329101562</v>
      </c>
      <c r="AG66" s="1">
        <v>0.22140812873840332</v>
      </c>
      <c r="AH66" s="1">
        <v>6.0570891946554184E-2</v>
      </c>
      <c r="AI66" s="1">
        <v>4.6415505930781364E-3</v>
      </c>
      <c r="AJ66" s="1">
        <v>4.5928638428449631E-2</v>
      </c>
      <c r="AK66" s="1">
        <v>2.7317504864186049E-3</v>
      </c>
      <c r="AL66" s="1">
        <v>0.75</v>
      </c>
      <c r="AM66" s="1">
        <v>-1.355140209197998</v>
      </c>
      <c r="AN66" s="1">
        <v>7.355140209197998</v>
      </c>
      <c r="AO66" s="1">
        <v>1</v>
      </c>
      <c r="AP66" s="1">
        <v>0</v>
      </c>
      <c r="AQ66" s="1">
        <v>0.15999999642372131</v>
      </c>
      <c r="AR66" s="1">
        <v>111115</v>
      </c>
      <c r="AS66">
        <f t="shared" si="36"/>
        <v>2.500177764892578</v>
      </c>
      <c r="AT66">
        <f t="shared" si="37"/>
        <v>3.9128332332491868E-4</v>
      </c>
      <c r="AU66">
        <f t="shared" si="38"/>
        <v>303.65044441223142</v>
      </c>
      <c r="AV66">
        <f t="shared" si="39"/>
        <v>304.37637367248533</v>
      </c>
      <c r="AW66">
        <f t="shared" si="40"/>
        <v>18.291029864601114</v>
      </c>
      <c r="AX66">
        <f t="shared" si="41"/>
        <v>3.7431833592810472E-2</v>
      </c>
      <c r="AY66">
        <f t="shared" si="42"/>
        <v>4.3844617117140317</v>
      </c>
      <c r="AZ66">
        <f t="shared" si="43"/>
        <v>44.163497841914392</v>
      </c>
      <c r="BA66">
        <f t="shared" si="44"/>
        <v>17.994481957514978</v>
      </c>
      <c r="BB66">
        <f t="shared" si="45"/>
        <v>30.863409042358398</v>
      </c>
      <c r="BC66">
        <f t="shared" si="46"/>
        <v>4.4763622634030602</v>
      </c>
      <c r="BD66">
        <f t="shared" si="47"/>
        <v>2.0979951207372272E-2</v>
      </c>
      <c r="BE66">
        <f t="shared" si="48"/>
        <v>2.598006357854465</v>
      </c>
      <c r="BF66">
        <f t="shared" si="49"/>
        <v>1.8783559055485952</v>
      </c>
      <c r="BG66">
        <f t="shared" si="50"/>
        <v>1.3120988851155011E-2</v>
      </c>
      <c r="BH66">
        <f t="shared" si="51"/>
        <v>40.171897610736622</v>
      </c>
      <c r="BI66">
        <f t="shared" si="52"/>
        <v>0.81005356553008312</v>
      </c>
      <c r="BJ66">
        <f t="shared" si="53"/>
        <v>57.960520322010176</v>
      </c>
      <c r="BK66">
        <f t="shared" si="54"/>
        <v>499.21292015886092</v>
      </c>
      <c r="BL66">
        <f t="shared" si="55"/>
        <v>1.2400611224265647E-3</v>
      </c>
    </row>
    <row r="67" spans="1:64" x14ac:dyDescent="0.2">
      <c r="A67" s="1">
        <v>53</v>
      </c>
      <c r="B67" s="1" t="s">
        <v>183</v>
      </c>
      <c r="C67" s="1" t="s">
        <v>88</v>
      </c>
      <c r="D67" s="1" t="s">
        <v>184</v>
      </c>
      <c r="E67" s="1" t="s">
        <v>185</v>
      </c>
      <c r="F67" s="1" t="s">
        <v>84</v>
      </c>
      <c r="G67" s="1">
        <v>9387.500032494776</v>
      </c>
      <c r="H67" s="1">
        <v>0</v>
      </c>
      <c r="I67">
        <f t="shared" si="28"/>
        <v>0.42295768002956335</v>
      </c>
      <c r="J67">
        <f t="shared" si="29"/>
        <v>1.3280648659493249E-2</v>
      </c>
      <c r="K67">
        <f t="shared" si="30"/>
        <v>434.21719974694804</v>
      </c>
      <c r="L67">
        <f t="shared" si="31"/>
        <v>0.25446381148565844</v>
      </c>
      <c r="M67">
        <f t="shared" si="32"/>
        <v>1.8402966904037075</v>
      </c>
      <c r="N67">
        <f t="shared" si="33"/>
        <v>30.650890350341797</v>
      </c>
      <c r="O67" s="1">
        <v>2</v>
      </c>
      <c r="P67">
        <f t="shared" si="34"/>
        <v>4.644859790802002</v>
      </c>
      <c r="Q67" s="1">
        <v>0</v>
      </c>
      <c r="R67">
        <f t="shared" si="35"/>
        <v>4.644859790802002</v>
      </c>
      <c r="S67" s="1">
        <v>31.387746810913086</v>
      </c>
      <c r="T67" s="1">
        <v>30.650890350341797</v>
      </c>
      <c r="U67" s="1">
        <v>31.510791778564453</v>
      </c>
      <c r="V67" s="1">
        <v>499.86795043945312</v>
      </c>
      <c r="W67" s="1">
        <v>499.64791870117188</v>
      </c>
      <c r="X67" s="1">
        <v>25.91004753112793</v>
      </c>
      <c r="Y67" s="1">
        <v>26.009181976318359</v>
      </c>
      <c r="Z67" s="1">
        <v>55.771198272705078</v>
      </c>
      <c r="AA67" s="1">
        <v>55.984584808349609</v>
      </c>
      <c r="AB67" s="1">
        <v>500.01876831054688</v>
      </c>
      <c r="AC67" s="1">
        <v>114.06086730957031</v>
      </c>
      <c r="AD67" s="1">
        <v>0.18585830926895142</v>
      </c>
      <c r="AE67" s="1">
        <v>99.274772644042969</v>
      </c>
      <c r="AF67" s="1">
        <v>-2.5202865600585938</v>
      </c>
      <c r="AG67" s="1">
        <v>0.22123989462852478</v>
      </c>
      <c r="AH67" s="1">
        <v>3.7722256034612656E-2</v>
      </c>
      <c r="AI67" s="1">
        <v>2.7524540200829506E-3</v>
      </c>
      <c r="AJ67" s="1">
        <v>3.0866760760545731E-2</v>
      </c>
      <c r="AK67" s="1">
        <v>2.8476417064666748E-3</v>
      </c>
      <c r="AL67" s="1">
        <v>0.75</v>
      </c>
      <c r="AM67" s="1">
        <v>-1.355140209197998</v>
      </c>
      <c r="AN67" s="1">
        <v>7.355140209197998</v>
      </c>
      <c r="AO67" s="1">
        <v>1</v>
      </c>
      <c r="AP67" s="1">
        <v>0</v>
      </c>
      <c r="AQ67" s="1">
        <v>0.15999999642372131</v>
      </c>
      <c r="AR67" s="1">
        <v>111115</v>
      </c>
      <c r="AS67">
        <f t="shared" si="36"/>
        <v>2.5000938415527343</v>
      </c>
      <c r="AT67">
        <f t="shared" si="37"/>
        <v>2.5446381148565842E-4</v>
      </c>
      <c r="AU67">
        <f t="shared" si="38"/>
        <v>303.80089035034177</v>
      </c>
      <c r="AV67">
        <f t="shared" si="39"/>
        <v>304.53774681091306</v>
      </c>
      <c r="AW67">
        <f t="shared" si="40"/>
        <v>18.249738361617801</v>
      </c>
      <c r="AX67">
        <f t="shared" si="41"/>
        <v>6.0814323217269636E-2</v>
      </c>
      <c r="AY67">
        <f t="shared" si="42"/>
        <v>4.4223523177602528</v>
      </c>
      <c r="AZ67">
        <f t="shared" si="43"/>
        <v>44.546587214225347</v>
      </c>
      <c r="BA67">
        <f t="shared" si="44"/>
        <v>18.537405237906988</v>
      </c>
      <c r="BB67">
        <f t="shared" si="45"/>
        <v>31.019318580627441</v>
      </c>
      <c r="BC67">
        <f t="shared" si="46"/>
        <v>4.5163499702910919</v>
      </c>
      <c r="BD67">
        <f t="shared" si="47"/>
        <v>1.3242784702596903E-2</v>
      </c>
      <c r="BE67">
        <f t="shared" si="48"/>
        <v>2.5820556273565454</v>
      </c>
      <c r="BF67">
        <f t="shared" si="49"/>
        <v>1.9342943429345465</v>
      </c>
      <c r="BG67">
        <f t="shared" si="50"/>
        <v>8.2801339709487852E-3</v>
      </c>
      <c r="BH67">
        <f t="shared" si="51"/>
        <v>43.106813783011262</v>
      </c>
      <c r="BI67">
        <f t="shared" si="52"/>
        <v>0.86904634942879355</v>
      </c>
      <c r="BJ67">
        <f t="shared" si="53"/>
        <v>56.987735998136827</v>
      </c>
      <c r="BK67">
        <f t="shared" si="54"/>
        <v>499.52498864649709</v>
      </c>
      <c r="BL67">
        <f t="shared" si="55"/>
        <v>4.8252642321697014E-4</v>
      </c>
    </row>
    <row r="68" spans="1:64" x14ac:dyDescent="0.2">
      <c r="A68" s="1">
        <v>54</v>
      </c>
      <c r="B68" s="1" t="s">
        <v>186</v>
      </c>
      <c r="C68" s="1" t="s">
        <v>82</v>
      </c>
      <c r="D68" s="1" t="s">
        <v>187</v>
      </c>
      <c r="E68" s="1" t="s">
        <v>185</v>
      </c>
      <c r="F68" s="1" t="s">
        <v>84</v>
      </c>
      <c r="G68" s="1">
        <v>9531.0000325292349</v>
      </c>
      <c r="H68" s="1">
        <v>0</v>
      </c>
      <c r="I68">
        <f t="shared" si="28"/>
        <v>1.1542551780519206</v>
      </c>
      <c r="J68">
        <f t="shared" si="29"/>
        <v>3.2211863243050996E-2</v>
      </c>
      <c r="K68">
        <f t="shared" si="30"/>
        <v>427.2313487084877</v>
      </c>
      <c r="L68">
        <f t="shared" si="31"/>
        <v>0.62811315756999286</v>
      </c>
      <c r="M68">
        <f t="shared" si="32"/>
        <v>1.8798064010702507</v>
      </c>
      <c r="N68">
        <f t="shared" si="33"/>
        <v>30.847084045410156</v>
      </c>
      <c r="O68" s="1">
        <v>2</v>
      </c>
      <c r="P68">
        <f t="shared" si="34"/>
        <v>4.644859790802002</v>
      </c>
      <c r="Q68" s="1">
        <v>0</v>
      </c>
      <c r="R68">
        <f t="shared" si="35"/>
        <v>4.644859790802002</v>
      </c>
      <c r="S68" s="1">
        <v>31.589410781860352</v>
      </c>
      <c r="T68" s="1">
        <v>30.847084045410156</v>
      </c>
      <c r="U68" s="1">
        <v>31.641078948974609</v>
      </c>
      <c r="V68" s="1">
        <v>500.03372192382812</v>
      </c>
      <c r="W68" s="1">
        <v>499.44656372070312</v>
      </c>
      <c r="X68" s="1">
        <v>25.86944580078125</v>
      </c>
      <c r="Y68" s="1">
        <v>26.114118576049805</v>
      </c>
      <c r="Z68" s="1">
        <v>55.047630310058594</v>
      </c>
      <c r="AA68" s="1">
        <v>55.568271636962891</v>
      </c>
      <c r="AB68" s="1">
        <v>500.02337646484375</v>
      </c>
      <c r="AC68" s="1">
        <v>113.93328094482422</v>
      </c>
      <c r="AD68" s="1">
        <v>7.0794492959976196E-2</v>
      </c>
      <c r="AE68" s="1">
        <v>99.271461486816406</v>
      </c>
      <c r="AF68" s="1">
        <v>-2.3856520652770996</v>
      </c>
      <c r="AG68" s="1">
        <v>0.22820448875427246</v>
      </c>
      <c r="AH68" s="1">
        <v>0.21025601029396057</v>
      </c>
      <c r="AI68" s="1">
        <v>1.4953403733670712E-3</v>
      </c>
      <c r="AJ68" s="1">
        <v>0.19008573889732361</v>
      </c>
      <c r="AK68" s="1">
        <v>1.5537829603999853E-3</v>
      </c>
      <c r="AL68" s="1">
        <v>0.5</v>
      </c>
      <c r="AM68" s="1">
        <v>-1.355140209197998</v>
      </c>
      <c r="AN68" s="1">
        <v>7.355140209197998</v>
      </c>
      <c r="AO68" s="1">
        <v>1</v>
      </c>
      <c r="AP68" s="1">
        <v>0</v>
      </c>
      <c r="AQ68" s="1">
        <v>0.15999999642372131</v>
      </c>
      <c r="AR68" s="1">
        <v>111115</v>
      </c>
      <c r="AS68">
        <f t="shared" si="36"/>
        <v>2.5001168823242184</v>
      </c>
      <c r="AT68">
        <f t="shared" si="37"/>
        <v>6.2811315756999288E-4</v>
      </c>
      <c r="AU68">
        <f t="shared" si="38"/>
        <v>303.99708404541013</v>
      </c>
      <c r="AV68">
        <f t="shared" si="39"/>
        <v>304.73941078186033</v>
      </c>
      <c r="AW68">
        <f t="shared" si="40"/>
        <v>18.229324543714711</v>
      </c>
      <c r="AX68">
        <f t="shared" si="41"/>
        <v>-1.7172046834451472E-3</v>
      </c>
      <c r="AY68">
        <f t="shared" si="42"/>
        <v>4.4721931175547356</v>
      </c>
      <c r="AZ68">
        <f t="shared" si="43"/>
        <v>45.05013878685223</v>
      </c>
      <c r="BA68">
        <f t="shared" si="44"/>
        <v>18.936020210802425</v>
      </c>
      <c r="BB68">
        <f t="shared" si="45"/>
        <v>31.218247413635254</v>
      </c>
      <c r="BC68">
        <f t="shared" si="46"/>
        <v>4.5678227846877641</v>
      </c>
      <c r="BD68">
        <f t="shared" si="47"/>
        <v>3.1990014143798554E-2</v>
      </c>
      <c r="BE68">
        <f t="shared" si="48"/>
        <v>2.5923867164844849</v>
      </c>
      <c r="BF68">
        <f t="shared" si="49"/>
        <v>1.9754360682032792</v>
      </c>
      <c r="BG68">
        <f t="shared" si="50"/>
        <v>2.0013572937788528E-2</v>
      </c>
      <c r="BH68">
        <f t="shared" si="51"/>
        <v>42.411880379275267</v>
      </c>
      <c r="BI68">
        <f t="shared" si="52"/>
        <v>0.85540952674849302</v>
      </c>
      <c r="BJ68">
        <f t="shared" si="53"/>
        <v>56.716147227964576</v>
      </c>
      <c r="BK68">
        <f t="shared" si="54"/>
        <v>499.11108653505033</v>
      </c>
      <c r="BL68">
        <f t="shared" si="55"/>
        <v>1.3116299834472999E-3</v>
      </c>
    </row>
    <row r="69" spans="1:64" x14ac:dyDescent="0.2">
      <c r="A69" s="1">
        <v>55</v>
      </c>
      <c r="B69" s="1" t="s">
        <v>188</v>
      </c>
      <c r="C69" s="1" t="s">
        <v>91</v>
      </c>
      <c r="D69" s="1" t="s">
        <v>189</v>
      </c>
      <c r="E69" s="1" t="s">
        <v>185</v>
      </c>
      <c r="F69" s="1" t="s">
        <v>84</v>
      </c>
      <c r="G69" s="1">
        <v>9646.0000325292349</v>
      </c>
      <c r="H69" s="1">
        <v>0</v>
      </c>
      <c r="I69">
        <f t="shared" si="28"/>
        <v>2.8560639155825371</v>
      </c>
      <c r="J69">
        <f t="shared" si="29"/>
        <v>3.21253902111127E-2</v>
      </c>
      <c r="K69">
        <f t="shared" si="30"/>
        <v>342.49932262712787</v>
      </c>
      <c r="L69">
        <f t="shared" si="31"/>
        <v>0.6275630670956186</v>
      </c>
      <c r="M69">
        <f t="shared" si="32"/>
        <v>1.8830338807093554</v>
      </c>
      <c r="N69">
        <f t="shared" si="33"/>
        <v>30.863498687744141</v>
      </c>
      <c r="O69" s="1">
        <v>2</v>
      </c>
      <c r="P69">
        <f t="shared" si="34"/>
        <v>4.644859790802002</v>
      </c>
      <c r="Q69" s="1">
        <v>0</v>
      </c>
      <c r="R69">
        <f t="shared" si="35"/>
        <v>4.644859790802002</v>
      </c>
      <c r="S69" s="1">
        <v>31.625574111938477</v>
      </c>
      <c r="T69" s="1">
        <v>30.863498687744141</v>
      </c>
      <c r="U69" s="1">
        <v>31.729677200317383</v>
      </c>
      <c r="V69" s="1">
        <v>500.08090209960938</v>
      </c>
      <c r="W69" s="1">
        <v>498.81329345703125</v>
      </c>
      <c r="X69" s="1">
        <v>25.880661010742188</v>
      </c>
      <c r="Y69" s="1">
        <v>26.1251220703125</v>
      </c>
      <c r="Z69" s="1">
        <v>54.955860137939453</v>
      </c>
      <c r="AA69" s="1">
        <v>55.474956512451172</v>
      </c>
      <c r="AB69" s="1">
        <v>500.01248168945312</v>
      </c>
      <c r="AC69" s="1">
        <v>114.20967864990234</v>
      </c>
      <c r="AD69" s="1">
        <v>2.4449514225125313E-2</v>
      </c>
      <c r="AE69" s="1">
        <v>99.266571044921875</v>
      </c>
      <c r="AF69" s="1">
        <v>-2.4515852928161621</v>
      </c>
      <c r="AG69" s="1">
        <v>0.22912459075450897</v>
      </c>
      <c r="AH69" s="1">
        <v>0.15242576599121094</v>
      </c>
      <c r="AI69" s="1">
        <v>3.1081719789654016E-3</v>
      </c>
      <c r="AJ69" s="1">
        <v>0.13582906126976013</v>
      </c>
      <c r="AK69" s="1">
        <v>3.8573404308408499E-3</v>
      </c>
      <c r="AL69" s="1">
        <v>0.5</v>
      </c>
      <c r="AM69" s="1">
        <v>-1.355140209197998</v>
      </c>
      <c r="AN69" s="1">
        <v>7.355140209197998</v>
      </c>
      <c r="AO69" s="1">
        <v>1</v>
      </c>
      <c r="AP69" s="1">
        <v>0</v>
      </c>
      <c r="AQ69" s="1">
        <v>0.15999999642372131</v>
      </c>
      <c r="AR69" s="1">
        <v>111115</v>
      </c>
      <c r="AS69">
        <f t="shared" si="36"/>
        <v>2.5000624084472651</v>
      </c>
      <c r="AT69">
        <f t="shared" si="37"/>
        <v>6.2756306709561859E-4</v>
      </c>
      <c r="AU69">
        <f t="shared" si="38"/>
        <v>304.01349868774412</v>
      </c>
      <c r="AV69">
        <f t="shared" si="39"/>
        <v>304.77557411193845</v>
      </c>
      <c r="AW69">
        <f t="shared" si="40"/>
        <v>18.273548175538735</v>
      </c>
      <c r="AX69">
        <f t="shared" si="41"/>
        <v>-5.3313772256567552E-4</v>
      </c>
      <c r="AY69">
        <f t="shared" si="42"/>
        <v>4.4763851667592878</v>
      </c>
      <c r="AZ69">
        <f t="shared" si="43"/>
        <v>45.094588436358443</v>
      </c>
      <c r="BA69">
        <f t="shared" si="44"/>
        <v>18.969466366045943</v>
      </c>
      <c r="BB69">
        <f t="shared" si="45"/>
        <v>31.244536399841309</v>
      </c>
      <c r="BC69">
        <f t="shared" si="46"/>
        <v>4.5746631301645415</v>
      </c>
      <c r="BD69">
        <f t="shared" si="47"/>
        <v>3.1904726545038675E-2</v>
      </c>
      <c r="BE69">
        <f t="shared" si="48"/>
        <v>2.5933512860499324</v>
      </c>
      <c r="BF69">
        <f t="shared" si="49"/>
        <v>1.9813118441146091</v>
      </c>
      <c r="BG69">
        <f t="shared" si="50"/>
        <v>1.9960162625807128E-2</v>
      </c>
      <c r="BH69">
        <f t="shared" si="51"/>
        <v>33.998733342403412</v>
      </c>
      <c r="BI69">
        <f t="shared" si="52"/>
        <v>0.68662829784152779</v>
      </c>
      <c r="BJ69">
        <f t="shared" si="53"/>
        <v>56.680390035626836</v>
      </c>
      <c r="BK69">
        <f t="shared" si="54"/>
        <v>497.98319600313789</v>
      </c>
      <c r="BL69">
        <f t="shared" si="55"/>
        <v>3.2507686604926677E-3</v>
      </c>
    </row>
    <row r="70" spans="1:64" x14ac:dyDescent="0.2">
      <c r="A70" s="1">
        <v>56</v>
      </c>
      <c r="B70" s="1" t="s">
        <v>190</v>
      </c>
      <c r="C70" s="1" t="s">
        <v>88</v>
      </c>
      <c r="D70" s="1" t="s">
        <v>191</v>
      </c>
      <c r="E70" s="1" t="s">
        <v>185</v>
      </c>
      <c r="F70" s="1" t="s">
        <v>84</v>
      </c>
      <c r="G70" s="1">
        <v>9741.500032494776</v>
      </c>
      <c r="H70" s="1">
        <v>0</v>
      </c>
      <c r="I70">
        <f t="shared" si="28"/>
        <v>1.7446459967208965</v>
      </c>
      <c r="J70">
        <f t="shared" si="29"/>
        <v>3.2907098842817624E-2</v>
      </c>
      <c r="K70">
        <f t="shared" si="30"/>
        <v>399.98498746591616</v>
      </c>
      <c r="L70">
        <f t="shared" si="31"/>
        <v>0.63373741879728318</v>
      </c>
      <c r="M70">
        <f t="shared" si="32"/>
        <v>1.8571096500828839</v>
      </c>
      <c r="N70">
        <f t="shared" si="33"/>
        <v>30.742759704589844</v>
      </c>
      <c r="O70" s="1">
        <v>2</v>
      </c>
      <c r="P70">
        <f t="shared" si="34"/>
        <v>4.644859790802002</v>
      </c>
      <c r="Q70" s="1">
        <v>0</v>
      </c>
      <c r="R70">
        <f t="shared" si="35"/>
        <v>4.644859790802002</v>
      </c>
      <c r="S70" s="1">
        <v>31.530254364013672</v>
      </c>
      <c r="T70" s="1">
        <v>30.742759704589844</v>
      </c>
      <c r="U70" s="1">
        <v>31.667037963867188</v>
      </c>
      <c r="V70" s="1">
        <v>500.0902099609375</v>
      </c>
      <c r="W70" s="1">
        <v>499.26580810546875</v>
      </c>
      <c r="X70" s="1">
        <v>25.828689575195312</v>
      </c>
      <c r="Y70" s="1">
        <v>26.075569152832031</v>
      </c>
      <c r="Z70" s="1">
        <v>55.144996643066406</v>
      </c>
      <c r="AA70" s="1">
        <v>55.672092437744141</v>
      </c>
      <c r="AB70" s="1">
        <v>500.0108642578125</v>
      </c>
      <c r="AC70" s="1">
        <v>114.52764892578125</v>
      </c>
      <c r="AD70" s="1">
        <v>8.4902279078960419E-2</v>
      </c>
      <c r="AE70" s="1">
        <v>99.269950866699219</v>
      </c>
      <c r="AF70" s="1">
        <v>-2.4055190086364746</v>
      </c>
      <c r="AG70" s="1">
        <v>0.22666534781455994</v>
      </c>
      <c r="AH70" s="1">
        <v>5.7182393968105316E-2</v>
      </c>
      <c r="AI70" s="1">
        <v>5.1543568260967731E-3</v>
      </c>
      <c r="AJ70" s="1">
        <v>3.9406917989253998E-2</v>
      </c>
      <c r="AK70" s="1">
        <v>4.7019859775900841E-3</v>
      </c>
      <c r="AL70" s="1">
        <v>0.75</v>
      </c>
      <c r="AM70" s="1">
        <v>-1.355140209197998</v>
      </c>
      <c r="AN70" s="1">
        <v>7.355140209197998</v>
      </c>
      <c r="AO70" s="1">
        <v>1</v>
      </c>
      <c r="AP70" s="1">
        <v>0</v>
      </c>
      <c r="AQ70" s="1">
        <v>0.15999999642372131</v>
      </c>
      <c r="AR70" s="1">
        <v>111115</v>
      </c>
      <c r="AS70">
        <f t="shared" si="36"/>
        <v>2.5000543212890625</v>
      </c>
      <c r="AT70">
        <f t="shared" si="37"/>
        <v>6.337374187972832E-4</v>
      </c>
      <c r="AU70">
        <f t="shared" si="38"/>
        <v>303.89275970458982</v>
      </c>
      <c r="AV70">
        <f t="shared" si="39"/>
        <v>304.68025436401365</v>
      </c>
      <c r="AW70">
        <f t="shared" si="40"/>
        <v>18.32442341854221</v>
      </c>
      <c r="AX70">
        <f t="shared" si="41"/>
        <v>-2.3855385143331981E-4</v>
      </c>
      <c r="AY70">
        <f t="shared" si="42"/>
        <v>4.4456301187057372</v>
      </c>
      <c r="AZ70">
        <f t="shared" si="43"/>
        <v>44.783240848737577</v>
      </c>
      <c r="BA70">
        <f t="shared" si="44"/>
        <v>18.707671695905546</v>
      </c>
      <c r="BB70">
        <f t="shared" si="45"/>
        <v>31.136507034301758</v>
      </c>
      <c r="BC70">
        <f t="shared" si="46"/>
        <v>4.5466109652259128</v>
      </c>
      <c r="BD70">
        <f t="shared" si="47"/>
        <v>3.2675604375522103E-2</v>
      </c>
      <c r="BE70">
        <f t="shared" si="48"/>
        <v>2.5885204686228533</v>
      </c>
      <c r="BF70">
        <f t="shared" si="49"/>
        <v>1.9580904966030594</v>
      </c>
      <c r="BG70">
        <f t="shared" si="50"/>
        <v>2.0442925659407106E-2</v>
      </c>
      <c r="BH70">
        <f t="shared" si="51"/>
        <v>39.706490053158802</v>
      </c>
      <c r="BI70">
        <f t="shared" si="52"/>
        <v>0.80114636526725713</v>
      </c>
      <c r="BJ70">
        <f t="shared" si="53"/>
        <v>56.996457214045826</v>
      </c>
      <c r="BK70">
        <f t="shared" si="54"/>
        <v>498.7587374506694</v>
      </c>
      <c r="BL70">
        <f t="shared" si="55"/>
        <v>1.9937222837242839E-3</v>
      </c>
    </row>
    <row r="71" spans="1:64" x14ac:dyDescent="0.2">
      <c r="A71" s="1">
        <v>57</v>
      </c>
      <c r="B71" s="1" t="s">
        <v>192</v>
      </c>
      <c r="C71" s="1" t="s">
        <v>82</v>
      </c>
      <c r="D71" s="1" t="s">
        <v>193</v>
      </c>
      <c r="E71" s="1" t="s">
        <v>185</v>
      </c>
      <c r="F71" s="1" t="s">
        <v>84</v>
      </c>
      <c r="G71" s="1">
        <v>9850.0000325292349</v>
      </c>
      <c r="H71" s="1">
        <v>0</v>
      </c>
      <c r="I71">
        <f t="shared" si="28"/>
        <v>1.7484306666508547</v>
      </c>
      <c r="J71">
        <f t="shared" si="29"/>
        <v>1.9264165770483947E-2</v>
      </c>
      <c r="K71">
        <f t="shared" si="30"/>
        <v>340.56792850308506</v>
      </c>
      <c r="L71">
        <f t="shared" si="31"/>
        <v>0.37020391780662359</v>
      </c>
      <c r="M71">
        <f t="shared" si="32"/>
        <v>1.8481223064168986</v>
      </c>
      <c r="N71">
        <f t="shared" si="33"/>
        <v>30.637197494506836</v>
      </c>
      <c r="O71" s="1">
        <v>2</v>
      </c>
      <c r="P71">
        <f t="shared" si="34"/>
        <v>4.644859790802002</v>
      </c>
      <c r="Q71" s="1">
        <v>0</v>
      </c>
      <c r="R71">
        <f t="shared" si="35"/>
        <v>4.644859790802002</v>
      </c>
      <c r="S71" s="1">
        <v>31.408220291137695</v>
      </c>
      <c r="T71" s="1">
        <v>30.637197494506836</v>
      </c>
      <c r="U71" s="1">
        <v>31.554265975952148</v>
      </c>
      <c r="V71" s="1">
        <v>500.03131103515625</v>
      </c>
      <c r="W71" s="1">
        <v>499.25802612304688</v>
      </c>
      <c r="X71" s="1">
        <v>25.753103256225586</v>
      </c>
      <c r="Y71" s="1">
        <v>25.897346496582031</v>
      </c>
      <c r="Z71" s="1">
        <v>55.364936828613281</v>
      </c>
      <c r="AA71" s="1">
        <v>55.675037384033203</v>
      </c>
      <c r="AB71" s="1">
        <v>500.01181030273438</v>
      </c>
      <c r="AC71" s="1">
        <v>114.39749908447266</v>
      </c>
      <c r="AD71" s="1">
        <v>1.9645992666482925E-2</v>
      </c>
      <c r="AE71" s="1">
        <v>99.267684936523438</v>
      </c>
      <c r="AF71" s="1">
        <v>-2.4855194091796875</v>
      </c>
      <c r="AG71" s="1">
        <v>0.22245039045810699</v>
      </c>
      <c r="AH71" s="1">
        <v>5.6884787976741791E-2</v>
      </c>
      <c r="AI71" s="1">
        <v>2.6615557726472616E-3</v>
      </c>
      <c r="AJ71" s="1">
        <v>1.9811956211924553E-2</v>
      </c>
      <c r="AK71" s="1">
        <v>2.198841655626893E-3</v>
      </c>
      <c r="AL71" s="1">
        <v>0.75</v>
      </c>
      <c r="AM71" s="1">
        <v>-1.355140209197998</v>
      </c>
      <c r="AN71" s="1">
        <v>7.355140209197998</v>
      </c>
      <c r="AO71" s="1">
        <v>1</v>
      </c>
      <c r="AP71" s="1">
        <v>0</v>
      </c>
      <c r="AQ71" s="1">
        <v>0.15999999642372131</v>
      </c>
      <c r="AR71" s="1">
        <v>111115</v>
      </c>
      <c r="AS71">
        <f t="shared" si="36"/>
        <v>2.5000590515136718</v>
      </c>
      <c r="AT71">
        <f t="shared" si="37"/>
        <v>3.7020391780662361E-4</v>
      </c>
      <c r="AU71">
        <f t="shared" si="38"/>
        <v>303.78719749450681</v>
      </c>
      <c r="AV71">
        <f t="shared" si="39"/>
        <v>304.55822029113767</v>
      </c>
      <c r="AW71">
        <f t="shared" si="40"/>
        <v>18.303599444398287</v>
      </c>
      <c r="AX71">
        <f t="shared" si="41"/>
        <v>4.3154774916431521E-2</v>
      </c>
      <c r="AY71">
        <f t="shared" si="42"/>
        <v>4.4188919391315826</v>
      </c>
      <c r="AZ71">
        <f t="shared" si="43"/>
        <v>44.514908773758918</v>
      </c>
      <c r="BA71">
        <f t="shared" si="44"/>
        <v>18.617562277176887</v>
      </c>
      <c r="BB71">
        <f t="shared" si="45"/>
        <v>31.022708892822266</v>
      </c>
      <c r="BC71">
        <f t="shared" si="46"/>
        <v>4.5172229633602932</v>
      </c>
      <c r="BD71">
        <f t="shared" si="47"/>
        <v>1.9184599256753167E-2</v>
      </c>
      <c r="BE71">
        <f t="shared" si="48"/>
        <v>2.5707696327146841</v>
      </c>
      <c r="BF71">
        <f t="shared" si="49"/>
        <v>1.9464533306456091</v>
      </c>
      <c r="BG71">
        <f t="shared" si="50"/>
        <v>1.1997497793148394E-2</v>
      </c>
      <c r="BH71">
        <f t="shared" si="51"/>
        <v>33.807389826128691</v>
      </c>
      <c r="BI71">
        <f t="shared" si="52"/>
        <v>0.68214812919031342</v>
      </c>
      <c r="BJ71">
        <f t="shared" si="53"/>
        <v>56.829675210192562</v>
      </c>
      <c r="BK71">
        <f t="shared" si="54"/>
        <v>498.74985547715295</v>
      </c>
      <c r="BL71">
        <f t="shared" si="55"/>
        <v>1.9922361043743743E-3</v>
      </c>
    </row>
    <row r="72" spans="1:64" x14ac:dyDescent="0.2">
      <c r="A72" s="1">
        <v>58</v>
      </c>
      <c r="B72" s="1" t="s">
        <v>194</v>
      </c>
      <c r="C72" s="1" t="s">
        <v>91</v>
      </c>
      <c r="D72" s="1" t="s">
        <v>193</v>
      </c>
      <c r="E72" s="1" t="s">
        <v>185</v>
      </c>
      <c r="F72" s="1" t="s">
        <v>84</v>
      </c>
      <c r="G72" s="1">
        <v>9988.500032494776</v>
      </c>
      <c r="H72" s="1">
        <v>0</v>
      </c>
      <c r="I72">
        <f t="shared" si="28"/>
        <v>2.2397515432506414</v>
      </c>
      <c r="J72">
        <f t="shared" si="29"/>
        <v>5.7398398620863537E-2</v>
      </c>
      <c r="K72">
        <f t="shared" si="30"/>
        <v>421.83450406282446</v>
      </c>
      <c r="L72">
        <f t="shared" si="31"/>
        <v>1.07275257882895</v>
      </c>
      <c r="M72">
        <f t="shared" si="32"/>
        <v>1.8117339860367014</v>
      </c>
      <c r="N72">
        <f t="shared" si="33"/>
        <v>30.585372924804688</v>
      </c>
      <c r="O72" s="1">
        <v>2</v>
      </c>
      <c r="P72">
        <f t="shared" si="34"/>
        <v>4.644859790802002</v>
      </c>
      <c r="Q72" s="1">
        <v>0</v>
      </c>
      <c r="R72">
        <f t="shared" si="35"/>
        <v>4.644859790802002</v>
      </c>
      <c r="S72" s="1">
        <v>31.375041961669922</v>
      </c>
      <c r="T72" s="1">
        <v>30.585372924804688</v>
      </c>
      <c r="U72" s="1">
        <v>31.505144119262695</v>
      </c>
      <c r="V72" s="1">
        <v>499.9501953125</v>
      </c>
      <c r="W72" s="1">
        <v>498.84024047851562</v>
      </c>
      <c r="X72" s="1">
        <v>25.717700958251953</v>
      </c>
      <c r="Y72" s="1">
        <v>26.135587692260742</v>
      </c>
      <c r="Z72" s="1">
        <v>55.386035919189453</v>
      </c>
      <c r="AA72" s="1">
        <v>56.285999298095703</v>
      </c>
      <c r="AB72" s="1">
        <v>499.9993896484375</v>
      </c>
      <c r="AC72" s="1">
        <v>114.48195648193359</v>
      </c>
      <c r="AD72" s="1">
        <v>2.8387483209371567E-2</v>
      </c>
      <c r="AE72" s="1">
        <v>99.254798889160156</v>
      </c>
      <c r="AF72" s="1">
        <v>-2.4989089965820312</v>
      </c>
      <c r="AG72" s="1">
        <v>0.21729491651058197</v>
      </c>
      <c r="AH72" s="1">
        <v>0.16886073350906372</v>
      </c>
      <c r="AI72" s="1">
        <v>2.3935711942613125E-3</v>
      </c>
      <c r="AJ72" s="1">
        <v>0.17312736809253693</v>
      </c>
      <c r="AK72" s="1">
        <v>1.0206938022747636E-3</v>
      </c>
      <c r="AL72" s="1">
        <v>0.5</v>
      </c>
      <c r="AM72" s="1">
        <v>-1.355140209197998</v>
      </c>
      <c r="AN72" s="1">
        <v>7.355140209197998</v>
      </c>
      <c r="AO72" s="1">
        <v>1</v>
      </c>
      <c r="AP72" s="1">
        <v>0</v>
      </c>
      <c r="AQ72" s="1">
        <v>0.15999999642372131</v>
      </c>
      <c r="AR72" s="1">
        <v>111115</v>
      </c>
      <c r="AS72">
        <f t="shared" si="36"/>
        <v>2.4999969482421869</v>
      </c>
      <c r="AT72">
        <f t="shared" si="37"/>
        <v>1.07275257882895E-3</v>
      </c>
      <c r="AU72">
        <f t="shared" si="38"/>
        <v>303.73537292480466</v>
      </c>
      <c r="AV72">
        <f t="shared" si="39"/>
        <v>304.5250419616699</v>
      </c>
      <c r="AW72">
        <f t="shared" si="40"/>
        <v>18.317112627689994</v>
      </c>
      <c r="AX72">
        <f t="shared" si="41"/>
        <v>-7.397986746267389E-2</v>
      </c>
      <c r="AY72">
        <f t="shared" si="42"/>
        <v>4.4058164862820508</v>
      </c>
      <c r="AZ72">
        <f t="shared" si="43"/>
        <v>44.388951824909896</v>
      </c>
      <c r="BA72">
        <f t="shared" si="44"/>
        <v>18.253364132649153</v>
      </c>
      <c r="BB72">
        <f t="shared" si="45"/>
        <v>30.980207443237305</v>
      </c>
      <c r="BC72">
        <f t="shared" si="46"/>
        <v>4.5062896155787184</v>
      </c>
      <c r="BD72">
        <f t="shared" si="47"/>
        <v>5.6697761601048197E-2</v>
      </c>
      <c r="BE72">
        <f t="shared" si="48"/>
        <v>2.5940825002453494</v>
      </c>
      <c r="BF72">
        <f t="shared" si="49"/>
        <v>1.9122071153333691</v>
      </c>
      <c r="BG72">
        <f t="shared" si="50"/>
        <v>3.5498389778768936E-2</v>
      </c>
      <c r="BH72">
        <f t="shared" si="51"/>
        <v>41.869098865264256</v>
      </c>
      <c r="BI72">
        <f t="shared" si="52"/>
        <v>0.8456304640904212</v>
      </c>
      <c r="BJ72">
        <f t="shared" si="53"/>
        <v>57.895850290518837</v>
      </c>
      <c r="BK72">
        <f t="shared" si="54"/>
        <v>498.18927043430114</v>
      </c>
      <c r="BL72">
        <f t="shared" si="55"/>
        <v>2.6028725974558747E-3</v>
      </c>
    </row>
    <row r="73" spans="1:64" x14ac:dyDescent="0.2">
      <c r="A73" s="1">
        <v>59</v>
      </c>
      <c r="B73" s="1" t="s">
        <v>195</v>
      </c>
      <c r="C73" s="1" t="s">
        <v>91</v>
      </c>
      <c r="D73" s="1" t="s">
        <v>196</v>
      </c>
      <c r="E73" s="1" t="s">
        <v>185</v>
      </c>
      <c r="F73" s="1" t="s">
        <v>84</v>
      </c>
      <c r="G73" s="1">
        <v>10022.000032529235</v>
      </c>
      <c r="H73" s="1">
        <v>0</v>
      </c>
      <c r="I73">
        <f t="shared" si="28"/>
        <v>2.6995246487275781</v>
      </c>
      <c r="J73">
        <f t="shared" si="29"/>
        <v>5.7715127669602143E-2</v>
      </c>
      <c r="K73">
        <f t="shared" si="30"/>
        <v>409.24664497032984</v>
      </c>
      <c r="L73">
        <f t="shared" si="31"/>
        <v>1.0796099802407029</v>
      </c>
      <c r="M73">
        <f t="shared" si="32"/>
        <v>1.8133786347488821</v>
      </c>
      <c r="N73">
        <f t="shared" si="33"/>
        <v>30.597925186157227</v>
      </c>
      <c r="O73" s="1">
        <v>2</v>
      </c>
      <c r="P73">
        <f t="shared" si="34"/>
        <v>4.644859790802002</v>
      </c>
      <c r="Q73" s="1">
        <v>0</v>
      </c>
      <c r="R73">
        <f t="shared" si="35"/>
        <v>4.644859790802002</v>
      </c>
      <c r="S73" s="1">
        <v>31.377704620361328</v>
      </c>
      <c r="T73" s="1">
        <v>30.597925186157227</v>
      </c>
      <c r="U73" s="1">
        <v>31.504295349121094</v>
      </c>
      <c r="V73" s="1">
        <v>499.90548706054688</v>
      </c>
      <c r="W73" s="1">
        <v>498.61041259765625</v>
      </c>
      <c r="X73" s="1">
        <v>25.730478286743164</v>
      </c>
      <c r="Y73" s="1">
        <v>26.151010513305664</v>
      </c>
      <c r="Z73" s="1">
        <v>55.404914855957031</v>
      </c>
      <c r="AA73" s="1">
        <v>56.310436248779297</v>
      </c>
      <c r="AB73" s="1">
        <v>500.02212524414062</v>
      </c>
      <c r="AC73" s="1">
        <v>114.46553039550781</v>
      </c>
      <c r="AD73" s="1">
        <v>4.2244200594723225E-3</v>
      </c>
      <c r="AE73" s="1">
        <v>99.254356384277344</v>
      </c>
      <c r="AF73" s="1">
        <v>-2.4599852561950684</v>
      </c>
      <c r="AG73" s="1">
        <v>0.22298434376716614</v>
      </c>
      <c r="AH73" s="1">
        <v>0.11699280887842178</v>
      </c>
      <c r="AI73" s="1">
        <v>1.6880525508895516E-3</v>
      </c>
      <c r="AJ73" s="1">
        <v>0.13019084930419922</v>
      </c>
      <c r="AK73" s="1">
        <v>2.3348857648670673E-3</v>
      </c>
      <c r="AL73" s="1">
        <v>0.75</v>
      </c>
      <c r="AM73" s="1">
        <v>-1.355140209197998</v>
      </c>
      <c r="AN73" s="1">
        <v>7.355140209197998</v>
      </c>
      <c r="AO73" s="1">
        <v>1</v>
      </c>
      <c r="AP73" s="1">
        <v>0</v>
      </c>
      <c r="AQ73" s="1">
        <v>0.15999999642372131</v>
      </c>
      <c r="AR73" s="1">
        <v>111115</v>
      </c>
      <c r="AS73">
        <f t="shared" si="36"/>
        <v>2.5001106262207031</v>
      </c>
      <c r="AT73">
        <f t="shared" si="37"/>
        <v>1.0796099802407029E-3</v>
      </c>
      <c r="AU73">
        <f t="shared" si="38"/>
        <v>303.7479251861572</v>
      </c>
      <c r="AV73">
        <f t="shared" si="39"/>
        <v>304.52770462036131</v>
      </c>
      <c r="AW73">
        <f t="shared" si="40"/>
        <v>18.314484453920613</v>
      </c>
      <c r="AX73">
        <f t="shared" si="41"/>
        <v>-7.5595555802314612E-2</v>
      </c>
      <c r="AY73">
        <f t="shared" si="42"/>
        <v>4.4089803520455062</v>
      </c>
      <c r="AZ73">
        <f t="shared" si="43"/>
        <v>44.421026065349842</v>
      </c>
      <c r="BA73">
        <f t="shared" si="44"/>
        <v>18.270015552044178</v>
      </c>
      <c r="BB73">
        <f t="shared" si="45"/>
        <v>30.987814903259277</v>
      </c>
      <c r="BC73">
        <f t="shared" si="46"/>
        <v>4.5082449124370028</v>
      </c>
      <c r="BD73">
        <f t="shared" si="47"/>
        <v>5.7006784683117394E-2</v>
      </c>
      <c r="BE73">
        <f t="shared" si="48"/>
        <v>2.5956017172966241</v>
      </c>
      <c r="BF73">
        <f t="shared" si="49"/>
        <v>1.9126431951403786</v>
      </c>
      <c r="BG73">
        <f t="shared" si="50"/>
        <v>3.569221065096876E-2</v>
      </c>
      <c r="BH73">
        <f t="shared" si="51"/>
        <v>40.619512348954942</v>
      </c>
      <c r="BI73">
        <f t="shared" si="52"/>
        <v>0.82077436537724946</v>
      </c>
      <c r="BJ73">
        <f t="shared" si="53"/>
        <v>57.889670075519547</v>
      </c>
      <c r="BK73">
        <f t="shared" si="54"/>
        <v>497.82581232123908</v>
      </c>
      <c r="BL73">
        <f t="shared" si="55"/>
        <v>3.1391419931984322E-3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F8778-F5A1-3242-8A6D-E44DA18C133C}">
  <dimension ref="A1:I50"/>
  <sheetViews>
    <sheetView tabSelected="1" workbookViewId="0">
      <selection activeCell="G2" sqref="G2:I50"/>
    </sheetView>
  </sheetViews>
  <sheetFormatPr baseColWidth="10" defaultRowHeight="16" x14ac:dyDescent="0.2"/>
  <sheetData>
    <row r="1" spans="1:9" x14ac:dyDescent="0.2">
      <c r="A1" s="2" t="s">
        <v>201</v>
      </c>
      <c r="B1" s="2"/>
      <c r="C1" s="2"/>
      <c r="D1" s="2" t="s">
        <v>202</v>
      </c>
      <c r="E1" s="2"/>
      <c r="F1" s="2"/>
      <c r="G1" s="2" t="s">
        <v>203</v>
      </c>
      <c r="H1" s="2"/>
      <c r="I1" s="2"/>
    </row>
    <row r="2" spans="1:9" x14ac:dyDescent="0.2">
      <c r="A2" t="s">
        <v>197</v>
      </c>
      <c r="B2" t="s">
        <v>198</v>
      </c>
      <c r="C2" t="s">
        <v>200</v>
      </c>
      <c r="D2" t="s">
        <v>197</v>
      </c>
      <c r="E2" t="s">
        <v>198</v>
      </c>
      <c r="F2" t="s">
        <v>199</v>
      </c>
      <c r="G2" t="s">
        <v>197</v>
      </c>
      <c r="H2" t="s">
        <v>198</v>
      </c>
      <c r="I2" t="s">
        <v>200</v>
      </c>
    </row>
    <row r="3" spans="1:9" x14ac:dyDescent="0.2">
      <c r="A3" t="s">
        <v>83</v>
      </c>
      <c r="B3">
        <v>1</v>
      </c>
      <c r="C3">
        <v>0</v>
      </c>
      <c r="D3" t="s">
        <v>83</v>
      </c>
      <c r="E3">
        <v>1</v>
      </c>
      <c r="F3">
        <v>10</v>
      </c>
      <c r="G3" t="s">
        <v>83</v>
      </c>
      <c r="H3">
        <v>1</v>
      </c>
      <c r="I3">
        <v>10</v>
      </c>
    </row>
    <row r="4" spans="1:9" x14ac:dyDescent="0.2">
      <c r="A4" t="s">
        <v>83</v>
      </c>
      <c r="B4">
        <v>2</v>
      </c>
      <c r="C4">
        <v>10</v>
      </c>
      <c r="D4" t="s">
        <v>83</v>
      </c>
      <c r="E4">
        <v>2</v>
      </c>
      <c r="F4">
        <v>10</v>
      </c>
      <c r="G4" t="s">
        <v>83</v>
      </c>
      <c r="H4">
        <v>2</v>
      </c>
      <c r="I4">
        <v>10</v>
      </c>
    </row>
    <row r="5" spans="1:9" x14ac:dyDescent="0.2">
      <c r="A5" t="s">
        <v>83</v>
      </c>
      <c r="B5">
        <v>3</v>
      </c>
      <c r="C5">
        <v>0</v>
      </c>
      <c r="D5" t="s">
        <v>83</v>
      </c>
      <c r="E5">
        <v>3</v>
      </c>
      <c r="F5">
        <v>0</v>
      </c>
      <c r="G5" t="s">
        <v>83</v>
      </c>
      <c r="H5">
        <v>3</v>
      </c>
      <c r="I5">
        <v>0</v>
      </c>
    </row>
    <row r="6" spans="1:9" x14ac:dyDescent="0.2">
      <c r="A6" t="s">
        <v>83</v>
      </c>
      <c r="B6">
        <v>4</v>
      </c>
      <c r="C6">
        <v>20</v>
      </c>
      <c r="D6" t="s">
        <v>83</v>
      </c>
      <c r="E6">
        <v>4</v>
      </c>
      <c r="F6">
        <v>20</v>
      </c>
      <c r="G6" t="s">
        <v>83</v>
      </c>
      <c r="H6">
        <v>4</v>
      </c>
      <c r="I6">
        <v>20</v>
      </c>
    </row>
    <row r="7" spans="1:9" x14ac:dyDescent="0.2">
      <c r="A7" t="s">
        <v>83</v>
      </c>
      <c r="B7">
        <v>5</v>
      </c>
      <c r="C7">
        <v>20</v>
      </c>
      <c r="D7" t="s">
        <v>83</v>
      </c>
      <c r="E7">
        <v>5</v>
      </c>
      <c r="F7">
        <v>20</v>
      </c>
      <c r="G7" t="s">
        <v>83</v>
      </c>
      <c r="H7">
        <v>5</v>
      </c>
      <c r="I7">
        <v>20</v>
      </c>
    </row>
    <row r="8" spans="1:9" x14ac:dyDescent="0.2">
      <c r="A8" t="s">
        <v>83</v>
      </c>
      <c r="B8">
        <v>6</v>
      </c>
      <c r="C8">
        <v>0</v>
      </c>
      <c r="D8" t="s">
        <v>83</v>
      </c>
      <c r="E8">
        <v>6</v>
      </c>
      <c r="F8">
        <v>0</v>
      </c>
      <c r="G8" t="s">
        <v>83</v>
      </c>
      <c r="H8">
        <v>6</v>
      </c>
      <c r="I8">
        <v>0</v>
      </c>
    </row>
    <row r="9" spans="1:9" x14ac:dyDescent="0.2">
      <c r="A9" t="s">
        <v>99</v>
      </c>
      <c r="B9">
        <v>7</v>
      </c>
      <c r="C9">
        <v>0</v>
      </c>
      <c r="D9" t="s">
        <v>99</v>
      </c>
      <c r="E9">
        <v>7</v>
      </c>
      <c r="F9">
        <v>0</v>
      </c>
      <c r="G9" t="s">
        <v>99</v>
      </c>
      <c r="H9">
        <v>7</v>
      </c>
      <c r="I9">
        <v>0</v>
      </c>
    </row>
    <row r="10" spans="1:9" x14ac:dyDescent="0.2">
      <c r="A10" t="s">
        <v>99</v>
      </c>
      <c r="B10">
        <v>8</v>
      </c>
      <c r="C10">
        <v>10</v>
      </c>
      <c r="D10" t="s">
        <v>99</v>
      </c>
      <c r="E10">
        <v>8</v>
      </c>
      <c r="F10">
        <v>10</v>
      </c>
      <c r="G10" t="s">
        <v>99</v>
      </c>
      <c r="H10">
        <v>8</v>
      </c>
      <c r="I10">
        <v>10</v>
      </c>
    </row>
    <row r="11" spans="1:9" x14ac:dyDescent="0.2">
      <c r="A11" t="s">
        <v>99</v>
      </c>
      <c r="B11">
        <v>9</v>
      </c>
      <c r="C11">
        <v>10</v>
      </c>
      <c r="D11" t="s">
        <v>99</v>
      </c>
      <c r="E11">
        <v>9</v>
      </c>
      <c r="F11">
        <v>10</v>
      </c>
      <c r="G11" t="s">
        <v>99</v>
      </c>
      <c r="H11">
        <v>9</v>
      </c>
      <c r="I11">
        <v>10</v>
      </c>
    </row>
    <row r="12" spans="1:9" x14ac:dyDescent="0.2">
      <c r="A12" t="s">
        <v>99</v>
      </c>
      <c r="B12">
        <v>10</v>
      </c>
      <c r="C12">
        <v>0</v>
      </c>
      <c r="D12" t="s">
        <v>99</v>
      </c>
      <c r="E12">
        <v>10</v>
      </c>
      <c r="F12">
        <v>0</v>
      </c>
      <c r="G12" t="s">
        <v>99</v>
      </c>
      <c r="H12">
        <v>10</v>
      </c>
      <c r="I12">
        <v>0</v>
      </c>
    </row>
    <row r="13" spans="1:9" x14ac:dyDescent="0.2">
      <c r="A13" t="s">
        <v>99</v>
      </c>
      <c r="B13">
        <v>11</v>
      </c>
      <c r="C13">
        <v>20</v>
      </c>
      <c r="D13" t="s">
        <v>99</v>
      </c>
      <c r="E13">
        <v>11</v>
      </c>
      <c r="F13">
        <v>20</v>
      </c>
      <c r="G13" t="s">
        <v>99</v>
      </c>
      <c r="H13">
        <v>11</v>
      </c>
      <c r="I13">
        <v>20</v>
      </c>
    </row>
    <row r="14" spans="1:9" x14ac:dyDescent="0.2">
      <c r="A14" t="s">
        <v>99</v>
      </c>
      <c r="B14">
        <v>12</v>
      </c>
      <c r="C14">
        <v>20</v>
      </c>
      <c r="D14" t="s">
        <v>99</v>
      </c>
      <c r="E14">
        <v>12</v>
      </c>
      <c r="F14">
        <v>20</v>
      </c>
      <c r="G14" t="s">
        <v>99</v>
      </c>
      <c r="H14">
        <v>12</v>
      </c>
      <c r="I14">
        <v>20</v>
      </c>
    </row>
    <row r="15" spans="1:9" x14ac:dyDescent="0.2">
      <c r="A15" t="s">
        <v>116</v>
      </c>
      <c r="B15">
        <v>13</v>
      </c>
      <c r="C15">
        <v>20</v>
      </c>
      <c r="D15" t="s">
        <v>116</v>
      </c>
      <c r="E15">
        <v>13</v>
      </c>
      <c r="F15">
        <v>20</v>
      </c>
      <c r="G15" t="s">
        <v>116</v>
      </c>
      <c r="H15">
        <v>13</v>
      </c>
      <c r="I15">
        <v>20</v>
      </c>
    </row>
    <row r="16" spans="1:9" x14ac:dyDescent="0.2">
      <c r="A16" t="s">
        <v>116</v>
      </c>
      <c r="B16">
        <v>14</v>
      </c>
      <c r="C16">
        <v>10</v>
      </c>
      <c r="D16" t="s">
        <v>116</v>
      </c>
      <c r="E16">
        <v>14</v>
      </c>
      <c r="F16">
        <v>10</v>
      </c>
      <c r="G16" t="s">
        <v>116</v>
      </c>
      <c r="H16">
        <v>14</v>
      </c>
      <c r="I16">
        <v>10</v>
      </c>
    </row>
    <row r="17" spans="1:9" x14ac:dyDescent="0.2">
      <c r="A17" t="s">
        <v>116</v>
      </c>
      <c r="B17">
        <v>15</v>
      </c>
      <c r="C17">
        <v>10</v>
      </c>
      <c r="D17" t="s">
        <v>116</v>
      </c>
      <c r="E17">
        <v>15</v>
      </c>
      <c r="F17">
        <v>10</v>
      </c>
      <c r="G17" t="s">
        <v>116</v>
      </c>
      <c r="H17">
        <v>15</v>
      </c>
      <c r="I17">
        <v>10</v>
      </c>
    </row>
    <row r="18" spans="1:9" x14ac:dyDescent="0.2">
      <c r="A18" t="s">
        <v>116</v>
      </c>
      <c r="B18">
        <v>16</v>
      </c>
      <c r="C18">
        <v>20</v>
      </c>
      <c r="D18" t="s">
        <v>116</v>
      </c>
      <c r="E18">
        <v>16</v>
      </c>
      <c r="F18">
        <v>20</v>
      </c>
      <c r="G18" t="s">
        <v>116</v>
      </c>
      <c r="H18">
        <v>16</v>
      </c>
      <c r="I18">
        <v>20</v>
      </c>
    </row>
    <row r="19" spans="1:9" x14ac:dyDescent="0.2">
      <c r="A19" t="s">
        <v>116</v>
      </c>
      <c r="B19">
        <v>17</v>
      </c>
      <c r="C19">
        <v>0</v>
      </c>
      <c r="D19" t="s">
        <v>116</v>
      </c>
      <c r="E19">
        <v>17</v>
      </c>
      <c r="F19">
        <v>0</v>
      </c>
      <c r="G19" t="s">
        <v>116</v>
      </c>
      <c r="H19">
        <v>17</v>
      </c>
      <c r="I19">
        <v>0</v>
      </c>
    </row>
    <row r="20" spans="1:9" x14ac:dyDescent="0.2">
      <c r="A20" t="s">
        <v>116</v>
      </c>
      <c r="B20">
        <v>18</v>
      </c>
      <c r="C20">
        <v>0</v>
      </c>
      <c r="D20" t="s">
        <v>116</v>
      </c>
      <c r="E20">
        <v>18</v>
      </c>
      <c r="F20">
        <v>0</v>
      </c>
      <c r="G20" t="s">
        <v>116</v>
      </c>
      <c r="H20">
        <v>18</v>
      </c>
      <c r="I20">
        <v>0</v>
      </c>
    </row>
    <row r="21" spans="1:9" x14ac:dyDescent="0.2">
      <c r="A21" t="s">
        <v>129</v>
      </c>
      <c r="B21">
        <v>19</v>
      </c>
      <c r="C21">
        <v>20</v>
      </c>
      <c r="D21" t="s">
        <v>129</v>
      </c>
      <c r="E21">
        <v>19</v>
      </c>
      <c r="F21">
        <v>20</v>
      </c>
      <c r="G21" t="s">
        <v>129</v>
      </c>
      <c r="H21">
        <v>19</v>
      </c>
      <c r="I21">
        <v>20</v>
      </c>
    </row>
    <row r="22" spans="1:9" x14ac:dyDescent="0.2">
      <c r="A22" t="s">
        <v>129</v>
      </c>
      <c r="B22">
        <v>20</v>
      </c>
      <c r="C22">
        <v>0</v>
      </c>
      <c r="D22" t="s">
        <v>129</v>
      </c>
      <c r="E22">
        <v>20</v>
      </c>
      <c r="F22">
        <v>20</v>
      </c>
      <c r="G22" t="s">
        <v>129</v>
      </c>
      <c r="H22">
        <v>20</v>
      </c>
      <c r="I22">
        <v>20</v>
      </c>
    </row>
    <row r="23" spans="1:9" x14ac:dyDescent="0.2">
      <c r="A23" t="s">
        <v>129</v>
      </c>
      <c r="B23">
        <v>21</v>
      </c>
      <c r="C23">
        <v>10</v>
      </c>
      <c r="D23" t="s">
        <v>129</v>
      </c>
      <c r="E23">
        <v>21</v>
      </c>
      <c r="F23">
        <v>10</v>
      </c>
      <c r="G23" t="s">
        <v>129</v>
      </c>
      <c r="H23">
        <v>21</v>
      </c>
      <c r="I23">
        <v>10</v>
      </c>
    </row>
    <row r="24" spans="1:9" x14ac:dyDescent="0.2">
      <c r="A24" t="s">
        <v>129</v>
      </c>
      <c r="B24">
        <v>22</v>
      </c>
      <c r="C24">
        <v>0</v>
      </c>
      <c r="D24" t="s">
        <v>129</v>
      </c>
      <c r="E24">
        <v>22</v>
      </c>
      <c r="F24">
        <v>0</v>
      </c>
      <c r="G24" t="s">
        <v>129</v>
      </c>
      <c r="H24">
        <v>22</v>
      </c>
      <c r="I24">
        <v>0</v>
      </c>
    </row>
    <row r="25" spans="1:9" x14ac:dyDescent="0.2">
      <c r="A25" t="s">
        <v>129</v>
      </c>
      <c r="B25">
        <v>23</v>
      </c>
      <c r="C25">
        <v>0</v>
      </c>
      <c r="D25" t="s">
        <v>129</v>
      </c>
      <c r="E25">
        <v>23</v>
      </c>
      <c r="F25">
        <v>0</v>
      </c>
      <c r="G25" t="s">
        <v>129</v>
      </c>
      <c r="H25">
        <v>23</v>
      </c>
      <c r="I25">
        <v>0</v>
      </c>
    </row>
    <row r="26" spans="1:9" x14ac:dyDescent="0.2">
      <c r="A26" t="s">
        <v>129</v>
      </c>
      <c r="B26">
        <v>24</v>
      </c>
      <c r="C26">
        <v>10</v>
      </c>
      <c r="D26" t="s">
        <v>129</v>
      </c>
      <c r="E26">
        <v>24</v>
      </c>
      <c r="F26">
        <v>10</v>
      </c>
      <c r="G26" t="s">
        <v>129</v>
      </c>
      <c r="H26">
        <v>24</v>
      </c>
      <c r="I26">
        <v>10</v>
      </c>
    </row>
    <row r="27" spans="1:9" x14ac:dyDescent="0.2">
      <c r="A27" t="s">
        <v>84</v>
      </c>
      <c r="B27">
        <v>25</v>
      </c>
      <c r="C27">
        <v>0</v>
      </c>
      <c r="D27" t="s">
        <v>84</v>
      </c>
      <c r="E27">
        <v>25</v>
      </c>
      <c r="F27">
        <v>0</v>
      </c>
      <c r="G27" t="s">
        <v>84</v>
      </c>
      <c r="H27">
        <v>25</v>
      </c>
      <c r="I27">
        <v>0</v>
      </c>
    </row>
    <row r="28" spans="1:9" x14ac:dyDescent="0.2">
      <c r="A28" t="s">
        <v>84</v>
      </c>
      <c r="B28">
        <v>26</v>
      </c>
      <c r="C28">
        <v>0</v>
      </c>
      <c r="D28" t="s">
        <v>84</v>
      </c>
      <c r="E28">
        <v>26</v>
      </c>
      <c r="F28">
        <v>0</v>
      </c>
      <c r="G28" t="s">
        <v>84</v>
      </c>
      <c r="H28">
        <v>26</v>
      </c>
      <c r="I28">
        <v>0</v>
      </c>
    </row>
    <row r="29" spans="1:9" x14ac:dyDescent="0.2">
      <c r="A29" t="s">
        <v>84</v>
      </c>
      <c r="B29">
        <v>27</v>
      </c>
      <c r="C29">
        <v>10</v>
      </c>
      <c r="D29" t="s">
        <v>84</v>
      </c>
      <c r="E29">
        <v>27</v>
      </c>
      <c r="F29">
        <v>10</v>
      </c>
      <c r="G29" t="s">
        <v>84</v>
      </c>
      <c r="H29">
        <v>27</v>
      </c>
      <c r="I29">
        <v>10</v>
      </c>
    </row>
    <row r="30" spans="1:9" x14ac:dyDescent="0.2">
      <c r="A30" t="s">
        <v>84</v>
      </c>
      <c r="B30">
        <v>28</v>
      </c>
      <c r="C30">
        <v>10</v>
      </c>
      <c r="D30" t="s">
        <v>84</v>
      </c>
      <c r="E30">
        <v>28</v>
      </c>
      <c r="F30">
        <v>10</v>
      </c>
      <c r="G30" t="s">
        <v>84</v>
      </c>
      <c r="H30">
        <v>28</v>
      </c>
      <c r="I30">
        <v>10</v>
      </c>
    </row>
    <row r="31" spans="1:9" x14ac:dyDescent="0.2">
      <c r="A31" t="s">
        <v>84</v>
      </c>
      <c r="B31">
        <v>29</v>
      </c>
      <c r="C31">
        <v>20</v>
      </c>
      <c r="D31" t="s">
        <v>84</v>
      </c>
      <c r="E31">
        <v>29</v>
      </c>
      <c r="F31">
        <v>20</v>
      </c>
      <c r="G31" t="s">
        <v>84</v>
      </c>
      <c r="H31">
        <v>29</v>
      </c>
      <c r="I31">
        <v>20</v>
      </c>
    </row>
    <row r="32" spans="1:9" x14ac:dyDescent="0.2">
      <c r="A32" t="s">
        <v>153</v>
      </c>
      <c r="B32">
        <v>30</v>
      </c>
      <c r="C32">
        <v>20</v>
      </c>
      <c r="D32" t="s">
        <v>84</v>
      </c>
      <c r="E32">
        <v>30</v>
      </c>
      <c r="F32">
        <v>20</v>
      </c>
      <c r="G32" t="s">
        <v>84</v>
      </c>
      <c r="H32">
        <v>30</v>
      </c>
      <c r="I32">
        <v>20</v>
      </c>
    </row>
    <row r="33" spans="1:9" x14ac:dyDescent="0.2">
      <c r="A33" t="s">
        <v>153</v>
      </c>
      <c r="B33">
        <v>31</v>
      </c>
      <c r="C33">
        <v>10</v>
      </c>
      <c r="D33" t="s">
        <v>153</v>
      </c>
      <c r="E33">
        <v>31</v>
      </c>
      <c r="F33">
        <v>10</v>
      </c>
      <c r="G33" t="s">
        <v>153</v>
      </c>
      <c r="H33">
        <v>31</v>
      </c>
      <c r="I33">
        <v>10</v>
      </c>
    </row>
    <row r="34" spans="1:9" x14ac:dyDescent="0.2">
      <c r="A34" t="s">
        <v>153</v>
      </c>
      <c r="B34">
        <v>32</v>
      </c>
      <c r="C34">
        <v>10</v>
      </c>
      <c r="D34" t="s">
        <v>153</v>
      </c>
      <c r="E34">
        <v>32</v>
      </c>
      <c r="F34">
        <v>10</v>
      </c>
      <c r="G34" t="s">
        <v>153</v>
      </c>
      <c r="H34">
        <v>32</v>
      </c>
      <c r="I34">
        <v>10</v>
      </c>
    </row>
    <row r="35" spans="1:9" x14ac:dyDescent="0.2">
      <c r="A35" t="s">
        <v>153</v>
      </c>
      <c r="B35">
        <v>33</v>
      </c>
      <c r="C35">
        <v>0</v>
      </c>
      <c r="D35" t="s">
        <v>153</v>
      </c>
      <c r="E35">
        <v>33</v>
      </c>
      <c r="F35">
        <v>0</v>
      </c>
      <c r="G35" t="s">
        <v>153</v>
      </c>
      <c r="H35">
        <v>33</v>
      </c>
      <c r="I35">
        <v>0</v>
      </c>
    </row>
    <row r="36" spans="1:9" x14ac:dyDescent="0.2">
      <c r="A36" t="s">
        <v>153</v>
      </c>
      <c r="B36">
        <v>34</v>
      </c>
      <c r="C36">
        <v>20</v>
      </c>
      <c r="D36" t="s">
        <v>153</v>
      </c>
      <c r="E36">
        <v>34</v>
      </c>
      <c r="F36">
        <v>20</v>
      </c>
      <c r="G36" t="s">
        <v>153</v>
      </c>
      <c r="H36">
        <v>34</v>
      </c>
      <c r="I36">
        <v>20</v>
      </c>
    </row>
    <row r="37" spans="1:9" x14ac:dyDescent="0.2">
      <c r="A37" t="s">
        <v>153</v>
      </c>
      <c r="B37">
        <v>35</v>
      </c>
      <c r="C37">
        <v>20</v>
      </c>
      <c r="D37" t="s">
        <v>153</v>
      </c>
      <c r="E37">
        <v>35</v>
      </c>
      <c r="F37">
        <v>20</v>
      </c>
      <c r="G37" t="s">
        <v>153</v>
      </c>
      <c r="H37">
        <v>35</v>
      </c>
      <c r="I37">
        <v>20</v>
      </c>
    </row>
    <row r="38" spans="1:9" x14ac:dyDescent="0.2">
      <c r="A38" t="s">
        <v>153</v>
      </c>
      <c r="B38">
        <v>36</v>
      </c>
      <c r="C38">
        <v>0</v>
      </c>
      <c r="D38" t="s">
        <v>153</v>
      </c>
      <c r="E38">
        <v>36</v>
      </c>
      <c r="F38">
        <v>0</v>
      </c>
      <c r="G38" t="s">
        <v>153</v>
      </c>
      <c r="H38">
        <v>36</v>
      </c>
      <c r="I38">
        <v>0</v>
      </c>
    </row>
    <row r="39" spans="1:9" x14ac:dyDescent="0.2">
      <c r="A39" t="s">
        <v>166</v>
      </c>
      <c r="B39">
        <v>37</v>
      </c>
      <c r="C39">
        <v>0</v>
      </c>
      <c r="D39" t="s">
        <v>166</v>
      </c>
      <c r="E39">
        <v>37</v>
      </c>
      <c r="F39">
        <v>0</v>
      </c>
      <c r="G39" t="s">
        <v>166</v>
      </c>
      <c r="H39">
        <v>37</v>
      </c>
      <c r="I39">
        <v>0</v>
      </c>
    </row>
    <row r="40" spans="1:9" x14ac:dyDescent="0.2">
      <c r="A40" t="s">
        <v>166</v>
      </c>
      <c r="B40">
        <v>38</v>
      </c>
      <c r="C40">
        <v>0</v>
      </c>
      <c r="D40" t="s">
        <v>166</v>
      </c>
      <c r="E40">
        <v>38</v>
      </c>
      <c r="F40">
        <v>0</v>
      </c>
      <c r="G40" t="s">
        <v>166</v>
      </c>
      <c r="H40">
        <v>38</v>
      </c>
      <c r="I40">
        <v>0</v>
      </c>
    </row>
    <row r="41" spans="1:9" x14ac:dyDescent="0.2">
      <c r="A41" t="s">
        <v>166</v>
      </c>
      <c r="B41">
        <v>39</v>
      </c>
      <c r="C41">
        <v>10</v>
      </c>
      <c r="D41" t="s">
        <v>166</v>
      </c>
      <c r="E41">
        <v>39</v>
      </c>
      <c r="F41">
        <v>10</v>
      </c>
      <c r="G41" t="s">
        <v>166</v>
      </c>
      <c r="H41">
        <v>39</v>
      </c>
      <c r="I41">
        <v>10</v>
      </c>
    </row>
    <row r="42" spans="1:9" x14ac:dyDescent="0.2">
      <c r="A42" t="s">
        <v>166</v>
      </c>
      <c r="B42">
        <v>40</v>
      </c>
      <c r="C42">
        <v>10</v>
      </c>
      <c r="D42" t="s">
        <v>166</v>
      </c>
      <c r="E42">
        <v>40</v>
      </c>
      <c r="F42">
        <v>10</v>
      </c>
      <c r="G42" t="s">
        <v>166</v>
      </c>
      <c r="H42">
        <v>40</v>
      </c>
      <c r="I42">
        <v>10</v>
      </c>
    </row>
    <row r="43" spans="1:9" x14ac:dyDescent="0.2">
      <c r="A43" t="s">
        <v>166</v>
      </c>
      <c r="B43">
        <v>41</v>
      </c>
      <c r="C43">
        <v>20</v>
      </c>
      <c r="D43" t="s">
        <v>166</v>
      </c>
      <c r="E43">
        <v>41</v>
      </c>
      <c r="F43">
        <v>20</v>
      </c>
      <c r="G43" t="s">
        <v>166</v>
      </c>
      <c r="H43">
        <v>41</v>
      </c>
      <c r="I43">
        <v>20</v>
      </c>
    </row>
    <row r="44" spans="1:9" x14ac:dyDescent="0.2">
      <c r="A44" t="s">
        <v>185</v>
      </c>
      <c r="B44">
        <v>42</v>
      </c>
      <c r="C44">
        <v>20</v>
      </c>
      <c r="D44" t="s">
        <v>166</v>
      </c>
      <c r="E44">
        <v>42</v>
      </c>
      <c r="F44">
        <v>20</v>
      </c>
      <c r="G44" t="s">
        <v>166</v>
      </c>
      <c r="H44">
        <v>42</v>
      </c>
      <c r="I44">
        <v>20</v>
      </c>
    </row>
    <row r="45" spans="1:9" x14ac:dyDescent="0.2">
      <c r="A45" t="s">
        <v>185</v>
      </c>
      <c r="B45">
        <v>43</v>
      </c>
      <c r="C45">
        <v>0</v>
      </c>
      <c r="D45" t="s">
        <v>185</v>
      </c>
      <c r="E45">
        <v>43</v>
      </c>
      <c r="F45">
        <v>0</v>
      </c>
      <c r="G45" t="s">
        <v>185</v>
      </c>
      <c r="H45">
        <v>43</v>
      </c>
      <c r="I45">
        <v>0</v>
      </c>
    </row>
    <row r="46" spans="1:9" x14ac:dyDescent="0.2">
      <c r="A46" t="s">
        <v>185</v>
      </c>
      <c r="B46">
        <v>44</v>
      </c>
      <c r="C46">
        <v>10</v>
      </c>
      <c r="D46" t="s">
        <v>185</v>
      </c>
      <c r="E46">
        <v>44</v>
      </c>
      <c r="F46">
        <v>10</v>
      </c>
      <c r="G46" t="s">
        <v>185</v>
      </c>
      <c r="H46">
        <v>44</v>
      </c>
      <c r="I46">
        <v>10</v>
      </c>
    </row>
    <row r="47" spans="1:9" x14ac:dyDescent="0.2">
      <c r="A47" t="s">
        <v>185</v>
      </c>
      <c r="B47">
        <v>45</v>
      </c>
      <c r="C47">
        <v>20</v>
      </c>
      <c r="D47" t="s">
        <v>185</v>
      </c>
      <c r="E47">
        <v>45</v>
      </c>
      <c r="F47">
        <v>20</v>
      </c>
      <c r="G47" t="s">
        <v>185</v>
      </c>
      <c r="H47">
        <v>45</v>
      </c>
      <c r="I47">
        <v>20</v>
      </c>
    </row>
    <row r="48" spans="1:9" x14ac:dyDescent="0.2">
      <c r="A48" t="s">
        <v>185</v>
      </c>
      <c r="B48">
        <v>46</v>
      </c>
      <c r="C48">
        <v>0</v>
      </c>
      <c r="D48" t="s">
        <v>185</v>
      </c>
      <c r="E48">
        <v>46</v>
      </c>
      <c r="F48">
        <v>0</v>
      </c>
      <c r="G48" t="s">
        <v>185</v>
      </c>
      <c r="H48">
        <v>46</v>
      </c>
      <c r="I48">
        <v>0</v>
      </c>
    </row>
    <row r="49" spans="1:9" x14ac:dyDescent="0.2">
      <c r="A49" t="s">
        <v>185</v>
      </c>
      <c r="B49">
        <v>47</v>
      </c>
      <c r="C49">
        <v>10</v>
      </c>
      <c r="D49" t="s">
        <v>185</v>
      </c>
      <c r="E49">
        <v>47</v>
      </c>
      <c r="F49">
        <v>10</v>
      </c>
      <c r="G49" t="s">
        <v>185</v>
      </c>
      <c r="H49">
        <v>47</v>
      </c>
      <c r="I49">
        <v>10</v>
      </c>
    </row>
    <row r="50" spans="1:9" x14ac:dyDescent="0.2">
      <c r="A50" t="s">
        <v>185</v>
      </c>
      <c r="B50">
        <v>48</v>
      </c>
      <c r="C50">
        <v>20</v>
      </c>
      <c r="D50" t="s">
        <v>185</v>
      </c>
      <c r="E50">
        <v>48</v>
      </c>
      <c r="F50">
        <v>20</v>
      </c>
      <c r="G50" t="s">
        <v>185</v>
      </c>
      <c r="H50">
        <v>48</v>
      </c>
      <c r="I50">
        <v>20</v>
      </c>
    </row>
  </sheetData>
  <mergeCells count="3">
    <mergeCell ref="D1:F1"/>
    <mergeCell ref="G1:I1"/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AE28C-5599-214F-A07A-C6FA7510A918}">
  <dimension ref="A1:BL59"/>
  <sheetViews>
    <sheetView zoomScale="162" workbookViewId="0">
      <selection activeCell="A3" sqref="A3:A59"/>
    </sheetView>
  </sheetViews>
  <sheetFormatPr baseColWidth="10" defaultRowHeight="16" x14ac:dyDescent="0.2"/>
  <sheetData>
    <row r="1" spans="1:64" x14ac:dyDescent="0.2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76</v>
      </c>
      <c r="BK1" s="1" t="s">
        <v>77</v>
      </c>
      <c r="BL1" s="1" t="s">
        <v>78</v>
      </c>
    </row>
    <row r="2" spans="1:64" x14ac:dyDescent="0.2">
      <c r="A2" s="1" t="s">
        <v>79</v>
      </c>
      <c r="B2" s="1" t="s">
        <v>79</v>
      </c>
      <c r="C2" s="1" t="s">
        <v>79</v>
      </c>
      <c r="D2" s="1" t="s">
        <v>79</v>
      </c>
      <c r="E2" s="1" t="s">
        <v>79</v>
      </c>
      <c r="F2" s="1" t="s">
        <v>79</v>
      </c>
      <c r="G2" s="1" t="s">
        <v>79</v>
      </c>
      <c r="H2" s="1" t="s">
        <v>79</v>
      </c>
      <c r="I2" s="1" t="s">
        <v>80</v>
      </c>
      <c r="J2" s="1" t="s">
        <v>80</v>
      </c>
      <c r="K2" s="1" t="s">
        <v>80</v>
      </c>
      <c r="L2" s="1" t="s">
        <v>80</v>
      </c>
      <c r="M2" s="1" t="s">
        <v>80</v>
      </c>
      <c r="N2" s="1" t="s">
        <v>80</v>
      </c>
      <c r="O2" s="1" t="s">
        <v>79</v>
      </c>
      <c r="P2" s="1" t="s">
        <v>80</v>
      </c>
      <c r="Q2" s="1" t="s">
        <v>79</v>
      </c>
      <c r="R2" s="1" t="s">
        <v>80</v>
      </c>
      <c r="S2" s="1" t="s">
        <v>79</v>
      </c>
      <c r="T2" s="1" t="s">
        <v>79</v>
      </c>
      <c r="U2" s="1" t="s">
        <v>79</v>
      </c>
      <c r="V2" s="1" t="s">
        <v>79</v>
      </c>
      <c r="W2" s="1" t="s">
        <v>79</v>
      </c>
      <c r="X2" s="1" t="s">
        <v>79</v>
      </c>
      <c r="Y2" s="1" t="s">
        <v>79</v>
      </c>
      <c r="Z2" s="1" t="s">
        <v>79</v>
      </c>
      <c r="AA2" s="1" t="s">
        <v>79</v>
      </c>
      <c r="AB2" s="1" t="s">
        <v>79</v>
      </c>
      <c r="AC2" s="1" t="s">
        <v>79</v>
      </c>
      <c r="AD2" s="1" t="s">
        <v>79</v>
      </c>
      <c r="AE2" s="1" t="s">
        <v>79</v>
      </c>
      <c r="AF2" s="1" t="s">
        <v>79</v>
      </c>
      <c r="AG2" s="1" t="s">
        <v>79</v>
      </c>
      <c r="AH2" s="1" t="s">
        <v>79</v>
      </c>
      <c r="AI2" s="1" t="s">
        <v>79</v>
      </c>
      <c r="AJ2" s="1" t="s">
        <v>79</v>
      </c>
      <c r="AK2" s="1" t="s">
        <v>79</v>
      </c>
      <c r="AL2" s="1" t="s">
        <v>79</v>
      </c>
      <c r="AM2" s="1" t="s">
        <v>79</v>
      </c>
      <c r="AN2" s="1" t="s">
        <v>79</v>
      </c>
      <c r="AO2" s="1" t="s">
        <v>79</v>
      </c>
      <c r="AP2" s="1" t="s">
        <v>79</v>
      </c>
      <c r="AQ2" s="1" t="s">
        <v>79</v>
      </c>
      <c r="AR2" s="1" t="s">
        <v>79</v>
      </c>
      <c r="AS2" s="1" t="s">
        <v>80</v>
      </c>
      <c r="AT2" s="1" t="s">
        <v>80</v>
      </c>
      <c r="AU2" s="1" t="s">
        <v>80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80</v>
      </c>
      <c r="BA2" s="1" t="s">
        <v>80</v>
      </c>
      <c r="BB2" s="1" t="s">
        <v>80</v>
      </c>
      <c r="BC2" s="1" t="s">
        <v>80</v>
      </c>
      <c r="BD2" s="1" t="s">
        <v>80</v>
      </c>
      <c r="BE2" s="1" t="s">
        <v>80</v>
      </c>
      <c r="BF2" s="1" t="s">
        <v>80</v>
      </c>
      <c r="BG2" s="1" t="s">
        <v>80</v>
      </c>
      <c r="BH2" s="1" t="s">
        <v>80</v>
      </c>
      <c r="BI2" s="1" t="s">
        <v>80</v>
      </c>
      <c r="BJ2" s="1" t="s">
        <v>80</v>
      </c>
      <c r="BK2" s="1" t="s">
        <v>80</v>
      </c>
      <c r="BL2" s="1" t="s">
        <v>80</v>
      </c>
    </row>
    <row r="3" spans="1:64" x14ac:dyDescent="0.2">
      <c r="A3" s="1">
        <v>1</v>
      </c>
      <c r="B3" s="1" t="s">
        <v>81</v>
      </c>
      <c r="C3" s="1" t="s">
        <v>82</v>
      </c>
      <c r="D3" s="1" t="s">
        <v>14</v>
      </c>
      <c r="E3" s="1" t="s">
        <v>83</v>
      </c>
      <c r="F3" s="1" t="s">
        <v>84</v>
      </c>
      <c r="G3" s="1">
        <v>104.50003249477595</v>
      </c>
      <c r="H3" s="1">
        <v>0</v>
      </c>
      <c r="I3">
        <f t="shared" ref="I3:I44" si="0">(V3-W3*(1000-X3)/(1000-Y3))*AS3</f>
        <v>3.7782702043484564</v>
      </c>
      <c r="J3">
        <f t="shared" ref="J3:J44" si="1">IF(BD3&lt;&gt;0,1/(1/BD3-1/R3),0)</f>
        <v>6.9432196207794311E-2</v>
      </c>
      <c r="K3">
        <f t="shared" ref="K3:K44" si="2">((BG3-AT3/2)*W3-I3)/(BG3+AT3/2)</f>
        <v>400.40008260069442</v>
      </c>
      <c r="L3">
        <f t="shared" ref="L3:L44" si="3">AT3*1000</f>
        <v>1.0540551527242232</v>
      </c>
      <c r="M3">
        <f t="shared" ref="M3:M44" si="4">(AY3-BE3)</f>
        <v>1.4852624376161576</v>
      </c>
      <c r="N3">
        <f t="shared" ref="N3:N44" si="5">(T3+AX3*H3)</f>
        <v>27.252008438110352</v>
      </c>
      <c r="O3" s="1">
        <v>2</v>
      </c>
      <c r="P3">
        <f t="shared" ref="P3:P44" si="6">(O3*AM3+AN3)</f>
        <v>4.644859790802002</v>
      </c>
      <c r="Q3" s="1">
        <v>0</v>
      </c>
      <c r="R3">
        <f t="shared" ref="R3:R44" si="7">P3*(Q3+1)*(Q3+1)/(Q3*Q3+1)</f>
        <v>4.644859790802002</v>
      </c>
      <c r="S3" s="1">
        <v>27.743244171142578</v>
      </c>
      <c r="T3" s="1">
        <v>27.252008438110352</v>
      </c>
      <c r="U3" s="1">
        <v>27.655178070068359</v>
      </c>
      <c r="V3" s="1">
        <v>501.3741455078125</v>
      </c>
      <c r="W3" s="1">
        <v>499.652099609375</v>
      </c>
      <c r="X3" s="1">
        <v>21.214189529418945</v>
      </c>
      <c r="Y3" s="1">
        <v>21.626710891723633</v>
      </c>
      <c r="Z3" s="1">
        <v>56.341064453125</v>
      </c>
      <c r="AA3" s="1">
        <v>57.436641693115234</v>
      </c>
      <c r="AB3" s="1">
        <v>499.97866821289062</v>
      </c>
      <c r="AC3" s="1">
        <v>116.29937744140625</v>
      </c>
      <c r="AD3" s="1">
        <v>4.5784827321767807E-2</v>
      </c>
      <c r="AE3" s="1">
        <v>99.285377502441406</v>
      </c>
      <c r="AF3" s="1">
        <v>-2.3599305152893066</v>
      </c>
      <c r="AG3" s="1">
        <v>0.22828707098960876</v>
      </c>
      <c r="AH3" s="1">
        <v>4.6406552195549011E-2</v>
      </c>
      <c r="AI3" s="1">
        <v>3.5415720194578171E-3</v>
      </c>
      <c r="AJ3" s="1">
        <v>2.9602592810988426E-2</v>
      </c>
      <c r="AK3" s="1">
        <v>3.5439373459666967E-3</v>
      </c>
      <c r="AL3" s="1">
        <v>0.5</v>
      </c>
      <c r="AM3" s="1">
        <v>-1.355140209197998</v>
      </c>
      <c r="AN3" s="1">
        <v>7.355140209197998</v>
      </c>
      <c r="AO3" s="1">
        <v>1</v>
      </c>
      <c r="AP3" s="1">
        <v>0</v>
      </c>
      <c r="AQ3" s="1">
        <v>0.15999999642372131</v>
      </c>
      <c r="AR3" s="1">
        <v>111115</v>
      </c>
      <c r="AS3">
        <f t="shared" ref="AS3:AS44" si="8">AB3*0.000001/(O3*0.0001)</f>
        <v>2.4998933410644528</v>
      </c>
      <c r="AT3">
        <f t="shared" ref="AT3:AT44" si="9">(Y3-X3)/(1000-Y3)*AS3</f>
        <v>1.0540551527242232E-3</v>
      </c>
      <c r="AU3">
        <f t="shared" ref="AU3:AU44" si="10">(T3+273.15)</f>
        <v>300.40200843811033</v>
      </c>
      <c r="AV3">
        <f t="shared" ref="AV3:AV44" si="11">(S3+273.15)</f>
        <v>300.89324417114256</v>
      </c>
      <c r="AW3">
        <f t="shared" ref="AW3:AW44" si="12">(AC3*AO3+AD3*AP3)*AQ3</f>
        <v>18.607899974706015</v>
      </c>
      <c r="AX3">
        <f t="shared" ref="AX3:AX44" si="13">((AW3+0.00000010773*(AV3^4-AU3^4))-AT3*44100)/(P3*0.92*2*29.3+0.00000043092*AU3^3)</f>
        <v>-8.4409677534279234E-2</v>
      </c>
      <c r="AY3">
        <f t="shared" ref="AY3:AY44" si="14">0.61365*EXP(17.502*N3/(240.97+N3))</f>
        <v>3.6324785926370997</v>
      </c>
      <c r="AZ3">
        <f t="shared" ref="AZ3:AZ44" si="15">AY3*1000/AE3</f>
        <v>36.586239424307749</v>
      </c>
      <c r="BA3">
        <f t="shared" ref="BA3:BA44" si="16">(AZ3-Y3)</f>
        <v>14.959528532584116</v>
      </c>
      <c r="BB3">
        <f t="shared" ref="BB3:BB44" si="17">IF(H3,T3,(S3+T3)/2)</f>
        <v>27.497626304626465</v>
      </c>
      <c r="BC3">
        <f t="shared" ref="BC3:BC44" si="18">0.61365*EXP(17.502*BB3/(240.97+BB3))</f>
        <v>3.6851111962061829</v>
      </c>
      <c r="BD3">
        <f t="shared" ref="BD3:BD44" si="19">IF(BA3&lt;&gt;0,(1000-(AZ3+Y3)/2)/BA3*AT3,0)</f>
        <v>6.8409597292936802E-2</v>
      </c>
      <c r="BE3">
        <f t="shared" ref="BE3:BE44" si="20">Y3*AE3/1000</f>
        <v>2.1472161550209421</v>
      </c>
      <c r="BF3">
        <f t="shared" ref="BF3:BF44" si="21">(BC3-BE3)</f>
        <v>1.5378950411852408</v>
      </c>
      <c r="BG3">
        <f t="shared" ref="BG3:BG44" si="22">1/(1.6/J3+1.37/R3)</f>
        <v>4.2846711358683266E-2</v>
      </c>
      <c r="BH3">
        <f t="shared" ref="BH3:BH44" si="23">K3*AE3*0.001</f>
        <v>39.753873353018669</v>
      </c>
      <c r="BI3">
        <f t="shared" ref="BI3:BI44" si="24">K3/W3</f>
        <v>0.80135775055028247</v>
      </c>
      <c r="BJ3">
        <f t="shared" ref="BJ3:BJ44" si="25">(1-AT3*AE3/AY3/J3)*100</f>
        <v>58.506061312443251</v>
      </c>
      <c r="BK3">
        <f t="shared" ref="BK3:BK44" si="26">(W3-I3/(R3/1.35))</f>
        <v>498.55396855578084</v>
      </c>
      <c r="BL3">
        <f t="shared" ref="BL3:BL44" si="27">I3*BJ3/100/BK3</f>
        <v>4.4338571583520722E-3</v>
      </c>
    </row>
    <row r="4" spans="1:64" x14ac:dyDescent="0.2">
      <c r="A4" s="1">
        <v>2</v>
      </c>
      <c r="B4" s="1" t="s">
        <v>85</v>
      </c>
      <c r="C4" s="1" t="s">
        <v>82</v>
      </c>
      <c r="D4" s="1" t="s">
        <v>86</v>
      </c>
      <c r="E4" s="1" t="s">
        <v>83</v>
      </c>
      <c r="F4" s="1" t="s">
        <v>84</v>
      </c>
      <c r="G4" s="1">
        <v>306.50003249477595</v>
      </c>
      <c r="H4" s="1">
        <v>0</v>
      </c>
      <c r="I4">
        <f t="shared" si="0"/>
        <v>2.3081188393933965</v>
      </c>
      <c r="J4">
        <f t="shared" si="1"/>
        <v>4.5650000864979785E-2</v>
      </c>
      <c r="K4">
        <f t="shared" si="2"/>
        <v>406.02927850488379</v>
      </c>
      <c r="L4">
        <f t="shared" si="3"/>
        <v>0.70646321236356169</v>
      </c>
      <c r="M4">
        <f t="shared" si="4"/>
        <v>1.5061343133190896</v>
      </c>
      <c r="N4">
        <f t="shared" si="5"/>
        <v>27.403982162475586</v>
      </c>
      <c r="O4" s="1">
        <v>2</v>
      </c>
      <c r="P4">
        <f t="shared" si="6"/>
        <v>4.644859790802002</v>
      </c>
      <c r="Q4" s="1">
        <v>0</v>
      </c>
      <c r="R4">
        <f t="shared" si="7"/>
        <v>4.644859790802002</v>
      </c>
      <c r="S4" s="1">
        <v>27.923725128173828</v>
      </c>
      <c r="T4" s="1">
        <v>27.403982162475586</v>
      </c>
      <c r="U4" s="1">
        <v>27.890369415283203</v>
      </c>
      <c r="V4" s="1">
        <v>499.9700927734375</v>
      </c>
      <c r="W4" s="1">
        <v>498.90582275390625</v>
      </c>
      <c r="X4" s="1">
        <v>21.466772079467773</v>
      </c>
      <c r="Y4" s="1">
        <v>21.743223190307617</v>
      </c>
      <c r="Z4" s="1">
        <v>56.415695190429688</v>
      </c>
      <c r="AA4" s="1">
        <v>57.142223358154297</v>
      </c>
      <c r="AB4" s="1">
        <v>499.98165893554688</v>
      </c>
      <c r="AC4" s="1">
        <v>116.61163330078125</v>
      </c>
      <c r="AD4" s="1">
        <v>6.049777939915657E-2</v>
      </c>
      <c r="AE4" s="1">
        <v>99.287590026855469</v>
      </c>
      <c r="AF4" s="1">
        <v>-2.4068803787231445</v>
      </c>
      <c r="AG4" s="1">
        <v>0.22497725486755371</v>
      </c>
      <c r="AH4" s="1">
        <v>7.4966751039028168E-2</v>
      </c>
      <c r="AI4" s="1">
        <v>2.3464695550501347E-3</v>
      </c>
      <c r="AJ4" s="1">
        <v>7.9536318778991699E-2</v>
      </c>
      <c r="AK4" s="1">
        <v>1.4868578873574734E-3</v>
      </c>
      <c r="AL4" s="1">
        <v>0.5</v>
      </c>
      <c r="AM4" s="1">
        <v>-1.355140209197998</v>
      </c>
      <c r="AN4" s="1">
        <v>7.355140209197998</v>
      </c>
      <c r="AO4" s="1">
        <v>1</v>
      </c>
      <c r="AP4" s="1">
        <v>0</v>
      </c>
      <c r="AQ4" s="1">
        <v>0.15999999642372131</v>
      </c>
      <c r="AR4" s="1">
        <v>111115</v>
      </c>
      <c r="AS4">
        <f t="shared" si="8"/>
        <v>2.4999082946777342</v>
      </c>
      <c r="AT4">
        <f t="shared" si="9"/>
        <v>7.0646321236356169E-4</v>
      </c>
      <c r="AU4">
        <f t="shared" si="10"/>
        <v>300.55398216247556</v>
      </c>
      <c r="AV4">
        <f t="shared" si="11"/>
        <v>301.07372512817381</v>
      </c>
      <c r="AW4">
        <f t="shared" si="12"/>
        <v>18.657860911089301</v>
      </c>
      <c r="AX4">
        <f t="shared" si="13"/>
        <v>-2.4419564254168569E-2</v>
      </c>
      <c r="AY4">
        <f t="shared" si="14"/>
        <v>3.664966543300769</v>
      </c>
      <c r="AZ4">
        <f t="shared" si="15"/>
        <v>36.912634724132822</v>
      </c>
      <c r="BA4">
        <f t="shared" si="16"/>
        <v>15.169411533825205</v>
      </c>
      <c r="BB4">
        <f t="shared" si="17"/>
        <v>27.663853645324707</v>
      </c>
      <c r="BC4">
        <f t="shared" si="18"/>
        <v>3.7211079711928221</v>
      </c>
      <c r="BD4">
        <f t="shared" si="19"/>
        <v>4.5205715985183803E-2</v>
      </c>
      <c r="BE4">
        <f t="shared" si="20"/>
        <v>2.1588322299816793</v>
      </c>
      <c r="BF4">
        <f t="shared" si="21"/>
        <v>1.5622757412111428</v>
      </c>
      <c r="BG4">
        <f t="shared" si="22"/>
        <v>2.8293155607250854E-2</v>
      </c>
      <c r="BH4">
        <f t="shared" si="23"/>
        <v>40.313668543092817</v>
      </c>
      <c r="BI4">
        <f t="shared" si="24"/>
        <v>0.81383952639327006</v>
      </c>
      <c r="BJ4">
        <f t="shared" si="25"/>
        <v>58.074937702995463</v>
      </c>
      <c r="BK4">
        <f t="shared" si="26"/>
        <v>498.23498217453044</v>
      </c>
      <c r="BL4">
        <f t="shared" si="27"/>
        <v>2.6903742732766697E-3</v>
      </c>
    </row>
    <row r="5" spans="1:64" x14ac:dyDescent="0.2">
      <c r="A5" s="1">
        <v>3</v>
      </c>
      <c r="B5" s="1" t="s">
        <v>87</v>
      </c>
      <c r="C5" s="1" t="s">
        <v>88</v>
      </c>
      <c r="D5" s="1" t="s">
        <v>89</v>
      </c>
      <c r="E5" s="1" t="s">
        <v>83</v>
      </c>
      <c r="F5" s="1" t="s">
        <v>84</v>
      </c>
      <c r="G5" s="1">
        <v>426.00003252923489</v>
      </c>
      <c r="H5" s="1">
        <v>0</v>
      </c>
      <c r="I5">
        <f t="shared" si="0"/>
        <v>2.0165279639236795</v>
      </c>
      <c r="J5">
        <f t="shared" si="1"/>
        <v>0.10032232892360772</v>
      </c>
      <c r="K5">
        <f t="shared" si="2"/>
        <v>454.34960530331523</v>
      </c>
      <c r="L5">
        <f t="shared" si="3"/>
        <v>1.5206216549222342</v>
      </c>
      <c r="M5">
        <f t="shared" si="4"/>
        <v>1.4918330243359743</v>
      </c>
      <c r="N5">
        <f t="shared" si="5"/>
        <v>27.552616119384766</v>
      </c>
      <c r="O5" s="1">
        <v>2</v>
      </c>
      <c r="P5">
        <f t="shared" si="6"/>
        <v>4.644859790802002</v>
      </c>
      <c r="Q5" s="1">
        <v>0</v>
      </c>
      <c r="R5">
        <f t="shared" si="7"/>
        <v>4.644859790802002</v>
      </c>
      <c r="S5" s="1">
        <v>28.020740509033203</v>
      </c>
      <c r="T5" s="1">
        <v>27.552616119384766</v>
      </c>
      <c r="U5" s="1">
        <v>27.990461349487305</v>
      </c>
      <c r="V5" s="1">
        <v>499.98773193359375</v>
      </c>
      <c r="W5" s="1">
        <v>498.87765502929688</v>
      </c>
      <c r="X5" s="1">
        <v>21.613735198974609</v>
      </c>
      <c r="Y5" s="1">
        <v>22.208488464355469</v>
      </c>
      <c r="Z5" s="1">
        <v>56.484714508056641</v>
      </c>
      <c r="AA5" s="1">
        <v>58.039028167724609</v>
      </c>
      <c r="AB5" s="1">
        <v>499.98916625976562</v>
      </c>
      <c r="AC5" s="1">
        <v>116.16207885742188</v>
      </c>
      <c r="AD5" s="1">
        <v>8.7718255817890167E-2</v>
      </c>
      <c r="AE5" s="1">
        <v>99.293228149414062</v>
      </c>
      <c r="AF5" s="1">
        <v>-2.356572151184082</v>
      </c>
      <c r="AG5" s="1">
        <v>0.22783264517784119</v>
      </c>
      <c r="AH5" s="1">
        <v>8.774421364068985E-2</v>
      </c>
      <c r="AI5" s="1">
        <v>7.5435261242091656E-3</v>
      </c>
      <c r="AJ5" s="1">
        <v>0.1182204857468605</v>
      </c>
      <c r="AK5" s="1">
        <v>6.5838410519063473E-3</v>
      </c>
      <c r="AL5" s="1">
        <v>0.75</v>
      </c>
      <c r="AM5" s="1">
        <v>-1.355140209197998</v>
      </c>
      <c r="AN5" s="1">
        <v>7.355140209197998</v>
      </c>
      <c r="AO5" s="1">
        <v>1</v>
      </c>
      <c r="AP5" s="1">
        <v>0</v>
      </c>
      <c r="AQ5" s="1">
        <v>0.15999999642372131</v>
      </c>
      <c r="AR5" s="1">
        <v>111115</v>
      </c>
      <c r="AS5">
        <f t="shared" si="8"/>
        <v>2.4999458312988279</v>
      </c>
      <c r="AT5">
        <f t="shared" si="9"/>
        <v>1.5206216549222343E-3</v>
      </c>
      <c r="AU5">
        <f t="shared" si="10"/>
        <v>300.70261611938474</v>
      </c>
      <c r="AV5">
        <f t="shared" si="11"/>
        <v>301.17074050903318</v>
      </c>
      <c r="AW5">
        <f t="shared" si="12"/>
        <v>18.585932201759533</v>
      </c>
      <c r="AX5">
        <f t="shared" si="13"/>
        <v>-0.1639479471532545</v>
      </c>
      <c r="AY5">
        <f t="shared" si="14"/>
        <v>3.6969855362808524</v>
      </c>
      <c r="AZ5">
        <f t="shared" si="15"/>
        <v>37.233007780930613</v>
      </c>
      <c r="BA5">
        <f t="shared" si="16"/>
        <v>15.024519316575145</v>
      </c>
      <c r="BB5">
        <f t="shared" si="17"/>
        <v>27.786678314208984</v>
      </c>
      <c r="BC5">
        <f t="shared" si="18"/>
        <v>3.7479025828156947</v>
      </c>
      <c r="BD5">
        <f t="shared" si="19"/>
        <v>9.8201320830194741E-2</v>
      </c>
      <c r="BE5">
        <f t="shared" si="20"/>
        <v>2.205152511944878</v>
      </c>
      <c r="BF5">
        <f t="shared" si="21"/>
        <v>1.5427500708708166</v>
      </c>
      <c r="BG5">
        <f t="shared" si="22"/>
        <v>6.15629246700682E-2</v>
      </c>
      <c r="BH5">
        <f t="shared" si="23"/>
        <v>45.113839018978311</v>
      </c>
      <c r="BI5">
        <f t="shared" si="24"/>
        <v>0.91074354748687492</v>
      </c>
      <c r="BJ5">
        <f t="shared" si="25"/>
        <v>59.290530372704175</v>
      </c>
      <c r="BK5">
        <f t="shared" si="26"/>
        <v>498.29156354884191</v>
      </c>
      <c r="BL5">
        <f t="shared" si="27"/>
        <v>2.3994187587866923E-3</v>
      </c>
    </row>
    <row r="6" spans="1:64" x14ac:dyDescent="0.2">
      <c r="A6" s="1">
        <v>4</v>
      </c>
      <c r="B6" s="1" t="s">
        <v>90</v>
      </c>
      <c r="C6" s="1" t="s">
        <v>91</v>
      </c>
      <c r="D6" s="1" t="s">
        <v>92</v>
      </c>
      <c r="E6" s="1" t="s">
        <v>83</v>
      </c>
      <c r="F6" s="1" t="s">
        <v>84</v>
      </c>
      <c r="G6" s="1">
        <v>570.50003249477595</v>
      </c>
      <c r="H6" s="1">
        <v>0</v>
      </c>
      <c r="I6">
        <f t="shared" si="0"/>
        <v>1.0635633967665612</v>
      </c>
      <c r="J6">
        <f t="shared" si="1"/>
        <v>8.3745116127024719E-2</v>
      </c>
      <c r="K6">
        <f t="shared" si="2"/>
        <v>466.46801306539237</v>
      </c>
      <c r="L6">
        <f t="shared" si="3"/>
        <v>1.3023875125625395</v>
      </c>
      <c r="M6">
        <f t="shared" si="4"/>
        <v>1.5249332161664952</v>
      </c>
      <c r="N6">
        <f t="shared" si="5"/>
        <v>27.786666870117188</v>
      </c>
      <c r="O6" s="1">
        <v>2</v>
      </c>
      <c r="P6">
        <f t="shared" si="6"/>
        <v>4.644859790802002</v>
      </c>
      <c r="Q6" s="1">
        <v>0</v>
      </c>
      <c r="R6">
        <f t="shared" si="7"/>
        <v>4.644859790802002</v>
      </c>
      <c r="S6" s="1">
        <v>28.260757446289062</v>
      </c>
      <c r="T6" s="1">
        <v>27.786666870117188</v>
      </c>
      <c r="U6" s="1">
        <v>28.201686859130859</v>
      </c>
      <c r="V6" s="1">
        <v>499.98837280273438</v>
      </c>
      <c r="W6" s="1">
        <v>499.30279541015625</v>
      </c>
      <c r="X6" s="1">
        <v>21.876167297363281</v>
      </c>
      <c r="Y6" s="1">
        <v>22.385488510131836</v>
      </c>
      <c r="Z6" s="1">
        <v>56.383079528808594</v>
      </c>
      <c r="AA6" s="1">
        <v>57.695789337158203</v>
      </c>
      <c r="AB6" s="1">
        <v>499.97247314453125</v>
      </c>
      <c r="AC6" s="1">
        <v>115.90731048583984</v>
      </c>
      <c r="AD6" s="1">
        <v>7.477935403585434E-2</v>
      </c>
      <c r="AE6" s="1">
        <v>99.303924560546875</v>
      </c>
      <c r="AF6" s="1">
        <v>-2.5142381191253662</v>
      </c>
      <c r="AG6" s="1">
        <v>0.23416151106357574</v>
      </c>
      <c r="AH6" s="1">
        <v>4.7565624117851257E-2</v>
      </c>
      <c r="AI6" s="1">
        <v>1.8825012957677245E-3</v>
      </c>
      <c r="AJ6" s="1">
        <v>5.3133592009544373E-2</v>
      </c>
      <c r="AK6" s="1">
        <v>1.643704017624259E-3</v>
      </c>
      <c r="AL6" s="1">
        <v>0.5</v>
      </c>
      <c r="AM6" s="1">
        <v>-1.355140209197998</v>
      </c>
      <c r="AN6" s="1">
        <v>7.355140209197998</v>
      </c>
      <c r="AO6" s="1">
        <v>1</v>
      </c>
      <c r="AP6" s="1">
        <v>0</v>
      </c>
      <c r="AQ6" s="1">
        <v>0.15999999642372131</v>
      </c>
      <c r="AR6" s="1">
        <v>111115</v>
      </c>
      <c r="AS6">
        <f t="shared" si="8"/>
        <v>2.4998623657226564</v>
      </c>
      <c r="AT6">
        <f t="shared" si="9"/>
        <v>1.3023875125625394E-3</v>
      </c>
      <c r="AU6">
        <f t="shared" si="10"/>
        <v>300.93666687011716</v>
      </c>
      <c r="AV6">
        <f t="shared" si="11"/>
        <v>301.41075744628904</v>
      </c>
      <c r="AW6">
        <f t="shared" si="12"/>
        <v>18.545169263217531</v>
      </c>
      <c r="AX6">
        <f t="shared" si="13"/>
        <v>-0.12705762758221853</v>
      </c>
      <c r="AY6">
        <f t="shared" si="14"/>
        <v>3.747900078427616</v>
      </c>
      <c r="AZ6">
        <f t="shared" si="15"/>
        <v>37.741711568936765</v>
      </c>
      <c r="BA6">
        <f t="shared" si="16"/>
        <v>15.356223058804929</v>
      </c>
      <c r="BB6">
        <f t="shared" si="17"/>
        <v>28.023712158203125</v>
      </c>
      <c r="BC6">
        <f t="shared" si="18"/>
        <v>3.8000885926180348</v>
      </c>
      <c r="BD6">
        <f t="shared" si="19"/>
        <v>8.226196314360415E-2</v>
      </c>
      <c r="BE6">
        <f t="shared" si="20"/>
        <v>2.2229668622611207</v>
      </c>
      <c r="BF6">
        <f t="shared" si="21"/>
        <v>1.5771217303569141</v>
      </c>
      <c r="BG6">
        <f t="shared" si="22"/>
        <v>5.1544953137612225E-2</v>
      </c>
      <c r="BH6">
        <f t="shared" si="23"/>
        <v>46.322104379353924</v>
      </c>
      <c r="BI6">
        <f t="shared" si="24"/>
        <v>0.93423873720195882</v>
      </c>
      <c r="BJ6">
        <f t="shared" si="25"/>
        <v>58.794124782038338</v>
      </c>
      <c r="BK6">
        <f t="shared" si="26"/>
        <v>498.99367723430129</v>
      </c>
      <c r="BL6">
        <f t="shared" si="27"/>
        <v>1.2531477234277728E-3</v>
      </c>
    </row>
    <row r="7" spans="1:64" x14ac:dyDescent="0.2">
      <c r="A7" s="1">
        <v>5</v>
      </c>
      <c r="B7" s="1" t="s">
        <v>93</v>
      </c>
      <c r="C7" s="1" t="s">
        <v>91</v>
      </c>
      <c r="D7" s="1" t="s">
        <v>94</v>
      </c>
      <c r="E7" s="1" t="s">
        <v>83</v>
      </c>
      <c r="F7" s="1" t="s">
        <v>84</v>
      </c>
      <c r="G7" s="1">
        <v>703.00003252923489</v>
      </c>
      <c r="H7" s="1">
        <v>0</v>
      </c>
      <c r="I7">
        <f t="shared" si="0"/>
        <v>2.0556697222402796</v>
      </c>
      <c r="J7">
        <f t="shared" si="1"/>
        <v>4.125749177361273E-2</v>
      </c>
      <c r="K7">
        <f t="shared" si="2"/>
        <v>406.94627452655914</v>
      </c>
      <c r="L7">
        <f t="shared" si="3"/>
        <v>0.66481375542499155</v>
      </c>
      <c r="M7">
        <f t="shared" si="4"/>
        <v>1.5656600514062005</v>
      </c>
      <c r="N7">
        <f t="shared" si="5"/>
        <v>27.94462776184082</v>
      </c>
      <c r="O7" s="1">
        <v>2</v>
      </c>
      <c r="P7">
        <f t="shared" si="6"/>
        <v>4.644859790802002</v>
      </c>
      <c r="Q7" s="1">
        <v>0</v>
      </c>
      <c r="R7">
        <f t="shared" si="7"/>
        <v>4.644859790802002</v>
      </c>
      <c r="S7" s="1">
        <v>28.399908065795898</v>
      </c>
      <c r="T7" s="1">
        <v>27.94462776184082</v>
      </c>
      <c r="U7" s="1">
        <v>28.368539810180664</v>
      </c>
      <c r="V7" s="1">
        <v>499.99612426757812</v>
      </c>
      <c r="W7" s="1">
        <v>499.04110717773438</v>
      </c>
      <c r="X7" s="1">
        <v>22.064132690429688</v>
      </c>
      <c r="Y7" s="1">
        <v>22.324132919311523</v>
      </c>
      <c r="Z7" s="1">
        <v>56.41107177734375</v>
      </c>
      <c r="AA7" s="1">
        <v>57.075813293457031</v>
      </c>
      <c r="AB7" s="1">
        <v>499.97830200195312</v>
      </c>
      <c r="AC7" s="1">
        <v>115.91289520263672</v>
      </c>
      <c r="AD7" s="1">
        <v>6.0194965451955795E-2</v>
      </c>
      <c r="AE7" s="1">
        <v>99.307197570800781</v>
      </c>
      <c r="AF7" s="1">
        <v>-2.5126557350158691</v>
      </c>
      <c r="AG7" s="1">
        <v>0.22502149641513824</v>
      </c>
      <c r="AH7" s="1">
        <v>4.6269476413726807E-2</v>
      </c>
      <c r="AI7" s="1">
        <v>1.7637625569477677E-3</v>
      </c>
      <c r="AJ7" s="1">
        <v>5.7697024196386337E-2</v>
      </c>
      <c r="AK7" s="1">
        <v>1.5688493149355054E-3</v>
      </c>
      <c r="AL7" s="1">
        <v>0.75</v>
      </c>
      <c r="AM7" s="1">
        <v>-1.355140209197998</v>
      </c>
      <c r="AN7" s="1">
        <v>7.355140209197998</v>
      </c>
      <c r="AO7" s="1">
        <v>1</v>
      </c>
      <c r="AP7" s="1">
        <v>0</v>
      </c>
      <c r="AQ7" s="1">
        <v>0.15999999642372131</v>
      </c>
      <c r="AR7" s="1">
        <v>111115</v>
      </c>
      <c r="AS7">
        <f t="shared" si="8"/>
        <v>2.4998915100097649</v>
      </c>
      <c r="AT7">
        <f t="shared" si="9"/>
        <v>6.6481375542499154E-4</v>
      </c>
      <c r="AU7">
        <f t="shared" si="10"/>
        <v>301.0946277618408</v>
      </c>
      <c r="AV7">
        <f t="shared" si="11"/>
        <v>301.54990806579588</v>
      </c>
      <c r="AW7">
        <f t="shared" si="12"/>
        <v>18.546062817885058</v>
      </c>
      <c r="AX7">
        <f t="shared" si="13"/>
        <v>-2.0614964525642682E-2</v>
      </c>
      <c r="AY7">
        <f t="shared" si="14"/>
        <v>3.7826071298210877</v>
      </c>
      <c r="AZ7">
        <f t="shared" si="15"/>
        <v>38.089959462649105</v>
      </c>
      <c r="BA7">
        <f t="shared" si="16"/>
        <v>15.765826543337582</v>
      </c>
      <c r="BB7">
        <f t="shared" si="17"/>
        <v>28.172267913818359</v>
      </c>
      <c r="BC7">
        <f t="shared" si="18"/>
        <v>3.8331172081378004</v>
      </c>
      <c r="BD7">
        <f t="shared" si="19"/>
        <v>4.0894252758281444E-2</v>
      </c>
      <c r="BE7">
        <f t="shared" si="20"/>
        <v>2.2169470784148873</v>
      </c>
      <c r="BF7">
        <f t="shared" si="21"/>
        <v>1.6161701297229132</v>
      </c>
      <c r="BG7">
        <f t="shared" si="22"/>
        <v>2.5591296397338613E-2</v>
      </c>
      <c r="BH7">
        <f t="shared" si="23"/>
        <v>40.412694085110346</v>
      </c>
      <c r="BI7">
        <f t="shared" si="24"/>
        <v>0.81545641966849935</v>
      </c>
      <c r="BJ7">
        <f t="shared" si="25"/>
        <v>57.695490450490958</v>
      </c>
      <c r="BK7">
        <f t="shared" si="26"/>
        <v>498.44363938537606</v>
      </c>
      <c r="BL7">
        <f t="shared" si="27"/>
        <v>2.379464064886554E-3</v>
      </c>
    </row>
    <row r="8" spans="1:64" x14ac:dyDescent="0.2">
      <c r="A8" s="1">
        <v>6</v>
      </c>
      <c r="B8" s="1" t="s">
        <v>95</v>
      </c>
      <c r="C8" s="1" t="s">
        <v>91</v>
      </c>
      <c r="D8" s="1" t="s">
        <v>96</v>
      </c>
      <c r="E8" s="1" t="s">
        <v>83</v>
      </c>
      <c r="F8" s="1" t="s">
        <v>84</v>
      </c>
      <c r="G8" s="1">
        <v>944.50003249477595</v>
      </c>
      <c r="H8" s="1">
        <v>0</v>
      </c>
      <c r="I8">
        <f t="shared" si="0"/>
        <v>1.3974973386233482</v>
      </c>
      <c r="J8">
        <f t="shared" si="1"/>
        <v>3.0557102315668504E-2</v>
      </c>
      <c r="K8">
        <f t="shared" si="2"/>
        <v>414.08596749565868</v>
      </c>
      <c r="L8">
        <f t="shared" si="3"/>
        <v>0.49161558004806355</v>
      </c>
      <c r="M8">
        <f t="shared" si="4"/>
        <v>1.5593611242870122</v>
      </c>
      <c r="N8">
        <f t="shared" si="5"/>
        <v>27.984813690185547</v>
      </c>
      <c r="O8" s="1">
        <v>2</v>
      </c>
      <c r="P8">
        <f t="shared" si="6"/>
        <v>4.644859790802002</v>
      </c>
      <c r="Q8" s="1">
        <v>0</v>
      </c>
      <c r="R8">
        <f t="shared" si="7"/>
        <v>4.644859790802002</v>
      </c>
      <c r="S8" s="1">
        <v>28.512989044189453</v>
      </c>
      <c r="T8" s="1">
        <v>27.984813690185547</v>
      </c>
      <c r="U8" s="1">
        <v>28.528242111206055</v>
      </c>
      <c r="V8" s="1">
        <v>500.15447998046875</v>
      </c>
      <c r="W8" s="1">
        <v>499.49722290039062</v>
      </c>
      <c r="X8" s="1">
        <v>22.28569221496582</v>
      </c>
      <c r="Y8" s="1">
        <v>22.477928161621094</v>
      </c>
      <c r="Z8" s="1">
        <v>56.601886749267578</v>
      </c>
      <c r="AA8" s="1">
        <v>57.090137481689453</v>
      </c>
      <c r="AB8" s="1">
        <v>499.97421264648438</v>
      </c>
      <c r="AC8" s="1">
        <v>116.24965667724609</v>
      </c>
      <c r="AD8" s="1">
        <v>7.1013756096363068E-2</v>
      </c>
      <c r="AE8" s="1">
        <v>99.302757263183594</v>
      </c>
      <c r="AF8" s="1">
        <v>-2.62137770652771</v>
      </c>
      <c r="AG8" s="1">
        <v>0.22590011358261108</v>
      </c>
      <c r="AH8" s="1">
        <v>7.2357416152954102E-2</v>
      </c>
      <c r="AI8" s="1">
        <v>1.8255228642374277E-3</v>
      </c>
      <c r="AJ8" s="1">
        <v>2.675720676779747E-2</v>
      </c>
      <c r="AK8" s="1">
        <v>1.1074051726609468E-3</v>
      </c>
      <c r="AL8" s="1">
        <v>0.75</v>
      </c>
      <c r="AM8" s="1">
        <v>-1.355140209197998</v>
      </c>
      <c r="AN8" s="1">
        <v>7.355140209197998</v>
      </c>
      <c r="AO8" s="1">
        <v>1</v>
      </c>
      <c r="AP8" s="1">
        <v>0</v>
      </c>
      <c r="AQ8" s="1">
        <v>0.15999999642372131</v>
      </c>
      <c r="AR8" s="1">
        <v>111115</v>
      </c>
      <c r="AS8">
        <f t="shared" si="8"/>
        <v>2.4998710632324217</v>
      </c>
      <c r="AT8">
        <f t="shared" si="9"/>
        <v>4.9161558004806355E-4</v>
      </c>
      <c r="AU8">
        <f t="shared" si="10"/>
        <v>301.13481369018552</v>
      </c>
      <c r="AV8">
        <f t="shared" si="11"/>
        <v>301.66298904418943</v>
      </c>
      <c r="AW8">
        <f t="shared" si="12"/>
        <v>18.599944652618206</v>
      </c>
      <c r="AX8">
        <f t="shared" si="13"/>
        <v>1.2019576939585122E-2</v>
      </c>
      <c r="AY8">
        <f t="shared" si="14"/>
        <v>3.7914813682997504</v>
      </c>
      <c r="AZ8">
        <f t="shared" si="15"/>
        <v>38.181028128465059</v>
      </c>
      <c r="BA8">
        <f t="shared" si="16"/>
        <v>15.703099966843965</v>
      </c>
      <c r="BB8">
        <f t="shared" si="17"/>
        <v>28.2489013671875</v>
      </c>
      <c r="BC8">
        <f t="shared" si="18"/>
        <v>3.8502529392540232</v>
      </c>
      <c r="BD8">
        <f t="shared" si="19"/>
        <v>3.0357390391945783E-2</v>
      </c>
      <c r="BE8">
        <f t="shared" si="20"/>
        <v>2.2321202440127381</v>
      </c>
      <c r="BF8">
        <f t="shared" si="21"/>
        <v>1.6181326952412851</v>
      </c>
      <c r="BG8">
        <f t="shared" si="22"/>
        <v>1.8991211356996884E-2</v>
      </c>
      <c r="BH8">
        <f t="shared" si="23"/>
        <v>41.119878316311926</v>
      </c>
      <c r="BI8">
        <f t="shared" si="24"/>
        <v>0.82900554499826595</v>
      </c>
      <c r="BJ8">
        <f t="shared" si="25"/>
        <v>57.862782806247196</v>
      </c>
      <c r="BK8">
        <f t="shared" si="26"/>
        <v>499.09104887316221</v>
      </c>
      <c r="BL8">
        <f t="shared" si="27"/>
        <v>1.6202070776392876E-3</v>
      </c>
    </row>
    <row r="9" spans="1:64" x14ac:dyDescent="0.2">
      <c r="A9" s="1">
        <v>7</v>
      </c>
      <c r="B9" s="1" t="s">
        <v>97</v>
      </c>
      <c r="C9" s="1" t="s">
        <v>88</v>
      </c>
      <c r="D9" s="1" t="s">
        <v>98</v>
      </c>
      <c r="E9" s="1" t="s">
        <v>99</v>
      </c>
      <c r="F9" s="1" t="s">
        <v>84</v>
      </c>
      <c r="G9" s="1">
        <v>1103.0000325292349</v>
      </c>
      <c r="H9" s="1">
        <v>0</v>
      </c>
      <c r="I9">
        <f t="shared" si="0"/>
        <v>1.3352719277381946</v>
      </c>
      <c r="J9">
        <f t="shared" si="1"/>
        <v>4.822711363466653E-2</v>
      </c>
      <c r="K9">
        <f t="shared" si="2"/>
        <v>442.62808316434302</v>
      </c>
      <c r="L9">
        <f t="shared" si="3"/>
        <v>0.76812384321996607</v>
      </c>
      <c r="M9">
        <f t="shared" si="4"/>
        <v>1.5491197570683437</v>
      </c>
      <c r="N9">
        <f t="shared" si="5"/>
        <v>28.054189682006836</v>
      </c>
      <c r="O9" s="1">
        <v>2</v>
      </c>
      <c r="P9">
        <f t="shared" si="6"/>
        <v>4.644859790802002</v>
      </c>
      <c r="Q9" s="1">
        <v>0</v>
      </c>
      <c r="R9">
        <f t="shared" si="7"/>
        <v>4.644859790802002</v>
      </c>
      <c r="S9" s="1">
        <v>28.578413009643555</v>
      </c>
      <c r="T9" s="1">
        <v>28.054189682006836</v>
      </c>
      <c r="U9" s="1">
        <v>28.594812393188477</v>
      </c>
      <c r="V9" s="1">
        <v>500.11920166015625</v>
      </c>
      <c r="W9" s="1">
        <v>499.43161010742188</v>
      </c>
      <c r="X9" s="1">
        <v>22.437221527099609</v>
      </c>
      <c r="Y9" s="1">
        <v>22.737499237060547</v>
      </c>
      <c r="Z9" s="1">
        <v>56.766376495361328</v>
      </c>
      <c r="AA9" s="1">
        <v>57.526081085205078</v>
      </c>
      <c r="AB9" s="1">
        <v>499.97625732421875</v>
      </c>
      <c r="AC9" s="1">
        <v>116.0338134765625</v>
      </c>
      <c r="AD9" s="1">
        <v>4.7606062144041061E-3</v>
      </c>
      <c r="AE9" s="1">
        <v>99.295204162597656</v>
      </c>
      <c r="AF9" s="1">
        <v>-2.5719285011291504</v>
      </c>
      <c r="AG9" s="1">
        <v>0.22068580985069275</v>
      </c>
      <c r="AH9" s="1">
        <v>8.4813177585601807E-2</v>
      </c>
      <c r="AI9" s="1">
        <v>1.6857122536748648E-3</v>
      </c>
      <c r="AJ9" s="1">
        <v>0.12219724059104919</v>
      </c>
      <c r="AK9" s="1">
        <v>4.0818094275891781E-3</v>
      </c>
      <c r="AL9" s="1">
        <v>0.75</v>
      </c>
      <c r="AM9" s="1">
        <v>-1.355140209197998</v>
      </c>
      <c r="AN9" s="1">
        <v>7.355140209197998</v>
      </c>
      <c r="AO9" s="1">
        <v>1</v>
      </c>
      <c r="AP9" s="1">
        <v>0</v>
      </c>
      <c r="AQ9" s="1">
        <v>0.15999999642372131</v>
      </c>
      <c r="AR9" s="1">
        <v>111115</v>
      </c>
      <c r="AS9">
        <f t="shared" si="8"/>
        <v>2.4998812866210938</v>
      </c>
      <c r="AT9">
        <f t="shared" si="9"/>
        <v>7.6812384321996608E-4</v>
      </c>
      <c r="AU9">
        <f t="shared" si="10"/>
        <v>301.20418968200681</v>
      </c>
      <c r="AV9">
        <f t="shared" si="11"/>
        <v>301.72841300964353</v>
      </c>
      <c r="AW9">
        <f t="shared" si="12"/>
        <v>18.565409741280746</v>
      </c>
      <c r="AX9">
        <f t="shared" si="13"/>
        <v>-3.4782979609869598E-2</v>
      </c>
      <c r="AY9">
        <f t="shared" si="14"/>
        <v>3.8068443859591792</v>
      </c>
      <c r="AZ9">
        <f t="shared" si="15"/>
        <v>38.33865309069111</v>
      </c>
      <c r="BA9">
        <f t="shared" si="16"/>
        <v>15.601153853630564</v>
      </c>
      <c r="BB9">
        <f t="shared" si="17"/>
        <v>28.316301345825195</v>
      </c>
      <c r="BC9">
        <f t="shared" si="18"/>
        <v>3.8653791995118691</v>
      </c>
      <c r="BD9">
        <f t="shared" si="19"/>
        <v>4.7731522025797689E-2</v>
      </c>
      <c r="BE9">
        <f t="shared" si="20"/>
        <v>2.2577246288908355</v>
      </c>
      <c r="BF9">
        <f t="shared" si="21"/>
        <v>1.6076545706210337</v>
      </c>
      <c r="BG9">
        <f t="shared" si="22"/>
        <v>2.9876334712597267E-2</v>
      </c>
      <c r="BH9">
        <f t="shared" si="23"/>
        <v>43.950845885902694</v>
      </c>
      <c r="BI9">
        <f t="shared" si="24"/>
        <v>0.88626365293365972</v>
      </c>
      <c r="BJ9">
        <f t="shared" si="25"/>
        <v>58.456495990832224</v>
      </c>
      <c r="BK9">
        <f t="shared" si="26"/>
        <v>499.04352151408773</v>
      </c>
      <c r="BL9">
        <f t="shared" si="27"/>
        <v>1.5640984147771396E-3</v>
      </c>
    </row>
    <row r="10" spans="1:64" x14ac:dyDescent="0.2">
      <c r="A10" s="1">
        <v>8</v>
      </c>
      <c r="B10" s="1" t="s">
        <v>100</v>
      </c>
      <c r="C10" s="1" t="s">
        <v>88</v>
      </c>
      <c r="D10" s="1" t="s">
        <v>98</v>
      </c>
      <c r="E10" s="1" t="s">
        <v>99</v>
      </c>
      <c r="F10" s="1" t="s">
        <v>84</v>
      </c>
      <c r="G10" s="1">
        <v>1375.0000334940851</v>
      </c>
      <c r="H10" s="1">
        <v>0</v>
      </c>
      <c r="I10">
        <f t="shared" si="0"/>
        <v>1.4762047612053812</v>
      </c>
      <c r="J10">
        <f t="shared" si="1"/>
        <v>3.7726714126655E-2</v>
      </c>
      <c r="K10">
        <f t="shared" si="2"/>
        <v>424.12928203344137</v>
      </c>
      <c r="L10">
        <f t="shared" si="3"/>
        <v>0.61039355095315673</v>
      </c>
      <c r="M10">
        <f t="shared" si="4"/>
        <v>1.5694752973831672</v>
      </c>
      <c r="N10">
        <f t="shared" si="5"/>
        <v>28.22259521484375</v>
      </c>
      <c r="O10" s="1">
        <v>2</v>
      </c>
      <c r="P10">
        <f t="shared" si="6"/>
        <v>4.644859790802002</v>
      </c>
      <c r="Q10" s="1">
        <v>0</v>
      </c>
      <c r="R10">
        <f t="shared" si="7"/>
        <v>4.644859790802002</v>
      </c>
      <c r="S10" s="1">
        <v>28.710447311401367</v>
      </c>
      <c r="T10" s="1">
        <v>28.22259521484375</v>
      </c>
      <c r="U10" s="1">
        <v>28.708518981933594</v>
      </c>
      <c r="V10" s="1">
        <v>499.9176025390625</v>
      </c>
      <c r="W10" s="1">
        <v>499.2052001953125</v>
      </c>
      <c r="X10" s="1">
        <v>22.674604415893555</v>
      </c>
      <c r="Y10" s="1">
        <v>22.913179397583008</v>
      </c>
      <c r="Z10" s="1">
        <v>56.922145843505859</v>
      </c>
      <c r="AA10" s="1">
        <v>57.521064758300781</v>
      </c>
      <c r="AB10" s="1">
        <v>499.97488403320312</v>
      </c>
      <c r="AC10" s="1">
        <v>115.80558776855469</v>
      </c>
      <c r="AD10" s="1">
        <v>0.11229740828275681</v>
      </c>
      <c r="AE10" s="1">
        <v>99.282943725585938</v>
      </c>
      <c r="AF10" s="1">
        <v>-2.5719285011291504</v>
      </c>
      <c r="AG10" s="1">
        <v>0.22068580985069275</v>
      </c>
      <c r="AH10" s="1">
        <v>8.4813177585601807E-2</v>
      </c>
      <c r="AI10" s="1">
        <v>1.6857122536748648E-3</v>
      </c>
      <c r="AJ10" s="1">
        <v>0.12219724059104919</v>
      </c>
      <c r="AK10" s="1">
        <v>4.0818094275891781E-3</v>
      </c>
      <c r="AL10" s="1">
        <v>0.75</v>
      </c>
      <c r="AM10" s="1">
        <v>-1.355140209197998</v>
      </c>
      <c r="AN10" s="1">
        <v>7.355140209197998</v>
      </c>
      <c r="AO10" s="1">
        <v>1</v>
      </c>
      <c r="AP10" s="1">
        <v>0</v>
      </c>
      <c r="AQ10" s="1">
        <v>0.15999999642372131</v>
      </c>
      <c r="AR10" s="1">
        <v>111115</v>
      </c>
      <c r="AS10">
        <f t="shared" si="8"/>
        <v>2.4998744201660155</v>
      </c>
      <c r="AT10">
        <f t="shared" si="9"/>
        <v>6.1039355095315678E-4</v>
      </c>
      <c r="AU10">
        <f t="shared" si="10"/>
        <v>301.37259521484373</v>
      </c>
      <c r="AV10">
        <f t="shared" si="11"/>
        <v>301.86044731140134</v>
      </c>
      <c r="AW10">
        <f t="shared" si="12"/>
        <v>18.528893628815695</v>
      </c>
      <c r="AX10">
        <f t="shared" si="13"/>
        <v>-9.9963282277046178E-3</v>
      </c>
      <c r="AY10">
        <f t="shared" si="14"/>
        <v>3.844363198087656</v>
      </c>
      <c r="AZ10">
        <f t="shared" si="15"/>
        <v>38.721285387279828</v>
      </c>
      <c r="BA10">
        <f t="shared" si="16"/>
        <v>15.80810598969682</v>
      </c>
      <c r="BB10">
        <f t="shared" si="17"/>
        <v>28.466521263122559</v>
      </c>
      <c r="BC10">
        <f t="shared" si="18"/>
        <v>3.8992789919480524</v>
      </c>
      <c r="BD10">
        <f t="shared" si="19"/>
        <v>3.7422757123982173E-2</v>
      </c>
      <c r="BE10">
        <f t="shared" si="20"/>
        <v>2.2748879007044889</v>
      </c>
      <c r="BF10">
        <f t="shared" si="21"/>
        <v>1.6243910912435635</v>
      </c>
      <c r="BG10">
        <f t="shared" si="22"/>
        <v>2.3416343228430499E-2</v>
      </c>
      <c r="BH10">
        <f t="shared" si="23"/>
        <v>42.108803640499325</v>
      </c>
      <c r="BI10">
        <f t="shared" si="24"/>
        <v>0.84960910236412224</v>
      </c>
      <c r="BJ10">
        <f t="shared" si="25"/>
        <v>58.215886781733886</v>
      </c>
      <c r="BK10">
        <f t="shared" si="26"/>
        <v>498.77615033861423</v>
      </c>
      <c r="BL10">
        <f t="shared" si="27"/>
        <v>1.7229887432798486E-3</v>
      </c>
    </row>
    <row r="11" spans="1:64" x14ac:dyDescent="0.2">
      <c r="A11" s="1">
        <v>9</v>
      </c>
      <c r="B11" s="1" t="s">
        <v>101</v>
      </c>
      <c r="C11" s="1" t="s">
        <v>82</v>
      </c>
      <c r="D11" s="1" t="s">
        <v>102</v>
      </c>
      <c r="E11" s="1" t="s">
        <v>99</v>
      </c>
      <c r="F11" s="1" t="s">
        <v>84</v>
      </c>
      <c r="G11" s="1">
        <v>1514.500032494776</v>
      </c>
      <c r="H11" s="1">
        <v>0</v>
      </c>
      <c r="I11">
        <f t="shared" si="0"/>
        <v>2.1274849301193166</v>
      </c>
      <c r="J11">
        <f t="shared" si="1"/>
        <v>6.365401529789147E-2</v>
      </c>
      <c r="K11">
        <f t="shared" si="2"/>
        <v>432.83453764818029</v>
      </c>
      <c r="L11">
        <f t="shared" si="3"/>
        <v>1.0180953255507355</v>
      </c>
      <c r="M11">
        <f t="shared" si="4"/>
        <v>1.559656580477204</v>
      </c>
      <c r="N11">
        <f t="shared" si="5"/>
        <v>28.361082077026367</v>
      </c>
      <c r="O11" s="1">
        <v>2</v>
      </c>
      <c r="P11">
        <f t="shared" si="6"/>
        <v>4.644859790802002</v>
      </c>
      <c r="Q11" s="1">
        <v>0</v>
      </c>
      <c r="R11">
        <f t="shared" si="7"/>
        <v>4.644859790802002</v>
      </c>
      <c r="S11" s="1">
        <v>28.926870346069336</v>
      </c>
      <c r="T11" s="1">
        <v>28.361082077026367</v>
      </c>
      <c r="U11" s="1">
        <v>28.921392440795898</v>
      </c>
      <c r="V11" s="1">
        <v>500.05563354492188</v>
      </c>
      <c r="W11" s="1">
        <v>499.0013427734375</v>
      </c>
      <c r="X11" s="1">
        <v>22.925554275512695</v>
      </c>
      <c r="Y11" s="1">
        <v>23.323326110839844</v>
      </c>
      <c r="Z11" s="1">
        <v>56.839653015136719</v>
      </c>
      <c r="AA11" s="1">
        <v>57.825855255126953</v>
      </c>
      <c r="AB11" s="1">
        <v>499.9599609375</v>
      </c>
      <c r="AC11" s="1">
        <v>184.93272399902344</v>
      </c>
      <c r="AD11" s="1">
        <v>0.40698888897895813</v>
      </c>
      <c r="AE11" s="1">
        <v>99.291206359863281</v>
      </c>
      <c r="AF11" s="1">
        <v>-2.6463837623596191</v>
      </c>
      <c r="AG11" s="1">
        <v>0.22875475883483887</v>
      </c>
      <c r="AH11" s="1">
        <v>4.6213109046220779E-2</v>
      </c>
      <c r="AI11" s="1">
        <v>3.5047524143010378E-3</v>
      </c>
      <c r="AJ11" s="1">
        <v>4.2465515434741974E-2</v>
      </c>
      <c r="AK11" s="1">
        <v>9.1465743025764823E-4</v>
      </c>
      <c r="AL11" s="1">
        <v>0.25</v>
      </c>
      <c r="AM11" s="1">
        <v>-1.355140209197998</v>
      </c>
      <c r="AN11" s="1">
        <v>7.355140209197998</v>
      </c>
      <c r="AO11" s="1">
        <v>1</v>
      </c>
      <c r="AP11" s="1">
        <v>0</v>
      </c>
      <c r="AQ11" s="1">
        <v>0.15999999642372131</v>
      </c>
      <c r="AR11" s="1">
        <v>111115</v>
      </c>
      <c r="AS11">
        <f t="shared" si="8"/>
        <v>2.4997998046874996</v>
      </c>
      <c r="AT11">
        <f t="shared" si="9"/>
        <v>1.0180953255507354E-3</v>
      </c>
      <c r="AU11">
        <f t="shared" si="10"/>
        <v>301.51108207702634</v>
      </c>
      <c r="AV11">
        <f t="shared" si="11"/>
        <v>302.07687034606931</v>
      </c>
      <c r="AW11">
        <f t="shared" si="12"/>
        <v>29.589235178472791</v>
      </c>
      <c r="AX11">
        <f t="shared" si="13"/>
        <v>-3.2823327700537502E-2</v>
      </c>
      <c r="AY11">
        <f t="shared" si="14"/>
        <v>3.8754577663469902</v>
      </c>
      <c r="AZ11">
        <f t="shared" si="15"/>
        <v>39.031228528950329</v>
      </c>
      <c r="BA11">
        <f t="shared" si="16"/>
        <v>15.707902418110486</v>
      </c>
      <c r="BB11">
        <f t="shared" si="17"/>
        <v>28.643976211547852</v>
      </c>
      <c r="BC11">
        <f t="shared" si="18"/>
        <v>3.9396587101333607</v>
      </c>
      <c r="BD11">
        <f t="shared" si="19"/>
        <v>6.2793481840753659E-2</v>
      </c>
      <c r="BE11">
        <f t="shared" si="20"/>
        <v>2.3158011858697862</v>
      </c>
      <c r="BF11">
        <f t="shared" si="21"/>
        <v>1.6238575242635744</v>
      </c>
      <c r="BG11">
        <f t="shared" si="22"/>
        <v>3.9322343011919052E-2</v>
      </c>
      <c r="BH11">
        <f t="shared" si="23"/>
        <v>42.976663397301486</v>
      </c>
      <c r="BI11">
        <f t="shared" si="24"/>
        <v>0.86740154894673493</v>
      </c>
      <c r="BJ11">
        <f t="shared" si="25"/>
        <v>59.022032079243971</v>
      </c>
      <c r="BK11">
        <f t="shared" si="26"/>
        <v>498.38300233152609</v>
      </c>
      <c r="BL11">
        <f t="shared" si="27"/>
        <v>2.5195177846390887E-3</v>
      </c>
    </row>
    <row r="12" spans="1:64" x14ac:dyDescent="0.2">
      <c r="A12" s="1">
        <v>10</v>
      </c>
      <c r="B12" s="1" t="s">
        <v>103</v>
      </c>
      <c r="C12" s="1" t="s">
        <v>88</v>
      </c>
      <c r="D12" s="1" t="s">
        <v>98</v>
      </c>
      <c r="E12" s="1" t="s">
        <v>99</v>
      </c>
      <c r="F12" s="1" t="s">
        <v>84</v>
      </c>
      <c r="G12" s="1">
        <v>1646.0000325292349</v>
      </c>
      <c r="H12" s="1">
        <v>0</v>
      </c>
      <c r="I12">
        <f t="shared" si="0"/>
        <v>1.1326822314537335</v>
      </c>
      <c r="J12">
        <f t="shared" si="1"/>
        <v>2.4885351041438002E-2</v>
      </c>
      <c r="K12">
        <f t="shared" si="2"/>
        <v>414.12528417421214</v>
      </c>
      <c r="L12">
        <f t="shared" si="3"/>
        <v>0.41345344859172023</v>
      </c>
      <c r="M12">
        <f t="shared" si="4"/>
        <v>1.6067818667911742</v>
      </c>
      <c r="N12">
        <f t="shared" si="5"/>
        <v>28.486366271972656</v>
      </c>
      <c r="O12" s="1">
        <v>2</v>
      </c>
      <c r="P12">
        <f t="shared" si="6"/>
        <v>4.644859790802002</v>
      </c>
      <c r="Q12" s="1">
        <v>0</v>
      </c>
      <c r="R12">
        <f t="shared" si="7"/>
        <v>4.644859790802002</v>
      </c>
      <c r="S12" s="1">
        <v>29.023408889770508</v>
      </c>
      <c r="T12" s="1">
        <v>28.486366271972656</v>
      </c>
      <c r="U12" s="1">
        <v>29.031293869018555</v>
      </c>
      <c r="V12" s="1">
        <v>500.01962280273438</v>
      </c>
      <c r="W12" s="1">
        <v>499.48391723632812</v>
      </c>
      <c r="X12" s="1">
        <v>22.971330642700195</v>
      </c>
      <c r="Y12" s="1">
        <v>23.132894515991211</v>
      </c>
      <c r="Z12" s="1">
        <v>56.638332366943359</v>
      </c>
      <c r="AA12" s="1">
        <v>57.036685943603516</v>
      </c>
      <c r="AB12" s="1">
        <v>499.9744873046875</v>
      </c>
      <c r="AC12" s="1">
        <v>115.95158386230469</v>
      </c>
      <c r="AD12" s="1">
        <v>8.434237539768219E-2</v>
      </c>
      <c r="AE12" s="1">
        <v>99.295608520507812</v>
      </c>
      <c r="AF12" s="1">
        <v>-2.6385986804962158</v>
      </c>
      <c r="AG12" s="1">
        <v>0.23256821930408478</v>
      </c>
      <c r="AH12" s="1">
        <v>3.6714524030685425E-2</v>
      </c>
      <c r="AI12" s="1">
        <v>1.9236205844208598E-3</v>
      </c>
      <c r="AJ12" s="1">
        <v>3.1264986842870712E-2</v>
      </c>
      <c r="AK12" s="1">
        <v>2.4821646511554718E-3</v>
      </c>
      <c r="AL12" s="1">
        <v>0.75</v>
      </c>
      <c r="AM12" s="1">
        <v>-1.355140209197998</v>
      </c>
      <c r="AN12" s="1">
        <v>7.355140209197998</v>
      </c>
      <c r="AO12" s="1">
        <v>1</v>
      </c>
      <c r="AP12" s="1">
        <v>0</v>
      </c>
      <c r="AQ12" s="1">
        <v>0.15999999642372131</v>
      </c>
      <c r="AR12" s="1">
        <v>111115</v>
      </c>
      <c r="AS12">
        <f t="shared" si="8"/>
        <v>2.4998724365234377</v>
      </c>
      <c r="AT12">
        <f t="shared" si="9"/>
        <v>4.1345344859172023E-4</v>
      </c>
      <c r="AU12">
        <f t="shared" si="10"/>
        <v>301.63636627197263</v>
      </c>
      <c r="AV12">
        <f t="shared" si="11"/>
        <v>302.17340888977049</v>
      </c>
      <c r="AW12">
        <f t="shared" si="12"/>
        <v>18.552253003293572</v>
      </c>
      <c r="AX12">
        <f t="shared" si="13"/>
        <v>2.5500112942033467E-2</v>
      </c>
      <c r="AY12">
        <f t="shared" si="14"/>
        <v>3.9037767045972394</v>
      </c>
      <c r="AZ12">
        <f t="shared" si="15"/>
        <v>39.314696417727085</v>
      </c>
      <c r="BA12">
        <f t="shared" si="16"/>
        <v>16.181801901735874</v>
      </c>
      <c r="BB12">
        <f t="shared" si="17"/>
        <v>28.754887580871582</v>
      </c>
      <c r="BC12">
        <f t="shared" si="18"/>
        <v>3.9650812770021977</v>
      </c>
      <c r="BD12">
        <f t="shared" si="19"/>
        <v>2.4752735517968315E-2</v>
      </c>
      <c r="BE12">
        <f t="shared" si="20"/>
        <v>2.2969948378060652</v>
      </c>
      <c r="BF12">
        <f t="shared" si="21"/>
        <v>1.6680864391961325</v>
      </c>
      <c r="BG12">
        <f t="shared" si="22"/>
        <v>1.5482319966232259E-2</v>
      </c>
      <c r="BH12">
        <f t="shared" si="23"/>
        <v>41.120822095806616</v>
      </c>
      <c r="BI12">
        <f t="shared" si="24"/>
        <v>0.82910634333451616</v>
      </c>
      <c r="BJ12">
        <f t="shared" si="25"/>
        <v>57.740152956982449</v>
      </c>
      <c r="BK12">
        <f t="shared" si="26"/>
        <v>499.15471009524487</v>
      </c>
      <c r="BL12">
        <f t="shared" si="27"/>
        <v>1.3102399711567461E-3</v>
      </c>
    </row>
    <row r="13" spans="1:64" x14ac:dyDescent="0.2">
      <c r="A13" s="1">
        <v>11</v>
      </c>
      <c r="B13" s="1" t="s">
        <v>104</v>
      </c>
      <c r="C13" s="1" t="s">
        <v>82</v>
      </c>
      <c r="D13" s="1" t="s">
        <v>105</v>
      </c>
      <c r="E13" s="1" t="s">
        <v>99</v>
      </c>
      <c r="F13" s="1" t="s">
        <v>84</v>
      </c>
      <c r="G13" s="1">
        <v>1763.0000325292349</v>
      </c>
      <c r="H13" s="1">
        <v>0</v>
      </c>
      <c r="I13">
        <f t="shared" si="0"/>
        <v>4.3035335042245046</v>
      </c>
      <c r="J13">
        <f t="shared" si="1"/>
        <v>8.8607851364507384E-2</v>
      </c>
      <c r="K13">
        <f t="shared" si="2"/>
        <v>407.52230818202526</v>
      </c>
      <c r="L13">
        <f t="shared" si="3"/>
        <v>1.3915397695971266</v>
      </c>
      <c r="M13">
        <f t="shared" si="4"/>
        <v>1.5394906005037039</v>
      </c>
      <c r="N13">
        <f t="shared" si="5"/>
        <v>28.354236602783203</v>
      </c>
      <c r="O13" s="1">
        <v>2</v>
      </c>
      <c r="P13">
        <f t="shared" si="6"/>
        <v>4.644859790802002</v>
      </c>
      <c r="Q13" s="1">
        <v>0</v>
      </c>
      <c r="R13">
        <f t="shared" si="7"/>
        <v>4.644859790802002</v>
      </c>
      <c r="S13" s="1">
        <v>29.039875030517578</v>
      </c>
      <c r="T13" s="1">
        <v>28.354236602783203</v>
      </c>
      <c r="U13" s="1">
        <v>29.070096969604492</v>
      </c>
      <c r="V13" s="1">
        <v>500.06289672851562</v>
      </c>
      <c r="W13" s="1">
        <v>498.06417846679688</v>
      </c>
      <c r="X13" s="1">
        <v>22.965755462646484</v>
      </c>
      <c r="Y13" s="1">
        <v>23.509305953979492</v>
      </c>
      <c r="Z13" s="1">
        <v>56.571975708007812</v>
      </c>
      <c r="AA13" s="1">
        <v>57.910915374755859</v>
      </c>
      <c r="AB13" s="1">
        <v>499.98138427734375</v>
      </c>
      <c r="AC13" s="1">
        <v>115.83651733398438</v>
      </c>
      <c r="AD13" s="1">
        <v>1.6487568616867065E-2</v>
      </c>
      <c r="AE13" s="1">
        <v>99.29791259765625</v>
      </c>
      <c r="AF13" s="1">
        <v>-2.5550110340118408</v>
      </c>
      <c r="AG13" s="1">
        <v>0.22001118957996368</v>
      </c>
      <c r="AH13" s="1">
        <v>9.1138400137424469E-2</v>
      </c>
      <c r="AI13" s="1">
        <v>1.2910338118672371E-3</v>
      </c>
      <c r="AJ13" s="1">
        <v>9.0565867722034454E-2</v>
      </c>
      <c r="AK13" s="1">
        <v>6.6176732070744038E-4</v>
      </c>
      <c r="AL13" s="1">
        <v>0.75</v>
      </c>
      <c r="AM13" s="1">
        <v>-1.355140209197998</v>
      </c>
      <c r="AN13" s="1">
        <v>7.355140209197998</v>
      </c>
      <c r="AO13" s="1">
        <v>1</v>
      </c>
      <c r="AP13" s="1">
        <v>0</v>
      </c>
      <c r="AQ13" s="1">
        <v>0.15999999642372131</v>
      </c>
      <c r="AR13" s="1">
        <v>111115</v>
      </c>
      <c r="AS13">
        <f t="shared" si="8"/>
        <v>2.4999069213867182</v>
      </c>
      <c r="AT13">
        <f t="shared" si="9"/>
        <v>1.3915397695971265E-3</v>
      </c>
      <c r="AU13">
        <f t="shared" si="10"/>
        <v>301.50423660278318</v>
      </c>
      <c r="AV13">
        <f t="shared" si="11"/>
        <v>302.18987503051756</v>
      </c>
      <c r="AW13">
        <f t="shared" si="12"/>
        <v>18.533842359173832</v>
      </c>
      <c r="AX13">
        <f t="shared" si="13"/>
        <v>-0.1323580163661551</v>
      </c>
      <c r="AY13">
        <f t="shared" si="14"/>
        <v>3.8739156083535193</v>
      </c>
      <c r="AZ13">
        <f t="shared" si="15"/>
        <v>39.013061876236826</v>
      </c>
      <c r="BA13">
        <f t="shared" si="16"/>
        <v>15.503755922257334</v>
      </c>
      <c r="BB13">
        <f t="shared" si="17"/>
        <v>28.697055816650391</v>
      </c>
      <c r="BC13">
        <f t="shared" si="18"/>
        <v>3.9518075668933941</v>
      </c>
      <c r="BD13">
        <f t="shared" si="19"/>
        <v>8.6949162234894767E-2</v>
      </c>
      <c r="BE13">
        <f t="shared" si="20"/>
        <v>2.3344250078498154</v>
      </c>
      <c r="BF13">
        <f t="shared" si="21"/>
        <v>1.6173825590435786</v>
      </c>
      <c r="BG13">
        <f t="shared" si="22"/>
        <v>5.4489854187881576E-2</v>
      </c>
      <c r="BH13">
        <f t="shared" si="23"/>
        <v>40.466114539453876</v>
      </c>
      <c r="BI13">
        <f t="shared" si="24"/>
        <v>0.81821244289543393</v>
      </c>
      <c r="BJ13">
        <f t="shared" si="25"/>
        <v>59.745597875887377</v>
      </c>
      <c r="BK13">
        <f t="shared" si="26"/>
        <v>496.81338285780822</v>
      </c>
      <c r="BL13">
        <f t="shared" si="27"/>
        <v>5.1753272166260187E-3</v>
      </c>
    </row>
    <row r="14" spans="1:64" x14ac:dyDescent="0.2">
      <c r="A14" s="1">
        <v>12</v>
      </c>
      <c r="B14" s="1" t="s">
        <v>106</v>
      </c>
      <c r="C14" s="1" t="s">
        <v>88</v>
      </c>
      <c r="D14" s="1" t="s">
        <v>82</v>
      </c>
      <c r="E14" s="1" t="s">
        <v>99</v>
      </c>
      <c r="F14" s="1" t="s">
        <v>84</v>
      </c>
      <c r="G14" s="1">
        <v>2004.500032494776</v>
      </c>
      <c r="H14" s="1">
        <v>0</v>
      </c>
      <c r="I14">
        <f t="shared" si="0"/>
        <v>1.2193845078437566</v>
      </c>
      <c r="J14">
        <f t="shared" si="1"/>
        <v>5.8602301447814933E-2</v>
      </c>
      <c r="K14">
        <f t="shared" si="2"/>
        <v>452.84781921185481</v>
      </c>
      <c r="L14">
        <f t="shared" si="3"/>
        <v>0.96815393395314442</v>
      </c>
      <c r="M14">
        <f t="shared" si="4"/>
        <v>1.6088221256954309</v>
      </c>
      <c r="N14">
        <f t="shared" si="5"/>
        <v>28.658269882202148</v>
      </c>
      <c r="O14" s="1">
        <v>2</v>
      </c>
      <c r="P14">
        <f t="shared" si="6"/>
        <v>4.644859790802002</v>
      </c>
      <c r="Q14" s="1">
        <v>0</v>
      </c>
      <c r="R14">
        <f t="shared" si="7"/>
        <v>4.644859790802002</v>
      </c>
      <c r="S14" s="1">
        <v>29.258132934570312</v>
      </c>
      <c r="T14" s="1">
        <v>28.658269882202148</v>
      </c>
      <c r="U14" s="1">
        <v>29.274581909179688</v>
      </c>
      <c r="V14" s="1">
        <v>499.90008544921875</v>
      </c>
      <c r="W14" s="1">
        <v>499.21896362304688</v>
      </c>
      <c r="X14" s="1">
        <v>23.125724792480469</v>
      </c>
      <c r="Y14" s="1">
        <v>23.50390625</v>
      </c>
      <c r="Z14" s="1">
        <v>56.257095336914062</v>
      </c>
      <c r="AA14" s="1">
        <v>57.177078247070312</v>
      </c>
      <c r="AB14" s="1">
        <v>499.97085571289062</v>
      </c>
      <c r="AC14" s="1">
        <v>115.5606689453125</v>
      </c>
      <c r="AD14" s="1">
        <v>0.12990917265415192</v>
      </c>
      <c r="AE14" s="1">
        <v>99.307106018066406</v>
      </c>
      <c r="AF14" s="1">
        <v>-2.5420272350311279</v>
      </c>
      <c r="AG14" s="1">
        <v>0.22705407440662384</v>
      </c>
      <c r="AH14" s="1">
        <v>1.3397646136581898E-2</v>
      </c>
      <c r="AI14" s="1">
        <v>2.5302497670054436E-3</v>
      </c>
      <c r="AJ14" s="1">
        <v>2.7634568512439728E-2</v>
      </c>
      <c r="AK14" s="1">
        <v>2.4848342873156071E-3</v>
      </c>
      <c r="AL14" s="1">
        <v>0.75</v>
      </c>
      <c r="AM14" s="1">
        <v>-1.355140209197998</v>
      </c>
      <c r="AN14" s="1">
        <v>7.355140209197998</v>
      </c>
      <c r="AO14" s="1">
        <v>1</v>
      </c>
      <c r="AP14" s="1">
        <v>0</v>
      </c>
      <c r="AQ14" s="1">
        <v>0.15999999642372131</v>
      </c>
      <c r="AR14" s="1">
        <v>111115</v>
      </c>
      <c r="AS14">
        <f t="shared" si="8"/>
        <v>2.4998542785644529</v>
      </c>
      <c r="AT14">
        <f t="shared" si="9"/>
        <v>9.6815393395314445E-4</v>
      </c>
      <c r="AU14">
        <f t="shared" si="10"/>
        <v>301.80826988220213</v>
      </c>
      <c r="AV14">
        <f t="shared" si="11"/>
        <v>302.40813293457029</v>
      </c>
      <c r="AW14">
        <f t="shared" si="12"/>
        <v>18.489706617972843</v>
      </c>
      <c r="AX14">
        <f t="shared" si="13"/>
        <v>-6.5120026248825402E-2</v>
      </c>
      <c r="AY14">
        <f t="shared" si="14"/>
        <v>3.9429270355028745</v>
      </c>
      <c r="AZ14">
        <f t="shared" si="15"/>
        <v>39.704379611923834</v>
      </c>
      <c r="BA14">
        <f t="shared" si="16"/>
        <v>16.200473361923834</v>
      </c>
      <c r="BB14">
        <f t="shared" si="17"/>
        <v>28.95820140838623</v>
      </c>
      <c r="BC14">
        <f t="shared" si="18"/>
        <v>4.0120555772136219</v>
      </c>
      <c r="BD14">
        <f t="shared" si="19"/>
        <v>5.787215210938626E-2</v>
      </c>
      <c r="BE14">
        <f t="shared" si="20"/>
        <v>2.3341049098074436</v>
      </c>
      <c r="BF14">
        <f t="shared" si="21"/>
        <v>1.6779506674061784</v>
      </c>
      <c r="BG14">
        <f t="shared" si="22"/>
        <v>3.6234993329862214E-2</v>
      </c>
      <c r="BH14">
        <f t="shared" si="23"/>
        <v>44.971006392521836</v>
      </c>
      <c r="BI14">
        <f t="shared" si="24"/>
        <v>0.90711261432326862</v>
      </c>
      <c r="BJ14">
        <f t="shared" si="25"/>
        <v>58.390612022369041</v>
      </c>
      <c r="BK14">
        <f t="shared" si="26"/>
        <v>498.86455699728629</v>
      </c>
      <c r="BL14">
        <f t="shared" si="27"/>
        <v>1.4272532835797257E-3</v>
      </c>
    </row>
    <row r="15" spans="1:64" x14ac:dyDescent="0.2">
      <c r="A15" s="1">
        <v>13</v>
      </c>
      <c r="B15" s="1" t="s">
        <v>107</v>
      </c>
      <c r="C15" s="1" t="s">
        <v>88</v>
      </c>
      <c r="D15" s="1" t="s">
        <v>82</v>
      </c>
      <c r="E15" s="1" t="s">
        <v>99</v>
      </c>
      <c r="F15" s="1" t="s">
        <v>84</v>
      </c>
      <c r="G15" s="1">
        <v>2389.500032494776</v>
      </c>
      <c r="H15" s="1">
        <v>0</v>
      </c>
      <c r="I15">
        <f t="shared" si="0"/>
        <v>1.976778107635367</v>
      </c>
      <c r="J15">
        <f t="shared" si="1"/>
        <v>4.5281407949292744E-2</v>
      </c>
      <c r="K15">
        <f t="shared" si="2"/>
        <v>416.0285943568548</v>
      </c>
      <c r="L15">
        <f t="shared" si="3"/>
        <v>0.77176648569255835</v>
      </c>
      <c r="M15">
        <f t="shared" si="4"/>
        <v>1.6540329041390351</v>
      </c>
      <c r="N15">
        <f t="shared" si="5"/>
        <v>28.984825134277344</v>
      </c>
      <c r="O15" s="1">
        <v>2</v>
      </c>
      <c r="P15">
        <f t="shared" si="6"/>
        <v>4.644859790802002</v>
      </c>
      <c r="Q15" s="1">
        <v>0</v>
      </c>
      <c r="R15">
        <f t="shared" si="7"/>
        <v>4.644859790802002</v>
      </c>
      <c r="S15" s="1">
        <v>29.585704803466797</v>
      </c>
      <c r="T15" s="1">
        <v>28.984825134277344</v>
      </c>
      <c r="U15" s="1">
        <v>29.627851486206055</v>
      </c>
      <c r="V15" s="1">
        <v>499.98626708984375</v>
      </c>
      <c r="W15" s="1">
        <v>499.04144287109375</v>
      </c>
      <c r="X15" s="1">
        <v>23.507287979125977</v>
      </c>
      <c r="Y15" s="1">
        <v>23.808662414550781</v>
      </c>
      <c r="Z15" s="1">
        <v>56.111091613769531</v>
      </c>
      <c r="AA15" s="1">
        <v>56.830459594726562</v>
      </c>
      <c r="AB15" s="1">
        <v>499.9705810546875</v>
      </c>
      <c r="AC15" s="1">
        <v>115.38169097900391</v>
      </c>
      <c r="AD15" s="1">
        <v>5.7857628911733627E-2</v>
      </c>
      <c r="AE15" s="1">
        <v>99.300399780273438</v>
      </c>
      <c r="AF15" s="1">
        <v>-2.53468918800354</v>
      </c>
      <c r="AG15" s="1">
        <v>0.22859454154968262</v>
      </c>
      <c r="AH15" s="1">
        <v>3.9317771792411804E-2</v>
      </c>
      <c r="AI15" s="1">
        <v>1.7061128746718168E-3</v>
      </c>
      <c r="AJ15" s="1">
        <v>1.3103881850838661E-2</v>
      </c>
      <c r="AK15" s="1">
        <v>1.8040125723928213E-3</v>
      </c>
      <c r="AL15" s="1">
        <v>0.75</v>
      </c>
      <c r="AM15" s="1">
        <v>-1.355140209197998</v>
      </c>
      <c r="AN15" s="1">
        <v>7.355140209197998</v>
      </c>
      <c r="AO15" s="1">
        <v>1</v>
      </c>
      <c r="AP15" s="1">
        <v>0</v>
      </c>
      <c r="AQ15" s="1">
        <v>0.15999999642372131</v>
      </c>
      <c r="AR15" s="1">
        <v>111115</v>
      </c>
      <c r="AS15">
        <f t="shared" si="8"/>
        <v>2.4998529052734373</v>
      </c>
      <c r="AT15">
        <f t="shared" si="9"/>
        <v>7.7176648569255834E-4</v>
      </c>
      <c r="AU15">
        <f t="shared" si="10"/>
        <v>302.13482513427732</v>
      </c>
      <c r="AV15">
        <f t="shared" si="11"/>
        <v>302.73570480346677</v>
      </c>
      <c r="AW15">
        <f t="shared" si="12"/>
        <v>18.461070144003543</v>
      </c>
      <c r="AX15">
        <f t="shared" si="13"/>
        <v>-3.2066679052916505E-2</v>
      </c>
      <c r="AY15">
        <f t="shared" si="14"/>
        <v>4.0182426001374978</v>
      </c>
      <c r="AZ15">
        <f t="shared" si="15"/>
        <v>40.46552288841584</v>
      </c>
      <c r="BA15">
        <f t="shared" si="16"/>
        <v>16.656860473865059</v>
      </c>
      <c r="BB15">
        <f t="shared" si="17"/>
        <v>29.28526496887207</v>
      </c>
      <c r="BC15">
        <f t="shared" si="18"/>
        <v>4.0886398800739991</v>
      </c>
      <c r="BD15">
        <f t="shared" si="19"/>
        <v>4.484423435067781E-2</v>
      </c>
      <c r="BE15">
        <f t="shared" si="20"/>
        <v>2.3642096959984626</v>
      </c>
      <c r="BF15">
        <f t="shared" si="21"/>
        <v>1.7244301840755365</v>
      </c>
      <c r="BG15">
        <f t="shared" si="22"/>
        <v>2.8066598637832705E-2</v>
      </c>
      <c r="BH15">
        <f t="shared" si="23"/>
        <v>41.31180573966089</v>
      </c>
      <c r="BI15">
        <f t="shared" si="24"/>
        <v>0.833655401369778</v>
      </c>
      <c r="BJ15">
        <f t="shared" si="25"/>
        <v>57.880729901112261</v>
      </c>
      <c r="BK15">
        <f t="shared" si="26"/>
        <v>498.46690444248662</v>
      </c>
      <c r="BL15">
        <f t="shared" si="27"/>
        <v>2.2953852844141238E-3</v>
      </c>
    </row>
    <row r="16" spans="1:64" x14ac:dyDescent="0.2">
      <c r="A16" s="1">
        <v>14</v>
      </c>
      <c r="B16" s="1" t="s">
        <v>108</v>
      </c>
      <c r="C16" s="1" t="s">
        <v>91</v>
      </c>
      <c r="D16" s="1" t="s">
        <v>109</v>
      </c>
      <c r="E16" s="1" t="s">
        <v>99</v>
      </c>
      <c r="F16" s="1" t="s">
        <v>84</v>
      </c>
      <c r="G16" s="1">
        <v>2613.0000325292349</v>
      </c>
      <c r="H16" s="1">
        <v>0</v>
      </c>
      <c r="I16">
        <f t="shared" si="0"/>
        <v>1.999267698840139</v>
      </c>
      <c r="J16">
        <f t="shared" si="1"/>
        <v>6.691923399617844E-2</v>
      </c>
      <c r="K16">
        <f t="shared" si="2"/>
        <v>437.95949256412217</v>
      </c>
      <c r="L16">
        <f t="shared" si="3"/>
        <v>1.1240705140594278</v>
      </c>
      <c r="M16">
        <f t="shared" si="4"/>
        <v>1.6370028734618129</v>
      </c>
      <c r="N16">
        <f t="shared" si="5"/>
        <v>29.100032806396484</v>
      </c>
      <c r="O16" s="1">
        <v>2</v>
      </c>
      <c r="P16">
        <f t="shared" si="6"/>
        <v>4.644859790802002</v>
      </c>
      <c r="Q16" s="1">
        <v>0</v>
      </c>
      <c r="R16">
        <f t="shared" si="7"/>
        <v>4.644859790802002</v>
      </c>
      <c r="S16" s="1">
        <v>29.766653060913086</v>
      </c>
      <c r="T16" s="1">
        <v>29.100032806396484</v>
      </c>
      <c r="U16" s="1">
        <v>29.790657043457031</v>
      </c>
      <c r="V16" s="1">
        <v>500.12213134765625</v>
      </c>
      <c r="W16" s="1">
        <v>499.09796142578125</v>
      </c>
      <c r="X16" s="1">
        <v>23.812557220458984</v>
      </c>
      <c r="Y16" s="1">
        <v>24.251304626464844</v>
      </c>
      <c r="Z16" s="1">
        <v>56.249355316162109</v>
      </c>
      <c r="AA16" s="1">
        <v>57.285747528076172</v>
      </c>
      <c r="AB16" s="1">
        <v>499.97348022460938</v>
      </c>
      <c r="AC16" s="1">
        <v>115.11463165283203</v>
      </c>
      <c r="AD16" s="1">
        <v>1.7093194648623466E-2</v>
      </c>
      <c r="AE16" s="1">
        <v>99.298103332519531</v>
      </c>
      <c r="AF16" s="1">
        <v>-2.5497815608978271</v>
      </c>
      <c r="AG16" s="1">
        <v>0.22222676873207092</v>
      </c>
      <c r="AH16" s="1">
        <v>0.18057942390441895</v>
      </c>
      <c r="AI16" s="1">
        <v>2.7661197818815708E-3</v>
      </c>
      <c r="AJ16" s="1">
        <v>0.18590438365936279</v>
      </c>
      <c r="AK16" s="1">
        <v>2.7284612879157066E-3</v>
      </c>
      <c r="AL16" s="1">
        <v>0.75</v>
      </c>
      <c r="AM16" s="1">
        <v>-1.355140209197998</v>
      </c>
      <c r="AN16" s="1">
        <v>7.355140209197998</v>
      </c>
      <c r="AO16" s="1">
        <v>1</v>
      </c>
      <c r="AP16" s="1">
        <v>0</v>
      </c>
      <c r="AQ16" s="1">
        <v>0.15999999642372131</v>
      </c>
      <c r="AR16" s="1">
        <v>111115</v>
      </c>
      <c r="AS16">
        <f t="shared" si="8"/>
        <v>2.4998674011230464</v>
      </c>
      <c r="AT16">
        <f t="shared" si="9"/>
        <v>1.1240705140594279E-3</v>
      </c>
      <c r="AU16">
        <f t="shared" si="10"/>
        <v>302.25003280639646</v>
      </c>
      <c r="AV16">
        <f t="shared" si="11"/>
        <v>302.91665306091306</v>
      </c>
      <c r="AW16">
        <f t="shared" si="12"/>
        <v>18.418340652771121</v>
      </c>
      <c r="AX16">
        <f t="shared" si="13"/>
        <v>-8.8425310090398057E-2</v>
      </c>
      <c r="AY16">
        <f t="shared" si="14"/>
        <v>4.0451114262089281</v>
      </c>
      <c r="AZ16">
        <f t="shared" si="15"/>
        <v>40.737046232021818</v>
      </c>
      <c r="BA16">
        <f t="shared" si="16"/>
        <v>16.485741605556974</v>
      </c>
      <c r="BB16">
        <f t="shared" si="17"/>
        <v>29.433342933654785</v>
      </c>
      <c r="BC16">
        <f t="shared" si="18"/>
        <v>4.1237304774894152</v>
      </c>
      <c r="BD16">
        <f t="shared" si="19"/>
        <v>6.5968810842828823E-2</v>
      </c>
      <c r="BE16">
        <f t="shared" si="20"/>
        <v>2.4081085527471151</v>
      </c>
      <c r="BF16">
        <f t="shared" si="21"/>
        <v>1.7156219247423001</v>
      </c>
      <c r="BG16">
        <f t="shared" si="22"/>
        <v>4.1314855816237346E-2</v>
      </c>
      <c r="BH16">
        <f t="shared" si="23"/>
        <v>43.488546948090018</v>
      </c>
      <c r="BI16">
        <f t="shared" si="24"/>
        <v>0.87750206655422147</v>
      </c>
      <c r="BJ16">
        <f t="shared" si="25"/>
        <v>58.766228605326653</v>
      </c>
      <c r="BK16">
        <f t="shared" si="26"/>
        <v>498.5168865354737</v>
      </c>
      <c r="BL16">
        <f t="shared" si="27"/>
        <v>2.356779194578489E-3</v>
      </c>
    </row>
    <row r="17" spans="1:64" x14ac:dyDescent="0.2">
      <c r="A17" s="1">
        <v>16</v>
      </c>
      <c r="B17" s="1" t="s">
        <v>111</v>
      </c>
      <c r="C17" s="1" t="s">
        <v>91</v>
      </c>
      <c r="D17" s="1" t="s">
        <v>112</v>
      </c>
      <c r="E17" s="1" t="s">
        <v>99</v>
      </c>
      <c r="F17" s="1" t="s">
        <v>84</v>
      </c>
      <c r="G17" s="1">
        <v>3415.500032494776</v>
      </c>
      <c r="H17" s="1">
        <v>0</v>
      </c>
      <c r="I17">
        <f t="shared" si="0"/>
        <v>1.8862916480438781</v>
      </c>
      <c r="J17">
        <f t="shared" si="1"/>
        <v>2.7915021929509037E-2</v>
      </c>
      <c r="K17">
        <f t="shared" si="2"/>
        <v>378.27393556398812</v>
      </c>
      <c r="L17">
        <f t="shared" si="3"/>
        <v>0.48184273943091421</v>
      </c>
      <c r="M17">
        <f t="shared" si="4"/>
        <v>1.6673093073757848</v>
      </c>
      <c r="N17">
        <f t="shared" si="5"/>
        <v>29.385679244995117</v>
      </c>
      <c r="O17" s="1">
        <v>2</v>
      </c>
      <c r="P17">
        <f t="shared" si="6"/>
        <v>4.644859790802002</v>
      </c>
      <c r="Q17" s="1">
        <v>0</v>
      </c>
      <c r="R17">
        <f t="shared" si="7"/>
        <v>4.644859790802002</v>
      </c>
      <c r="S17" s="1">
        <v>30.05560302734375</v>
      </c>
      <c r="T17" s="1">
        <v>29.385679244995117</v>
      </c>
      <c r="U17" s="1">
        <v>30.079143524169922</v>
      </c>
      <c r="V17" s="1">
        <v>499.9754638671875</v>
      </c>
      <c r="W17" s="1">
        <v>499.12472534179688</v>
      </c>
      <c r="X17" s="1">
        <v>24.436481475830078</v>
      </c>
      <c r="Y17" s="1">
        <v>24.624477386474609</v>
      </c>
      <c r="Z17" s="1">
        <v>56.770885467529297</v>
      </c>
      <c r="AA17" s="1">
        <v>57.207633972167969</v>
      </c>
      <c r="AB17" s="1">
        <v>499.987060546875</v>
      </c>
      <c r="AC17" s="1">
        <v>115.06790161132812</v>
      </c>
      <c r="AD17" s="1">
        <v>4.4139627367258072E-2</v>
      </c>
      <c r="AE17" s="1">
        <v>99.29541015625</v>
      </c>
      <c r="AF17" s="1">
        <v>-2.26692795753479</v>
      </c>
      <c r="AG17" s="1">
        <v>0.23284725844860077</v>
      </c>
      <c r="AH17" s="1">
        <v>0.15627531707286835</v>
      </c>
      <c r="AI17" s="1">
        <v>4.593913909047842E-3</v>
      </c>
      <c r="AJ17" s="1">
        <v>0.12621444463729858</v>
      </c>
      <c r="AK17" s="1">
        <v>4.8444573767483234E-3</v>
      </c>
      <c r="AL17" s="1">
        <v>0.75</v>
      </c>
      <c r="AM17" s="1">
        <v>-1.355140209197998</v>
      </c>
      <c r="AN17" s="1">
        <v>7.355140209197998</v>
      </c>
      <c r="AO17" s="1">
        <v>1</v>
      </c>
      <c r="AP17" s="1">
        <v>0</v>
      </c>
      <c r="AQ17" s="1">
        <v>0.15999999642372131</v>
      </c>
      <c r="AR17" s="1">
        <v>111115</v>
      </c>
      <c r="AS17">
        <f t="shared" si="8"/>
        <v>2.4999353027343747</v>
      </c>
      <c r="AT17">
        <f t="shared" si="9"/>
        <v>4.8184273943091419E-4</v>
      </c>
      <c r="AU17">
        <f t="shared" si="10"/>
        <v>302.53567924499509</v>
      </c>
      <c r="AV17">
        <f t="shared" si="11"/>
        <v>303.20560302734373</v>
      </c>
      <c r="AW17">
        <f t="shared" si="12"/>
        <v>18.410863846297616</v>
      </c>
      <c r="AX17">
        <f t="shared" si="13"/>
        <v>1.9752398428569774E-2</v>
      </c>
      <c r="AY17">
        <f t="shared" si="14"/>
        <v>4.1124068893490842</v>
      </c>
      <c r="AZ17">
        <f t="shared" si="15"/>
        <v>41.415880984607973</v>
      </c>
      <c r="BA17">
        <f t="shared" si="16"/>
        <v>16.791403598133364</v>
      </c>
      <c r="BB17">
        <f t="shared" si="17"/>
        <v>29.720641136169434</v>
      </c>
      <c r="BC17">
        <f t="shared" si="18"/>
        <v>4.1925621174113337</v>
      </c>
      <c r="BD17">
        <f t="shared" si="19"/>
        <v>2.7748258393803911E-2</v>
      </c>
      <c r="BE17">
        <f t="shared" si="20"/>
        <v>2.4450975819732994</v>
      </c>
      <c r="BF17">
        <f t="shared" si="21"/>
        <v>1.7474645354380343</v>
      </c>
      <c r="BG17">
        <f t="shared" si="22"/>
        <v>1.7357567452165663E-2</v>
      </c>
      <c r="BH17">
        <f t="shared" si="23"/>
        <v>37.560865583245082</v>
      </c>
      <c r="BI17">
        <f t="shared" si="24"/>
        <v>0.75787456793479613</v>
      </c>
      <c r="BJ17">
        <f t="shared" si="25"/>
        <v>58.322616907744184</v>
      </c>
      <c r="BK17">
        <f t="shared" si="26"/>
        <v>498.57648624749697</v>
      </c>
      <c r="BL17">
        <f t="shared" si="27"/>
        <v>2.2065514158750169E-3</v>
      </c>
    </row>
    <row r="18" spans="1:64" x14ac:dyDescent="0.2">
      <c r="A18" s="1">
        <v>17</v>
      </c>
      <c r="B18" s="1" t="s">
        <v>113</v>
      </c>
      <c r="C18" s="1" t="s">
        <v>91</v>
      </c>
      <c r="D18" s="1" t="s">
        <v>112</v>
      </c>
      <c r="E18" s="1" t="s">
        <v>99</v>
      </c>
      <c r="F18" s="1" t="s">
        <v>84</v>
      </c>
      <c r="G18" s="1">
        <v>3513.0000325292349</v>
      </c>
      <c r="H18" s="1">
        <v>0</v>
      </c>
      <c r="I18">
        <f t="shared" si="0"/>
        <v>1.190677920532754</v>
      </c>
      <c r="J18">
        <f t="shared" si="1"/>
        <v>2.2309573543917632E-2</v>
      </c>
      <c r="K18">
        <f t="shared" si="2"/>
        <v>401.03498942639237</v>
      </c>
      <c r="L18">
        <f t="shared" si="3"/>
        <v>0.39140718929171958</v>
      </c>
      <c r="M18">
        <f t="shared" si="4"/>
        <v>1.6924253789036499</v>
      </c>
      <c r="N18">
        <f t="shared" si="5"/>
        <v>29.545103073120117</v>
      </c>
      <c r="O18" s="1">
        <v>2</v>
      </c>
      <c r="P18">
        <f t="shared" si="6"/>
        <v>4.644859790802002</v>
      </c>
      <c r="Q18" s="1">
        <v>0</v>
      </c>
      <c r="R18">
        <f t="shared" si="7"/>
        <v>4.644859790802002</v>
      </c>
      <c r="S18" s="1">
        <v>30.186845779418945</v>
      </c>
      <c r="T18" s="1">
        <v>29.545103073120117</v>
      </c>
      <c r="U18" s="1">
        <v>30.209053039550781</v>
      </c>
      <c r="V18" s="1">
        <v>500.02481079101562</v>
      </c>
      <c r="W18" s="1">
        <v>499.4703369140625</v>
      </c>
      <c r="X18" s="1">
        <v>24.598077774047852</v>
      </c>
      <c r="Y18" s="1">
        <v>24.750766754150391</v>
      </c>
      <c r="Z18" s="1">
        <v>56.725017547607422</v>
      </c>
      <c r="AA18" s="1">
        <v>57.077133178710938</v>
      </c>
      <c r="AB18" s="1">
        <v>499.9962158203125</v>
      </c>
      <c r="AC18" s="1">
        <v>115.01596069335938</v>
      </c>
      <c r="AD18" s="1">
        <v>2.2805012762546539E-2</v>
      </c>
      <c r="AE18" s="1">
        <v>99.308555603027344</v>
      </c>
      <c r="AF18" s="1">
        <v>-2.2184140682220459</v>
      </c>
      <c r="AG18" s="1">
        <v>0.23721623420715332</v>
      </c>
      <c r="AH18" s="1">
        <v>8.862411230802536E-2</v>
      </c>
      <c r="AI18" s="1">
        <v>2.8625342529267073E-3</v>
      </c>
      <c r="AJ18" s="1">
        <v>9.1396436095237732E-2</v>
      </c>
      <c r="AK18" s="1">
        <v>2.2705181036144495E-3</v>
      </c>
      <c r="AL18" s="1">
        <v>0.75</v>
      </c>
      <c r="AM18" s="1">
        <v>-1.355140209197998</v>
      </c>
      <c r="AN18" s="1">
        <v>7.355140209197998</v>
      </c>
      <c r="AO18" s="1">
        <v>1</v>
      </c>
      <c r="AP18" s="1">
        <v>0</v>
      </c>
      <c r="AQ18" s="1">
        <v>0.15999999642372131</v>
      </c>
      <c r="AR18" s="1">
        <v>111115</v>
      </c>
      <c r="AS18">
        <f t="shared" si="8"/>
        <v>2.4999810791015626</v>
      </c>
      <c r="AT18">
        <f t="shared" si="9"/>
        <v>3.9140718929171959E-4</v>
      </c>
      <c r="AU18">
        <f t="shared" si="10"/>
        <v>302.69510307312009</v>
      </c>
      <c r="AV18">
        <f t="shared" si="11"/>
        <v>303.33684577941892</v>
      </c>
      <c r="AW18">
        <f t="shared" si="12"/>
        <v>18.402553299608371</v>
      </c>
      <c r="AX18">
        <f t="shared" si="13"/>
        <v>3.3676530023362114E-2</v>
      </c>
      <c r="AY18">
        <f t="shared" si="14"/>
        <v>4.1503882753257546</v>
      </c>
      <c r="AZ18">
        <f t="shared" si="15"/>
        <v>41.792857122163539</v>
      </c>
      <c r="BA18">
        <f t="shared" si="16"/>
        <v>17.042090368013149</v>
      </c>
      <c r="BB18">
        <f t="shared" si="17"/>
        <v>29.865974426269531</v>
      </c>
      <c r="BC18">
        <f t="shared" si="18"/>
        <v>4.2277612870475343</v>
      </c>
      <c r="BD18">
        <f t="shared" si="19"/>
        <v>2.2202931373287677E-2</v>
      </c>
      <c r="BE18">
        <f t="shared" si="20"/>
        <v>2.4579628964221047</v>
      </c>
      <c r="BF18">
        <f t="shared" si="21"/>
        <v>1.7697983906254295</v>
      </c>
      <c r="BG18">
        <f t="shared" si="22"/>
        <v>1.3886373998593765E-2</v>
      </c>
      <c r="BH18">
        <f t="shared" si="23"/>
        <v>39.826205546210367</v>
      </c>
      <c r="BI18">
        <f t="shared" si="24"/>
        <v>0.80292053358795035</v>
      </c>
      <c r="BJ18">
        <f t="shared" si="25"/>
        <v>58.020673412271016</v>
      </c>
      <c r="BK18">
        <f t="shared" si="26"/>
        <v>499.12427368177674</v>
      </c>
      <c r="BL18">
        <f t="shared" si="27"/>
        <v>1.3841028859774166E-3</v>
      </c>
    </row>
    <row r="19" spans="1:64" x14ac:dyDescent="0.2">
      <c r="A19" s="1">
        <v>18</v>
      </c>
      <c r="B19" s="1" t="s">
        <v>114</v>
      </c>
      <c r="C19" s="1" t="s">
        <v>91</v>
      </c>
      <c r="D19" s="1" t="s">
        <v>115</v>
      </c>
      <c r="E19" s="1" t="s">
        <v>116</v>
      </c>
      <c r="F19" s="1" t="s">
        <v>84</v>
      </c>
      <c r="G19" s="1">
        <v>3895.500032494776</v>
      </c>
      <c r="H19" s="1">
        <v>0</v>
      </c>
      <c r="I19">
        <f t="shared" si="0"/>
        <v>0.60588756498233121</v>
      </c>
      <c r="J19">
        <f t="shared" si="1"/>
        <v>3.7386583136924188E-2</v>
      </c>
      <c r="K19">
        <f t="shared" si="2"/>
        <v>460.45074059423115</v>
      </c>
      <c r="L19">
        <f t="shared" si="3"/>
        <v>0.63907077602625861</v>
      </c>
      <c r="M19">
        <f t="shared" si="4"/>
        <v>1.654373569589195</v>
      </c>
      <c r="N19">
        <f t="shared" si="5"/>
        <v>29.384422302246094</v>
      </c>
      <c r="O19" s="1">
        <v>2</v>
      </c>
      <c r="P19">
        <f t="shared" si="6"/>
        <v>4.644859790802002</v>
      </c>
      <c r="Q19" s="1">
        <v>0</v>
      </c>
      <c r="R19">
        <f t="shared" si="7"/>
        <v>4.644859790802002</v>
      </c>
      <c r="S19" s="1">
        <v>30.091072082519531</v>
      </c>
      <c r="T19" s="1">
        <v>29.384422302246094</v>
      </c>
      <c r="U19" s="1">
        <v>30.155048370361328</v>
      </c>
      <c r="V19" s="1">
        <v>500.15072631835938</v>
      </c>
      <c r="W19" s="1">
        <v>499.78060913085938</v>
      </c>
      <c r="X19" s="1">
        <v>24.50244140625</v>
      </c>
      <c r="Y19" s="1">
        <v>24.751745223999023</v>
      </c>
      <c r="Z19" s="1">
        <v>56.808338165283203</v>
      </c>
      <c r="AA19" s="1">
        <v>57.386344909667969</v>
      </c>
      <c r="AB19" s="1">
        <v>499.99447631835938</v>
      </c>
      <c r="AC19" s="1">
        <v>115.52062225341797</v>
      </c>
      <c r="AD19" s="1">
        <v>8.8452860713005066E-2</v>
      </c>
      <c r="AE19" s="1">
        <v>99.295425415039062</v>
      </c>
      <c r="AF19" s="1">
        <v>-2.3232786655426025</v>
      </c>
      <c r="AG19" s="1">
        <v>0.23965506255626678</v>
      </c>
      <c r="AH19" s="1">
        <v>0.16269081830978394</v>
      </c>
      <c r="AI19" s="1">
        <v>1.4056976651772857E-3</v>
      </c>
      <c r="AJ19" s="1">
        <v>0.18242460489273071</v>
      </c>
      <c r="AK19" s="1">
        <v>9.9607766605913639E-4</v>
      </c>
      <c r="AL19" s="1">
        <v>0.75</v>
      </c>
      <c r="AM19" s="1">
        <v>-1.355140209197998</v>
      </c>
      <c r="AN19" s="1">
        <v>7.355140209197998</v>
      </c>
      <c r="AO19" s="1">
        <v>1</v>
      </c>
      <c r="AP19" s="1">
        <v>0</v>
      </c>
      <c r="AQ19" s="1">
        <v>0.15999999642372131</v>
      </c>
      <c r="AR19" s="1">
        <v>111115</v>
      </c>
      <c r="AS19">
        <f t="shared" si="8"/>
        <v>2.4999723815917965</v>
      </c>
      <c r="AT19">
        <f t="shared" si="9"/>
        <v>6.390707760262586E-4</v>
      </c>
      <c r="AU19">
        <f t="shared" si="10"/>
        <v>302.53442230224607</v>
      </c>
      <c r="AV19">
        <f t="shared" si="11"/>
        <v>303.24107208251951</v>
      </c>
      <c r="AW19">
        <f t="shared" si="12"/>
        <v>18.483299147412936</v>
      </c>
      <c r="AX19">
        <f t="shared" si="13"/>
        <v>-4.7198647414526578E-3</v>
      </c>
      <c r="AY19">
        <f t="shared" si="14"/>
        <v>4.1121086413708392</v>
      </c>
      <c r="AZ19">
        <f t="shared" si="15"/>
        <v>41.412870977518651</v>
      </c>
      <c r="BA19">
        <f t="shared" si="16"/>
        <v>16.661125753519627</v>
      </c>
      <c r="BB19">
        <f t="shared" si="17"/>
        <v>29.737747192382812</v>
      </c>
      <c r="BC19">
        <f t="shared" si="18"/>
        <v>4.196691831038982</v>
      </c>
      <c r="BD19">
        <f t="shared" si="19"/>
        <v>3.7088060486250796E-2</v>
      </c>
      <c r="BE19">
        <f t="shared" si="20"/>
        <v>2.4577350717816442</v>
      </c>
      <c r="BF19">
        <f t="shared" si="21"/>
        <v>1.7389567592573378</v>
      </c>
      <c r="BG19">
        <f t="shared" si="22"/>
        <v>2.3206674618021825E-2</v>
      </c>
      <c r="BH19">
        <f t="shared" si="23"/>
        <v>45.720652169973974</v>
      </c>
      <c r="BI19">
        <f t="shared" si="24"/>
        <v>0.92130573331961674</v>
      </c>
      <c r="BJ19">
        <f t="shared" si="25"/>
        <v>58.723977236743607</v>
      </c>
      <c r="BK19">
        <f t="shared" si="26"/>
        <v>499.60451162747597</v>
      </c>
      <c r="BL19">
        <f t="shared" si="27"/>
        <v>7.1216585811335344E-4</v>
      </c>
    </row>
    <row r="20" spans="1:64" x14ac:dyDescent="0.2">
      <c r="A20" s="1">
        <v>19</v>
      </c>
      <c r="B20" s="1" t="s">
        <v>117</v>
      </c>
      <c r="C20" s="1" t="s">
        <v>82</v>
      </c>
      <c r="D20" s="1" t="s">
        <v>118</v>
      </c>
      <c r="E20" s="1" t="s">
        <v>116</v>
      </c>
      <c r="F20" s="1" t="s">
        <v>84</v>
      </c>
      <c r="G20" s="1">
        <v>4021.500032494776</v>
      </c>
      <c r="H20" s="1">
        <v>0</v>
      </c>
      <c r="I20">
        <f t="shared" si="0"/>
        <v>2.065660090742623</v>
      </c>
      <c r="J20">
        <f t="shared" si="1"/>
        <v>4.0961759537166506E-2</v>
      </c>
      <c r="K20">
        <f t="shared" si="2"/>
        <v>405.12634744901732</v>
      </c>
      <c r="L20">
        <f t="shared" si="3"/>
        <v>0.71185630198642746</v>
      </c>
      <c r="M20">
        <f t="shared" si="4"/>
        <v>1.6827649942015603</v>
      </c>
      <c r="N20">
        <f t="shared" si="5"/>
        <v>29.511491775512695</v>
      </c>
      <c r="O20" s="1">
        <v>2</v>
      </c>
      <c r="P20">
        <f t="shared" si="6"/>
        <v>4.644859790802002</v>
      </c>
      <c r="Q20" s="1">
        <v>0</v>
      </c>
      <c r="R20">
        <f t="shared" si="7"/>
        <v>4.644859790802002</v>
      </c>
      <c r="S20" s="1">
        <v>30.250158309936523</v>
      </c>
      <c r="T20" s="1">
        <v>29.511491775512695</v>
      </c>
      <c r="U20" s="1">
        <v>30.318681716918945</v>
      </c>
      <c r="V20" s="1">
        <v>500.05645751953125</v>
      </c>
      <c r="W20" s="1">
        <v>499.08807373046875</v>
      </c>
      <c r="X20" s="1">
        <v>24.49547004699707</v>
      </c>
      <c r="Y20" s="1">
        <v>24.773160934448242</v>
      </c>
      <c r="Z20" s="1">
        <v>56.270023345947266</v>
      </c>
      <c r="AA20" s="1">
        <v>56.907924652099609</v>
      </c>
      <c r="AB20" s="1">
        <v>499.99578857421875</v>
      </c>
      <c r="AC20" s="1">
        <v>115.06326293945312</v>
      </c>
      <c r="AD20" s="1">
        <v>2.0122412592172623E-2</v>
      </c>
      <c r="AE20" s="1">
        <v>99.284477233886719</v>
      </c>
      <c r="AF20" s="1">
        <v>-2.2695157527923584</v>
      </c>
      <c r="AG20" s="1">
        <v>0.24211172759532928</v>
      </c>
      <c r="AH20" s="1">
        <v>0.11738243699073792</v>
      </c>
      <c r="AI20" s="1">
        <v>1.3428806560114026E-3</v>
      </c>
      <c r="AJ20" s="1">
        <v>0.1182374581694603</v>
      </c>
      <c r="AK20" s="1">
        <v>7.9767173156142235E-4</v>
      </c>
      <c r="AL20" s="1">
        <v>0.5</v>
      </c>
      <c r="AM20" s="1">
        <v>-1.355140209197998</v>
      </c>
      <c r="AN20" s="1">
        <v>7.355140209197998</v>
      </c>
      <c r="AO20" s="1">
        <v>1</v>
      </c>
      <c r="AP20" s="1">
        <v>0</v>
      </c>
      <c r="AQ20" s="1">
        <v>0.15999999642372131</v>
      </c>
      <c r="AR20" s="1">
        <v>111115</v>
      </c>
      <c r="AS20">
        <f t="shared" si="8"/>
        <v>2.4999789428710937</v>
      </c>
      <c r="AT20">
        <f t="shared" si="9"/>
        <v>7.1185630198642748E-4</v>
      </c>
      <c r="AU20">
        <f t="shared" si="10"/>
        <v>302.66149177551267</v>
      </c>
      <c r="AV20">
        <f t="shared" si="11"/>
        <v>303.4001583099365</v>
      </c>
      <c r="AW20">
        <f t="shared" si="12"/>
        <v>18.410121658814205</v>
      </c>
      <c r="AX20">
        <f t="shared" si="13"/>
        <v>-1.572392452848408E-2</v>
      </c>
      <c r="AY20">
        <f t="shared" si="14"/>
        <v>4.1423553270091986</v>
      </c>
      <c r="AZ20">
        <f t="shared" si="15"/>
        <v>41.722084281623978</v>
      </c>
      <c r="BA20">
        <f t="shared" si="16"/>
        <v>16.948923347175736</v>
      </c>
      <c r="BB20">
        <f t="shared" si="17"/>
        <v>29.880825042724609</v>
      </c>
      <c r="BC20">
        <f t="shared" si="18"/>
        <v>4.2313725116316778</v>
      </c>
      <c r="BD20">
        <f t="shared" si="19"/>
        <v>4.0603686630130767E-2</v>
      </c>
      <c r="BE20">
        <f t="shared" si="20"/>
        <v>2.4595903328076383</v>
      </c>
      <c r="BF20">
        <f t="shared" si="21"/>
        <v>1.7717821788240395</v>
      </c>
      <c r="BG20">
        <f t="shared" si="22"/>
        <v>2.540923365565859E-2</v>
      </c>
      <c r="BH20">
        <f t="shared" si="23"/>
        <v>40.222757620149643</v>
      </c>
      <c r="BI20">
        <f t="shared" si="24"/>
        <v>0.81173317651305921</v>
      </c>
      <c r="BJ20">
        <f t="shared" si="25"/>
        <v>58.346861120647105</v>
      </c>
      <c r="BK20">
        <f t="shared" si="26"/>
        <v>498.4877022988004</v>
      </c>
      <c r="BL20">
        <f t="shared" si="27"/>
        <v>2.4178085413384762E-3</v>
      </c>
    </row>
    <row r="21" spans="1:64" x14ac:dyDescent="0.2">
      <c r="A21" s="1">
        <v>20</v>
      </c>
      <c r="B21" s="1" t="s">
        <v>119</v>
      </c>
      <c r="C21" s="1" t="s">
        <v>82</v>
      </c>
      <c r="D21" s="1" t="s">
        <v>120</v>
      </c>
      <c r="E21" s="1" t="s">
        <v>116</v>
      </c>
      <c r="F21" s="1" t="s">
        <v>84</v>
      </c>
      <c r="G21" s="1">
        <v>4154.0000325292349</v>
      </c>
      <c r="H21" s="1">
        <v>0</v>
      </c>
      <c r="I21">
        <f t="shared" si="0"/>
        <v>2.6793656331758857</v>
      </c>
      <c r="J21">
        <f t="shared" si="1"/>
        <v>5.520445702108448E-2</v>
      </c>
      <c r="K21">
        <f t="shared" si="2"/>
        <v>407.27472153811613</v>
      </c>
      <c r="L21">
        <f t="shared" si="3"/>
        <v>0.98433199654410852</v>
      </c>
      <c r="M21">
        <f t="shared" si="4"/>
        <v>1.7310230662727699</v>
      </c>
      <c r="N21">
        <f t="shared" si="5"/>
        <v>29.788215637207031</v>
      </c>
      <c r="O21" s="1">
        <v>2</v>
      </c>
      <c r="P21">
        <f t="shared" si="6"/>
        <v>4.644859790802002</v>
      </c>
      <c r="Q21" s="1">
        <v>0</v>
      </c>
      <c r="R21">
        <f t="shared" si="7"/>
        <v>4.644859790802002</v>
      </c>
      <c r="S21" s="1">
        <v>30.535472869873047</v>
      </c>
      <c r="T21" s="1">
        <v>29.788215637207031</v>
      </c>
      <c r="U21" s="1">
        <v>30.603553771972656</v>
      </c>
      <c r="V21" s="1">
        <v>500.0455322265625</v>
      </c>
      <c r="W21" s="1">
        <v>498.77743530273438</v>
      </c>
      <c r="X21" s="1">
        <v>24.57343864440918</v>
      </c>
      <c r="Y21" s="1">
        <v>24.957334518432617</v>
      </c>
      <c r="Z21" s="1">
        <v>55.534145355224609</v>
      </c>
      <c r="AA21" s="1">
        <v>56.401721954345703</v>
      </c>
      <c r="AB21" s="1">
        <v>500.0135498046875</v>
      </c>
      <c r="AC21" s="1">
        <v>114.87272644042969</v>
      </c>
      <c r="AD21" s="1">
        <v>4.6389453113079071E-2</v>
      </c>
      <c r="AE21" s="1">
        <v>99.284378051757812</v>
      </c>
      <c r="AF21" s="1">
        <v>-2.322922945022583</v>
      </c>
      <c r="AG21" s="1">
        <v>0.23790383338928223</v>
      </c>
      <c r="AH21" s="1">
        <v>0.13885466754436493</v>
      </c>
      <c r="AI21" s="1">
        <v>2.7438213583081961E-3</v>
      </c>
      <c r="AJ21" s="1">
        <v>0.13181805610656738</v>
      </c>
      <c r="AK21" s="1">
        <v>3.8373919669538736E-3</v>
      </c>
      <c r="AL21" s="1">
        <v>0.75</v>
      </c>
      <c r="AM21" s="1">
        <v>-1.355140209197998</v>
      </c>
      <c r="AN21" s="1">
        <v>7.355140209197998</v>
      </c>
      <c r="AO21" s="1">
        <v>1</v>
      </c>
      <c r="AP21" s="1">
        <v>0</v>
      </c>
      <c r="AQ21" s="1">
        <v>0.15999999642372131</v>
      </c>
      <c r="AR21" s="1">
        <v>111115</v>
      </c>
      <c r="AS21">
        <f t="shared" si="8"/>
        <v>2.5000677490234371</v>
      </c>
      <c r="AT21">
        <f t="shared" si="9"/>
        <v>9.8433199654410848E-4</v>
      </c>
      <c r="AU21">
        <f t="shared" si="10"/>
        <v>302.93821563720701</v>
      </c>
      <c r="AV21">
        <f t="shared" si="11"/>
        <v>303.68547286987302</v>
      </c>
      <c r="AW21">
        <f t="shared" si="12"/>
        <v>18.379635819651867</v>
      </c>
      <c r="AX21">
        <f t="shared" si="13"/>
        <v>-6.1144919396961088E-2</v>
      </c>
      <c r="AY21">
        <f t="shared" si="14"/>
        <v>4.2088965017650191</v>
      </c>
      <c r="AZ21">
        <f t="shared" si="15"/>
        <v>42.392333863146973</v>
      </c>
      <c r="BA21">
        <f t="shared" si="16"/>
        <v>17.434999344714356</v>
      </c>
      <c r="BB21">
        <f t="shared" si="17"/>
        <v>30.161844253540039</v>
      </c>
      <c r="BC21">
        <f t="shared" si="18"/>
        <v>4.300216573114171</v>
      </c>
      <c r="BD21">
        <f t="shared" si="19"/>
        <v>5.4556054804794724E-2</v>
      </c>
      <c r="BE21">
        <f t="shared" si="20"/>
        <v>2.4778734354922491</v>
      </c>
      <c r="BF21">
        <f t="shared" si="21"/>
        <v>1.8223431376219219</v>
      </c>
      <c r="BG21">
        <f t="shared" si="22"/>
        <v>3.4155202276005915E-2</v>
      </c>
      <c r="BH21">
        <f t="shared" si="23"/>
        <v>40.436017424114709</v>
      </c>
      <c r="BI21">
        <f t="shared" si="24"/>
        <v>0.81654600371189523</v>
      </c>
      <c r="BJ21">
        <f t="shared" si="25"/>
        <v>57.938947780755498</v>
      </c>
      <c r="BK21">
        <f t="shared" si="26"/>
        <v>497.99869412050316</v>
      </c>
      <c r="BL21">
        <f t="shared" si="27"/>
        <v>3.1172697306022343E-3</v>
      </c>
    </row>
    <row r="22" spans="1:64" x14ac:dyDescent="0.2">
      <c r="A22" s="1">
        <v>21</v>
      </c>
      <c r="B22" s="1" t="s">
        <v>121</v>
      </c>
      <c r="C22" s="1" t="s">
        <v>91</v>
      </c>
      <c r="D22" s="1" t="s">
        <v>122</v>
      </c>
      <c r="E22" s="1" t="s">
        <v>116</v>
      </c>
      <c r="F22" s="1" t="s">
        <v>84</v>
      </c>
      <c r="G22" s="1">
        <v>4620.0000325292349</v>
      </c>
      <c r="H22" s="1">
        <v>0</v>
      </c>
      <c r="I22">
        <f t="shared" si="0"/>
        <v>1.9650317817622613</v>
      </c>
      <c r="J22">
        <f t="shared" si="1"/>
        <v>5.204876063962087E-2</v>
      </c>
      <c r="K22">
        <f t="shared" si="2"/>
        <v>424.21078770202178</v>
      </c>
      <c r="L22">
        <f t="shared" si="3"/>
        <v>0.96736054215817102</v>
      </c>
      <c r="M22">
        <f t="shared" si="4"/>
        <v>1.8025527589753265</v>
      </c>
      <c r="N22">
        <f t="shared" si="5"/>
        <v>30.086427688598633</v>
      </c>
      <c r="O22" s="1">
        <v>2</v>
      </c>
      <c r="P22">
        <f t="shared" si="6"/>
        <v>4.644859790802002</v>
      </c>
      <c r="Q22" s="1">
        <v>0</v>
      </c>
      <c r="R22">
        <f t="shared" si="7"/>
        <v>4.644859790802002</v>
      </c>
      <c r="S22" s="1">
        <v>30.821355819702148</v>
      </c>
      <c r="T22" s="1">
        <v>30.086427688598633</v>
      </c>
      <c r="U22" s="1">
        <v>30.90399169921875</v>
      </c>
      <c r="V22" s="1">
        <v>500.03463745117188</v>
      </c>
      <c r="W22" s="1">
        <v>499.05557250976562</v>
      </c>
      <c r="X22" s="1">
        <v>24.590482711791992</v>
      </c>
      <c r="Y22" s="1">
        <v>24.967744827270508</v>
      </c>
      <c r="Z22" s="1">
        <v>54.6761474609375</v>
      </c>
      <c r="AA22" s="1">
        <v>55.514972686767578</v>
      </c>
      <c r="AB22" s="1">
        <v>500.02780151367188</v>
      </c>
      <c r="AC22" s="1">
        <v>114.89813995361328</v>
      </c>
      <c r="AD22" s="1">
        <v>2.3541759699583054E-2</v>
      </c>
      <c r="AE22" s="1">
        <v>99.291831970214844</v>
      </c>
      <c r="AF22" s="1">
        <v>-2.3591077327728271</v>
      </c>
      <c r="AG22" s="1">
        <v>0.24236579239368439</v>
      </c>
      <c r="AH22" s="1">
        <v>8.2061804831027985E-2</v>
      </c>
      <c r="AI22" s="1">
        <v>3.6548061762005091E-3</v>
      </c>
      <c r="AJ22" s="1">
        <v>9.6053585410118103E-2</v>
      </c>
      <c r="AK22" s="1">
        <v>4.1236593388020992E-3</v>
      </c>
      <c r="AL22" s="1">
        <v>0.5</v>
      </c>
      <c r="AM22" s="1">
        <v>-1.355140209197998</v>
      </c>
      <c r="AN22" s="1">
        <v>7.355140209197998</v>
      </c>
      <c r="AO22" s="1">
        <v>1</v>
      </c>
      <c r="AP22" s="1">
        <v>0</v>
      </c>
      <c r="AQ22" s="1">
        <v>0.15999999642372131</v>
      </c>
      <c r="AR22" s="1">
        <v>111115</v>
      </c>
      <c r="AS22">
        <f t="shared" si="8"/>
        <v>2.5001390075683592</v>
      </c>
      <c r="AT22">
        <f t="shared" si="9"/>
        <v>9.6736054215817101E-4</v>
      </c>
      <c r="AU22">
        <f t="shared" si="10"/>
        <v>303.23642768859861</v>
      </c>
      <c r="AV22">
        <f t="shared" si="11"/>
        <v>303.97135581970213</v>
      </c>
      <c r="AW22">
        <f t="shared" si="12"/>
        <v>18.383701981670356</v>
      </c>
      <c r="AX22">
        <f t="shared" si="13"/>
        <v>-5.873675380545372E-2</v>
      </c>
      <c r="AY22">
        <f t="shared" si="14"/>
        <v>4.2816458830398707</v>
      </c>
      <c r="AZ22">
        <f t="shared" si="15"/>
        <v>43.121833871735404</v>
      </c>
      <c r="BA22">
        <f t="shared" si="16"/>
        <v>18.154089044464897</v>
      </c>
      <c r="BB22">
        <f t="shared" si="17"/>
        <v>30.453891754150391</v>
      </c>
      <c r="BC22">
        <f t="shared" si="18"/>
        <v>4.3727946277498448</v>
      </c>
      <c r="BD22">
        <f t="shared" si="19"/>
        <v>5.1471982647362739E-2</v>
      </c>
      <c r="BE22">
        <f t="shared" si="20"/>
        <v>2.4790931240645442</v>
      </c>
      <c r="BF22">
        <f t="shared" si="21"/>
        <v>1.8937015036853007</v>
      </c>
      <c r="BG22">
        <f t="shared" si="22"/>
        <v>3.2221316573258163E-2</v>
      </c>
      <c r="BH22">
        <f t="shared" si="23"/>
        <v>42.120666252461625</v>
      </c>
      <c r="BI22">
        <f t="shared" si="24"/>
        <v>0.85002715342632651</v>
      </c>
      <c r="BJ22">
        <f t="shared" si="25"/>
        <v>56.899654254201607</v>
      </c>
      <c r="BK22">
        <f t="shared" si="26"/>
        <v>498.48444807870482</v>
      </c>
      <c r="BL22">
        <f t="shared" si="27"/>
        <v>2.2429913192224004E-3</v>
      </c>
    </row>
    <row r="23" spans="1:64" x14ac:dyDescent="0.2">
      <c r="A23" s="1">
        <v>22</v>
      </c>
      <c r="B23" s="1" t="s">
        <v>123</v>
      </c>
      <c r="C23" s="1" t="s">
        <v>88</v>
      </c>
      <c r="D23" s="1" t="s">
        <v>124</v>
      </c>
      <c r="E23" s="1" t="s">
        <v>116</v>
      </c>
      <c r="F23" s="1" t="s">
        <v>84</v>
      </c>
      <c r="G23" s="1">
        <v>4759.500032494776</v>
      </c>
      <c r="H23" s="1">
        <v>0</v>
      </c>
      <c r="I23">
        <f t="shared" si="0"/>
        <v>2.1561217603563905</v>
      </c>
      <c r="J23">
        <f t="shared" si="1"/>
        <v>4.240177286195411E-2</v>
      </c>
      <c r="K23">
        <f t="shared" si="2"/>
        <v>403.33899097527387</v>
      </c>
      <c r="L23">
        <f t="shared" si="3"/>
        <v>0.79960862110798092</v>
      </c>
      <c r="M23">
        <f t="shared" si="4"/>
        <v>1.8253610828756548</v>
      </c>
      <c r="N23">
        <f t="shared" si="5"/>
        <v>30.123760223388672</v>
      </c>
      <c r="O23" s="1">
        <v>2</v>
      </c>
      <c r="P23">
        <f t="shared" si="6"/>
        <v>4.644859790802002</v>
      </c>
      <c r="Q23" s="1">
        <v>0</v>
      </c>
      <c r="R23">
        <f t="shared" si="7"/>
        <v>4.644859790802002</v>
      </c>
      <c r="S23" s="1">
        <v>30.8824462890625</v>
      </c>
      <c r="T23" s="1">
        <v>30.123760223388672</v>
      </c>
      <c r="U23" s="1">
        <v>30.966629028320312</v>
      </c>
      <c r="V23" s="1">
        <v>500.07687377929688</v>
      </c>
      <c r="W23" s="1">
        <v>499.05484008789062</v>
      </c>
      <c r="X23" s="1">
        <v>24.517082214355469</v>
      </c>
      <c r="Y23" s="1">
        <v>24.828973770141602</v>
      </c>
      <c r="Z23" s="1">
        <v>54.326595306396484</v>
      </c>
      <c r="AA23" s="1">
        <v>55.017704010009766</v>
      </c>
      <c r="AB23" s="1">
        <v>500.016845703125</v>
      </c>
      <c r="AC23" s="1">
        <v>114.89422607421875</v>
      </c>
      <c r="AD23" s="1">
        <v>6.7246824502944946E-2</v>
      </c>
      <c r="AE23" s="1">
        <v>99.298057556152344</v>
      </c>
      <c r="AF23" s="1">
        <v>-2.3710553646087646</v>
      </c>
      <c r="AG23" s="1">
        <v>0.2436857670545578</v>
      </c>
      <c r="AH23" s="1">
        <v>0.12602061033248901</v>
      </c>
      <c r="AI23" s="1">
        <v>1.3618669472634792E-3</v>
      </c>
      <c r="AJ23" s="1">
        <v>7.9121418297290802E-2</v>
      </c>
      <c r="AK23" s="1">
        <v>8.8645488722249866E-4</v>
      </c>
      <c r="AL23" s="1">
        <v>0.75</v>
      </c>
      <c r="AM23" s="1">
        <v>-1.355140209197998</v>
      </c>
      <c r="AN23" s="1">
        <v>7.355140209197998</v>
      </c>
      <c r="AO23" s="1">
        <v>1</v>
      </c>
      <c r="AP23" s="1">
        <v>0</v>
      </c>
      <c r="AQ23" s="1">
        <v>0.15999999642372131</v>
      </c>
      <c r="AR23" s="1">
        <v>111115</v>
      </c>
      <c r="AS23">
        <f t="shared" si="8"/>
        <v>2.5000842285156248</v>
      </c>
      <c r="AT23">
        <f t="shared" si="9"/>
        <v>7.9960862110798096E-4</v>
      </c>
      <c r="AU23">
        <f t="shared" si="10"/>
        <v>303.27376022338865</v>
      </c>
      <c r="AV23">
        <f t="shared" si="11"/>
        <v>304.03244628906248</v>
      </c>
      <c r="AW23">
        <f t="shared" si="12"/>
        <v>18.383075760981228</v>
      </c>
      <c r="AX23">
        <f t="shared" si="13"/>
        <v>-2.9440020078219189E-2</v>
      </c>
      <c r="AY23">
        <f t="shared" si="14"/>
        <v>4.2908299493633724</v>
      </c>
      <c r="AZ23">
        <f t="shared" si="15"/>
        <v>43.211620196466967</v>
      </c>
      <c r="BA23">
        <f t="shared" si="16"/>
        <v>18.382646426325365</v>
      </c>
      <c r="BB23">
        <f t="shared" si="17"/>
        <v>30.503103256225586</v>
      </c>
      <c r="BC23">
        <f t="shared" si="18"/>
        <v>4.3851288924143335</v>
      </c>
      <c r="BD23">
        <f t="shared" si="19"/>
        <v>4.2018199144674431E-2</v>
      </c>
      <c r="BE23">
        <f t="shared" si="20"/>
        <v>2.4654688664877176</v>
      </c>
      <c r="BF23">
        <f t="shared" si="21"/>
        <v>1.9196600259266159</v>
      </c>
      <c r="BG23">
        <f t="shared" si="22"/>
        <v>2.6295568886104213E-2</v>
      </c>
      <c r="BH23">
        <f t="shared" si="23"/>
        <v>40.050778340503157</v>
      </c>
      <c r="BI23">
        <f t="shared" si="24"/>
        <v>0.80820574930049804</v>
      </c>
      <c r="BJ23">
        <f t="shared" si="25"/>
        <v>56.359179991792949</v>
      </c>
      <c r="BK23">
        <f t="shared" si="26"/>
        <v>498.42817652696999</v>
      </c>
      <c r="BL23">
        <f t="shared" si="27"/>
        <v>2.4380093281016987E-3</v>
      </c>
    </row>
    <row r="24" spans="1:64" x14ac:dyDescent="0.2">
      <c r="A24" s="1">
        <v>23</v>
      </c>
      <c r="B24" s="1" t="s">
        <v>125</v>
      </c>
      <c r="C24" s="1" t="s">
        <v>88</v>
      </c>
      <c r="D24" s="1" t="s">
        <v>126</v>
      </c>
      <c r="E24" s="1" t="s">
        <v>116</v>
      </c>
      <c r="F24" s="1" t="s">
        <v>84</v>
      </c>
      <c r="G24" s="1">
        <v>4893.0000325292349</v>
      </c>
      <c r="H24" s="1">
        <v>0</v>
      </c>
      <c r="I24">
        <f t="shared" si="0"/>
        <v>2.7492724762163379</v>
      </c>
      <c r="J24">
        <f t="shared" si="1"/>
        <v>7.4201088574107413E-2</v>
      </c>
      <c r="K24">
        <f t="shared" si="2"/>
        <v>424.57898158269802</v>
      </c>
      <c r="L24">
        <f t="shared" si="3"/>
        <v>1.3920416669990838</v>
      </c>
      <c r="M24">
        <f t="shared" si="4"/>
        <v>1.8277913428179726</v>
      </c>
      <c r="N24">
        <f t="shared" si="5"/>
        <v>30.227916717529297</v>
      </c>
      <c r="O24" s="1">
        <v>2</v>
      </c>
      <c r="P24">
        <f t="shared" si="6"/>
        <v>4.644859790802002</v>
      </c>
      <c r="Q24" s="1">
        <v>0</v>
      </c>
      <c r="R24">
        <f t="shared" si="7"/>
        <v>4.644859790802002</v>
      </c>
      <c r="S24" s="1">
        <v>31.019786834716797</v>
      </c>
      <c r="T24" s="1">
        <v>30.227916717529297</v>
      </c>
      <c r="U24" s="1">
        <v>31.099277496337891</v>
      </c>
      <c r="V24" s="1">
        <v>500.09652709960938</v>
      </c>
      <c r="W24" s="1">
        <v>498.71920776367188</v>
      </c>
      <c r="X24" s="1">
        <v>24.520414352416992</v>
      </c>
      <c r="Y24" s="1">
        <v>25.063241958618164</v>
      </c>
      <c r="Z24" s="1">
        <v>53.910469055175781</v>
      </c>
      <c r="AA24" s="1">
        <v>55.103927612304688</v>
      </c>
      <c r="AB24" s="1">
        <v>500.03079223632812</v>
      </c>
      <c r="AC24" s="1">
        <v>114.67148590087891</v>
      </c>
      <c r="AD24" s="1">
        <v>5.8765582740306854E-2</v>
      </c>
      <c r="AE24" s="1">
        <v>99.298912048339844</v>
      </c>
      <c r="AF24" s="1">
        <v>-2.3914639949798584</v>
      </c>
      <c r="AG24" s="1">
        <v>0.24579711258411407</v>
      </c>
      <c r="AH24" s="1">
        <v>7.6562009751796722E-2</v>
      </c>
      <c r="AI24" s="1">
        <v>7.0050470530986786E-3</v>
      </c>
      <c r="AJ24" s="1">
        <v>8.9240811765193939E-2</v>
      </c>
      <c r="AK24" s="1">
        <v>7.9594319686293602E-3</v>
      </c>
      <c r="AL24" s="1">
        <v>0.75</v>
      </c>
      <c r="AM24" s="1">
        <v>-1.355140209197998</v>
      </c>
      <c r="AN24" s="1">
        <v>7.355140209197998</v>
      </c>
      <c r="AO24" s="1">
        <v>1</v>
      </c>
      <c r="AP24" s="1">
        <v>0</v>
      </c>
      <c r="AQ24" s="1">
        <v>0.15999999642372131</v>
      </c>
      <c r="AR24" s="1">
        <v>111115</v>
      </c>
      <c r="AS24">
        <f t="shared" si="8"/>
        <v>2.5001539611816406</v>
      </c>
      <c r="AT24">
        <f t="shared" si="9"/>
        <v>1.3920416669990839E-3</v>
      </c>
      <c r="AU24">
        <f t="shared" si="10"/>
        <v>303.37791671752927</v>
      </c>
      <c r="AV24">
        <f t="shared" si="11"/>
        <v>304.16978683471677</v>
      </c>
      <c r="AW24">
        <f t="shared" si="12"/>
        <v>18.347437334043434</v>
      </c>
      <c r="AX24">
        <f t="shared" si="13"/>
        <v>-0.12755468485040952</v>
      </c>
      <c r="AY24">
        <f t="shared" si="14"/>
        <v>4.3165440017130585</v>
      </c>
      <c r="AZ24">
        <f t="shared" si="15"/>
        <v>43.470204382619173</v>
      </c>
      <c r="BA24">
        <f t="shared" si="16"/>
        <v>18.406962424001009</v>
      </c>
      <c r="BB24">
        <f t="shared" si="17"/>
        <v>30.623851776123047</v>
      </c>
      <c r="BC24">
        <f t="shared" si="18"/>
        <v>4.415521557256664</v>
      </c>
      <c r="BD24">
        <f t="shared" si="19"/>
        <v>7.3034373058813939E-2</v>
      </c>
      <c r="BE24">
        <f t="shared" si="20"/>
        <v>2.4887526588950859</v>
      </c>
      <c r="BF24">
        <f t="shared" si="21"/>
        <v>1.9267688983615781</v>
      </c>
      <c r="BG24">
        <f t="shared" si="22"/>
        <v>4.5749890798205538E-2</v>
      </c>
      <c r="BH24">
        <f t="shared" si="23"/>
        <v>42.160230949754038</v>
      </c>
      <c r="BI24">
        <f t="shared" si="24"/>
        <v>0.85133873926085735</v>
      </c>
      <c r="BJ24">
        <f t="shared" si="25"/>
        <v>56.843096546640041</v>
      </c>
      <c r="BK24">
        <f t="shared" si="26"/>
        <v>497.92014858641926</v>
      </c>
      <c r="BL24">
        <f t="shared" si="27"/>
        <v>3.138598854500099E-3</v>
      </c>
    </row>
    <row r="25" spans="1:64" x14ac:dyDescent="0.2">
      <c r="A25" s="1">
        <v>24</v>
      </c>
      <c r="B25" s="1" t="s">
        <v>127</v>
      </c>
      <c r="C25" s="1" t="s">
        <v>91</v>
      </c>
      <c r="D25" s="1" t="s">
        <v>128</v>
      </c>
      <c r="E25" s="1" t="s">
        <v>129</v>
      </c>
      <c r="F25" s="1" t="s">
        <v>84</v>
      </c>
      <c r="G25" s="1">
        <v>5067.500032494776</v>
      </c>
      <c r="H25" s="1">
        <v>0</v>
      </c>
      <c r="I25">
        <f t="shared" si="0"/>
        <v>5.3859327031845812</v>
      </c>
      <c r="J25">
        <f t="shared" si="1"/>
        <v>9.6603816662083203E-2</v>
      </c>
      <c r="K25">
        <f t="shared" si="2"/>
        <v>393.41235503880262</v>
      </c>
      <c r="L25">
        <f t="shared" si="3"/>
        <v>1.7784869165160258</v>
      </c>
      <c r="M25">
        <f t="shared" si="4"/>
        <v>1.8022881920666545</v>
      </c>
      <c r="N25">
        <f t="shared" si="5"/>
        <v>30.179744720458984</v>
      </c>
      <c r="O25" s="1">
        <v>2</v>
      </c>
      <c r="P25">
        <f t="shared" si="6"/>
        <v>4.644859790802002</v>
      </c>
      <c r="Q25" s="1">
        <v>0</v>
      </c>
      <c r="R25">
        <f t="shared" si="7"/>
        <v>4.644859790802002</v>
      </c>
      <c r="S25" s="1">
        <v>31.060113906860352</v>
      </c>
      <c r="T25" s="1">
        <v>30.179744720458984</v>
      </c>
      <c r="U25" s="1">
        <v>31.154277801513672</v>
      </c>
      <c r="V25" s="1">
        <v>500.06964111328125</v>
      </c>
      <c r="W25" s="1">
        <v>497.56143188476562</v>
      </c>
      <c r="X25" s="1">
        <v>24.505016326904297</v>
      </c>
      <c r="Y25" s="1">
        <v>25.198450088500977</v>
      </c>
      <c r="Z25" s="1">
        <v>53.756515502929688</v>
      </c>
      <c r="AA25" s="1">
        <v>55.277698516845703</v>
      </c>
      <c r="AB25" s="1">
        <v>500.02520751953125</v>
      </c>
      <c r="AC25" s="1">
        <v>114.61426544189453</v>
      </c>
      <c r="AD25" s="1">
        <v>2.1983159705996513E-2</v>
      </c>
      <c r="AE25" s="1">
        <v>99.305572509765625</v>
      </c>
      <c r="AF25" s="1">
        <v>-2.3899977207183838</v>
      </c>
      <c r="AG25" s="1">
        <v>0.23924413323402405</v>
      </c>
      <c r="AH25" s="1">
        <v>4.7592811286449432E-2</v>
      </c>
      <c r="AI25" s="1">
        <v>3.4933551214635372E-3</v>
      </c>
      <c r="AJ25" s="1">
        <v>4.5725837349891663E-2</v>
      </c>
      <c r="AK25" s="1">
        <v>6.2509458512067795E-3</v>
      </c>
      <c r="AL25" s="1">
        <v>0.5</v>
      </c>
      <c r="AM25" s="1">
        <v>-1.355140209197998</v>
      </c>
      <c r="AN25" s="1">
        <v>7.355140209197998</v>
      </c>
      <c r="AO25" s="1">
        <v>1</v>
      </c>
      <c r="AP25" s="1">
        <v>0</v>
      </c>
      <c r="AQ25" s="1">
        <v>0.15999999642372131</v>
      </c>
      <c r="AR25" s="1">
        <v>111115</v>
      </c>
      <c r="AS25">
        <f t="shared" si="8"/>
        <v>2.5001260375976564</v>
      </c>
      <c r="AT25">
        <f t="shared" si="9"/>
        <v>1.7784869165160257E-3</v>
      </c>
      <c r="AU25">
        <f t="shared" si="10"/>
        <v>303.32974472045896</v>
      </c>
      <c r="AV25">
        <f t="shared" si="11"/>
        <v>304.21011390686033</v>
      </c>
      <c r="AW25">
        <f t="shared" si="12"/>
        <v>18.33828206081057</v>
      </c>
      <c r="AX25">
        <f t="shared" si="13"/>
        <v>-0.18845809464679258</v>
      </c>
      <c r="AY25">
        <f t="shared" si="14"/>
        <v>4.3046347044639983</v>
      </c>
      <c r="AZ25">
        <f t="shared" si="15"/>
        <v>43.34736304995053</v>
      </c>
      <c r="BA25">
        <f t="shared" si="16"/>
        <v>18.148912961449554</v>
      </c>
      <c r="BB25">
        <f t="shared" si="17"/>
        <v>30.619929313659668</v>
      </c>
      <c r="BC25">
        <f t="shared" si="18"/>
        <v>4.4145313886174664</v>
      </c>
      <c r="BD25">
        <f t="shared" si="19"/>
        <v>9.4635585295930705E-2</v>
      </c>
      <c r="BE25">
        <f t="shared" si="20"/>
        <v>2.5023465123973438</v>
      </c>
      <c r="BF25">
        <f t="shared" si="21"/>
        <v>1.9121848762201226</v>
      </c>
      <c r="BG25">
        <f t="shared" si="22"/>
        <v>5.932098009686014E-2</v>
      </c>
      <c r="BH25">
        <f t="shared" si="23"/>
        <v>39.068039149543473</v>
      </c>
      <c r="BI25">
        <f t="shared" si="24"/>
        <v>0.79068096887766059</v>
      </c>
      <c r="BJ25">
        <f t="shared" si="25"/>
        <v>57.528880727603003</v>
      </c>
      <c r="BK25">
        <f t="shared" si="26"/>
        <v>495.99604358958015</v>
      </c>
      <c r="BL25">
        <f t="shared" si="27"/>
        <v>6.2469587024526711E-3</v>
      </c>
    </row>
    <row r="26" spans="1:64" x14ac:dyDescent="0.2">
      <c r="A26" s="1">
        <v>25</v>
      </c>
      <c r="B26" s="1" t="s">
        <v>130</v>
      </c>
      <c r="C26" s="1" t="s">
        <v>91</v>
      </c>
      <c r="D26" s="1" t="s">
        <v>91</v>
      </c>
      <c r="E26" s="1" t="s">
        <v>129</v>
      </c>
      <c r="F26" s="1" t="s">
        <v>84</v>
      </c>
      <c r="G26" s="1">
        <v>5274.500032494776</v>
      </c>
      <c r="H26" s="1">
        <v>0</v>
      </c>
      <c r="I26">
        <f t="shared" si="0"/>
        <v>3.6634778168367736</v>
      </c>
      <c r="J26">
        <f t="shared" si="1"/>
        <v>7.2876959962010671E-2</v>
      </c>
      <c r="K26">
        <f t="shared" si="2"/>
        <v>403.49402272421429</v>
      </c>
      <c r="L26">
        <f t="shared" si="3"/>
        <v>1.3166968504272174</v>
      </c>
      <c r="M26">
        <f t="shared" si="4"/>
        <v>1.7609388548850031</v>
      </c>
      <c r="N26">
        <f t="shared" si="5"/>
        <v>29.89263916015625</v>
      </c>
      <c r="O26" s="1">
        <v>2</v>
      </c>
      <c r="P26">
        <f t="shared" si="6"/>
        <v>4.644859790802002</v>
      </c>
      <c r="Q26" s="1">
        <v>0</v>
      </c>
      <c r="R26">
        <f t="shared" si="7"/>
        <v>4.644859790802002</v>
      </c>
      <c r="S26" s="1">
        <v>30.876436233520508</v>
      </c>
      <c r="T26" s="1">
        <v>29.89263916015625</v>
      </c>
      <c r="U26" s="1">
        <v>30.999910354614258</v>
      </c>
      <c r="V26" s="1">
        <v>499.94155883789062</v>
      </c>
      <c r="W26" s="1">
        <v>498.21383666992188</v>
      </c>
      <c r="X26" s="1">
        <v>24.390583038330078</v>
      </c>
      <c r="Y26" s="1">
        <v>24.904125213623047</v>
      </c>
      <c r="Z26" s="1">
        <v>54.073070526123047</v>
      </c>
      <c r="AA26" s="1">
        <v>55.211578369140625</v>
      </c>
      <c r="AB26" s="1">
        <v>500.01956176757812</v>
      </c>
      <c r="AC26" s="1">
        <v>115.04796600341797</v>
      </c>
      <c r="AD26" s="1">
        <v>1.2808763422071934E-2</v>
      </c>
      <c r="AE26" s="1">
        <v>99.313201904296875</v>
      </c>
      <c r="AF26" s="1">
        <v>-2.3417584896087646</v>
      </c>
      <c r="AG26" s="1">
        <v>0.240932896733284</v>
      </c>
      <c r="AH26" s="1">
        <v>4.2991694062948227E-2</v>
      </c>
      <c r="AI26" s="1">
        <v>5.0420067273080349E-3</v>
      </c>
      <c r="AJ26" s="1">
        <v>2.5352871045470238E-2</v>
      </c>
      <c r="AK26" s="1">
        <v>5.1404121331870556E-3</v>
      </c>
      <c r="AL26" s="1">
        <v>0.75</v>
      </c>
      <c r="AM26" s="1">
        <v>-1.355140209197998</v>
      </c>
      <c r="AN26" s="1">
        <v>7.355140209197998</v>
      </c>
      <c r="AO26" s="1">
        <v>1</v>
      </c>
      <c r="AP26" s="1">
        <v>0</v>
      </c>
      <c r="AQ26" s="1">
        <v>0.15999999642372131</v>
      </c>
      <c r="AR26" s="1">
        <v>111115</v>
      </c>
      <c r="AS26">
        <f t="shared" si="8"/>
        <v>2.5000978088378902</v>
      </c>
      <c r="AT26">
        <f t="shared" si="9"/>
        <v>1.3166968504272174E-3</v>
      </c>
      <c r="AU26">
        <f t="shared" si="10"/>
        <v>303.04263916015623</v>
      </c>
      <c r="AV26">
        <f t="shared" si="11"/>
        <v>304.02643623352049</v>
      </c>
      <c r="AW26">
        <f t="shared" si="12"/>
        <v>18.407674149103286</v>
      </c>
      <c r="AX26">
        <f t="shared" si="13"/>
        <v>-0.10595386784946187</v>
      </c>
      <c r="AY26">
        <f t="shared" si="14"/>
        <v>4.2342472704754393</v>
      </c>
      <c r="AZ26">
        <f t="shared" si="15"/>
        <v>42.635291071933921</v>
      </c>
      <c r="BA26">
        <f t="shared" si="16"/>
        <v>17.731165858310874</v>
      </c>
      <c r="BB26">
        <f t="shared" si="17"/>
        <v>30.384537696838379</v>
      </c>
      <c r="BC26">
        <f t="shared" si="18"/>
        <v>4.3554631989011039</v>
      </c>
      <c r="BD26">
        <f t="shared" si="19"/>
        <v>7.1751197425039007E-2</v>
      </c>
      <c r="BE26">
        <f t="shared" si="20"/>
        <v>2.4733084155904361</v>
      </c>
      <c r="BF26">
        <f t="shared" si="21"/>
        <v>1.8821547833106678</v>
      </c>
      <c r="BG26">
        <f t="shared" si="22"/>
        <v>4.4944300339438747E-2</v>
      </c>
      <c r="BH26">
        <f t="shared" si="23"/>
        <v>40.07228334598684</v>
      </c>
      <c r="BI26">
        <f t="shared" si="24"/>
        <v>0.80988120567100663</v>
      </c>
      <c r="BJ26">
        <f t="shared" si="25"/>
        <v>57.623379750972681</v>
      </c>
      <c r="BK26">
        <f t="shared" si="26"/>
        <v>497.14906931945774</v>
      </c>
      <c r="BL26">
        <f t="shared" si="27"/>
        <v>4.2462510035033369E-3</v>
      </c>
    </row>
    <row r="27" spans="1:64" x14ac:dyDescent="0.2">
      <c r="A27" s="1">
        <v>26</v>
      </c>
      <c r="B27" s="1" t="s">
        <v>131</v>
      </c>
      <c r="C27" s="1" t="s">
        <v>82</v>
      </c>
      <c r="D27" s="1" t="s">
        <v>132</v>
      </c>
      <c r="E27" s="1" t="s">
        <v>129</v>
      </c>
      <c r="F27" s="1" t="s">
        <v>84</v>
      </c>
      <c r="G27" s="1">
        <v>5551.500032494776</v>
      </c>
      <c r="H27" s="1">
        <v>0</v>
      </c>
      <c r="I27">
        <f t="shared" si="0"/>
        <v>3.6258275670208326</v>
      </c>
      <c r="J27">
        <f t="shared" si="1"/>
        <v>6.422587973312549E-2</v>
      </c>
      <c r="K27">
        <f t="shared" si="2"/>
        <v>394.1413665733175</v>
      </c>
      <c r="L27">
        <f t="shared" si="3"/>
        <v>1.1322338401999688</v>
      </c>
      <c r="M27">
        <f t="shared" si="4"/>
        <v>1.7164703998315938</v>
      </c>
      <c r="N27">
        <f t="shared" si="5"/>
        <v>29.511922836303711</v>
      </c>
      <c r="O27" s="1">
        <v>2</v>
      </c>
      <c r="P27">
        <f t="shared" si="6"/>
        <v>4.644859790802002</v>
      </c>
      <c r="Q27" s="1">
        <v>0</v>
      </c>
      <c r="R27">
        <f t="shared" si="7"/>
        <v>4.644859790802002</v>
      </c>
      <c r="S27" s="1">
        <v>30.467002868652344</v>
      </c>
      <c r="T27" s="1">
        <v>29.511922836303711</v>
      </c>
      <c r="U27" s="1">
        <v>30.661970138549805</v>
      </c>
      <c r="V27" s="1">
        <v>499.94842529296875</v>
      </c>
      <c r="W27" s="1">
        <v>498.27255249023438</v>
      </c>
      <c r="X27" s="1">
        <v>23.983457565307617</v>
      </c>
      <c r="Y27" s="1">
        <v>24.425256729125977</v>
      </c>
      <c r="Z27" s="1">
        <v>54.43475341796875</v>
      </c>
      <c r="AA27" s="1">
        <v>55.437496185302734</v>
      </c>
      <c r="AB27" s="1">
        <v>500.03659057617188</v>
      </c>
      <c r="AC27" s="1">
        <v>116.03865051269531</v>
      </c>
      <c r="AD27" s="1">
        <v>1.1727379634976387E-2</v>
      </c>
      <c r="AE27" s="1">
        <v>99.322921752929688</v>
      </c>
      <c r="AF27" s="1">
        <v>-2.5192975997924805</v>
      </c>
      <c r="AG27" s="1">
        <v>0.24764895439147949</v>
      </c>
      <c r="AH27" s="1">
        <v>2.8531011193990707E-2</v>
      </c>
      <c r="AI27" s="1">
        <v>1.0737007483839989E-2</v>
      </c>
      <c r="AJ27" s="1">
        <v>1.6291003674268723E-2</v>
      </c>
      <c r="AK27" s="1">
        <v>1.0166735388338566E-2</v>
      </c>
      <c r="AL27" s="1">
        <v>0.75</v>
      </c>
      <c r="AM27" s="1">
        <v>-1.355140209197998</v>
      </c>
      <c r="AN27" s="1">
        <v>7.355140209197998</v>
      </c>
      <c r="AO27" s="1">
        <v>1</v>
      </c>
      <c r="AP27" s="1">
        <v>0</v>
      </c>
      <c r="AQ27" s="1">
        <v>0.15999999642372131</v>
      </c>
      <c r="AR27" s="1">
        <v>111115</v>
      </c>
      <c r="AS27">
        <f t="shared" si="8"/>
        <v>2.5001829528808592</v>
      </c>
      <c r="AT27">
        <f t="shared" si="9"/>
        <v>1.1322338401999687E-3</v>
      </c>
      <c r="AU27">
        <f t="shared" si="10"/>
        <v>302.66192283630369</v>
      </c>
      <c r="AV27">
        <f t="shared" si="11"/>
        <v>303.61700286865232</v>
      </c>
      <c r="AW27">
        <f t="shared" si="12"/>
        <v>18.566183667044697</v>
      </c>
      <c r="AX27">
        <f t="shared" si="13"/>
        <v>-7.5851863492410673E-2</v>
      </c>
      <c r="AY27">
        <f t="shared" si="14"/>
        <v>4.1424582627337925</v>
      </c>
      <c r="AZ27">
        <f t="shared" si="15"/>
        <v>41.706971458595902</v>
      </c>
      <c r="BA27">
        <f t="shared" si="16"/>
        <v>17.281714729469925</v>
      </c>
      <c r="BB27">
        <f t="shared" si="17"/>
        <v>29.989462852478027</v>
      </c>
      <c r="BC27">
        <f t="shared" si="18"/>
        <v>4.2578718359710024</v>
      </c>
      <c r="BD27">
        <f t="shared" si="19"/>
        <v>6.3349921231604919E-2</v>
      </c>
      <c r="BE27">
        <f t="shared" si="20"/>
        <v>2.4259878629021987</v>
      </c>
      <c r="BF27">
        <f t="shared" si="21"/>
        <v>1.8318839730688037</v>
      </c>
      <c r="BG27">
        <f t="shared" si="22"/>
        <v>3.9671479297580296E-2</v>
      </c>
      <c r="BH27">
        <f t="shared" si="23"/>
        <v>39.14727211175439</v>
      </c>
      <c r="BI27">
        <f t="shared" si="24"/>
        <v>0.79101560903466028</v>
      </c>
      <c r="BJ27">
        <f t="shared" si="25"/>
        <v>57.731443716282847</v>
      </c>
      <c r="BK27">
        <f t="shared" si="26"/>
        <v>497.2187279538789</v>
      </c>
      <c r="BL27">
        <f t="shared" si="27"/>
        <v>4.209902973120243E-3</v>
      </c>
    </row>
    <row r="28" spans="1:64" x14ac:dyDescent="0.2">
      <c r="A28" s="1">
        <v>27</v>
      </c>
      <c r="B28" s="1" t="s">
        <v>133</v>
      </c>
      <c r="C28" s="1" t="s">
        <v>88</v>
      </c>
      <c r="D28" s="1" t="s">
        <v>134</v>
      </c>
      <c r="E28" s="1" t="s">
        <v>129</v>
      </c>
      <c r="F28" s="1" t="s">
        <v>84</v>
      </c>
      <c r="G28" s="1">
        <v>5687.0000325292349</v>
      </c>
      <c r="H28" s="1">
        <v>0</v>
      </c>
      <c r="I28">
        <f t="shared" si="0"/>
        <v>1.2006035242326747</v>
      </c>
      <c r="J28">
        <f t="shared" si="1"/>
        <v>6.29058977009051E-2</v>
      </c>
      <c r="K28">
        <f t="shared" si="2"/>
        <v>455.17294793005806</v>
      </c>
      <c r="L28">
        <f t="shared" si="3"/>
        <v>1.0795052432105865</v>
      </c>
      <c r="M28">
        <f t="shared" si="4"/>
        <v>1.6713183090931665</v>
      </c>
      <c r="N28">
        <f t="shared" si="5"/>
        <v>29.192546844482422</v>
      </c>
      <c r="O28" s="1">
        <v>2</v>
      </c>
      <c r="P28">
        <f t="shared" si="6"/>
        <v>4.644859790802002</v>
      </c>
      <c r="Q28" s="1">
        <v>0</v>
      </c>
      <c r="R28">
        <f t="shared" si="7"/>
        <v>4.644859790802002</v>
      </c>
      <c r="S28" s="1">
        <v>30.222827911376953</v>
      </c>
      <c r="T28" s="1">
        <v>29.192546844482422</v>
      </c>
      <c r="U28" s="1">
        <v>30.419853210449219</v>
      </c>
      <c r="V28" s="1">
        <v>500.0157470703125</v>
      </c>
      <c r="W28" s="1">
        <v>499.31991577148438</v>
      </c>
      <c r="X28" s="1">
        <v>23.696891784667969</v>
      </c>
      <c r="Y28" s="1">
        <v>24.118268966674805</v>
      </c>
      <c r="Z28" s="1">
        <v>54.541713714599609</v>
      </c>
      <c r="AA28" s="1">
        <v>55.511573791503906</v>
      </c>
      <c r="AB28" s="1">
        <v>500.0125732421875</v>
      </c>
      <c r="AC28" s="1">
        <v>115.83450317382812</v>
      </c>
      <c r="AD28" s="1">
        <v>4.4961500912904739E-2</v>
      </c>
      <c r="AE28" s="1">
        <v>99.32232666015625</v>
      </c>
      <c r="AF28" s="1">
        <v>-2.6187148094177246</v>
      </c>
      <c r="AG28" s="1">
        <v>0.24212870001792908</v>
      </c>
      <c r="AH28" s="1">
        <v>5.4681621491909027E-2</v>
      </c>
      <c r="AI28" s="1">
        <v>5.2408259361982346E-3</v>
      </c>
      <c r="AJ28" s="1">
        <v>4.1050460189580917E-2</v>
      </c>
      <c r="AK28" s="1">
        <v>5.0146281719207764E-3</v>
      </c>
      <c r="AL28" s="1">
        <v>0.75</v>
      </c>
      <c r="AM28" s="1">
        <v>-1.355140209197998</v>
      </c>
      <c r="AN28" s="1">
        <v>7.355140209197998</v>
      </c>
      <c r="AO28" s="1">
        <v>1</v>
      </c>
      <c r="AP28" s="1">
        <v>0</v>
      </c>
      <c r="AQ28" s="1">
        <v>0.15999999642372131</v>
      </c>
      <c r="AR28" s="1">
        <v>111115</v>
      </c>
      <c r="AS28">
        <f t="shared" si="8"/>
        <v>2.500062866210937</v>
      </c>
      <c r="AT28">
        <f t="shared" si="9"/>
        <v>1.0795052432105866E-3</v>
      </c>
      <c r="AU28">
        <f t="shared" si="10"/>
        <v>302.3425468444824</v>
      </c>
      <c r="AV28">
        <f t="shared" si="11"/>
        <v>303.37282791137693</v>
      </c>
      <c r="AW28">
        <f t="shared" si="12"/>
        <v>18.533520093556035</v>
      </c>
      <c r="AX28">
        <f t="shared" si="13"/>
        <v>-6.3813039922744896E-2</v>
      </c>
      <c r="AY28">
        <f t="shared" si="14"/>
        <v>4.0668008978787507</v>
      </c>
      <c r="AZ28">
        <f t="shared" si="15"/>
        <v>40.94548561869496</v>
      </c>
      <c r="BA28">
        <f t="shared" si="16"/>
        <v>16.827216652020155</v>
      </c>
      <c r="BB28">
        <f t="shared" si="17"/>
        <v>29.707687377929688</v>
      </c>
      <c r="BC28">
        <f t="shared" si="18"/>
        <v>4.1894372013804793</v>
      </c>
      <c r="BD28">
        <f t="shared" si="19"/>
        <v>6.2065339307096179E-2</v>
      </c>
      <c r="BE28">
        <f t="shared" si="20"/>
        <v>2.3954825887855842</v>
      </c>
      <c r="BF28">
        <f t="shared" si="21"/>
        <v>1.7939546125948951</v>
      </c>
      <c r="BG28">
        <f t="shared" si="22"/>
        <v>3.8865490284229066E-2</v>
      </c>
      <c r="BH28">
        <f t="shared" si="23"/>
        <v>45.208836221175517</v>
      </c>
      <c r="BI28">
        <f t="shared" si="24"/>
        <v>0.91158580611947726</v>
      </c>
      <c r="BJ28">
        <f t="shared" si="25"/>
        <v>58.089063481009021</v>
      </c>
      <c r="BK28">
        <f t="shared" si="26"/>
        <v>498.97096772338102</v>
      </c>
      <c r="BL28">
        <f t="shared" si="27"/>
        <v>1.3977152749564069E-3</v>
      </c>
    </row>
    <row r="29" spans="1:64" x14ac:dyDescent="0.2">
      <c r="A29" s="1">
        <v>28</v>
      </c>
      <c r="B29" s="1" t="s">
        <v>135</v>
      </c>
      <c r="C29" s="1" t="s">
        <v>88</v>
      </c>
      <c r="D29" s="1" t="s">
        <v>136</v>
      </c>
      <c r="E29" s="1" t="s">
        <v>129</v>
      </c>
      <c r="F29" s="1" t="s">
        <v>84</v>
      </c>
      <c r="G29" s="1">
        <v>5782.500032494776</v>
      </c>
      <c r="H29" s="1">
        <v>0</v>
      </c>
      <c r="I29">
        <f t="shared" si="0"/>
        <v>2.3815208560053658</v>
      </c>
      <c r="J29">
        <f t="shared" si="1"/>
        <v>0.10445222192891682</v>
      </c>
      <c r="K29">
        <f t="shared" si="2"/>
        <v>448.30610878018229</v>
      </c>
      <c r="L29">
        <f t="shared" si="3"/>
        <v>1.7720262330130656</v>
      </c>
      <c r="M29">
        <f t="shared" si="4"/>
        <v>1.6665293092398059</v>
      </c>
      <c r="N29">
        <f t="shared" si="5"/>
        <v>29.239934921264648</v>
      </c>
      <c r="O29" s="1">
        <v>2</v>
      </c>
      <c r="P29">
        <f t="shared" si="6"/>
        <v>4.644859790802002</v>
      </c>
      <c r="Q29" s="1">
        <v>0</v>
      </c>
      <c r="R29">
        <f t="shared" si="7"/>
        <v>4.644859790802002</v>
      </c>
      <c r="S29" s="1">
        <v>30.193309783935547</v>
      </c>
      <c r="T29" s="1">
        <v>29.239934921264648</v>
      </c>
      <c r="U29" s="1">
        <v>30.3494873046875</v>
      </c>
      <c r="V29" s="1">
        <v>499.893310546875</v>
      </c>
      <c r="W29" s="1">
        <v>498.58734130859375</v>
      </c>
      <c r="X29" s="1">
        <v>23.588237762451172</v>
      </c>
      <c r="Y29" s="1">
        <v>24.279815673828125</v>
      </c>
      <c r="Z29" s="1">
        <v>54.381210327148438</v>
      </c>
      <c r="AA29" s="1">
        <v>55.975597381591797</v>
      </c>
      <c r="AB29" s="1">
        <v>500.0164794921875</v>
      </c>
      <c r="AC29" s="1">
        <v>115.50239562988281</v>
      </c>
      <c r="AD29" s="1">
        <v>4.1540097445249557E-3</v>
      </c>
      <c r="AE29" s="1">
        <v>99.317916870117188</v>
      </c>
      <c r="AF29" s="1">
        <v>-2.6043746471405029</v>
      </c>
      <c r="AG29" s="1">
        <v>0.24144968390464783</v>
      </c>
      <c r="AH29" s="1">
        <v>0.14810600876808167</v>
      </c>
      <c r="AI29" s="1">
        <v>5.9011830016970634E-3</v>
      </c>
      <c r="AJ29" s="1">
        <v>0.11495025455951691</v>
      </c>
      <c r="AK29" s="1">
        <v>4.5429901219904423E-3</v>
      </c>
      <c r="AL29" s="1">
        <v>0.75</v>
      </c>
      <c r="AM29" s="1">
        <v>-1.355140209197998</v>
      </c>
      <c r="AN29" s="1">
        <v>7.355140209197998</v>
      </c>
      <c r="AO29" s="1">
        <v>1</v>
      </c>
      <c r="AP29" s="1">
        <v>0</v>
      </c>
      <c r="AQ29" s="1">
        <v>0.15999999642372131</v>
      </c>
      <c r="AR29" s="1">
        <v>111115</v>
      </c>
      <c r="AS29">
        <f t="shared" si="8"/>
        <v>2.500082397460937</v>
      </c>
      <c r="AT29">
        <f t="shared" si="9"/>
        <v>1.7720262330130656E-3</v>
      </c>
      <c r="AU29">
        <f t="shared" si="10"/>
        <v>302.38993492126463</v>
      </c>
      <c r="AV29">
        <f t="shared" si="11"/>
        <v>303.34330978393552</v>
      </c>
      <c r="AW29">
        <f t="shared" si="12"/>
        <v>18.480382887712494</v>
      </c>
      <c r="AX29">
        <f t="shared" si="13"/>
        <v>-0.18393922491215423</v>
      </c>
      <c r="AY29">
        <f t="shared" si="14"/>
        <v>4.0779500239548359</v>
      </c>
      <c r="AZ29">
        <f t="shared" si="15"/>
        <v>41.05956057543743</v>
      </c>
      <c r="BA29">
        <f t="shared" si="16"/>
        <v>16.779744901609305</v>
      </c>
      <c r="BB29">
        <f t="shared" si="17"/>
        <v>29.716622352600098</v>
      </c>
      <c r="BC29">
        <f t="shared" si="18"/>
        <v>4.1915924238348587</v>
      </c>
      <c r="BD29">
        <f t="shared" si="19"/>
        <v>0.10215499095385308</v>
      </c>
      <c r="BE29">
        <f t="shared" si="20"/>
        <v>2.4114207147150299</v>
      </c>
      <c r="BF29">
        <f t="shared" si="21"/>
        <v>1.7801717091198288</v>
      </c>
      <c r="BG29">
        <f t="shared" si="22"/>
        <v>6.4049362173021679E-2</v>
      </c>
      <c r="BH29">
        <f t="shared" si="23"/>
        <v>44.524828844195859</v>
      </c>
      <c r="BI29">
        <f t="shared" si="24"/>
        <v>0.89915260905653316</v>
      </c>
      <c r="BJ29">
        <f t="shared" si="25"/>
        <v>58.682106976191562</v>
      </c>
      <c r="BK29">
        <f t="shared" si="26"/>
        <v>497.89516688344236</v>
      </c>
      <c r="BL29">
        <f t="shared" si="27"/>
        <v>2.8068692153192633E-3</v>
      </c>
    </row>
    <row r="30" spans="1:64" x14ac:dyDescent="0.2">
      <c r="A30" s="1">
        <v>29</v>
      </c>
      <c r="B30" s="1" t="s">
        <v>137</v>
      </c>
      <c r="C30" s="1" t="s">
        <v>82</v>
      </c>
      <c r="D30" s="1" t="s">
        <v>138</v>
      </c>
      <c r="E30" s="1" t="s">
        <v>129</v>
      </c>
      <c r="F30" s="1" t="s">
        <v>84</v>
      </c>
      <c r="G30" s="1">
        <v>5938.500032494776</v>
      </c>
      <c r="H30" s="1">
        <v>0</v>
      </c>
      <c r="I30">
        <f t="shared" si="0"/>
        <v>1.7171590583761878</v>
      </c>
      <c r="J30">
        <f t="shared" si="1"/>
        <v>5.1548410772714812E-2</v>
      </c>
      <c r="K30">
        <f t="shared" si="2"/>
        <v>431.74957030800692</v>
      </c>
      <c r="L30">
        <f t="shared" si="3"/>
        <v>0.92475642767419486</v>
      </c>
      <c r="M30">
        <f t="shared" si="4"/>
        <v>1.7426343603647214</v>
      </c>
      <c r="N30">
        <f t="shared" si="5"/>
        <v>29.406272888183594</v>
      </c>
      <c r="O30" s="1">
        <v>2</v>
      </c>
      <c r="P30">
        <f t="shared" si="6"/>
        <v>4.644859790802002</v>
      </c>
      <c r="Q30" s="1">
        <v>0</v>
      </c>
      <c r="R30">
        <f t="shared" si="7"/>
        <v>4.644859790802002</v>
      </c>
      <c r="S30" s="1">
        <v>30.258613586425781</v>
      </c>
      <c r="T30" s="1">
        <v>29.406272888183594</v>
      </c>
      <c r="U30" s="1">
        <v>30.371335983276367</v>
      </c>
      <c r="V30" s="1">
        <v>499.91131591796875</v>
      </c>
      <c r="W30" s="1">
        <v>499.03988647460938</v>
      </c>
      <c r="X30" s="1">
        <v>23.548419952392578</v>
      </c>
      <c r="Y30" s="1">
        <v>23.909465789794922</v>
      </c>
      <c r="Z30" s="1">
        <v>54.087024688720703</v>
      </c>
      <c r="AA30" s="1">
        <v>54.916290283203125</v>
      </c>
      <c r="AB30" s="1">
        <v>500.01739501953125</v>
      </c>
      <c r="AC30" s="1">
        <v>115.25201416015625</v>
      </c>
      <c r="AD30" s="1">
        <v>2.4493137374520302E-2</v>
      </c>
      <c r="AE30" s="1">
        <v>99.318893432617188</v>
      </c>
      <c r="AF30" s="1">
        <v>-2.4905257225036621</v>
      </c>
      <c r="AG30" s="1">
        <v>0.24414600431919098</v>
      </c>
      <c r="AH30" s="1">
        <v>9.0108945965766907E-2</v>
      </c>
      <c r="AI30" s="1">
        <v>2.5057143066078424E-3</v>
      </c>
      <c r="AJ30" s="1">
        <v>0.10623855888843536</v>
      </c>
      <c r="AK30" s="1">
        <v>1.4574480010196567E-3</v>
      </c>
      <c r="AL30" s="1">
        <v>0.75</v>
      </c>
      <c r="AM30" s="1">
        <v>-1.355140209197998</v>
      </c>
      <c r="AN30" s="1">
        <v>7.355140209197998</v>
      </c>
      <c r="AO30" s="1">
        <v>1</v>
      </c>
      <c r="AP30" s="1">
        <v>0</v>
      </c>
      <c r="AQ30" s="1">
        <v>0.15999999642372131</v>
      </c>
      <c r="AR30" s="1">
        <v>111115</v>
      </c>
      <c r="AS30">
        <f t="shared" si="8"/>
        <v>2.500086975097656</v>
      </c>
      <c r="AT30">
        <f t="shared" si="9"/>
        <v>9.2475642767419488E-4</v>
      </c>
      <c r="AU30">
        <f t="shared" si="10"/>
        <v>302.55627288818357</v>
      </c>
      <c r="AV30">
        <f t="shared" si="11"/>
        <v>303.40861358642576</v>
      </c>
      <c r="AW30">
        <f t="shared" si="12"/>
        <v>18.440321853451678</v>
      </c>
      <c r="AX30">
        <f t="shared" si="13"/>
        <v>-4.6220409891060216E-2</v>
      </c>
      <c r="AY30">
        <f t="shared" si="14"/>
        <v>4.1172960451721696</v>
      </c>
      <c r="AZ30">
        <f t="shared" si="15"/>
        <v>41.455315326942753</v>
      </c>
      <c r="BA30">
        <f t="shared" si="16"/>
        <v>17.545849537147831</v>
      </c>
      <c r="BB30">
        <f t="shared" si="17"/>
        <v>29.832443237304688</v>
      </c>
      <c r="BC30">
        <f t="shared" si="18"/>
        <v>4.2196173855046659</v>
      </c>
      <c r="BD30">
        <f t="shared" si="19"/>
        <v>5.0982608453337727E-2</v>
      </c>
      <c r="BE30">
        <f t="shared" si="20"/>
        <v>2.3746616848074482</v>
      </c>
      <c r="BF30">
        <f t="shared" si="21"/>
        <v>1.8449557006972177</v>
      </c>
      <c r="BG30">
        <f t="shared" si="22"/>
        <v>3.1914485578351408E-2</v>
      </c>
      <c r="BH30">
        <f t="shared" si="23"/>
        <v>42.880889562999208</v>
      </c>
      <c r="BI30">
        <f t="shared" si="24"/>
        <v>0.86516044510597223</v>
      </c>
      <c r="BJ30">
        <f t="shared" si="25"/>
        <v>56.725520284992413</v>
      </c>
      <c r="BK30">
        <f t="shared" si="26"/>
        <v>498.54080472979581</v>
      </c>
      <c r="BL30">
        <f t="shared" si="27"/>
        <v>1.9538368790348142E-3</v>
      </c>
    </row>
    <row r="31" spans="1:64" x14ac:dyDescent="0.2">
      <c r="A31" s="1">
        <v>30</v>
      </c>
      <c r="B31" s="1" t="s">
        <v>139</v>
      </c>
      <c r="C31" s="1" t="s">
        <v>88</v>
      </c>
      <c r="D31" s="1" t="s">
        <v>140</v>
      </c>
      <c r="E31" s="1" t="s">
        <v>84</v>
      </c>
      <c r="F31" s="1" t="s">
        <v>84</v>
      </c>
      <c r="G31" s="1">
        <v>6687.500032494776</v>
      </c>
      <c r="H31" s="1">
        <v>0</v>
      </c>
      <c r="I31">
        <f t="shared" si="0"/>
        <v>1.6952267488117785</v>
      </c>
      <c r="J31">
        <f t="shared" si="1"/>
        <v>1.5316284883045794E-2</v>
      </c>
      <c r="K31">
        <f t="shared" si="2"/>
        <v>309.7104054251493</v>
      </c>
      <c r="L31">
        <f t="shared" si="3"/>
        <v>0.27942960541429485</v>
      </c>
      <c r="M31">
        <f t="shared" si="4"/>
        <v>1.757083569064013</v>
      </c>
      <c r="N31">
        <f t="shared" si="5"/>
        <v>29.734859466552734</v>
      </c>
      <c r="O31" s="1">
        <v>2</v>
      </c>
      <c r="P31">
        <f t="shared" si="6"/>
        <v>4.644859790802002</v>
      </c>
      <c r="Q31" s="1">
        <v>0</v>
      </c>
      <c r="R31">
        <f t="shared" si="7"/>
        <v>4.644859790802002</v>
      </c>
      <c r="S31" s="1">
        <v>30.290491104125977</v>
      </c>
      <c r="T31" s="1">
        <v>29.734859466552734</v>
      </c>
      <c r="U31" s="1">
        <v>30.298976898193359</v>
      </c>
      <c r="V31" s="1">
        <v>499.873046875</v>
      </c>
      <c r="W31" s="1">
        <v>499.13916015625</v>
      </c>
      <c r="X31" s="1">
        <v>24.449195861816406</v>
      </c>
      <c r="Y31" s="1">
        <v>24.558223724365234</v>
      </c>
      <c r="Z31" s="1">
        <v>56.049198150634766</v>
      </c>
      <c r="AA31" s="1">
        <v>56.299144744873047</v>
      </c>
      <c r="AB31" s="1">
        <v>499.99569702148438</v>
      </c>
      <c r="AC31" s="1">
        <v>114.56528472900391</v>
      </c>
      <c r="AD31" s="1">
        <v>6.9411821663379669E-2</v>
      </c>
      <c r="AE31" s="1">
        <v>99.311370849609375</v>
      </c>
      <c r="AF31" s="1">
        <v>-2.4923446178436279</v>
      </c>
      <c r="AG31" s="1">
        <v>0.23482231795787811</v>
      </c>
      <c r="AH31" s="1">
        <v>4.5355416834354401E-2</v>
      </c>
      <c r="AI31" s="1">
        <v>4.7686630859971046E-3</v>
      </c>
      <c r="AJ31" s="1">
        <v>1.7576761543750763E-2</v>
      </c>
      <c r="AK31" s="1">
        <v>5.1651825197041035E-3</v>
      </c>
      <c r="AL31" s="1">
        <v>0.75</v>
      </c>
      <c r="AM31" s="1">
        <v>-1.355140209197998</v>
      </c>
      <c r="AN31" s="1">
        <v>7.355140209197998</v>
      </c>
      <c r="AO31" s="1">
        <v>1</v>
      </c>
      <c r="AP31" s="1">
        <v>0</v>
      </c>
      <c r="AQ31" s="1">
        <v>0.15999999642372131</v>
      </c>
      <c r="AR31" s="1">
        <v>111115</v>
      </c>
      <c r="AS31">
        <f t="shared" si="8"/>
        <v>2.4999784851074214</v>
      </c>
      <c r="AT31">
        <f t="shared" si="9"/>
        <v>2.7942960541429485E-4</v>
      </c>
      <c r="AU31">
        <f t="shared" si="10"/>
        <v>302.88485946655271</v>
      </c>
      <c r="AV31">
        <f t="shared" si="11"/>
        <v>303.44049110412595</v>
      </c>
      <c r="AW31">
        <f t="shared" si="12"/>
        <v>18.330445146923239</v>
      </c>
      <c r="AX31">
        <f t="shared" si="13"/>
        <v>4.8321337025172294E-2</v>
      </c>
      <c r="AY31">
        <f t="shared" si="14"/>
        <v>4.1959944327621237</v>
      </c>
      <c r="AZ31">
        <f t="shared" si="15"/>
        <v>42.250896315954215</v>
      </c>
      <c r="BA31">
        <f t="shared" si="16"/>
        <v>17.69267259158898</v>
      </c>
      <c r="BB31">
        <f t="shared" si="17"/>
        <v>30.012675285339355</v>
      </c>
      <c r="BC31">
        <f t="shared" si="18"/>
        <v>4.2635526112121447</v>
      </c>
      <c r="BD31">
        <f t="shared" si="19"/>
        <v>1.5265945887521011E-2</v>
      </c>
      <c r="BE31">
        <f t="shared" si="20"/>
        <v>2.4389108636981107</v>
      </c>
      <c r="BF31">
        <f t="shared" si="21"/>
        <v>1.824641747514034</v>
      </c>
      <c r="BG31">
        <f t="shared" si="22"/>
        <v>9.545726090284366E-3</v>
      </c>
      <c r="BH31">
        <f t="shared" si="23"/>
        <v>30.757764929159876</v>
      </c>
      <c r="BI31">
        <f t="shared" si="24"/>
        <v>0.62048909432030519</v>
      </c>
      <c r="BJ31">
        <f t="shared" si="25"/>
        <v>56.819958511022946</v>
      </c>
      <c r="BK31">
        <f t="shared" si="26"/>
        <v>498.64645290264724</v>
      </c>
      <c r="BL31">
        <f t="shared" si="27"/>
        <v>1.9316835199280368E-3</v>
      </c>
    </row>
    <row r="32" spans="1:64" x14ac:dyDescent="0.2">
      <c r="A32" s="1">
        <v>31</v>
      </c>
      <c r="B32" s="1" t="s">
        <v>141</v>
      </c>
      <c r="C32" s="1" t="s">
        <v>88</v>
      </c>
      <c r="D32" s="1" t="s">
        <v>142</v>
      </c>
      <c r="E32" s="1" t="s">
        <v>84</v>
      </c>
      <c r="F32" s="1" t="s">
        <v>84</v>
      </c>
      <c r="G32" s="1">
        <v>6840.0000325292349</v>
      </c>
      <c r="H32" s="1">
        <v>0</v>
      </c>
      <c r="I32">
        <f t="shared" si="0"/>
        <v>4.299454844445469</v>
      </c>
      <c r="J32">
        <f t="shared" si="1"/>
        <v>3.9661931281176788E-2</v>
      </c>
      <c r="K32">
        <f t="shared" si="2"/>
        <v>312.0625485310506</v>
      </c>
      <c r="L32">
        <f t="shared" si="3"/>
        <v>0.69351822489204673</v>
      </c>
      <c r="M32">
        <f t="shared" si="4"/>
        <v>1.6926114630747047</v>
      </c>
      <c r="N32">
        <f t="shared" si="5"/>
        <v>29.653879165649414</v>
      </c>
      <c r="O32" s="1">
        <v>2</v>
      </c>
      <c r="P32">
        <f t="shared" si="6"/>
        <v>4.644859790802002</v>
      </c>
      <c r="Q32" s="1">
        <v>0</v>
      </c>
      <c r="R32">
        <f t="shared" si="7"/>
        <v>4.644859790802002</v>
      </c>
      <c r="S32" s="1">
        <v>30.297632217407227</v>
      </c>
      <c r="T32" s="1">
        <v>29.653879165649414</v>
      </c>
      <c r="U32" s="1">
        <v>30.343984603881836</v>
      </c>
      <c r="V32" s="1">
        <v>500.04995727539062</v>
      </c>
      <c r="W32" s="1">
        <v>498.19195556640625</v>
      </c>
      <c r="X32" s="1">
        <v>24.740739822387695</v>
      </c>
      <c r="Y32" s="1">
        <v>25.011211395263672</v>
      </c>
      <c r="Z32" s="1">
        <v>56.693645477294922</v>
      </c>
      <c r="AA32" s="1">
        <v>57.313430786132812</v>
      </c>
      <c r="AB32" s="1">
        <v>499.9952392578125</v>
      </c>
      <c r="AC32" s="1">
        <v>115.01383209228516</v>
      </c>
      <c r="AD32" s="1">
        <v>3.8859806954860687E-2</v>
      </c>
      <c r="AE32" s="1">
        <v>99.310142517089844</v>
      </c>
      <c r="AF32" s="1">
        <v>-2.5408065319061279</v>
      </c>
      <c r="AG32" s="1">
        <v>0.22379507124423981</v>
      </c>
      <c r="AH32" s="1">
        <v>7.2558939456939697E-2</v>
      </c>
      <c r="AI32" s="1">
        <v>4.0396261028945446E-3</v>
      </c>
      <c r="AJ32" s="1">
        <v>8.3520747721195221E-2</v>
      </c>
      <c r="AK32" s="1">
        <v>4.6424446627497673E-3</v>
      </c>
      <c r="AL32" s="1">
        <v>0.75</v>
      </c>
      <c r="AM32" s="1">
        <v>-1.355140209197998</v>
      </c>
      <c r="AN32" s="1">
        <v>7.355140209197998</v>
      </c>
      <c r="AO32" s="1">
        <v>1</v>
      </c>
      <c r="AP32" s="1">
        <v>0</v>
      </c>
      <c r="AQ32" s="1">
        <v>0.15999999642372131</v>
      </c>
      <c r="AR32" s="1">
        <v>111115</v>
      </c>
      <c r="AS32">
        <f t="shared" si="8"/>
        <v>2.4999761962890625</v>
      </c>
      <c r="AT32">
        <f t="shared" si="9"/>
        <v>6.9351822489204678E-4</v>
      </c>
      <c r="AU32">
        <f t="shared" si="10"/>
        <v>302.80387916564939</v>
      </c>
      <c r="AV32">
        <f t="shared" si="11"/>
        <v>303.4476322174072</v>
      </c>
      <c r="AW32">
        <f t="shared" si="12"/>
        <v>18.402212723444109</v>
      </c>
      <c r="AX32">
        <f t="shared" si="13"/>
        <v>-1.6980867505009489E-2</v>
      </c>
      <c r="AY32">
        <f t="shared" si="14"/>
        <v>4.1764784312634013</v>
      </c>
      <c r="AZ32">
        <f t="shared" si="15"/>
        <v>42.054903209354364</v>
      </c>
      <c r="BA32">
        <f t="shared" si="16"/>
        <v>17.043691814090693</v>
      </c>
      <c r="BB32">
        <f t="shared" si="17"/>
        <v>29.97575569152832</v>
      </c>
      <c r="BC32">
        <f t="shared" si="18"/>
        <v>4.2545203832091554</v>
      </c>
      <c r="BD32">
        <f t="shared" si="19"/>
        <v>3.9326129915257781E-2</v>
      </c>
      <c r="BE32">
        <f t="shared" si="20"/>
        <v>2.4838669681886967</v>
      </c>
      <c r="BF32">
        <f t="shared" si="21"/>
        <v>1.7706534150204587</v>
      </c>
      <c r="BG32">
        <f t="shared" si="22"/>
        <v>2.4608781869012435E-2</v>
      </c>
      <c r="BH32">
        <f t="shared" si="23"/>
        <v>30.990976168864901</v>
      </c>
      <c r="BI32">
        <f t="shared" si="24"/>
        <v>0.62639017961713028</v>
      </c>
      <c r="BJ32">
        <f t="shared" si="25"/>
        <v>58.421637354268022</v>
      </c>
      <c r="BK32">
        <f t="shared" si="26"/>
        <v>496.94234539485808</v>
      </c>
      <c r="BL32">
        <f t="shared" si="27"/>
        <v>5.0545338724085126E-3</v>
      </c>
    </row>
    <row r="33" spans="1:64" x14ac:dyDescent="0.2">
      <c r="A33" s="1">
        <v>32</v>
      </c>
      <c r="B33" s="1" t="s">
        <v>143</v>
      </c>
      <c r="C33" s="1" t="s">
        <v>82</v>
      </c>
      <c r="D33" s="1" t="s">
        <v>144</v>
      </c>
      <c r="E33" s="1" t="s">
        <v>84</v>
      </c>
      <c r="F33" s="1" t="s">
        <v>84</v>
      </c>
      <c r="G33" s="1">
        <v>6999.0000325292349</v>
      </c>
      <c r="H33" s="1">
        <v>0</v>
      </c>
      <c r="I33">
        <f t="shared" si="0"/>
        <v>3.0596880267984989</v>
      </c>
      <c r="J33">
        <f t="shared" si="1"/>
        <v>2.8518451887134165E-2</v>
      </c>
      <c r="K33">
        <f t="shared" si="2"/>
        <v>314.70923239219354</v>
      </c>
      <c r="L33">
        <f t="shared" si="3"/>
        <v>0.50069966017704037</v>
      </c>
      <c r="M33">
        <f t="shared" si="4"/>
        <v>1.6951591021619068</v>
      </c>
      <c r="N33">
        <f t="shared" si="5"/>
        <v>29.750833511352539</v>
      </c>
      <c r="O33" s="1">
        <v>2</v>
      </c>
      <c r="P33">
        <f t="shared" si="6"/>
        <v>4.644859790802002</v>
      </c>
      <c r="Q33" s="1">
        <v>0</v>
      </c>
      <c r="R33">
        <f t="shared" si="7"/>
        <v>4.644859790802002</v>
      </c>
      <c r="S33" s="1">
        <v>30.383411407470703</v>
      </c>
      <c r="T33" s="1">
        <v>29.750833511352539</v>
      </c>
      <c r="U33" s="1">
        <v>30.438678741455078</v>
      </c>
      <c r="V33" s="1">
        <v>500.08193969726562</v>
      </c>
      <c r="W33" s="1">
        <v>498.75823974609375</v>
      </c>
      <c r="X33" s="1">
        <v>25.024580001831055</v>
      </c>
      <c r="Y33" s="1">
        <v>25.219799041748047</v>
      </c>
      <c r="Z33" s="1">
        <v>57.065494537353516</v>
      </c>
      <c r="AA33" s="1">
        <v>57.510669708251953</v>
      </c>
      <c r="AB33" s="1">
        <v>500.02511596679688</v>
      </c>
      <c r="AC33" s="1">
        <v>128.85577392578125</v>
      </c>
      <c r="AD33" s="1">
        <v>1.2500553391873837E-2</v>
      </c>
      <c r="AE33" s="1">
        <v>99.314605712890625</v>
      </c>
      <c r="AF33" s="1">
        <v>-2.4673569202423096</v>
      </c>
      <c r="AG33" s="1">
        <v>0.22611670196056366</v>
      </c>
      <c r="AH33" s="1">
        <v>0.15858812630176544</v>
      </c>
      <c r="AI33" s="1">
        <v>4.7999890521168709E-3</v>
      </c>
      <c r="AJ33" s="1">
        <v>0.16401574015617371</v>
      </c>
      <c r="AK33" s="1">
        <v>3.6260648630559444E-3</v>
      </c>
      <c r="AL33" s="1">
        <v>0.75</v>
      </c>
      <c r="AM33" s="1">
        <v>-1.355140209197998</v>
      </c>
      <c r="AN33" s="1">
        <v>7.355140209197998</v>
      </c>
      <c r="AO33" s="1">
        <v>1</v>
      </c>
      <c r="AP33" s="1">
        <v>0</v>
      </c>
      <c r="AQ33" s="1">
        <v>0.15999999642372131</v>
      </c>
      <c r="AR33" s="1">
        <v>111115</v>
      </c>
      <c r="AS33">
        <f t="shared" si="8"/>
        <v>2.5001255798339845</v>
      </c>
      <c r="AT33">
        <f t="shared" si="9"/>
        <v>5.0069966017704038E-4</v>
      </c>
      <c r="AU33">
        <f t="shared" si="10"/>
        <v>302.90083351135252</v>
      </c>
      <c r="AV33">
        <f t="shared" si="11"/>
        <v>303.53341140747068</v>
      </c>
      <c r="AW33">
        <f t="shared" si="12"/>
        <v>20.616923367300842</v>
      </c>
      <c r="AX33">
        <f t="shared" si="13"/>
        <v>2.3382606561186247E-2</v>
      </c>
      <c r="AY33">
        <f t="shared" si="14"/>
        <v>4.199853500151451</v>
      </c>
      <c r="AZ33">
        <f t="shared" si="15"/>
        <v>42.288377122422865</v>
      </c>
      <c r="BA33">
        <f t="shared" si="16"/>
        <v>17.068578080674818</v>
      </c>
      <c r="BB33">
        <f t="shared" si="17"/>
        <v>30.067122459411621</v>
      </c>
      <c r="BC33">
        <f t="shared" si="18"/>
        <v>4.2769033840652853</v>
      </c>
      <c r="BD33">
        <f t="shared" si="19"/>
        <v>2.8344423153356602E-2</v>
      </c>
      <c r="BE33">
        <f t="shared" si="20"/>
        <v>2.5046943979895442</v>
      </c>
      <c r="BF33">
        <f t="shared" si="21"/>
        <v>1.7722089860757411</v>
      </c>
      <c r="BG33">
        <f t="shared" si="22"/>
        <v>1.7730818096486207E-2</v>
      </c>
      <c r="BH33">
        <f t="shared" si="23"/>
        <v>31.255223329237168</v>
      </c>
      <c r="BI33">
        <f t="shared" si="24"/>
        <v>0.63098553028899274</v>
      </c>
      <c r="BJ33">
        <f t="shared" si="25"/>
        <v>58.482582481159916</v>
      </c>
      <c r="BK33">
        <f t="shared" si="26"/>
        <v>497.86896019359625</v>
      </c>
      <c r="BL33">
        <f t="shared" si="27"/>
        <v>3.5940874346591213E-3</v>
      </c>
    </row>
    <row r="34" spans="1:64" x14ac:dyDescent="0.2">
      <c r="A34" s="1">
        <v>33</v>
      </c>
      <c r="B34" s="1" t="s">
        <v>145</v>
      </c>
      <c r="C34" s="1" t="s">
        <v>82</v>
      </c>
      <c r="D34" s="1" t="s">
        <v>146</v>
      </c>
      <c r="E34" s="1" t="s">
        <v>84</v>
      </c>
      <c r="F34" s="1" t="s">
        <v>84</v>
      </c>
      <c r="G34" s="1">
        <v>7130.500032494776</v>
      </c>
      <c r="H34" s="1">
        <v>0</v>
      </c>
      <c r="I34">
        <f t="shared" si="0"/>
        <v>3.5643185655801171</v>
      </c>
      <c r="J34">
        <f t="shared" si="1"/>
        <v>4.2552982722334362E-2</v>
      </c>
      <c r="K34">
        <f t="shared" si="2"/>
        <v>351.44538588844404</v>
      </c>
      <c r="L34">
        <f t="shared" si="3"/>
        <v>0.74177072310790704</v>
      </c>
      <c r="M34">
        <f t="shared" si="4"/>
        <v>1.6876415457500435</v>
      </c>
      <c r="N34">
        <f t="shared" si="5"/>
        <v>29.856559753417969</v>
      </c>
      <c r="O34" s="1">
        <v>2</v>
      </c>
      <c r="P34">
        <f t="shared" si="6"/>
        <v>4.644859790802002</v>
      </c>
      <c r="Q34" s="1">
        <v>0</v>
      </c>
      <c r="R34">
        <f t="shared" si="7"/>
        <v>4.644859790802002</v>
      </c>
      <c r="S34" s="1">
        <v>30.518686294555664</v>
      </c>
      <c r="T34" s="1">
        <v>29.856559753417969</v>
      </c>
      <c r="U34" s="1">
        <v>30.559282302856445</v>
      </c>
      <c r="V34" s="1">
        <v>500.0345458984375</v>
      </c>
      <c r="W34" s="1">
        <v>498.4609375</v>
      </c>
      <c r="X34" s="1">
        <v>25.263647079467773</v>
      </c>
      <c r="Y34" s="1">
        <v>25.552770614624023</v>
      </c>
      <c r="Z34" s="1">
        <v>57.167770385742188</v>
      </c>
      <c r="AA34" s="1">
        <v>57.822013854980469</v>
      </c>
      <c r="AB34" s="1">
        <v>500.0052490234375</v>
      </c>
      <c r="AC34" s="1">
        <v>115.15647125244141</v>
      </c>
      <c r="AD34" s="1">
        <v>4.8033621162176132E-2</v>
      </c>
      <c r="AE34" s="1">
        <v>99.317283630371094</v>
      </c>
      <c r="AF34" s="1">
        <v>-2.4433410167694092</v>
      </c>
      <c r="AG34" s="1">
        <v>0.2265402227640152</v>
      </c>
      <c r="AH34" s="1">
        <v>0.12152259051799774</v>
      </c>
      <c r="AI34" s="1">
        <v>3.9328760467469692E-3</v>
      </c>
      <c r="AJ34" s="1">
        <v>0.12265567481517792</v>
      </c>
      <c r="AK34" s="1">
        <v>3.3954158425331116E-3</v>
      </c>
      <c r="AL34" s="1">
        <v>0.75</v>
      </c>
      <c r="AM34" s="1">
        <v>-1.355140209197998</v>
      </c>
      <c r="AN34" s="1">
        <v>7.355140209197998</v>
      </c>
      <c r="AO34" s="1">
        <v>1</v>
      </c>
      <c r="AP34" s="1">
        <v>0</v>
      </c>
      <c r="AQ34" s="1">
        <v>0.15999999642372131</v>
      </c>
      <c r="AR34" s="1">
        <v>111115</v>
      </c>
      <c r="AS34">
        <f t="shared" si="8"/>
        <v>2.5000262451171875</v>
      </c>
      <c r="AT34">
        <f t="shared" si="9"/>
        <v>7.4177072310790699E-4</v>
      </c>
      <c r="AU34">
        <f t="shared" si="10"/>
        <v>303.00655975341795</v>
      </c>
      <c r="AV34">
        <f t="shared" si="11"/>
        <v>303.66868629455564</v>
      </c>
      <c r="AW34">
        <f t="shared" si="12"/>
        <v>18.425034988558991</v>
      </c>
      <c r="AX34">
        <f t="shared" si="13"/>
        <v>-2.4097830301198341E-2</v>
      </c>
      <c r="AY34">
        <f t="shared" si="14"/>
        <v>4.2254733124244694</v>
      </c>
      <c r="AZ34">
        <f t="shared" si="15"/>
        <v>42.545196142802332</v>
      </c>
      <c r="BA34">
        <f t="shared" si="16"/>
        <v>16.992425528178309</v>
      </c>
      <c r="BB34">
        <f t="shared" si="17"/>
        <v>30.187623023986816</v>
      </c>
      <c r="BC34">
        <f t="shared" si="18"/>
        <v>4.3065804533273697</v>
      </c>
      <c r="BD34">
        <f t="shared" si="19"/>
        <v>4.2166680848346461E-2</v>
      </c>
      <c r="BE34">
        <f t="shared" si="20"/>
        <v>2.5378317666744259</v>
      </c>
      <c r="BF34">
        <f t="shared" si="21"/>
        <v>1.7687486866529438</v>
      </c>
      <c r="BG34">
        <f t="shared" si="22"/>
        <v>2.6388612205241597E-2</v>
      </c>
      <c r="BH34">
        <f t="shared" si="23"/>
        <v>34.904601070867812</v>
      </c>
      <c r="BI34">
        <f t="shared" si="24"/>
        <v>0.70506103778381635</v>
      </c>
      <c r="BJ34">
        <f t="shared" si="25"/>
        <v>59.027812552860603</v>
      </c>
      <c r="BK34">
        <f t="shared" si="26"/>
        <v>497.42499017752931</v>
      </c>
      <c r="BL34">
        <f t="shared" si="27"/>
        <v>4.2296614026700839E-3</v>
      </c>
    </row>
    <row r="35" spans="1:64" x14ac:dyDescent="0.2">
      <c r="A35" s="1">
        <v>34</v>
      </c>
      <c r="B35" s="1" t="s">
        <v>147</v>
      </c>
      <c r="C35" s="1" t="s">
        <v>91</v>
      </c>
      <c r="D35" s="1" t="s">
        <v>148</v>
      </c>
      <c r="E35" s="1" t="s">
        <v>84</v>
      </c>
      <c r="F35" s="1" t="s">
        <v>84</v>
      </c>
      <c r="G35" s="1">
        <v>7240.0000325292349</v>
      </c>
      <c r="H35" s="1">
        <v>0</v>
      </c>
      <c r="I35">
        <f t="shared" si="0"/>
        <v>0.80870539375489059</v>
      </c>
      <c r="J35">
        <f t="shared" si="1"/>
        <v>1.8250811001212772E-2</v>
      </c>
      <c r="K35">
        <f t="shared" si="2"/>
        <v>415.34136592678641</v>
      </c>
      <c r="L35">
        <f t="shared" si="3"/>
        <v>0.32871656996323095</v>
      </c>
      <c r="M35">
        <f t="shared" si="4"/>
        <v>1.7342593975285632</v>
      </c>
      <c r="N35">
        <f t="shared" si="5"/>
        <v>30.071527481079102</v>
      </c>
      <c r="O35" s="1">
        <v>2</v>
      </c>
      <c r="P35">
        <f t="shared" si="6"/>
        <v>4.644859790802002</v>
      </c>
      <c r="Q35" s="1">
        <v>0</v>
      </c>
      <c r="R35">
        <f t="shared" si="7"/>
        <v>4.644859790802002</v>
      </c>
      <c r="S35" s="1">
        <v>30.664678573608398</v>
      </c>
      <c r="T35" s="1">
        <v>30.071527481079102</v>
      </c>
      <c r="U35" s="1">
        <v>30.706125259399414</v>
      </c>
      <c r="V35" s="1">
        <v>500.09527587890625</v>
      </c>
      <c r="W35" s="1">
        <v>499.70608520507812</v>
      </c>
      <c r="X35" s="1">
        <v>25.482639312744141</v>
      </c>
      <c r="Y35" s="1">
        <v>25.610759735107422</v>
      </c>
      <c r="Z35" s="1">
        <v>57.186912536621094</v>
      </c>
      <c r="AA35" s="1">
        <v>57.474430084228516</v>
      </c>
      <c r="AB35" s="1">
        <v>499.99505615234375</v>
      </c>
      <c r="AC35" s="1">
        <v>114.21522521972656</v>
      </c>
      <c r="AD35" s="1">
        <v>0.17521508038043976</v>
      </c>
      <c r="AE35" s="1">
        <v>99.322540283203125</v>
      </c>
      <c r="AF35" s="1">
        <v>-2.4655654430389404</v>
      </c>
      <c r="AG35" s="1">
        <v>0.22935737669467926</v>
      </c>
      <c r="AH35" s="1">
        <v>0.12040736526250839</v>
      </c>
      <c r="AI35" s="1">
        <v>4.8121409490704536E-3</v>
      </c>
      <c r="AJ35" s="1">
        <v>0.12712515890598297</v>
      </c>
      <c r="AK35" s="1">
        <v>5.7705109938979149E-3</v>
      </c>
      <c r="AL35" s="1">
        <v>0.5</v>
      </c>
      <c r="AM35" s="1">
        <v>-1.355140209197998</v>
      </c>
      <c r="AN35" s="1">
        <v>7.355140209197998</v>
      </c>
      <c r="AO35" s="1">
        <v>1</v>
      </c>
      <c r="AP35" s="1">
        <v>0</v>
      </c>
      <c r="AQ35" s="1">
        <v>0.15999999642372131</v>
      </c>
      <c r="AR35" s="1">
        <v>111115</v>
      </c>
      <c r="AS35">
        <f t="shared" si="8"/>
        <v>2.4999752807617188</v>
      </c>
      <c r="AT35">
        <f t="shared" si="9"/>
        <v>3.2871656996323096E-4</v>
      </c>
      <c r="AU35">
        <f t="shared" si="10"/>
        <v>303.22152748107908</v>
      </c>
      <c r="AV35">
        <f t="shared" si="11"/>
        <v>303.81467857360838</v>
      </c>
      <c r="AW35">
        <f t="shared" si="12"/>
        <v>18.274435626690774</v>
      </c>
      <c r="AX35">
        <f t="shared" si="13"/>
        <v>4.1630221998295143E-2</v>
      </c>
      <c r="AY35">
        <f t="shared" si="14"/>
        <v>4.2779851130022069</v>
      </c>
      <c r="AZ35">
        <f t="shared" si="15"/>
        <v>43.071644168626605</v>
      </c>
      <c r="BA35">
        <f t="shared" si="16"/>
        <v>17.460884433519183</v>
      </c>
      <c r="BB35">
        <f t="shared" si="17"/>
        <v>30.36810302734375</v>
      </c>
      <c r="BC35">
        <f t="shared" si="18"/>
        <v>4.3513649936436751</v>
      </c>
      <c r="BD35">
        <f t="shared" si="19"/>
        <v>1.8179379690517892E-2</v>
      </c>
      <c r="BE35">
        <f t="shared" si="20"/>
        <v>2.5437257154736437</v>
      </c>
      <c r="BF35">
        <f t="shared" si="21"/>
        <v>1.8076392781700314</v>
      </c>
      <c r="BG35">
        <f t="shared" si="22"/>
        <v>1.1368508444104005E-2</v>
      </c>
      <c r="BH35">
        <f t="shared" si="23"/>
        <v>41.25275954854385</v>
      </c>
      <c r="BI35">
        <f t="shared" si="24"/>
        <v>0.83117131894908058</v>
      </c>
      <c r="BJ35">
        <f t="shared" si="25"/>
        <v>58.183471256859342</v>
      </c>
      <c r="BK35">
        <f t="shared" si="26"/>
        <v>499.4710399441359</v>
      </c>
      <c r="BL35">
        <f t="shared" si="27"/>
        <v>9.4206236738105062E-4</v>
      </c>
    </row>
    <row r="36" spans="1:64" x14ac:dyDescent="0.2">
      <c r="A36" s="1">
        <v>35</v>
      </c>
      <c r="B36" s="1" t="s">
        <v>149</v>
      </c>
      <c r="C36" s="1" t="s">
        <v>91</v>
      </c>
      <c r="D36" s="1" t="s">
        <v>150</v>
      </c>
      <c r="E36" s="1" t="s">
        <v>84</v>
      </c>
      <c r="F36" s="1" t="s">
        <v>84</v>
      </c>
      <c r="G36" s="1">
        <v>7358.0000325292349</v>
      </c>
      <c r="H36" s="1">
        <v>0</v>
      </c>
      <c r="I36">
        <f t="shared" si="0"/>
        <v>0.64812388516577923</v>
      </c>
      <c r="J36">
        <f t="shared" si="1"/>
        <v>1.1883380417655538E-2</v>
      </c>
      <c r="K36">
        <f t="shared" si="2"/>
        <v>399.07042771808909</v>
      </c>
      <c r="L36">
        <f t="shared" si="3"/>
        <v>0.21805553571408751</v>
      </c>
      <c r="M36">
        <f t="shared" si="4"/>
        <v>1.7638817656205878</v>
      </c>
      <c r="N36">
        <f t="shared" si="5"/>
        <v>30.275596618652344</v>
      </c>
      <c r="O36" s="1">
        <v>2</v>
      </c>
      <c r="P36">
        <f t="shared" si="6"/>
        <v>4.644859790802002</v>
      </c>
      <c r="Q36" s="1">
        <v>0</v>
      </c>
      <c r="R36">
        <f t="shared" si="7"/>
        <v>4.644859790802002</v>
      </c>
      <c r="S36" s="1">
        <v>30.879583358764648</v>
      </c>
      <c r="T36" s="1">
        <v>30.275596618652344</v>
      </c>
      <c r="U36" s="1">
        <v>30.920541763305664</v>
      </c>
      <c r="V36" s="1">
        <v>500.05230712890625</v>
      </c>
      <c r="W36" s="1">
        <v>499.74948120117188</v>
      </c>
      <c r="X36" s="1">
        <v>25.733457565307617</v>
      </c>
      <c r="Y36" s="1">
        <v>25.818424224853516</v>
      </c>
      <c r="Z36" s="1">
        <v>57.048110961914062</v>
      </c>
      <c r="AA36" s="1">
        <v>57.236473083496094</v>
      </c>
      <c r="AB36" s="1">
        <v>500.02127075195312</v>
      </c>
      <c r="AC36" s="1">
        <v>114.06374359130859</v>
      </c>
      <c r="AD36" s="1">
        <v>1.4410331845283508E-2</v>
      </c>
      <c r="AE36" s="1">
        <v>99.327445983886719</v>
      </c>
      <c r="AF36" s="1">
        <v>-2.4317779541015625</v>
      </c>
      <c r="AG36" s="1">
        <v>0.22916406393051147</v>
      </c>
      <c r="AH36" s="1">
        <v>0.13964313268661499</v>
      </c>
      <c r="AI36" s="1">
        <v>7.3017398826777935E-3</v>
      </c>
      <c r="AJ36" s="1">
        <v>0.12822224199771881</v>
      </c>
      <c r="AK36" s="1">
        <v>4.8971562646329403E-3</v>
      </c>
      <c r="AL36" s="1">
        <v>0.75</v>
      </c>
      <c r="AM36" s="1">
        <v>-1.355140209197998</v>
      </c>
      <c r="AN36" s="1">
        <v>7.355140209197998</v>
      </c>
      <c r="AO36" s="1">
        <v>1</v>
      </c>
      <c r="AP36" s="1">
        <v>0</v>
      </c>
      <c r="AQ36" s="1">
        <v>0.15999999642372131</v>
      </c>
      <c r="AR36" s="1">
        <v>111115</v>
      </c>
      <c r="AS36">
        <f t="shared" si="8"/>
        <v>2.5001063537597652</v>
      </c>
      <c r="AT36">
        <f t="shared" si="9"/>
        <v>2.180555357140875E-4</v>
      </c>
      <c r="AU36">
        <f t="shared" si="10"/>
        <v>303.42559661865232</v>
      </c>
      <c r="AV36">
        <f t="shared" si="11"/>
        <v>304.02958335876463</v>
      </c>
      <c r="AW36">
        <f t="shared" si="12"/>
        <v>18.25019856668564</v>
      </c>
      <c r="AX36">
        <f t="shared" si="13"/>
        <v>6.0683415025176518E-2</v>
      </c>
      <c r="AY36">
        <f t="shared" si="14"/>
        <v>4.3283599032037978</v>
      </c>
      <c r="AZ36">
        <f t="shared" si="15"/>
        <v>43.576675714645489</v>
      </c>
      <c r="BA36">
        <f t="shared" si="16"/>
        <v>17.758251489791974</v>
      </c>
      <c r="BB36">
        <f t="shared" si="17"/>
        <v>30.577589988708496</v>
      </c>
      <c r="BC36">
        <f t="shared" si="18"/>
        <v>4.4038557485028935</v>
      </c>
      <c r="BD36">
        <f t="shared" si="19"/>
        <v>1.1853055633797266E-2</v>
      </c>
      <c r="BE36">
        <f t="shared" si="20"/>
        <v>2.56447813758321</v>
      </c>
      <c r="BF36">
        <f t="shared" si="21"/>
        <v>1.8393776109196835</v>
      </c>
      <c r="BG36">
        <f t="shared" si="22"/>
        <v>7.4108783081288055E-3</v>
      </c>
      <c r="BH36">
        <f t="shared" si="23"/>
        <v>39.638646352935069</v>
      </c>
      <c r="BI36">
        <f t="shared" si="24"/>
        <v>0.79854095447763984</v>
      </c>
      <c r="BJ36">
        <f t="shared" si="25"/>
        <v>57.891185034385686</v>
      </c>
      <c r="BK36">
        <f t="shared" si="26"/>
        <v>499.561107970465</v>
      </c>
      <c r="BL36">
        <f t="shared" si="27"/>
        <v>7.5107247467221482E-4</v>
      </c>
    </row>
    <row r="37" spans="1:64" x14ac:dyDescent="0.2">
      <c r="A37" s="1">
        <v>36</v>
      </c>
      <c r="B37" s="1" t="s">
        <v>151</v>
      </c>
      <c r="C37" s="1" t="s">
        <v>82</v>
      </c>
      <c r="D37" s="1" t="s">
        <v>152</v>
      </c>
      <c r="E37" s="1" t="s">
        <v>153</v>
      </c>
      <c r="F37" s="1" t="s">
        <v>84</v>
      </c>
      <c r="G37" s="1">
        <v>7468.000032460317</v>
      </c>
      <c r="H37" s="1">
        <v>0</v>
      </c>
      <c r="I37">
        <f t="shared" si="0"/>
        <v>4.4384707092416722</v>
      </c>
      <c r="J37">
        <f t="shared" si="1"/>
        <v>6.5510016540496221E-2</v>
      </c>
      <c r="K37">
        <f t="shared" si="2"/>
        <v>375.96731912848924</v>
      </c>
      <c r="L37">
        <f t="shared" si="3"/>
        <v>1.1566795476847205</v>
      </c>
      <c r="M37">
        <f t="shared" si="4"/>
        <v>1.7161832357566933</v>
      </c>
      <c r="N37">
        <f t="shared" si="5"/>
        <v>30.315763473510742</v>
      </c>
      <c r="O37" s="1">
        <v>2</v>
      </c>
      <c r="P37">
        <f t="shared" si="6"/>
        <v>4.644859790802002</v>
      </c>
      <c r="Q37" s="1">
        <v>0</v>
      </c>
      <c r="R37">
        <f t="shared" si="7"/>
        <v>4.644859790802002</v>
      </c>
      <c r="S37" s="1">
        <v>31.081096649169922</v>
      </c>
      <c r="T37" s="1">
        <v>30.315763473510742</v>
      </c>
      <c r="U37" s="1">
        <v>31.119123458862305</v>
      </c>
      <c r="V37" s="1">
        <v>500.1829833984375</v>
      </c>
      <c r="W37" s="1">
        <v>498.1771240234375</v>
      </c>
      <c r="X37" s="1">
        <v>25.948827743530273</v>
      </c>
      <c r="Y37" s="1">
        <v>26.399280548095703</v>
      </c>
      <c r="Z37" s="1">
        <v>56.867855072021484</v>
      </c>
      <c r="AA37" s="1">
        <v>57.855037689208984</v>
      </c>
      <c r="AB37" s="1">
        <v>500.00534057617188</v>
      </c>
      <c r="AC37" s="1">
        <v>113.865234375</v>
      </c>
      <c r="AD37" s="1">
        <v>4.1455794125795364E-2</v>
      </c>
      <c r="AE37" s="1">
        <v>99.326667785644531</v>
      </c>
      <c r="AF37" s="1">
        <v>-2.4846007823944092</v>
      </c>
      <c r="AG37" s="1">
        <v>0.21880057454109192</v>
      </c>
      <c r="AH37" s="1">
        <v>0.10394618660211563</v>
      </c>
      <c r="AI37" s="1">
        <v>3.1023004557937384E-3</v>
      </c>
      <c r="AJ37" s="1">
        <v>9.7409188747406006E-2</v>
      </c>
      <c r="AK37" s="1">
        <v>3.4394701942801476E-3</v>
      </c>
      <c r="AL37" s="1">
        <v>0.75</v>
      </c>
      <c r="AM37" s="1">
        <v>-1.355140209197998</v>
      </c>
      <c r="AN37" s="1">
        <v>7.355140209197998</v>
      </c>
      <c r="AO37" s="1">
        <v>1</v>
      </c>
      <c r="AP37" s="1">
        <v>0</v>
      </c>
      <c r="AQ37" s="1">
        <v>0.15999999642372131</v>
      </c>
      <c r="AR37" s="1">
        <v>111115</v>
      </c>
      <c r="AS37">
        <f t="shared" si="8"/>
        <v>2.5000267028808589</v>
      </c>
      <c r="AT37">
        <f t="shared" si="9"/>
        <v>1.1566795476847206E-3</v>
      </c>
      <c r="AU37">
        <f t="shared" si="10"/>
        <v>303.46576347351072</v>
      </c>
      <c r="AV37">
        <f t="shared" si="11"/>
        <v>304.2310966491699</v>
      </c>
      <c r="AW37">
        <f t="shared" si="12"/>
        <v>18.218437092786189</v>
      </c>
      <c r="AX37">
        <f t="shared" si="13"/>
        <v>-8.968912505644297E-2</v>
      </c>
      <c r="AY37">
        <f t="shared" si="14"/>
        <v>4.3383358045374232</v>
      </c>
      <c r="AZ37">
        <f t="shared" si="15"/>
        <v>43.677452402812143</v>
      </c>
      <c r="BA37">
        <f t="shared" si="16"/>
        <v>17.27817185471644</v>
      </c>
      <c r="BB37">
        <f t="shared" si="17"/>
        <v>30.698430061340332</v>
      </c>
      <c r="BC37">
        <f t="shared" si="18"/>
        <v>4.434384608989336</v>
      </c>
      <c r="BD37">
        <f t="shared" si="19"/>
        <v>6.4598928357898239E-2</v>
      </c>
      <c r="BE37">
        <f t="shared" si="20"/>
        <v>2.6221525687807299</v>
      </c>
      <c r="BF37">
        <f t="shared" si="21"/>
        <v>1.8122320402086061</v>
      </c>
      <c r="BG37">
        <f t="shared" si="22"/>
        <v>4.0455209081215741E-2</v>
      </c>
      <c r="BH37">
        <f t="shared" si="23"/>
        <v>37.343581005334848</v>
      </c>
      <c r="BI37">
        <f t="shared" si="24"/>
        <v>0.75468603634799036</v>
      </c>
      <c r="BJ37">
        <f t="shared" si="25"/>
        <v>59.575184329235974</v>
      </c>
      <c r="BK37">
        <f t="shared" si="26"/>
        <v>496.88710974370792</v>
      </c>
      <c r="BL37">
        <f t="shared" si="27"/>
        <v>5.3215852345088067E-3</v>
      </c>
    </row>
    <row r="38" spans="1:64" x14ac:dyDescent="0.2">
      <c r="A38" s="1">
        <v>37</v>
      </c>
      <c r="B38" s="1" t="s">
        <v>154</v>
      </c>
      <c r="C38" s="1" t="s">
        <v>82</v>
      </c>
      <c r="D38" s="1" t="s">
        <v>155</v>
      </c>
      <c r="E38" s="1" t="s">
        <v>153</v>
      </c>
      <c r="F38" s="1" t="s">
        <v>84</v>
      </c>
      <c r="G38" s="1">
        <v>7567.0000325292349</v>
      </c>
      <c r="H38" s="1">
        <v>0</v>
      </c>
      <c r="I38">
        <f t="shared" si="0"/>
        <v>3.9010816923058607</v>
      </c>
      <c r="J38">
        <f t="shared" si="1"/>
        <v>4.7859069030817616E-2</v>
      </c>
      <c r="K38">
        <f t="shared" si="2"/>
        <v>354.43306326549094</v>
      </c>
      <c r="L38">
        <f t="shared" si="3"/>
        <v>0.8562751878209186</v>
      </c>
      <c r="M38">
        <f t="shared" si="4"/>
        <v>1.732238178876389</v>
      </c>
      <c r="N38">
        <f t="shared" si="5"/>
        <v>30.399948120117188</v>
      </c>
      <c r="O38" s="1">
        <v>2</v>
      </c>
      <c r="P38">
        <f t="shared" si="6"/>
        <v>4.644859790802002</v>
      </c>
      <c r="Q38" s="1">
        <v>0</v>
      </c>
      <c r="R38">
        <f t="shared" si="7"/>
        <v>4.644859790802002</v>
      </c>
      <c r="S38" s="1">
        <v>31.227121353149414</v>
      </c>
      <c r="T38" s="1">
        <v>30.399948120117188</v>
      </c>
      <c r="U38" s="1">
        <v>31.287538528442383</v>
      </c>
      <c r="V38" s="1">
        <v>500.04702758789062</v>
      </c>
      <c r="W38" s="1">
        <v>498.31597900390625</v>
      </c>
      <c r="X38" s="1">
        <v>26.115985870361328</v>
      </c>
      <c r="Y38" s="1">
        <v>26.449424743652344</v>
      </c>
      <c r="Z38" s="1">
        <v>56.758815765380859</v>
      </c>
      <c r="AA38" s="1">
        <v>57.483493804931641</v>
      </c>
      <c r="AB38" s="1">
        <v>500.01800537109375</v>
      </c>
      <c r="AC38" s="1">
        <v>114.02989959716797</v>
      </c>
      <c r="AD38" s="1">
        <v>6.3265763223171234E-2</v>
      </c>
      <c r="AE38" s="1">
        <v>99.324310302734375</v>
      </c>
      <c r="AF38" s="1">
        <v>-2.4580214023590088</v>
      </c>
      <c r="AG38" s="1">
        <v>0.21944707632064819</v>
      </c>
      <c r="AH38" s="1">
        <v>2.7602177113294601E-2</v>
      </c>
      <c r="AI38" s="1">
        <v>3.4365318715572357E-3</v>
      </c>
      <c r="AJ38" s="1">
        <v>2.1513704210519791E-2</v>
      </c>
      <c r="AK38" s="1">
        <v>2.1240317728370428E-3</v>
      </c>
      <c r="AL38" s="1">
        <v>0.75</v>
      </c>
      <c r="AM38" s="1">
        <v>-1.355140209197998</v>
      </c>
      <c r="AN38" s="1">
        <v>7.355140209197998</v>
      </c>
      <c r="AO38" s="1">
        <v>1</v>
      </c>
      <c r="AP38" s="1">
        <v>0</v>
      </c>
      <c r="AQ38" s="1">
        <v>0.15999999642372131</v>
      </c>
      <c r="AR38" s="1">
        <v>111115</v>
      </c>
      <c r="AS38">
        <f t="shared" si="8"/>
        <v>2.5000900268554687</v>
      </c>
      <c r="AT38">
        <f t="shared" si="9"/>
        <v>8.5627518782091863E-4</v>
      </c>
      <c r="AU38">
        <f t="shared" si="10"/>
        <v>303.54994812011716</v>
      </c>
      <c r="AV38">
        <f t="shared" si="11"/>
        <v>304.37712135314939</v>
      </c>
      <c r="AW38">
        <f t="shared" si="12"/>
        <v>18.244783527744175</v>
      </c>
      <c r="AX38">
        <f t="shared" si="13"/>
        <v>-3.6219454488855579E-2</v>
      </c>
      <c r="AY38">
        <f t="shared" si="14"/>
        <v>4.359309049443735</v>
      </c>
      <c r="AZ38">
        <f t="shared" si="15"/>
        <v>43.88964832634457</v>
      </c>
      <c r="BA38">
        <f t="shared" si="16"/>
        <v>17.440223582692227</v>
      </c>
      <c r="BB38">
        <f t="shared" si="17"/>
        <v>30.813534736633301</v>
      </c>
      <c r="BC38">
        <f t="shared" si="18"/>
        <v>4.4636357722368212</v>
      </c>
      <c r="BD38">
        <f t="shared" si="19"/>
        <v>4.7370974483304462E-2</v>
      </c>
      <c r="BE38">
        <f t="shared" si="20"/>
        <v>2.627070870567346</v>
      </c>
      <c r="BF38">
        <f t="shared" si="21"/>
        <v>1.8365649016694752</v>
      </c>
      <c r="BG38">
        <f t="shared" si="22"/>
        <v>2.9650327793110602E-2</v>
      </c>
      <c r="BH38">
        <f t="shared" si="23"/>
        <v>35.203819557330313</v>
      </c>
      <c r="BI38">
        <f t="shared" si="24"/>
        <v>0.71126168575604232</v>
      </c>
      <c r="BJ38">
        <f t="shared" si="25"/>
        <v>59.235040763682953</v>
      </c>
      <c r="BK38">
        <f t="shared" si="26"/>
        <v>497.18215354483817</v>
      </c>
      <c r="BL38">
        <f t="shared" si="27"/>
        <v>4.6478082815045174E-3</v>
      </c>
    </row>
    <row r="39" spans="1:64" x14ac:dyDescent="0.2">
      <c r="A39" s="1">
        <v>38</v>
      </c>
      <c r="B39" s="1" t="s">
        <v>156</v>
      </c>
      <c r="C39" s="1" t="s">
        <v>88</v>
      </c>
      <c r="D39" s="1" t="s">
        <v>157</v>
      </c>
      <c r="E39" s="1" t="s">
        <v>153</v>
      </c>
      <c r="F39" s="1" t="s">
        <v>84</v>
      </c>
      <c r="G39" s="1">
        <v>7680.500032494776</v>
      </c>
      <c r="H39" s="1">
        <v>0</v>
      </c>
      <c r="I39">
        <f t="shared" si="0"/>
        <v>2.5409489701992878</v>
      </c>
      <c r="J39">
        <f t="shared" si="1"/>
        <v>7.5585332917553427E-2</v>
      </c>
      <c r="K39">
        <f t="shared" si="2"/>
        <v>430.92298624119888</v>
      </c>
      <c r="L39">
        <f t="shared" si="3"/>
        <v>1.3102777597738089</v>
      </c>
      <c r="M39">
        <f t="shared" si="4"/>
        <v>1.6881804766017408</v>
      </c>
      <c r="N39">
        <f t="shared" si="5"/>
        <v>30.288129806518555</v>
      </c>
      <c r="O39" s="1">
        <v>2</v>
      </c>
      <c r="P39">
        <f t="shared" si="6"/>
        <v>4.644859790802002</v>
      </c>
      <c r="Q39" s="1">
        <v>0</v>
      </c>
      <c r="R39">
        <f t="shared" si="7"/>
        <v>4.644859790802002</v>
      </c>
      <c r="S39" s="1">
        <v>31.145397186279297</v>
      </c>
      <c r="T39" s="1">
        <v>30.288129806518555</v>
      </c>
      <c r="U39" s="1">
        <v>31.243984222412109</v>
      </c>
      <c r="V39" s="1">
        <v>499.80648803710938</v>
      </c>
      <c r="W39" s="1">
        <v>498.52886962890625</v>
      </c>
      <c r="X39" s="1">
        <v>26.105545043945312</v>
      </c>
      <c r="Y39" s="1">
        <v>26.615688323974609</v>
      </c>
      <c r="Z39" s="1">
        <v>56.994396209716797</v>
      </c>
      <c r="AA39" s="1">
        <v>58.108158111572266</v>
      </c>
      <c r="AB39" s="1">
        <v>500.01788330078125</v>
      </c>
      <c r="AC39" s="1">
        <v>114.73793792724609</v>
      </c>
      <c r="AD39" s="1">
        <v>8.961872011423111E-2</v>
      </c>
      <c r="AE39" s="1">
        <v>99.313232421875</v>
      </c>
      <c r="AF39" s="1">
        <v>-2.5021331310272217</v>
      </c>
      <c r="AG39" s="1">
        <v>0.20805181562900543</v>
      </c>
      <c r="AH39" s="1">
        <v>7.180100679397583E-2</v>
      </c>
      <c r="AI39" s="1">
        <v>5.8884508907794952E-3</v>
      </c>
      <c r="AJ39" s="1">
        <v>7.3050446808338165E-2</v>
      </c>
      <c r="AK39" s="1">
        <v>5.57741429656744E-3</v>
      </c>
      <c r="AL39" s="1">
        <v>0.75</v>
      </c>
      <c r="AM39" s="1">
        <v>-1.355140209197998</v>
      </c>
      <c r="AN39" s="1">
        <v>7.355140209197998</v>
      </c>
      <c r="AO39" s="1">
        <v>1</v>
      </c>
      <c r="AP39" s="1">
        <v>0</v>
      </c>
      <c r="AQ39" s="1">
        <v>0.15999999642372131</v>
      </c>
      <c r="AR39" s="1">
        <v>111115</v>
      </c>
      <c r="AS39">
        <f t="shared" si="8"/>
        <v>2.500089416503906</v>
      </c>
      <c r="AT39">
        <f t="shared" si="9"/>
        <v>1.3102777597738089E-3</v>
      </c>
      <c r="AU39">
        <f t="shared" si="10"/>
        <v>303.43812980651853</v>
      </c>
      <c r="AV39">
        <f t="shared" si="11"/>
        <v>304.29539718627927</v>
      </c>
      <c r="AW39">
        <f t="shared" si="12"/>
        <v>18.358069658024533</v>
      </c>
      <c r="AX39">
        <f t="shared" si="13"/>
        <v>-0.110725746088739</v>
      </c>
      <c r="AY39">
        <f t="shared" si="14"/>
        <v>4.3314705171888157</v>
      </c>
      <c r="AZ39">
        <f t="shared" si="15"/>
        <v>43.614233587615601</v>
      </c>
      <c r="BA39">
        <f t="shared" si="16"/>
        <v>16.998545263640992</v>
      </c>
      <c r="BB39">
        <f t="shared" si="17"/>
        <v>30.716763496398926</v>
      </c>
      <c r="BC39">
        <f t="shared" si="18"/>
        <v>4.4390324119197366</v>
      </c>
      <c r="BD39">
        <f t="shared" si="19"/>
        <v>7.4375035498026251E-2</v>
      </c>
      <c r="BE39">
        <f t="shared" si="20"/>
        <v>2.643290040587075</v>
      </c>
      <c r="BF39">
        <f t="shared" si="21"/>
        <v>1.7957423713326617</v>
      </c>
      <c r="BG39">
        <f t="shared" si="22"/>
        <v>4.6591640551443034E-2</v>
      </c>
      <c r="BH39">
        <f t="shared" si="23"/>
        <v>42.796354688500628</v>
      </c>
      <c r="BI39">
        <f t="shared" si="24"/>
        <v>0.86438923098268783</v>
      </c>
      <c r="BJ39">
        <f t="shared" si="25"/>
        <v>60.253618749896717</v>
      </c>
      <c r="BK39">
        <f t="shared" si="26"/>
        <v>497.79035840052387</v>
      </c>
      <c r="BL39">
        <f t="shared" si="27"/>
        <v>3.0756194436000837E-3</v>
      </c>
    </row>
    <row r="40" spans="1:64" x14ac:dyDescent="0.2">
      <c r="A40" s="1">
        <v>39</v>
      </c>
      <c r="B40" s="1" t="s">
        <v>158</v>
      </c>
      <c r="C40" s="1" t="s">
        <v>91</v>
      </c>
      <c r="D40" s="1" t="s">
        <v>159</v>
      </c>
      <c r="E40" s="1" t="s">
        <v>153</v>
      </c>
      <c r="F40" s="1" t="s">
        <v>84</v>
      </c>
      <c r="G40" s="1">
        <v>7792.0000325292349</v>
      </c>
      <c r="H40" s="1">
        <v>0</v>
      </c>
      <c r="I40">
        <f t="shared" si="0"/>
        <v>2.6778591764530741</v>
      </c>
      <c r="J40">
        <f t="shared" si="1"/>
        <v>4.9303182338307827E-2</v>
      </c>
      <c r="K40">
        <f t="shared" si="2"/>
        <v>398.43290556243926</v>
      </c>
      <c r="L40">
        <f t="shared" si="3"/>
        <v>0.86279991569752057</v>
      </c>
      <c r="M40">
        <f t="shared" si="4"/>
        <v>1.6951067277713157</v>
      </c>
      <c r="N40">
        <f t="shared" si="5"/>
        <v>30.193992614746094</v>
      </c>
      <c r="O40" s="1">
        <v>2</v>
      </c>
      <c r="P40">
        <f t="shared" si="6"/>
        <v>4.644859790802002</v>
      </c>
      <c r="Q40" s="1">
        <v>0</v>
      </c>
      <c r="R40">
        <f t="shared" si="7"/>
        <v>4.644859790802002</v>
      </c>
      <c r="S40" s="1">
        <v>31.041408538818359</v>
      </c>
      <c r="T40" s="1">
        <v>30.193992614746094</v>
      </c>
      <c r="U40" s="1">
        <v>31.181524276733398</v>
      </c>
      <c r="V40" s="1">
        <v>500.04391479492188</v>
      </c>
      <c r="W40" s="1">
        <v>498.80068969726562</v>
      </c>
      <c r="X40" s="1">
        <v>25.976768493652344</v>
      </c>
      <c r="Y40" s="1">
        <v>26.312789916992188</v>
      </c>
      <c r="Z40" s="1">
        <v>57.046764373779297</v>
      </c>
      <c r="AA40" s="1">
        <v>57.784690856933594</v>
      </c>
      <c r="AB40" s="1">
        <v>500.0260009765625</v>
      </c>
      <c r="AC40" s="1">
        <v>114.92417907714844</v>
      </c>
      <c r="AD40" s="1">
        <v>2.9902257025241852E-2</v>
      </c>
      <c r="AE40" s="1">
        <v>99.307121276855469</v>
      </c>
      <c r="AF40" s="1">
        <v>-2.6500930786132812</v>
      </c>
      <c r="AG40" s="1">
        <v>0.21699032187461853</v>
      </c>
      <c r="AH40" s="1">
        <v>7.994166761636734E-2</v>
      </c>
      <c r="AI40" s="1">
        <v>1.8926564371213317E-3</v>
      </c>
      <c r="AJ40" s="1">
        <v>4.8702530562877655E-2</v>
      </c>
      <c r="AK40" s="1">
        <v>3.4765454474836588E-3</v>
      </c>
      <c r="AL40" s="1">
        <v>0.75</v>
      </c>
      <c r="AM40" s="1">
        <v>-1.355140209197998</v>
      </c>
      <c r="AN40" s="1">
        <v>7.355140209197998</v>
      </c>
      <c r="AO40" s="1">
        <v>1</v>
      </c>
      <c r="AP40" s="1">
        <v>0</v>
      </c>
      <c r="AQ40" s="1">
        <v>0.15999999642372131</v>
      </c>
      <c r="AR40" s="1">
        <v>111115</v>
      </c>
      <c r="AS40">
        <f t="shared" si="8"/>
        <v>2.5001300048828123</v>
      </c>
      <c r="AT40">
        <f t="shared" si="9"/>
        <v>8.6279991569752055E-4</v>
      </c>
      <c r="AU40">
        <f t="shared" si="10"/>
        <v>303.34399261474607</v>
      </c>
      <c r="AV40">
        <f t="shared" si="11"/>
        <v>304.19140853881834</v>
      </c>
      <c r="AW40">
        <f t="shared" si="12"/>
        <v>18.387868241342858</v>
      </c>
      <c r="AX40">
        <f t="shared" si="13"/>
        <v>-3.5916043598555471E-2</v>
      </c>
      <c r="AY40">
        <f t="shared" si="14"/>
        <v>4.3081541471904785</v>
      </c>
      <c r="AZ40">
        <f t="shared" si="15"/>
        <v>43.382126999532083</v>
      </c>
      <c r="BA40">
        <f t="shared" si="16"/>
        <v>17.069337082539896</v>
      </c>
      <c r="BB40">
        <f t="shared" si="17"/>
        <v>30.617700576782227</v>
      </c>
      <c r="BC40">
        <f t="shared" si="18"/>
        <v>4.4139688625744817</v>
      </c>
      <c r="BD40">
        <f t="shared" si="19"/>
        <v>4.8785346932380652E-2</v>
      </c>
      <c r="BE40">
        <f t="shared" si="20"/>
        <v>2.6130474194191629</v>
      </c>
      <c r="BF40">
        <f t="shared" si="21"/>
        <v>1.8009214431553189</v>
      </c>
      <c r="BG40">
        <f t="shared" si="22"/>
        <v>3.0536947069703339E-2</v>
      </c>
      <c r="BH40">
        <f t="shared" si="23"/>
        <v>39.567224873379054</v>
      </c>
      <c r="BI40">
        <f t="shared" si="24"/>
        <v>0.79878178557503188</v>
      </c>
      <c r="BJ40">
        <f t="shared" si="25"/>
        <v>59.6610768686608</v>
      </c>
      <c r="BK40">
        <f t="shared" si="26"/>
        <v>498.02238635743811</v>
      </c>
      <c r="BL40">
        <f t="shared" si="27"/>
        <v>3.2079674839184955E-3</v>
      </c>
    </row>
    <row r="41" spans="1:64" x14ac:dyDescent="0.2">
      <c r="A41" s="1">
        <v>40</v>
      </c>
      <c r="B41" s="1" t="s">
        <v>160</v>
      </c>
      <c r="C41" s="1" t="s">
        <v>91</v>
      </c>
      <c r="D41" s="1" t="s">
        <v>161</v>
      </c>
      <c r="E41" s="1" t="s">
        <v>153</v>
      </c>
      <c r="F41" s="1" t="s">
        <v>84</v>
      </c>
      <c r="G41" s="1">
        <v>7896.0000325292349</v>
      </c>
      <c r="H41" s="1">
        <v>0</v>
      </c>
      <c r="I41">
        <f t="shared" si="0"/>
        <v>2.0654930790387822</v>
      </c>
      <c r="J41">
        <f t="shared" si="1"/>
        <v>4.4772380040619932E-2</v>
      </c>
      <c r="K41">
        <f t="shared" si="2"/>
        <v>411.66940979873493</v>
      </c>
      <c r="L41">
        <f t="shared" si="3"/>
        <v>0.78053709410887229</v>
      </c>
      <c r="M41">
        <f t="shared" si="4"/>
        <v>1.687318149051487</v>
      </c>
      <c r="N41">
        <f t="shared" si="5"/>
        <v>30.123441696166992</v>
      </c>
      <c r="O41" s="1">
        <v>2</v>
      </c>
      <c r="P41">
        <f t="shared" si="6"/>
        <v>4.644859790802002</v>
      </c>
      <c r="Q41" s="1">
        <v>0</v>
      </c>
      <c r="R41">
        <f t="shared" si="7"/>
        <v>4.644859790802002</v>
      </c>
      <c r="S41" s="1">
        <v>30.971105575561523</v>
      </c>
      <c r="T41" s="1">
        <v>30.123441696166992</v>
      </c>
      <c r="U41" s="1">
        <v>31.119155883789062</v>
      </c>
      <c r="V41" s="1">
        <v>499.8779296875</v>
      </c>
      <c r="W41" s="1">
        <v>498.89599609375</v>
      </c>
      <c r="X41" s="1">
        <v>25.911380767822266</v>
      </c>
      <c r="Y41" s="1">
        <v>26.215402603149414</v>
      </c>
      <c r="Z41" s="1">
        <v>57.132976531982422</v>
      </c>
      <c r="AA41" s="1">
        <v>57.803321838378906</v>
      </c>
      <c r="AB41" s="1">
        <v>500.013427734375</v>
      </c>
      <c r="AC41" s="1">
        <v>114.92317199707031</v>
      </c>
      <c r="AD41" s="1">
        <v>0.12782999873161316</v>
      </c>
      <c r="AE41" s="1">
        <v>99.309303283691406</v>
      </c>
      <c r="AF41" s="1">
        <v>-2.5672500133514404</v>
      </c>
      <c r="AG41" s="1">
        <v>0.2113308310508728</v>
      </c>
      <c r="AH41" s="1">
        <v>0.11353442072868347</v>
      </c>
      <c r="AI41" s="1">
        <v>2.735520713031292E-3</v>
      </c>
      <c r="AJ41" s="1">
        <v>9.916137158870697E-2</v>
      </c>
      <c r="AK41" s="1">
        <v>1.2179027544334531E-3</v>
      </c>
      <c r="AL41" s="1">
        <v>0.5</v>
      </c>
      <c r="AM41" s="1">
        <v>-1.355140209197998</v>
      </c>
      <c r="AN41" s="1">
        <v>7.355140209197998</v>
      </c>
      <c r="AO41" s="1">
        <v>1</v>
      </c>
      <c r="AP41" s="1">
        <v>0</v>
      </c>
      <c r="AQ41" s="1">
        <v>0.15999999642372131</v>
      </c>
      <c r="AR41" s="1">
        <v>111115</v>
      </c>
      <c r="AS41">
        <f t="shared" si="8"/>
        <v>2.5000671386718745</v>
      </c>
      <c r="AT41">
        <f t="shared" si="9"/>
        <v>7.8053709410887226E-4</v>
      </c>
      <c r="AU41">
        <f t="shared" si="10"/>
        <v>303.27344169616697</v>
      </c>
      <c r="AV41">
        <f t="shared" si="11"/>
        <v>304.1211055755615</v>
      </c>
      <c r="AW41">
        <f t="shared" si="12"/>
        <v>18.387707108533959</v>
      </c>
      <c r="AX41">
        <f t="shared" si="13"/>
        <v>-2.2109869801886273E-2</v>
      </c>
      <c r="AY41">
        <f t="shared" si="14"/>
        <v>4.2907515168717252</v>
      </c>
      <c r="AZ41">
        <f t="shared" si="15"/>
        <v>43.205937157917347</v>
      </c>
      <c r="BA41">
        <f t="shared" si="16"/>
        <v>16.990534554767933</v>
      </c>
      <c r="BB41">
        <f t="shared" si="17"/>
        <v>30.547273635864258</v>
      </c>
      <c r="BC41">
        <f t="shared" si="18"/>
        <v>4.3962254633404498</v>
      </c>
      <c r="BD41">
        <f t="shared" si="19"/>
        <v>4.4344933720423453E-2</v>
      </c>
      <c r="BE41">
        <f t="shared" si="20"/>
        <v>2.6034333678202382</v>
      </c>
      <c r="BF41">
        <f t="shared" si="21"/>
        <v>1.7927920955202117</v>
      </c>
      <c r="BG41">
        <f t="shared" si="22"/>
        <v>2.7753672587927755E-2</v>
      </c>
      <c r="BH41">
        <f t="shared" si="23"/>
        <v>40.88260227032081</v>
      </c>
      <c r="BI41">
        <f t="shared" si="24"/>
        <v>0.82516078104859381</v>
      </c>
      <c r="BJ41">
        <f t="shared" si="25"/>
        <v>59.650334749513888</v>
      </c>
      <c r="BK41">
        <f t="shared" si="26"/>
        <v>498.29567320300868</v>
      </c>
      <c r="BL41">
        <f t="shared" si="27"/>
        <v>2.4725752241736218E-3</v>
      </c>
    </row>
    <row r="42" spans="1:64" x14ac:dyDescent="0.2">
      <c r="A42" s="1">
        <v>41</v>
      </c>
      <c r="B42" s="1" t="s">
        <v>162</v>
      </c>
      <c r="C42" s="1" t="s">
        <v>88</v>
      </c>
      <c r="D42" s="1" t="s">
        <v>163</v>
      </c>
      <c r="E42" s="1" t="s">
        <v>153</v>
      </c>
      <c r="F42" s="1" t="s">
        <v>84</v>
      </c>
      <c r="G42" s="1">
        <v>8011.500032494776</v>
      </c>
      <c r="H42" s="1">
        <v>0</v>
      </c>
      <c r="I42">
        <f t="shared" si="0"/>
        <v>2.8471315211653834</v>
      </c>
      <c r="J42">
        <f t="shared" si="1"/>
        <v>4.0119751074301539E-2</v>
      </c>
      <c r="K42">
        <f t="shared" si="2"/>
        <v>372.08079438923062</v>
      </c>
      <c r="L42">
        <f t="shared" si="3"/>
        <v>0.70410955005778886</v>
      </c>
      <c r="M42">
        <f t="shared" si="4"/>
        <v>1.6968964258776271</v>
      </c>
      <c r="N42">
        <f t="shared" si="5"/>
        <v>30.154430389404297</v>
      </c>
      <c r="O42" s="1">
        <v>2</v>
      </c>
      <c r="P42">
        <f t="shared" si="6"/>
        <v>4.644859790802002</v>
      </c>
      <c r="Q42" s="1">
        <v>0</v>
      </c>
      <c r="R42">
        <f t="shared" si="7"/>
        <v>4.644859790802002</v>
      </c>
      <c r="S42" s="1">
        <v>30.954547882080078</v>
      </c>
      <c r="T42" s="1">
        <v>30.154430389404297</v>
      </c>
      <c r="U42" s="1">
        <v>31.080724716186523</v>
      </c>
      <c r="V42" s="1">
        <v>500.06265258789062</v>
      </c>
      <c r="W42" s="1">
        <v>498.78338623046875</v>
      </c>
      <c r="X42" s="1">
        <v>25.921380996704102</v>
      </c>
      <c r="Y42" s="1">
        <v>26.195632934570312</v>
      </c>
      <c r="Z42" s="1">
        <v>57.209491729736328</v>
      </c>
      <c r="AA42" s="1">
        <v>57.814773559570312</v>
      </c>
      <c r="AB42" s="1">
        <v>500.02560424804688</v>
      </c>
      <c r="AC42" s="1">
        <v>114.85061645507812</v>
      </c>
      <c r="AD42" s="1">
        <v>5.5042963474988937E-2</v>
      </c>
      <c r="AE42" s="1">
        <v>99.31011962890625</v>
      </c>
      <c r="AF42" s="1">
        <v>-2.61470627784729</v>
      </c>
      <c r="AG42" s="1">
        <v>0.21476081013679504</v>
      </c>
      <c r="AH42" s="1">
        <v>4.6700738370418549E-2</v>
      </c>
      <c r="AI42" s="1">
        <v>2.4801804684102535E-3</v>
      </c>
      <c r="AJ42" s="1">
        <v>3.6904975771903992E-2</v>
      </c>
      <c r="AK42" s="1">
        <v>2.3250109516084194E-3</v>
      </c>
      <c r="AL42" s="1">
        <v>0.75</v>
      </c>
      <c r="AM42" s="1">
        <v>-1.355140209197998</v>
      </c>
      <c r="AN42" s="1">
        <v>7.355140209197998</v>
      </c>
      <c r="AO42" s="1">
        <v>1</v>
      </c>
      <c r="AP42" s="1">
        <v>0</v>
      </c>
      <c r="AQ42" s="1">
        <v>0.15999999642372131</v>
      </c>
      <c r="AR42" s="1">
        <v>111115</v>
      </c>
      <c r="AS42">
        <f t="shared" si="8"/>
        <v>2.5001280212402341</v>
      </c>
      <c r="AT42">
        <f t="shared" si="9"/>
        <v>7.0410955005778889E-4</v>
      </c>
      <c r="AU42">
        <f t="shared" si="10"/>
        <v>303.30443038940427</v>
      </c>
      <c r="AV42">
        <f t="shared" si="11"/>
        <v>304.10454788208006</v>
      </c>
      <c r="AW42">
        <f t="shared" si="12"/>
        <v>18.376098222074688</v>
      </c>
      <c r="AX42">
        <f t="shared" si="13"/>
        <v>-1.1495096888283474E-2</v>
      </c>
      <c r="AY42">
        <f t="shared" si="14"/>
        <v>4.2983878663647213</v>
      </c>
      <c r="AZ42">
        <f t="shared" si="15"/>
        <v>43.282475969484054</v>
      </c>
      <c r="BA42">
        <f t="shared" si="16"/>
        <v>17.086843034913741</v>
      </c>
      <c r="BB42">
        <f t="shared" si="17"/>
        <v>30.554489135742188</v>
      </c>
      <c r="BC42">
        <f t="shared" si="18"/>
        <v>4.3980404782808078</v>
      </c>
      <c r="BD42">
        <f t="shared" si="19"/>
        <v>3.9776186195975671E-2</v>
      </c>
      <c r="BE42">
        <f t="shared" si="20"/>
        <v>2.6014914404870941</v>
      </c>
      <c r="BF42">
        <f t="shared" si="21"/>
        <v>1.7965490377937137</v>
      </c>
      <c r="BG42">
        <f t="shared" si="22"/>
        <v>2.4890756917631769E-2</v>
      </c>
      <c r="BH42">
        <f t="shared" si="23"/>
        <v>36.951388202412964</v>
      </c>
      <c r="BI42">
        <f t="shared" si="24"/>
        <v>0.74597671987676495</v>
      </c>
      <c r="BJ42">
        <f t="shared" si="25"/>
        <v>59.451956054762753</v>
      </c>
      <c r="BK42">
        <f t="shared" si="26"/>
        <v>497.95588492220867</v>
      </c>
      <c r="BL42">
        <f t="shared" si="27"/>
        <v>3.3992476683933036E-3</v>
      </c>
    </row>
    <row r="43" spans="1:64" x14ac:dyDescent="0.2">
      <c r="A43" s="1">
        <v>42</v>
      </c>
      <c r="B43" s="1" t="s">
        <v>164</v>
      </c>
      <c r="C43" s="1" t="s">
        <v>88</v>
      </c>
      <c r="D43" s="1" t="s">
        <v>165</v>
      </c>
      <c r="E43" s="1" t="s">
        <v>166</v>
      </c>
      <c r="F43" s="1" t="s">
        <v>84</v>
      </c>
      <c r="G43" s="1">
        <v>8105.500032494776</v>
      </c>
      <c r="H43" s="1">
        <v>0</v>
      </c>
      <c r="I43">
        <f t="shared" si="0"/>
        <v>1.7813051412487755</v>
      </c>
      <c r="J43">
        <f t="shared" si="1"/>
        <v>6.0978921995644683E-2</v>
      </c>
      <c r="K43">
        <f t="shared" si="2"/>
        <v>438.60721254917087</v>
      </c>
      <c r="L43">
        <f t="shared" si="3"/>
        <v>1.0707302174066626</v>
      </c>
      <c r="M43">
        <f t="shared" si="4"/>
        <v>1.7049175714576581</v>
      </c>
      <c r="N43">
        <f t="shared" si="5"/>
        <v>30.254194259643555</v>
      </c>
      <c r="O43" s="1">
        <v>2</v>
      </c>
      <c r="P43">
        <f t="shared" si="6"/>
        <v>4.644859790802002</v>
      </c>
      <c r="Q43" s="1">
        <v>0</v>
      </c>
      <c r="R43">
        <f t="shared" si="7"/>
        <v>4.644859790802002</v>
      </c>
      <c r="S43" s="1">
        <v>31.025705337524414</v>
      </c>
      <c r="T43" s="1">
        <v>30.254194259643555</v>
      </c>
      <c r="U43" s="1">
        <v>31.132225036621094</v>
      </c>
      <c r="V43" s="1">
        <v>500.11935424804688</v>
      </c>
      <c r="W43" s="1">
        <v>499.19308471679688</v>
      </c>
      <c r="X43" s="1">
        <v>25.946599960327148</v>
      </c>
      <c r="Y43" s="1">
        <v>26.363576889038086</v>
      </c>
      <c r="Z43" s="1">
        <v>57.032501220703125</v>
      </c>
      <c r="AA43" s="1">
        <v>57.949047088623047</v>
      </c>
      <c r="AB43" s="1">
        <v>500.02859497070312</v>
      </c>
      <c r="AC43" s="1">
        <v>114.45907592773438</v>
      </c>
      <c r="AD43" s="1">
        <v>7.961958646774292E-3</v>
      </c>
      <c r="AE43" s="1">
        <v>99.308792114257812</v>
      </c>
      <c r="AF43" s="1">
        <v>-2.5012633800506592</v>
      </c>
      <c r="AG43" s="1">
        <v>0.20961163938045502</v>
      </c>
      <c r="AH43" s="1">
        <v>4.098079726099968E-2</v>
      </c>
      <c r="AI43" s="1">
        <v>3.5725007764995098E-3</v>
      </c>
      <c r="AJ43" s="1">
        <v>2.0337658002972603E-2</v>
      </c>
      <c r="AK43" s="1">
        <v>2.3673642426729202E-3</v>
      </c>
      <c r="AL43" s="1">
        <v>0.5</v>
      </c>
      <c r="AM43" s="1">
        <v>-1.355140209197998</v>
      </c>
      <c r="AN43" s="1">
        <v>7.355140209197998</v>
      </c>
      <c r="AO43" s="1">
        <v>1</v>
      </c>
      <c r="AP43" s="1">
        <v>0</v>
      </c>
      <c r="AQ43" s="1">
        <v>0.15999999642372131</v>
      </c>
      <c r="AR43" s="1">
        <v>111115</v>
      </c>
      <c r="AS43">
        <f t="shared" si="8"/>
        <v>2.5001429748535156</v>
      </c>
      <c r="AT43">
        <f t="shared" si="9"/>
        <v>1.0707302174066625E-3</v>
      </c>
      <c r="AU43">
        <f t="shared" si="10"/>
        <v>303.40419425964353</v>
      </c>
      <c r="AV43">
        <f t="shared" si="11"/>
        <v>304.17570533752439</v>
      </c>
      <c r="AW43">
        <f t="shared" si="12"/>
        <v>18.313451739099946</v>
      </c>
      <c r="AX43">
        <f t="shared" si="13"/>
        <v>-7.4623270670480565E-2</v>
      </c>
      <c r="AY43">
        <f t="shared" si="14"/>
        <v>4.3230525481193931</v>
      </c>
      <c r="AZ43">
        <f t="shared" si="15"/>
        <v>43.531418075708622</v>
      </c>
      <c r="BA43">
        <f t="shared" si="16"/>
        <v>17.167841186670536</v>
      </c>
      <c r="BB43">
        <f t="shared" si="17"/>
        <v>30.639949798583984</v>
      </c>
      <c r="BC43">
        <f t="shared" si="18"/>
        <v>4.4195872958744102</v>
      </c>
      <c r="BD43">
        <f t="shared" si="19"/>
        <v>6.0188748520799799E-2</v>
      </c>
      <c r="BE43">
        <f t="shared" si="20"/>
        <v>2.618134976661735</v>
      </c>
      <c r="BF43">
        <f t="shared" si="21"/>
        <v>1.8014523192126752</v>
      </c>
      <c r="BG43">
        <f t="shared" si="22"/>
        <v>3.7688170816771817E-2</v>
      </c>
      <c r="BH43">
        <f t="shared" si="23"/>
        <v>43.557552490859699</v>
      </c>
      <c r="BI43">
        <f t="shared" si="24"/>
        <v>0.87863238890418982</v>
      </c>
      <c r="BJ43">
        <f t="shared" si="25"/>
        <v>59.663565942012717</v>
      </c>
      <c r="BK43">
        <f t="shared" si="26"/>
        <v>498.67535930655998</v>
      </c>
      <c r="BL43">
        <f t="shared" si="27"/>
        <v>2.1312265539955772E-3</v>
      </c>
    </row>
    <row r="44" spans="1:64" x14ac:dyDescent="0.2">
      <c r="A44" s="1">
        <v>43</v>
      </c>
      <c r="B44" s="1" t="s">
        <v>167</v>
      </c>
      <c r="C44" s="1" t="s">
        <v>88</v>
      </c>
      <c r="D44" s="1" t="s">
        <v>168</v>
      </c>
      <c r="E44" s="1" t="s">
        <v>166</v>
      </c>
      <c r="F44" s="1" t="s">
        <v>84</v>
      </c>
      <c r="G44" s="1">
        <v>8243.500032494776</v>
      </c>
      <c r="H44" s="1">
        <v>0</v>
      </c>
      <c r="I44">
        <f t="shared" si="0"/>
        <v>3.0406753485429068</v>
      </c>
      <c r="J44">
        <f t="shared" si="1"/>
        <v>3.0350175381201806E-2</v>
      </c>
      <c r="K44">
        <f t="shared" si="2"/>
        <v>325.51817526498991</v>
      </c>
      <c r="L44">
        <f t="shared" si="3"/>
        <v>0.54726256208679025</v>
      </c>
      <c r="M44">
        <f t="shared" si="4"/>
        <v>1.7392805616557134</v>
      </c>
      <c r="N44">
        <f t="shared" si="5"/>
        <v>30.343351364135742</v>
      </c>
      <c r="O44" s="1">
        <v>2</v>
      </c>
      <c r="P44">
        <f t="shared" si="6"/>
        <v>4.644859790802002</v>
      </c>
      <c r="Q44" s="1">
        <v>0</v>
      </c>
      <c r="R44">
        <f t="shared" si="7"/>
        <v>4.644859790802002</v>
      </c>
      <c r="S44" s="1">
        <v>31.084114074707031</v>
      </c>
      <c r="T44" s="1">
        <v>30.343351364135742</v>
      </c>
      <c r="U44" s="1">
        <v>31.180831909179688</v>
      </c>
      <c r="V44" s="1">
        <v>499.9942626953125</v>
      </c>
      <c r="W44" s="1">
        <v>498.6689453125</v>
      </c>
      <c r="X44" s="1">
        <v>26.027976989746094</v>
      </c>
      <c r="Y44" s="1">
        <v>26.241119384765625</v>
      </c>
      <c r="Z44" s="1">
        <v>57.020027160644531</v>
      </c>
      <c r="AA44" s="1">
        <v>57.486965179443359</v>
      </c>
      <c r="AB44" s="1">
        <v>500.04296875</v>
      </c>
      <c r="AC44" s="1">
        <v>114.34120178222656</v>
      </c>
      <c r="AD44" s="1">
        <v>9.3643710017204285E-2</v>
      </c>
      <c r="AE44" s="1">
        <v>99.306686401367188</v>
      </c>
      <c r="AF44" s="1">
        <v>-2.5434706211090088</v>
      </c>
      <c r="AG44" s="1">
        <v>0.21753400564193726</v>
      </c>
      <c r="AH44" s="1">
        <v>0.1034928485751152</v>
      </c>
      <c r="AI44" s="1">
        <v>2.318632323294878E-3</v>
      </c>
      <c r="AJ44" s="1">
        <v>0.13513907790184021</v>
      </c>
      <c r="AK44" s="1">
        <v>1.1659947922453284E-3</v>
      </c>
      <c r="AL44" s="1">
        <v>0.75</v>
      </c>
      <c r="AM44" s="1">
        <v>-1.355140209197998</v>
      </c>
      <c r="AN44" s="1">
        <v>7.355140209197998</v>
      </c>
      <c r="AO44" s="1">
        <v>1</v>
      </c>
      <c r="AP44" s="1">
        <v>0</v>
      </c>
      <c r="AQ44" s="1">
        <v>0.15999999642372131</v>
      </c>
      <c r="AR44" s="1">
        <v>111115</v>
      </c>
      <c r="AS44">
        <f t="shared" si="8"/>
        <v>2.5002148437499998</v>
      </c>
      <c r="AT44">
        <f t="shared" si="9"/>
        <v>5.4726256208679027E-4</v>
      </c>
      <c r="AU44">
        <f t="shared" si="10"/>
        <v>303.49335136413572</v>
      </c>
      <c r="AV44">
        <f t="shared" si="11"/>
        <v>304.23411407470701</v>
      </c>
      <c r="AW44">
        <f t="shared" si="12"/>
        <v>18.294591876240247</v>
      </c>
      <c r="AX44">
        <f t="shared" si="13"/>
        <v>1.1873406051662844E-2</v>
      </c>
      <c r="AY44">
        <f t="shared" si="14"/>
        <v>4.345199175219471</v>
      </c>
      <c r="AZ44">
        <f t="shared" si="15"/>
        <v>43.755353568615789</v>
      </c>
      <c r="BA44">
        <f t="shared" si="16"/>
        <v>17.514234183850164</v>
      </c>
      <c r="BB44">
        <f t="shared" si="17"/>
        <v>30.713732719421387</v>
      </c>
      <c r="BC44">
        <f t="shared" si="18"/>
        <v>4.4382637714721227</v>
      </c>
      <c r="BD44">
        <f t="shared" si="19"/>
        <v>3.0153150402145792E-2</v>
      </c>
      <c r="BE44">
        <f t="shared" si="20"/>
        <v>2.6059186135637575</v>
      </c>
      <c r="BF44">
        <f t="shared" si="21"/>
        <v>1.8323451579083652</v>
      </c>
      <c r="BG44">
        <f t="shared" si="22"/>
        <v>1.8863321978122283E-2</v>
      </c>
      <c r="BH44">
        <f t="shared" si="23"/>
        <v>32.326131348985633</v>
      </c>
      <c r="BI44">
        <f t="shared" si="24"/>
        <v>0.65277410659891399</v>
      </c>
      <c r="BJ44">
        <f t="shared" si="25"/>
        <v>58.789931467806568</v>
      </c>
      <c r="BK44">
        <f t="shared" si="26"/>
        <v>497.78519167828659</v>
      </c>
      <c r="BL44">
        <f t="shared" si="27"/>
        <v>3.5911292329527103E-3</v>
      </c>
    </row>
    <row r="45" spans="1:64" x14ac:dyDescent="0.2">
      <c r="A45" s="1">
        <v>45</v>
      </c>
      <c r="B45" s="1" t="s">
        <v>171</v>
      </c>
      <c r="C45" s="1" t="s">
        <v>82</v>
      </c>
      <c r="D45" s="1" t="s">
        <v>172</v>
      </c>
      <c r="E45" s="1" t="s">
        <v>166</v>
      </c>
      <c r="F45" s="1" t="s">
        <v>84</v>
      </c>
      <c r="G45" s="1">
        <v>8430.0000325292349</v>
      </c>
      <c r="H45" s="1">
        <v>0</v>
      </c>
      <c r="I45">
        <f t="shared" ref="I45:I59" si="28">(V45-W45*(1000-X45)/(1000-Y45))*AS45</f>
        <v>1.6297916766508724</v>
      </c>
      <c r="J45">
        <f t="shared" ref="J45:J59" si="29">IF(BD45&lt;&gt;0,1/(1/BD45-1/R45),0)</f>
        <v>3.1477704466431458E-2</v>
      </c>
      <c r="K45">
        <f t="shared" ref="K45:K59" si="30">((BG45-AT45/2)*W45-I45)/(BG45+AT45/2)</f>
        <v>403.01089896552094</v>
      </c>
      <c r="L45">
        <f t="shared" ref="L45:L59" si="31">AT45*1000</f>
        <v>0.5580917941614516</v>
      </c>
      <c r="M45">
        <f t="shared" ref="M45:M59" si="32">(AY45-BE45)</f>
        <v>1.7110311847501212</v>
      </c>
      <c r="N45">
        <f t="shared" ref="N45:N59" si="33">(T45+AX45*H45)</f>
        <v>30.196743011474609</v>
      </c>
      <c r="O45" s="1">
        <v>2</v>
      </c>
      <c r="P45">
        <f t="shared" ref="P45:P59" si="34">(O45*AM45+AN45)</f>
        <v>4.644859790802002</v>
      </c>
      <c r="Q45" s="1">
        <v>0</v>
      </c>
      <c r="R45">
        <f t="shared" ref="R45:R59" si="35">P45*(Q45+1)*(Q45+1)/(Q45*Q45+1)</f>
        <v>4.644859790802002</v>
      </c>
      <c r="S45" s="1">
        <v>30.99005126953125</v>
      </c>
      <c r="T45" s="1">
        <v>30.196743011474609</v>
      </c>
      <c r="U45" s="1">
        <v>31.117050170898438</v>
      </c>
      <c r="V45" s="1">
        <v>499.96771240234375</v>
      </c>
      <c r="W45" s="1">
        <v>499.20440673828125</v>
      </c>
      <c r="X45" s="1">
        <v>25.941154479980469</v>
      </c>
      <c r="Y45" s="1">
        <v>26.158536911010742</v>
      </c>
      <c r="Z45" s="1">
        <v>57.137218475341797</v>
      </c>
      <c r="AA45" s="1">
        <v>57.616020202636719</v>
      </c>
      <c r="AB45" s="1">
        <v>500.03390502929688</v>
      </c>
      <c r="AC45" s="1">
        <v>114.91915130615234</v>
      </c>
      <c r="AD45" s="1">
        <v>4.7081936150789261E-2</v>
      </c>
      <c r="AE45" s="1">
        <v>99.3099365234375</v>
      </c>
      <c r="AF45" s="1">
        <v>-2.5823180675506592</v>
      </c>
      <c r="AG45" s="1">
        <v>0.22365078330039978</v>
      </c>
      <c r="AH45" s="1">
        <v>1.8535654991865158E-2</v>
      </c>
      <c r="AI45" s="1">
        <v>2.673580776900053E-3</v>
      </c>
      <c r="AJ45" s="1">
        <v>1.7857227474451065E-2</v>
      </c>
      <c r="AK45" s="1">
        <v>2.3035041522234678E-3</v>
      </c>
      <c r="AL45" s="1">
        <v>0.5</v>
      </c>
      <c r="AM45" s="1">
        <v>-1.355140209197998</v>
      </c>
      <c r="AN45" s="1">
        <v>7.355140209197998</v>
      </c>
      <c r="AO45" s="1">
        <v>1</v>
      </c>
      <c r="AP45" s="1">
        <v>0</v>
      </c>
      <c r="AQ45" s="1">
        <v>0.15999999642372131</v>
      </c>
      <c r="AR45" s="1">
        <v>111115</v>
      </c>
      <c r="AS45">
        <f t="shared" ref="AS45:AS59" si="36">AB45*0.000001/(O45*0.0001)</f>
        <v>2.5001695251464842</v>
      </c>
      <c r="AT45">
        <f t="shared" ref="AT45:AT59" si="37">(Y45-X45)/(1000-Y45)*AS45</f>
        <v>5.5809179416145159E-4</v>
      </c>
      <c r="AU45">
        <f t="shared" ref="AU45:AU59" si="38">(T45+273.15)</f>
        <v>303.34674301147459</v>
      </c>
      <c r="AV45">
        <f t="shared" ref="AV45:AV59" si="39">(S45+273.15)</f>
        <v>304.14005126953123</v>
      </c>
      <c r="AW45">
        <f t="shared" ref="AW45:AW59" si="40">(AC45*AO45+AD45*AP45)*AQ45</f>
        <v>18.387063798001464</v>
      </c>
      <c r="AX45">
        <f t="shared" ref="AX45:AX59" si="41">((AW45+0.00000010773*(AV45^4-AU45^4))-AT45*44100)/(P45*0.92*2*29.3+0.00000043092*AU45^3)</f>
        <v>1.2784114608021282E-2</v>
      </c>
      <c r="AY45">
        <f t="shared" ref="AY45:AY59" si="42">0.61365*EXP(17.502*N45/(240.97+N45))</f>
        <v>4.3088338249285947</v>
      </c>
      <c r="AZ45">
        <f t="shared" ref="AZ45:AZ59" si="43">AY45*1000/AE45</f>
        <v>43.387741204644655</v>
      </c>
      <c r="BA45">
        <f t="shared" ref="BA45:BA59" si="44">(AZ45-Y45)</f>
        <v>17.229204293633913</v>
      </c>
      <c r="BB45">
        <f t="shared" ref="BB45:BB59" si="45">IF(H45,T45,(S45+T45)/2)</f>
        <v>30.59339714050293</v>
      </c>
      <c r="BC45">
        <f t="shared" ref="BC45:BC59" si="46">0.61365*EXP(17.502*BB45/(240.97+BB45))</f>
        <v>4.407838805347934</v>
      </c>
      <c r="BD45">
        <f t="shared" ref="BD45:BD59" si="47">IF(BA45&lt;&gt;0,(1000-(AZ45+Y45)/2)/BA45*AT45,0)</f>
        <v>3.1265819443274223E-2</v>
      </c>
      <c r="BE45">
        <f t="shared" ref="BE45:BE59" si="48">Y45*AE45/1000</f>
        <v>2.5978026401784735</v>
      </c>
      <c r="BF45">
        <f t="shared" ref="BF45:BF59" si="49">(BC45-BE45)</f>
        <v>1.8100361651694605</v>
      </c>
      <c r="BG45">
        <f t="shared" ref="BG45:BG59" si="50">1/(1.6/J45+1.37/R45)</f>
        <v>1.9560063870794401E-2</v>
      </c>
      <c r="BH45">
        <f t="shared" ref="BH45:BH59" si="51">K45*AE45*0.001</f>
        <v>40.022986794519369</v>
      </c>
      <c r="BI45">
        <f t="shared" ref="BI45:BI59" si="52">K45/W45</f>
        <v>0.80730637295196828</v>
      </c>
      <c r="BJ45">
        <f t="shared" ref="BJ45:BJ59" si="53">(1-AT45*AE45/AY45/J45)*100</f>
        <v>59.136501820697575</v>
      </c>
      <c r="BK45">
        <f t="shared" ref="BK45:BK59" si="54">(W45-I45/(R45/1.35))</f>
        <v>498.73071778692997</v>
      </c>
      <c r="BL45">
        <f t="shared" ref="BL45:BL59" si="55">I45*BJ45/100/BK45</f>
        <v>1.9325093686087739E-3</v>
      </c>
    </row>
    <row r="46" spans="1:64" x14ac:dyDescent="0.2">
      <c r="A46" s="1">
        <v>46</v>
      </c>
      <c r="B46" s="1" t="s">
        <v>173</v>
      </c>
      <c r="C46" s="1" t="s">
        <v>88</v>
      </c>
      <c r="D46" s="1" t="s">
        <v>168</v>
      </c>
      <c r="E46" s="1" t="s">
        <v>166</v>
      </c>
      <c r="F46" s="1" t="s">
        <v>84</v>
      </c>
      <c r="G46" s="1">
        <v>8565.500032494776</v>
      </c>
      <c r="H46" s="1">
        <v>0</v>
      </c>
      <c r="I46">
        <f t="shared" si="28"/>
        <v>2.4565636761866116</v>
      </c>
      <c r="J46">
        <f t="shared" si="29"/>
        <v>7.4257954856176256E-2</v>
      </c>
      <c r="K46">
        <f t="shared" si="30"/>
        <v>432.07694623312364</v>
      </c>
      <c r="L46">
        <f t="shared" si="31"/>
        <v>1.2730323369957843</v>
      </c>
      <c r="M46">
        <f t="shared" si="32"/>
        <v>1.6694786633215024</v>
      </c>
      <c r="N46">
        <f t="shared" si="33"/>
        <v>30.119375228881836</v>
      </c>
      <c r="O46" s="1">
        <v>2</v>
      </c>
      <c r="P46">
        <f t="shared" si="34"/>
        <v>4.644859790802002</v>
      </c>
      <c r="Q46" s="1">
        <v>0</v>
      </c>
      <c r="R46">
        <f t="shared" si="35"/>
        <v>4.644859790802002</v>
      </c>
      <c r="S46" s="1">
        <v>30.993661880493164</v>
      </c>
      <c r="T46" s="1">
        <v>30.119375228881836</v>
      </c>
      <c r="U46" s="1">
        <v>31.116777420043945</v>
      </c>
      <c r="V46" s="1">
        <v>499.90811157226562</v>
      </c>
      <c r="W46" s="1">
        <v>498.67156982421875</v>
      </c>
      <c r="X46" s="1">
        <v>25.890085220336914</v>
      </c>
      <c r="Y46" s="1">
        <v>26.385856628417969</v>
      </c>
      <c r="Z46" s="1">
        <v>57.010684967041016</v>
      </c>
      <c r="AA46" s="1">
        <v>58.102390289306641</v>
      </c>
      <c r="AB46" s="1">
        <v>500.00555419921875</v>
      </c>
      <c r="AC46" s="1">
        <v>115.19116973876953</v>
      </c>
      <c r="AD46" s="1">
        <v>8.6547158658504486E-2</v>
      </c>
      <c r="AE46" s="1">
        <v>99.305915832519531</v>
      </c>
      <c r="AF46" s="1">
        <v>-2.5451643466949463</v>
      </c>
      <c r="AG46" s="1">
        <v>0.21225170791149139</v>
      </c>
      <c r="AH46" s="1">
        <v>4.655846580862999E-2</v>
      </c>
      <c r="AI46" s="1">
        <v>4.7102184034883976E-3</v>
      </c>
      <c r="AJ46" s="1">
        <v>1.3631720095872879E-2</v>
      </c>
      <c r="AK46" s="1">
        <v>4.5246751978993416E-3</v>
      </c>
      <c r="AL46" s="1">
        <v>0.75</v>
      </c>
      <c r="AM46" s="1">
        <v>-1.355140209197998</v>
      </c>
      <c r="AN46" s="1">
        <v>7.355140209197998</v>
      </c>
      <c r="AO46" s="1">
        <v>1</v>
      </c>
      <c r="AP46" s="1">
        <v>0</v>
      </c>
      <c r="AQ46" s="1">
        <v>0.15999999642372131</v>
      </c>
      <c r="AR46" s="1">
        <v>111115</v>
      </c>
      <c r="AS46">
        <f t="shared" si="36"/>
        <v>2.5000277709960934</v>
      </c>
      <c r="AT46">
        <f t="shared" si="37"/>
        <v>1.2730323369957843E-3</v>
      </c>
      <c r="AU46">
        <f t="shared" si="38"/>
        <v>303.26937522888181</v>
      </c>
      <c r="AV46">
        <f t="shared" si="39"/>
        <v>304.14366188049314</v>
      </c>
      <c r="AW46">
        <f t="shared" si="40"/>
        <v>18.4305867462474</v>
      </c>
      <c r="AX46">
        <f t="shared" si="41"/>
        <v>-0.1034786543609352</v>
      </c>
      <c r="AY46">
        <f t="shared" si="42"/>
        <v>4.2897503208321046</v>
      </c>
      <c r="AZ46">
        <f t="shared" si="43"/>
        <v>43.197329029891975</v>
      </c>
      <c r="BA46">
        <f t="shared" si="44"/>
        <v>16.811472401474006</v>
      </c>
      <c r="BB46">
        <f t="shared" si="45"/>
        <v>30.5565185546875</v>
      </c>
      <c r="BC46">
        <f t="shared" si="46"/>
        <v>4.3985510838441781</v>
      </c>
      <c r="BD46">
        <f t="shared" si="47"/>
        <v>7.3089464439827709E-2</v>
      </c>
      <c r="BE46">
        <f t="shared" si="48"/>
        <v>2.6202716575106022</v>
      </c>
      <c r="BF46">
        <f t="shared" si="49"/>
        <v>1.7782794263335759</v>
      </c>
      <c r="BG46">
        <f t="shared" si="50"/>
        <v>4.5784479152311569E-2</v>
      </c>
      <c r="BH46">
        <f t="shared" si="51"/>
        <v>42.907796855798644</v>
      </c>
      <c r="BI46">
        <f t="shared" si="52"/>
        <v>0.86645594491266131</v>
      </c>
      <c r="BJ46">
        <f t="shared" si="53"/>
        <v>60.313796316047586</v>
      </c>
      <c r="BK46">
        <f t="shared" si="54"/>
        <v>497.95758466380141</v>
      </c>
      <c r="BL46">
        <f t="shared" si="55"/>
        <v>2.9754478245964363E-3</v>
      </c>
    </row>
    <row r="47" spans="1:64" x14ac:dyDescent="0.2">
      <c r="A47" s="1">
        <v>47</v>
      </c>
      <c r="B47" s="1" t="s">
        <v>174</v>
      </c>
      <c r="C47" s="1" t="s">
        <v>82</v>
      </c>
      <c r="D47" s="1" t="s">
        <v>175</v>
      </c>
      <c r="E47" s="1" t="s">
        <v>166</v>
      </c>
      <c r="F47" s="1" t="s">
        <v>84</v>
      </c>
      <c r="G47" s="1">
        <v>8675.500032494776</v>
      </c>
      <c r="H47" s="1">
        <v>0</v>
      </c>
      <c r="I47">
        <f t="shared" si="28"/>
        <v>0.58208972684857951</v>
      </c>
      <c r="J47">
        <f t="shared" si="29"/>
        <v>3.4765868186839313E-2</v>
      </c>
      <c r="K47">
        <f t="shared" si="30"/>
        <v>458.77026433579596</v>
      </c>
      <c r="L47">
        <f t="shared" si="31"/>
        <v>0.63051541839861791</v>
      </c>
      <c r="M47">
        <f t="shared" si="32"/>
        <v>1.7509506154389012</v>
      </c>
      <c r="N47">
        <f t="shared" si="33"/>
        <v>30.365312576293945</v>
      </c>
      <c r="O47" s="1">
        <v>2</v>
      </c>
      <c r="P47">
        <f t="shared" si="34"/>
        <v>4.644859790802002</v>
      </c>
      <c r="Q47" s="1">
        <v>0</v>
      </c>
      <c r="R47">
        <f t="shared" si="35"/>
        <v>4.644859790802002</v>
      </c>
      <c r="S47" s="1">
        <v>31.085859298706055</v>
      </c>
      <c r="T47" s="1">
        <v>30.365312576293945</v>
      </c>
      <c r="U47" s="1">
        <v>31.192668914794922</v>
      </c>
      <c r="V47" s="1">
        <v>500.08563232421875</v>
      </c>
      <c r="W47" s="1">
        <v>499.72677612304688</v>
      </c>
      <c r="X47" s="1">
        <v>25.933996200561523</v>
      </c>
      <c r="Y47" s="1">
        <v>26.179590225219727</v>
      </c>
      <c r="Z47" s="1">
        <v>56.806537628173828</v>
      </c>
      <c r="AA47" s="1">
        <v>57.344493865966797</v>
      </c>
      <c r="AB47" s="1">
        <v>500.01931762695312</v>
      </c>
      <c r="AC47" s="1">
        <v>114.48848724365234</v>
      </c>
      <c r="AD47" s="1">
        <v>1.7828650772571564E-2</v>
      </c>
      <c r="AE47" s="1">
        <v>99.303268432617188</v>
      </c>
      <c r="AF47" s="1">
        <v>-2.5344939231872559</v>
      </c>
      <c r="AG47" s="1">
        <v>0.22117285430431366</v>
      </c>
      <c r="AH47" s="1">
        <v>3.6794375628232956E-2</v>
      </c>
      <c r="AI47" s="1">
        <v>2.1198242902755737E-3</v>
      </c>
      <c r="AJ47" s="1">
        <v>3.2411690801382065E-2</v>
      </c>
      <c r="AK47" s="1">
        <v>3.7415933329612017E-3</v>
      </c>
      <c r="AL47" s="1">
        <v>0.5</v>
      </c>
      <c r="AM47" s="1">
        <v>-1.355140209197998</v>
      </c>
      <c r="AN47" s="1">
        <v>7.355140209197998</v>
      </c>
      <c r="AO47" s="1">
        <v>1</v>
      </c>
      <c r="AP47" s="1">
        <v>0</v>
      </c>
      <c r="AQ47" s="1">
        <v>0.15999999642372131</v>
      </c>
      <c r="AR47" s="1">
        <v>111115</v>
      </c>
      <c r="AS47">
        <f t="shared" si="36"/>
        <v>2.5000965881347654</v>
      </c>
      <c r="AT47">
        <f t="shared" si="37"/>
        <v>6.3051541839861795E-4</v>
      </c>
      <c r="AU47">
        <f t="shared" si="38"/>
        <v>303.51531257629392</v>
      </c>
      <c r="AV47">
        <f t="shared" si="39"/>
        <v>304.23585929870603</v>
      </c>
      <c r="AW47">
        <f t="shared" si="40"/>
        <v>18.318157549541638</v>
      </c>
      <c r="AX47">
        <f t="shared" si="41"/>
        <v>-2.9527713060508508E-3</v>
      </c>
      <c r="AY47">
        <f t="shared" si="42"/>
        <v>4.3506694910298167</v>
      </c>
      <c r="AZ47">
        <f t="shared" si="43"/>
        <v>43.811946572352639</v>
      </c>
      <c r="BA47">
        <f t="shared" si="44"/>
        <v>17.632356347132912</v>
      </c>
      <c r="BB47">
        <f t="shared" si="45"/>
        <v>30.7255859375</v>
      </c>
      <c r="BC47">
        <f t="shared" si="46"/>
        <v>4.4412705462008075</v>
      </c>
      <c r="BD47">
        <f t="shared" si="47"/>
        <v>3.4507585649119009E-2</v>
      </c>
      <c r="BE47">
        <f t="shared" si="48"/>
        <v>2.5997188755909155</v>
      </c>
      <c r="BF47">
        <f t="shared" si="49"/>
        <v>1.841551670609892</v>
      </c>
      <c r="BG47">
        <f t="shared" si="50"/>
        <v>2.1590298331343964E-2</v>
      </c>
      <c r="BH47">
        <f t="shared" si="51"/>
        <v>45.557386708240287</v>
      </c>
      <c r="BI47">
        <f t="shared" si="52"/>
        <v>0.91804219076472648</v>
      </c>
      <c r="BJ47">
        <f t="shared" si="53"/>
        <v>58.604790726848542</v>
      </c>
      <c r="BK47">
        <f t="shared" si="54"/>
        <v>499.55759531530714</v>
      </c>
      <c r="BL47">
        <f t="shared" si="55"/>
        <v>6.8286914153868649E-4</v>
      </c>
    </row>
    <row r="48" spans="1:64" x14ac:dyDescent="0.2">
      <c r="A48" s="1">
        <v>48</v>
      </c>
      <c r="B48" s="1" t="s">
        <v>176</v>
      </c>
      <c r="C48" s="1" t="s">
        <v>82</v>
      </c>
      <c r="D48" s="1" t="s">
        <v>177</v>
      </c>
      <c r="E48" s="1" t="s">
        <v>166</v>
      </c>
      <c r="F48" s="1" t="s">
        <v>84</v>
      </c>
      <c r="G48" s="1">
        <v>8770.0000325292349</v>
      </c>
      <c r="H48" s="1">
        <v>0</v>
      </c>
      <c r="I48">
        <f t="shared" si="28"/>
        <v>3.588171948043454</v>
      </c>
      <c r="J48">
        <f t="shared" si="29"/>
        <v>3.7031202506025797E-2</v>
      </c>
      <c r="K48">
        <f t="shared" si="30"/>
        <v>330.15795299230962</v>
      </c>
      <c r="L48">
        <f t="shared" si="31"/>
        <v>0.67882191529908431</v>
      </c>
      <c r="M48">
        <f t="shared" si="32"/>
        <v>1.770152212316217</v>
      </c>
      <c r="N48">
        <f t="shared" si="33"/>
        <v>30.483129501342773</v>
      </c>
      <c r="O48" s="1">
        <v>2</v>
      </c>
      <c r="P48">
        <f t="shared" si="34"/>
        <v>4.644859790802002</v>
      </c>
      <c r="Q48" s="1">
        <v>0</v>
      </c>
      <c r="R48">
        <f t="shared" si="35"/>
        <v>4.644859790802002</v>
      </c>
      <c r="S48" s="1">
        <v>31.224306106567383</v>
      </c>
      <c r="T48" s="1">
        <v>30.483129501342773</v>
      </c>
      <c r="U48" s="1">
        <v>31.315906524658203</v>
      </c>
      <c r="V48" s="1">
        <v>500.05514526367188</v>
      </c>
      <c r="W48" s="1">
        <v>498.484619140625</v>
      </c>
      <c r="X48" s="1">
        <v>26.020101547241211</v>
      </c>
      <c r="Y48" s="1">
        <v>26.284477233886719</v>
      </c>
      <c r="Z48" s="1">
        <v>56.543880462646484</v>
      </c>
      <c r="AA48" s="1">
        <v>57.118389129638672</v>
      </c>
      <c r="AB48" s="1">
        <v>500.03042602539062</v>
      </c>
      <c r="AC48" s="1">
        <v>114.14867401123047</v>
      </c>
      <c r="AD48" s="1">
        <v>5.9501376003026962E-2</v>
      </c>
      <c r="AE48" s="1">
        <v>99.296890258789062</v>
      </c>
      <c r="AF48" s="1">
        <v>-2.5381362438201904</v>
      </c>
      <c r="AG48" s="1">
        <v>0.21801228821277618</v>
      </c>
      <c r="AH48" s="1">
        <v>3.9742890745401382E-2</v>
      </c>
      <c r="AI48" s="1">
        <v>3.4052012488245964E-3</v>
      </c>
      <c r="AJ48" s="1">
        <v>1.4207889325916767E-2</v>
      </c>
      <c r="AK48" s="1">
        <v>4.9952040426433086E-3</v>
      </c>
      <c r="AL48" s="1">
        <v>0.75</v>
      </c>
      <c r="AM48" s="1">
        <v>-1.355140209197998</v>
      </c>
      <c r="AN48" s="1">
        <v>7.355140209197998</v>
      </c>
      <c r="AO48" s="1">
        <v>1</v>
      </c>
      <c r="AP48" s="1">
        <v>0</v>
      </c>
      <c r="AQ48" s="1">
        <v>0.15999999642372131</v>
      </c>
      <c r="AR48" s="1">
        <v>111115</v>
      </c>
      <c r="AS48">
        <f t="shared" si="36"/>
        <v>2.5001521301269527</v>
      </c>
      <c r="AT48">
        <f t="shared" si="37"/>
        <v>6.7882191529908427E-4</v>
      </c>
      <c r="AU48">
        <f t="shared" si="38"/>
        <v>303.63312950134275</v>
      </c>
      <c r="AV48">
        <f t="shared" si="39"/>
        <v>304.37430610656736</v>
      </c>
      <c r="AW48">
        <f t="shared" si="40"/>
        <v>18.263787433569405</v>
      </c>
      <c r="AX48">
        <f t="shared" si="41"/>
        <v>-1.0282399127434349E-2</v>
      </c>
      <c r="AY48">
        <f t="shared" si="42"/>
        <v>4.3801190637191061</v>
      </c>
      <c r="AZ48">
        <f t="shared" si="43"/>
        <v>44.11134177821252</v>
      </c>
      <c r="BA48">
        <f t="shared" si="44"/>
        <v>17.826864544325801</v>
      </c>
      <c r="BB48">
        <f t="shared" si="45"/>
        <v>30.853717803955078</v>
      </c>
      <c r="BC48">
        <f t="shared" si="46"/>
        <v>4.473886866336108</v>
      </c>
      <c r="BD48">
        <f t="shared" si="47"/>
        <v>3.6738305904844282E-2</v>
      </c>
      <c r="BE48">
        <f t="shared" si="48"/>
        <v>2.6099668514028891</v>
      </c>
      <c r="BF48">
        <f t="shared" si="49"/>
        <v>1.8639200149332189</v>
      </c>
      <c r="BG48">
        <f t="shared" si="50"/>
        <v>2.2987577699607388E-2</v>
      </c>
      <c r="BH48">
        <f t="shared" si="51"/>
        <v>32.783658026343808</v>
      </c>
      <c r="BI48">
        <f t="shared" si="52"/>
        <v>0.66232324993596325</v>
      </c>
      <c r="BJ48">
        <f t="shared" si="53"/>
        <v>58.443614018740739</v>
      </c>
      <c r="BK48">
        <f t="shared" si="54"/>
        <v>497.44173897889203</v>
      </c>
      <c r="BL48">
        <f t="shared" si="55"/>
        <v>4.2156843692849645E-3</v>
      </c>
    </row>
    <row r="49" spans="1:64" x14ac:dyDescent="0.2">
      <c r="A49" s="1">
        <v>49</v>
      </c>
      <c r="B49" s="1" t="s">
        <v>178</v>
      </c>
      <c r="C49" s="1" t="s">
        <v>91</v>
      </c>
      <c r="D49" s="1" t="s">
        <v>179</v>
      </c>
      <c r="E49" s="1" t="s">
        <v>166</v>
      </c>
      <c r="F49" s="1" t="s">
        <v>84</v>
      </c>
      <c r="G49" s="1">
        <v>8898.500032494776</v>
      </c>
      <c r="H49" s="1">
        <v>0</v>
      </c>
      <c r="I49">
        <f t="shared" si="28"/>
        <v>1.4413094241988611</v>
      </c>
      <c r="J49">
        <f t="shared" si="29"/>
        <v>5.121528748826952E-2</v>
      </c>
      <c r="K49">
        <f t="shared" si="30"/>
        <v>439.90009697212855</v>
      </c>
      <c r="L49">
        <f t="shared" si="31"/>
        <v>0.93766259340870739</v>
      </c>
      <c r="M49">
        <f t="shared" si="32"/>
        <v>1.7727913070629064</v>
      </c>
      <c r="N49">
        <f t="shared" si="33"/>
        <v>30.587907791137695</v>
      </c>
      <c r="O49" s="1">
        <v>2</v>
      </c>
      <c r="P49">
        <f t="shared" si="34"/>
        <v>4.644859790802002</v>
      </c>
      <c r="Q49" s="1">
        <v>0</v>
      </c>
      <c r="R49">
        <f t="shared" si="35"/>
        <v>4.644859790802002</v>
      </c>
      <c r="S49" s="1">
        <v>31.354028701782227</v>
      </c>
      <c r="T49" s="1">
        <v>30.587907791137695</v>
      </c>
      <c r="U49" s="1">
        <v>31.420820236206055</v>
      </c>
      <c r="V49" s="1">
        <v>500.00146484375</v>
      </c>
      <c r="W49" s="1">
        <v>499.23773193359375</v>
      </c>
      <c r="X49" s="1">
        <v>26.158748626708984</v>
      </c>
      <c r="Y49" s="1">
        <v>26.523847579956055</v>
      </c>
      <c r="Z49" s="1">
        <v>56.425621032714844</v>
      </c>
      <c r="AA49" s="1">
        <v>57.213157653808594</v>
      </c>
      <c r="AB49" s="1">
        <v>500.0245361328125</v>
      </c>
      <c r="AC49" s="1">
        <v>113.92897033691406</v>
      </c>
      <c r="AD49" s="1">
        <v>2.4579461663961411E-2</v>
      </c>
      <c r="AE49" s="1">
        <v>99.294189453125</v>
      </c>
      <c r="AF49" s="1">
        <v>-2.4994385242462158</v>
      </c>
      <c r="AG49" s="1">
        <v>0.21685127913951874</v>
      </c>
      <c r="AH49" s="1">
        <v>1.4902236871421337E-2</v>
      </c>
      <c r="AI49" s="1">
        <v>5.0503695383667946E-3</v>
      </c>
      <c r="AJ49" s="1">
        <v>2.673548087477684E-2</v>
      </c>
      <c r="AK49" s="1">
        <v>2.1038881968706846E-3</v>
      </c>
      <c r="AL49" s="1">
        <v>0.5</v>
      </c>
      <c r="AM49" s="1">
        <v>-1.355140209197998</v>
      </c>
      <c r="AN49" s="1">
        <v>7.355140209197998</v>
      </c>
      <c r="AO49" s="1">
        <v>1</v>
      </c>
      <c r="AP49" s="1">
        <v>0</v>
      </c>
      <c r="AQ49" s="1">
        <v>0.15999999642372131</v>
      </c>
      <c r="AR49" s="1">
        <v>111115</v>
      </c>
      <c r="AS49">
        <f t="shared" si="36"/>
        <v>2.5001226806640622</v>
      </c>
      <c r="AT49">
        <f t="shared" si="37"/>
        <v>9.3766259340870739E-4</v>
      </c>
      <c r="AU49">
        <f t="shared" si="38"/>
        <v>303.73790779113767</v>
      </c>
      <c r="AV49">
        <f t="shared" si="39"/>
        <v>304.5040287017822</v>
      </c>
      <c r="AW49">
        <f t="shared" si="40"/>
        <v>18.228634846464502</v>
      </c>
      <c r="AX49">
        <f t="shared" si="41"/>
        <v>-5.2711482713563372E-2</v>
      </c>
      <c r="AY49">
        <f t="shared" si="42"/>
        <v>4.4064552536928741</v>
      </c>
      <c r="AZ49">
        <f t="shared" si="43"/>
        <v>44.377775557280543</v>
      </c>
      <c r="BA49">
        <f t="shared" si="44"/>
        <v>17.853927977324489</v>
      </c>
      <c r="BB49">
        <f t="shared" si="45"/>
        <v>30.970968246459961</v>
      </c>
      <c r="BC49">
        <f t="shared" si="46"/>
        <v>4.5039159172053411</v>
      </c>
      <c r="BD49">
        <f t="shared" si="47"/>
        <v>5.0656734733303545E-2</v>
      </c>
      <c r="BE49">
        <f t="shared" si="48"/>
        <v>2.6336639466299676</v>
      </c>
      <c r="BF49">
        <f t="shared" si="49"/>
        <v>1.8702519705753735</v>
      </c>
      <c r="BG49">
        <f t="shared" si="50"/>
        <v>3.1710172330440656E-2</v>
      </c>
      <c r="BH49">
        <f t="shared" si="51"/>
        <v>43.679523569198594</v>
      </c>
      <c r="BI49">
        <f t="shared" si="52"/>
        <v>0.88114352909255267</v>
      </c>
      <c r="BJ49">
        <f t="shared" si="53"/>
        <v>58.744538792712333</v>
      </c>
      <c r="BK49">
        <f t="shared" si="54"/>
        <v>498.8188241924986</v>
      </c>
      <c r="BL49">
        <f t="shared" si="55"/>
        <v>1.6973909819705871E-3</v>
      </c>
    </row>
    <row r="50" spans="1:64" x14ac:dyDescent="0.2">
      <c r="A50" s="1">
        <v>50</v>
      </c>
      <c r="B50" s="1" t="s">
        <v>180</v>
      </c>
      <c r="C50" s="1" t="s">
        <v>91</v>
      </c>
      <c r="D50" s="1" t="s">
        <v>177</v>
      </c>
      <c r="E50" s="1" t="s">
        <v>166</v>
      </c>
      <c r="F50" s="1" t="s">
        <v>84</v>
      </c>
      <c r="G50" s="1">
        <v>9042.500032494776</v>
      </c>
      <c r="H50" s="1">
        <v>0</v>
      </c>
      <c r="I50">
        <f t="shared" si="28"/>
        <v>1.6693067894024316</v>
      </c>
      <c r="J50">
        <f t="shared" si="29"/>
        <v>2.0194924617182256E-2</v>
      </c>
      <c r="K50">
        <f t="shared" si="30"/>
        <v>353.64995942635369</v>
      </c>
      <c r="L50">
        <f t="shared" si="31"/>
        <v>0.3786344696593742</v>
      </c>
      <c r="M50">
        <f t="shared" si="32"/>
        <v>1.8033378677866687</v>
      </c>
      <c r="N50">
        <f t="shared" si="33"/>
        <v>30.644992828369141</v>
      </c>
      <c r="O50" s="1">
        <v>2</v>
      </c>
      <c r="P50">
        <f t="shared" si="34"/>
        <v>4.644859790802002</v>
      </c>
      <c r="Q50" s="1">
        <v>0</v>
      </c>
      <c r="R50">
        <f t="shared" si="35"/>
        <v>4.644859790802002</v>
      </c>
      <c r="S50" s="1">
        <v>31.360681533813477</v>
      </c>
      <c r="T50" s="1">
        <v>30.644992828369141</v>
      </c>
      <c r="U50" s="1">
        <v>31.463909149169922</v>
      </c>
      <c r="V50" s="1">
        <v>499.98141479492188</v>
      </c>
      <c r="W50" s="1">
        <v>499.23812866210938</v>
      </c>
      <c r="X50" s="1">
        <v>26.216018676757812</v>
      </c>
      <c r="Y50" s="1">
        <v>26.363470077514648</v>
      </c>
      <c r="Z50" s="1">
        <v>56.523109436035156</v>
      </c>
      <c r="AA50" s="1">
        <v>56.841022491455078</v>
      </c>
      <c r="AB50" s="1">
        <v>500.0323486328125</v>
      </c>
      <c r="AC50" s="1">
        <v>114.50297546386719</v>
      </c>
      <c r="AD50" s="1">
        <v>3.7647832185029984E-2</v>
      </c>
      <c r="AE50" s="1">
        <v>99.2860107421875</v>
      </c>
      <c r="AF50" s="1">
        <v>-2.5894744396209717</v>
      </c>
      <c r="AG50" s="1">
        <v>0.22599281370639801</v>
      </c>
      <c r="AH50" s="1">
        <v>5.6432168930768967E-2</v>
      </c>
      <c r="AI50" s="1">
        <v>4.9010608345270157E-3</v>
      </c>
      <c r="AJ50" s="1">
        <v>6.0939125716686249E-2</v>
      </c>
      <c r="AK50" s="1">
        <v>5.009691696614027E-3</v>
      </c>
      <c r="AL50" s="1">
        <v>0.75</v>
      </c>
      <c r="AM50" s="1">
        <v>-1.355140209197998</v>
      </c>
      <c r="AN50" s="1">
        <v>7.355140209197998</v>
      </c>
      <c r="AO50" s="1">
        <v>1</v>
      </c>
      <c r="AP50" s="1">
        <v>0</v>
      </c>
      <c r="AQ50" s="1">
        <v>0.15999999642372131</v>
      </c>
      <c r="AR50" s="1">
        <v>111115</v>
      </c>
      <c r="AS50">
        <f t="shared" si="36"/>
        <v>2.5001617431640621</v>
      </c>
      <c r="AT50">
        <f t="shared" si="37"/>
        <v>3.786344696593742E-4</v>
      </c>
      <c r="AU50">
        <f t="shared" si="38"/>
        <v>303.79499282836912</v>
      </c>
      <c r="AV50">
        <f t="shared" si="39"/>
        <v>304.51068153381345</v>
      </c>
      <c r="AW50">
        <f t="shared" si="40"/>
        <v>18.320475664724199</v>
      </c>
      <c r="AX50">
        <f t="shared" si="41"/>
        <v>3.9239670654174795E-2</v>
      </c>
      <c r="AY50">
        <f t="shared" si="42"/>
        <v>4.4208616411041266</v>
      </c>
      <c r="AZ50">
        <f t="shared" si="43"/>
        <v>44.526531059683954</v>
      </c>
      <c r="BA50">
        <f t="shared" si="44"/>
        <v>18.163060982169306</v>
      </c>
      <c r="BB50">
        <f t="shared" si="45"/>
        <v>31.002837181091309</v>
      </c>
      <c r="BC50">
        <f t="shared" si="46"/>
        <v>4.5121081630927078</v>
      </c>
      <c r="BD50">
        <f t="shared" si="47"/>
        <v>2.0107501209489804E-2</v>
      </c>
      <c r="BE50">
        <f t="shared" si="48"/>
        <v>2.6175237733174579</v>
      </c>
      <c r="BF50">
        <f t="shared" si="49"/>
        <v>1.8945843897752499</v>
      </c>
      <c r="BG50">
        <f t="shared" si="50"/>
        <v>1.2575013570600558E-2</v>
      </c>
      <c r="BH50">
        <f t="shared" si="51"/>
        <v>35.112493670579127</v>
      </c>
      <c r="BI50">
        <f t="shared" si="52"/>
        <v>0.70837930663286419</v>
      </c>
      <c r="BJ50">
        <f t="shared" si="53"/>
        <v>57.892539487384134</v>
      </c>
      <c r="BK50">
        <f t="shared" si="54"/>
        <v>498.75295488567895</v>
      </c>
      <c r="BL50">
        <f t="shared" si="55"/>
        <v>1.9376408355152505E-3</v>
      </c>
    </row>
    <row r="51" spans="1:64" x14ac:dyDescent="0.2">
      <c r="A51" s="1">
        <v>51</v>
      </c>
      <c r="B51" s="1" t="s">
        <v>181</v>
      </c>
      <c r="C51" s="1" t="s">
        <v>88</v>
      </c>
      <c r="D51" s="1" t="s">
        <v>179</v>
      </c>
      <c r="E51" s="1" t="s">
        <v>166</v>
      </c>
      <c r="F51" s="1" t="s">
        <v>84</v>
      </c>
      <c r="G51" s="1">
        <v>9254.500031943433</v>
      </c>
      <c r="H51" s="1">
        <v>0</v>
      </c>
      <c r="I51">
        <f t="shared" si="28"/>
        <v>0.91855407853464777</v>
      </c>
      <c r="J51">
        <f t="shared" si="29"/>
        <v>2.3414640940228399E-2</v>
      </c>
      <c r="K51">
        <f t="shared" si="30"/>
        <v>422.81184683458673</v>
      </c>
      <c r="L51">
        <f t="shared" si="31"/>
        <v>0.43338410146405498</v>
      </c>
      <c r="M51">
        <f t="shared" si="32"/>
        <v>1.7818473469235152</v>
      </c>
      <c r="N51">
        <f t="shared" si="33"/>
        <v>30.495946884155273</v>
      </c>
      <c r="O51" s="1">
        <v>2</v>
      </c>
      <c r="P51">
        <f t="shared" si="34"/>
        <v>4.644859790802002</v>
      </c>
      <c r="Q51" s="1">
        <v>0</v>
      </c>
      <c r="R51">
        <f t="shared" si="35"/>
        <v>4.644859790802002</v>
      </c>
      <c r="S51" s="1">
        <v>31.215110778808594</v>
      </c>
      <c r="T51" s="1">
        <v>30.495946884155273</v>
      </c>
      <c r="U51" s="1">
        <v>31.326528549194336</v>
      </c>
      <c r="V51" s="1">
        <v>500.02151489257812</v>
      </c>
      <c r="W51" s="1">
        <v>499.5675048828125</v>
      </c>
      <c r="X51" s="1">
        <v>26.035184860229492</v>
      </c>
      <c r="Y51" s="1">
        <v>26.203990936279297</v>
      </c>
      <c r="Z51" s="1">
        <v>56.595649719238281</v>
      </c>
      <c r="AA51" s="1">
        <v>56.962600708007812</v>
      </c>
      <c r="AB51" s="1">
        <v>500.01483154296875</v>
      </c>
      <c r="AC51" s="1">
        <v>114.36627960205078</v>
      </c>
      <c r="AD51" s="1">
        <v>1.060190238058567E-2</v>
      </c>
      <c r="AE51" s="1">
        <v>99.278236389160156</v>
      </c>
      <c r="AF51" s="1">
        <v>-2.4584517478942871</v>
      </c>
      <c r="AG51" s="1">
        <v>0.22549042105674744</v>
      </c>
      <c r="AH51" s="1">
        <v>3.0197113752365112E-2</v>
      </c>
      <c r="AI51" s="1">
        <v>3.6962530575692654E-3</v>
      </c>
      <c r="AJ51" s="1">
        <v>8.8089808821678162E-2</v>
      </c>
      <c r="AK51" s="1">
        <v>4.6572508290410042E-3</v>
      </c>
      <c r="AL51" s="1">
        <v>0.75</v>
      </c>
      <c r="AM51" s="1">
        <v>-1.355140209197998</v>
      </c>
      <c r="AN51" s="1">
        <v>7.355140209197998</v>
      </c>
      <c r="AO51" s="1">
        <v>1</v>
      </c>
      <c r="AP51" s="1">
        <v>0</v>
      </c>
      <c r="AQ51" s="1">
        <v>0.15999999642372131</v>
      </c>
      <c r="AR51" s="1">
        <v>111115</v>
      </c>
      <c r="AS51">
        <f t="shared" si="36"/>
        <v>2.5000741577148435</v>
      </c>
      <c r="AT51">
        <f t="shared" si="37"/>
        <v>4.3338410146405497E-4</v>
      </c>
      <c r="AU51">
        <f t="shared" si="38"/>
        <v>303.64594688415525</v>
      </c>
      <c r="AV51">
        <f t="shared" si="39"/>
        <v>304.36511077880857</v>
      </c>
      <c r="AW51">
        <f t="shared" si="40"/>
        <v>18.298604327322437</v>
      </c>
      <c r="AX51">
        <f t="shared" si="41"/>
        <v>3.0072574885099217E-2</v>
      </c>
      <c r="AY51">
        <f t="shared" si="42"/>
        <v>4.3833333534348613</v>
      </c>
      <c r="AZ51">
        <f t="shared" si="43"/>
        <v>44.152006651817018</v>
      </c>
      <c r="BA51">
        <f t="shared" si="44"/>
        <v>17.948015715537721</v>
      </c>
      <c r="BB51">
        <f t="shared" si="45"/>
        <v>30.855528831481934</v>
      </c>
      <c r="BC51">
        <f t="shared" si="46"/>
        <v>4.4743493597615371</v>
      </c>
      <c r="BD51">
        <f t="shared" si="47"/>
        <v>2.3297200241662781E-2</v>
      </c>
      <c r="BE51">
        <f t="shared" si="48"/>
        <v>2.6014860065113461</v>
      </c>
      <c r="BF51">
        <f t="shared" si="49"/>
        <v>1.872863353250191</v>
      </c>
      <c r="BG51">
        <f t="shared" si="50"/>
        <v>1.4571256116499688E-2</v>
      </c>
      <c r="BH51">
        <f t="shared" si="51"/>
        <v>41.976014478181483</v>
      </c>
      <c r="BI51">
        <f t="shared" si="52"/>
        <v>0.84635578315641058</v>
      </c>
      <c r="BJ51">
        <f t="shared" si="53"/>
        <v>58.078672523004357</v>
      </c>
      <c r="BK51">
        <f t="shared" si="54"/>
        <v>499.30053277560756</v>
      </c>
      <c r="BL51">
        <f t="shared" si="55"/>
        <v>1.0684627397715863E-3</v>
      </c>
    </row>
    <row r="52" spans="1:64" x14ac:dyDescent="0.2">
      <c r="A52" s="1">
        <v>52</v>
      </c>
      <c r="B52" s="1" t="s">
        <v>182</v>
      </c>
      <c r="C52" s="1" t="s">
        <v>88</v>
      </c>
      <c r="D52" s="1" t="s">
        <v>179</v>
      </c>
      <c r="E52" s="1" t="s">
        <v>166</v>
      </c>
      <c r="F52" s="1" t="s">
        <v>84</v>
      </c>
      <c r="G52" s="1">
        <v>9329.500032494776</v>
      </c>
      <c r="H52" s="1">
        <v>0</v>
      </c>
      <c r="I52">
        <f t="shared" si="28"/>
        <v>1.0680624167325803</v>
      </c>
      <c r="J52">
        <f t="shared" si="29"/>
        <v>2.1075143636227069E-2</v>
      </c>
      <c r="K52">
        <f t="shared" si="30"/>
        <v>404.64066745009973</v>
      </c>
      <c r="L52">
        <f t="shared" si="31"/>
        <v>0.39128332332491866</v>
      </c>
      <c r="M52">
        <f t="shared" si="32"/>
        <v>1.7864553538595667</v>
      </c>
      <c r="N52">
        <f t="shared" si="33"/>
        <v>30.500444412231445</v>
      </c>
      <c r="O52" s="1">
        <v>2</v>
      </c>
      <c r="P52">
        <f t="shared" si="34"/>
        <v>4.644859790802002</v>
      </c>
      <c r="Q52" s="1">
        <v>0</v>
      </c>
      <c r="R52">
        <f t="shared" si="35"/>
        <v>4.644859790802002</v>
      </c>
      <c r="S52" s="1">
        <v>31.226373672485352</v>
      </c>
      <c r="T52" s="1">
        <v>30.500444412231445</v>
      </c>
      <c r="U52" s="1">
        <v>31.336801528930664</v>
      </c>
      <c r="V52" s="1">
        <v>500.02871704101562</v>
      </c>
      <c r="W52" s="1">
        <v>499.52334594726562</v>
      </c>
      <c r="X52" s="1">
        <v>26.016609191894531</v>
      </c>
      <c r="Y52" s="1">
        <v>26.169015884399414</v>
      </c>
      <c r="Z52" s="1">
        <v>56.518856048583984</v>
      </c>
      <c r="AA52" s="1">
        <v>56.849945068359375</v>
      </c>
      <c r="AB52" s="1">
        <v>500.03555297851562</v>
      </c>
      <c r="AC52" s="1">
        <v>114.31893920898438</v>
      </c>
      <c r="AD52" s="1">
        <v>4.0535107254981995E-2</v>
      </c>
      <c r="AE52" s="1">
        <v>99.2779541015625</v>
      </c>
      <c r="AF52" s="1">
        <v>-2.5375137329101562</v>
      </c>
      <c r="AG52" s="1">
        <v>0.22140812873840332</v>
      </c>
      <c r="AH52" s="1">
        <v>6.0570891946554184E-2</v>
      </c>
      <c r="AI52" s="1">
        <v>4.6415505930781364E-3</v>
      </c>
      <c r="AJ52" s="1">
        <v>4.5928638428449631E-2</v>
      </c>
      <c r="AK52" s="1">
        <v>2.7317504864186049E-3</v>
      </c>
      <c r="AL52" s="1">
        <v>0.75</v>
      </c>
      <c r="AM52" s="1">
        <v>-1.355140209197998</v>
      </c>
      <c r="AN52" s="1">
        <v>7.355140209197998</v>
      </c>
      <c r="AO52" s="1">
        <v>1</v>
      </c>
      <c r="AP52" s="1">
        <v>0</v>
      </c>
      <c r="AQ52" s="1">
        <v>0.15999999642372131</v>
      </c>
      <c r="AR52" s="1">
        <v>111115</v>
      </c>
      <c r="AS52">
        <f t="shared" si="36"/>
        <v>2.500177764892578</v>
      </c>
      <c r="AT52">
        <f t="shared" si="37"/>
        <v>3.9128332332491868E-4</v>
      </c>
      <c r="AU52">
        <f t="shared" si="38"/>
        <v>303.65044441223142</v>
      </c>
      <c r="AV52">
        <f t="shared" si="39"/>
        <v>304.37637367248533</v>
      </c>
      <c r="AW52">
        <f t="shared" si="40"/>
        <v>18.291029864601114</v>
      </c>
      <c r="AX52">
        <f t="shared" si="41"/>
        <v>3.7431833592810472E-2</v>
      </c>
      <c r="AY52">
        <f t="shared" si="42"/>
        <v>4.3844617117140317</v>
      </c>
      <c r="AZ52">
        <f t="shared" si="43"/>
        <v>44.163497841914392</v>
      </c>
      <c r="BA52">
        <f t="shared" si="44"/>
        <v>17.994481957514978</v>
      </c>
      <c r="BB52">
        <f t="shared" si="45"/>
        <v>30.863409042358398</v>
      </c>
      <c r="BC52">
        <f t="shared" si="46"/>
        <v>4.4763622634030602</v>
      </c>
      <c r="BD52">
        <f t="shared" si="47"/>
        <v>2.0979951207372272E-2</v>
      </c>
      <c r="BE52">
        <f t="shared" si="48"/>
        <v>2.598006357854465</v>
      </c>
      <c r="BF52">
        <f t="shared" si="49"/>
        <v>1.8783559055485952</v>
      </c>
      <c r="BG52">
        <f t="shared" si="50"/>
        <v>1.3120988851155011E-2</v>
      </c>
      <c r="BH52">
        <f t="shared" si="51"/>
        <v>40.171897610736622</v>
      </c>
      <c r="BI52">
        <f t="shared" si="52"/>
        <v>0.81005356553008312</v>
      </c>
      <c r="BJ52">
        <f t="shared" si="53"/>
        <v>57.960520322010176</v>
      </c>
      <c r="BK52">
        <f t="shared" si="54"/>
        <v>499.21292015886092</v>
      </c>
      <c r="BL52">
        <f t="shared" si="55"/>
        <v>1.2400611224265647E-3</v>
      </c>
    </row>
    <row r="53" spans="1:64" x14ac:dyDescent="0.2">
      <c r="A53" s="1">
        <v>53</v>
      </c>
      <c r="B53" s="1" t="s">
        <v>183</v>
      </c>
      <c r="C53" s="1" t="s">
        <v>88</v>
      </c>
      <c r="D53" s="1" t="s">
        <v>184</v>
      </c>
      <c r="E53" s="1" t="s">
        <v>185</v>
      </c>
      <c r="F53" s="1" t="s">
        <v>84</v>
      </c>
      <c r="G53" s="1">
        <v>9387.500032494776</v>
      </c>
      <c r="H53" s="1">
        <v>0</v>
      </c>
      <c r="I53">
        <f t="shared" si="28"/>
        <v>0.42295768002956335</v>
      </c>
      <c r="J53">
        <f t="shared" si="29"/>
        <v>1.3280648659493249E-2</v>
      </c>
      <c r="K53">
        <f t="shared" si="30"/>
        <v>434.21719974694804</v>
      </c>
      <c r="L53">
        <f t="shared" si="31"/>
        <v>0.25446381148565844</v>
      </c>
      <c r="M53">
        <f t="shared" si="32"/>
        <v>1.8402966904037075</v>
      </c>
      <c r="N53">
        <f t="shared" si="33"/>
        <v>30.650890350341797</v>
      </c>
      <c r="O53" s="1">
        <v>2</v>
      </c>
      <c r="P53">
        <f t="shared" si="34"/>
        <v>4.644859790802002</v>
      </c>
      <c r="Q53" s="1">
        <v>0</v>
      </c>
      <c r="R53">
        <f t="shared" si="35"/>
        <v>4.644859790802002</v>
      </c>
      <c r="S53" s="1">
        <v>31.387746810913086</v>
      </c>
      <c r="T53" s="1">
        <v>30.650890350341797</v>
      </c>
      <c r="U53" s="1">
        <v>31.510791778564453</v>
      </c>
      <c r="V53" s="1">
        <v>499.86795043945312</v>
      </c>
      <c r="W53" s="1">
        <v>499.64791870117188</v>
      </c>
      <c r="X53" s="1">
        <v>25.91004753112793</v>
      </c>
      <c r="Y53" s="1">
        <v>26.009181976318359</v>
      </c>
      <c r="Z53" s="1">
        <v>55.771198272705078</v>
      </c>
      <c r="AA53" s="1">
        <v>55.984584808349609</v>
      </c>
      <c r="AB53" s="1">
        <v>500.01876831054688</v>
      </c>
      <c r="AC53" s="1">
        <v>114.06086730957031</v>
      </c>
      <c r="AD53" s="1">
        <v>0.18585830926895142</v>
      </c>
      <c r="AE53" s="1">
        <v>99.274772644042969</v>
      </c>
      <c r="AF53" s="1">
        <v>-2.5202865600585938</v>
      </c>
      <c r="AG53" s="1">
        <v>0.22123989462852478</v>
      </c>
      <c r="AH53" s="1">
        <v>3.7722256034612656E-2</v>
      </c>
      <c r="AI53" s="1">
        <v>2.7524540200829506E-3</v>
      </c>
      <c r="AJ53" s="1">
        <v>3.0866760760545731E-2</v>
      </c>
      <c r="AK53" s="1">
        <v>2.8476417064666748E-3</v>
      </c>
      <c r="AL53" s="1">
        <v>0.75</v>
      </c>
      <c r="AM53" s="1">
        <v>-1.355140209197998</v>
      </c>
      <c r="AN53" s="1">
        <v>7.355140209197998</v>
      </c>
      <c r="AO53" s="1">
        <v>1</v>
      </c>
      <c r="AP53" s="1">
        <v>0</v>
      </c>
      <c r="AQ53" s="1">
        <v>0.15999999642372131</v>
      </c>
      <c r="AR53" s="1">
        <v>111115</v>
      </c>
      <c r="AS53">
        <f t="shared" si="36"/>
        <v>2.5000938415527343</v>
      </c>
      <c r="AT53">
        <f t="shared" si="37"/>
        <v>2.5446381148565842E-4</v>
      </c>
      <c r="AU53">
        <f t="shared" si="38"/>
        <v>303.80089035034177</v>
      </c>
      <c r="AV53">
        <f t="shared" si="39"/>
        <v>304.53774681091306</v>
      </c>
      <c r="AW53">
        <f t="shared" si="40"/>
        <v>18.249738361617801</v>
      </c>
      <c r="AX53">
        <f t="shared" si="41"/>
        <v>6.0814323217269636E-2</v>
      </c>
      <c r="AY53">
        <f t="shared" si="42"/>
        <v>4.4223523177602528</v>
      </c>
      <c r="AZ53">
        <f t="shared" si="43"/>
        <v>44.546587214225347</v>
      </c>
      <c r="BA53">
        <f t="shared" si="44"/>
        <v>18.537405237906988</v>
      </c>
      <c r="BB53">
        <f t="shared" si="45"/>
        <v>31.019318580627441</v>
      </c>
      <c r="BC53">
        <f t="shared" si="46"/>
        <v>4.5163499702910919</v>
      </c>
      <c r="BD53">
        <f t="shared" si="47"/>
        <v>1.3242784702596903E-2</v>
      </c>
      <c r="BE53">
        <f t="shared" si="48"/>
        <v>2.5820556273565454</v>
      </c>
      <c r="BF53">
        <f t="shared" si="49"/>
        <v>1.9342943429345465</v>
      </c>
      <c r="BG53">
        <f t="shared" si="50"/>
        <v>8.2801339709487852E-3</v>
      </c>
      <c r="BH53">
        <f t="shared" si="51"/>
        <v>43.106813783011262</v>
      </c>
      <c r="BI53">
        <f t="shared" si="52"/>
        <v>0.86904634942879355</v>
      </c>
      <c r="BJ53">
        <f t="shared" si="53"/>
        <v>56.987735998136827</v>
      </c>
      <c r="BK53">
        <f t="shared" si="54"/>
        <v>499.52498864649709</v>
      </c>
      <c r="BL53">
        <f t="shared" si="55"/>
        <v>4.8252642321697014E-4</v>
      </c>
    </row>
    <row r="54" spans="1:64" x14ac:dyDescent="0.2">
      <c r="A54" s="1">
        <v>54</v>
      </c>
      <c r="B54" s="1" t="s">
        <v>186</v>
      </c>
      <c r="C54" s="1" t="s">
        <v>82</v>
      </c>
      <c r="D54" s="1" t="s">
        <v>187</v>
      </c>
      <c r="E54" s="1" t="s">
        <v>185</v>
      </c>
      <c r="F54" s="1" t="s">
        <v>84</v>
      </c>
      <c r="G54" s="1">
        <v>9531.0000325292349</v>
      </c>
      <c r="H54" s="1">
        <v>0</v>
      </c>
      <c r="I54">
        <f t="shared" si="28"/>
        <v>1.1542551780519206</v>
      </c>
      <c r="J54">
        <f t="shared" si="29"/>
        <v>3.2211863243050996E-2</v>
      </c>
      <c r="K54">
        <f t="shared" si="30"/>
        <v>427.2313487084877</v>
      </c>
      <c r="L54">
        <f t="shared" si="31"/>
        <v>0.62811315756999286</v>
      </c>
      <c r="M54">
        <f t="shared" si="32"/>
        <v>1.8798064010702507</v>
      </c>
      <c r="N54">
        <f t="shared" si="33"/>
        <v>30.847084045410156</v>
      </c>
      <c r="O54" s="1">
        <v>2</v>
      </c>
      <c r="P54">
        <f t="shared" si="34"/>
        <v>4.644859790802002</v>
      </c>
      <c r="Q54" s="1">
        <v>0</v>
      </c>
      <c r="R54">
        <f t="shared" si="35"/>
        <v>4.644859790802002</v>
      </c>
      <c r="S54" s="1">
        <v>31.589410781860352</v>
      </c>
      <c r="T54" s="1">
        <v>30.847084045410156</v>
      </c>
      <c r="U54" s="1">
        <v>31.641078948974609</v>
      </c>
      <c r="V54" s="1">
        <v>500.03372192382812</v>
      </c>
      <c r="W54" s="1">
        <v>499.44656372070312</v>
      </c>
      <c r="X54" s="1">
        <v>25.86944580078125</v>
      </c>
      <c r="Y54" s="1">
        <v>26.114118576049805</v>
      </c>
      <c r="Z54" s="1">
        <v>55.047630310058594</v>
      </c>
      <c r="AA54" s="1">
        <v>55.568271636962891</v>
      </c>
      <c r="AB54" s="1">
        <v>500.02337646484375</v>
      </c>
      <c r="AC54" s="1">
        <v>113.93328094482422</v>
      </c>
      <c r="AD54" s="1">
        <v>7.0794492959976196E-2</v>
      </c>
      <c r="AE54" s="1">
        <v>99.271461486816406</v>
      </c>
      <c r="AF54" s="1">
        <v>-2.3856520652770996</v>
      </c>
      <c r="AG54" s="1">
        <v>0.22820448875427246</v>
      </c>
      <c r="AH54" s="1">
        <v>0.21025601029396057</v>
      </c>
      <c r="AI54" s="1">
        <v>1.4953403733670712E-3</v>
      </c>
      <c r="AJ54" s="1">
        <v>0.19008573889732361</v>
      </c>
      <c r="AK54" s="1">
        <v>1.5537829603999853E-3</v>
      </c>
      <c r="AL54" s="1">
        <v>0.5</v>
      </c>
      <c r="AM54" s="1">
        <v>-1.355140209197998</v>
      </c>
      <c r="AN54" s="1">
        <v>7.355140209197998</v>
      </c>
      <c r="AO54" s="1">
        <v>1</v>
      </c>
      <c r="AP54" s="1">
        <v>0</v>
      </c>
      <c r="AQ54" s="1">
        <v>0.15999999642372131</v>
      </c>
      <c r="AR54" s="1">
        <v>111115</v>
      </c>
      <c r="AS54">
        <f t="shared" si="36"/>
        <v>2.5001168823242184</v>
      </c>
      <c r="AT54">
        <f t="shared" si="37"/>
        <v>6.2811315756999288E-4</v>
      </c>
      <c r="AU54">
        <f t="shared" si="38"/>
        <v>303.99708404541013</v>
      </c>
      <c r="AV54">
        <f t="shared" si="39"/>
        <v>304.73941078186033</v>
      </c>
      <c r="AW54">
        <f t="shared" si="40"/>
        <v>18.229324543714711</v>
      </c>
      <c r="AX54">
        <f t="shared" si="41"/>
        <v>-1.7172046834451472E-3</v>
      </c>
      <c r="AY54">
        <f t="shared" si="42"/>
        <v>4.4721931175547356</v>
      </c>
      <c r="AZ54">
        <f t="shared" si="43"/>
        <v>45.05013878685223</v>
      </c>
      <c r="BA54">
        <f t="shared" si="44"/>
        <v>18.936020210802425</v>
      </c>
      <c r="BB54">
        <f t="shared" si="45"/>
        <v>31.218247413635254</v>
      </c>
      <c r="BC54">
        <f t="shared" si="46"/>
        <v>4.5678227846877641</v>
      </c>
      <c r="BD54">
        <f t="shared" si="47"/>
        <v>3.1990014143798554E-2</v>
      </c>
      <c r="BE54">
        <f t="shared" si="48"/>
        <v>2.5923867164844849</v>
      </c>
      <c r="BF54">
        <f t="shared" si="49"/>
        <v>1.9754360682032792</v>
      </c>
      <c r="BG54">
        <f t="shared" si="50"/>
        <v>2.0013572937788528E-2</v>
      </c>
      <c r="BH54">
        <f t="shared" si="51"/>
        <v>42.411880379275267</v>
      </c>
      <c r="BI54">
        <f t="shared" si="52"/>
        <v>0.85540952674849302</v>
      </c>
      <c r="BJ54">
        <f t="shared" si="53"/>
        <v>56.716147227964576</v>
      </c>
      <c r="BK54">
        <f t="shared" si="54"/>
        <v>499.11108653505033</v>
      </c>
      <c r="BL54">
        <f t="shared" si="55"/>
        <v>1.3116299834472999E-3</v>
      </c>
    </row>
    <row r="55" spans="1:64" x14ac:dyDescent="0.2">
      <c r="A55" s="1">
        <v>55</v>
      </c>
      <c r="B55" s="1" t="s">
        <v>188</v>
      </c>
      <c r="C55" s="1" t="s">
        <v>91</v>
      </c>
      <c r="D55" s="1" t="s">
        <v>189</v>
      </c>
      <c r="E55" s="1" t="s">
        <v>185</v>
      </c>
      <c r="F55" s="1" t="s">
        <v>84</v>
      </c>
      <c r="G55" s="1">
        <v>9646.0000325292349</v>
      </c>
      <c r="H55" s="1">
        <v>0</v>
      </c>
      <c r="I55">
        <f t="shared" si="28"/>
        <v>2.8560639155825371</v>
      </c>
      <c r="J55">
        <f t="shared" si="29"/>
        <v>3.21253902111127E-2</v>
      </c>
      <c r="K55">
        <f t="shared" si="30"/>
        <v>342.49932262712787</v>
      </c>
      <c r="L55">
        <f t="shared" si="31"/>
        <v>0.6275630670956186</v>
      </c>
      <c r="M55">
        <f t="shared" si="32"/>
        <v>1.8830338807093554</v>
      </c>
      <c r="N55">
        <f t="shared" si="33"/>
        <v>30.863498687744141</v>
      </c>
      <c r="O55" s="1">
        <v>2</v>
      </c>
      <c r="P55">
        <f t="shared" si="34"/>
        <v>4.644859790802002</v>
      </c>
      <c r="Q55" s="1">
        <v>0</v>
      </c>
      <c r="R55">
        <f t="shared" si="35"/>
        <v>4.644859790802002</v>
      </c>
      <c r="S55" s="1">
        <v>31.625574111938477</v>
      </c>
      <c r="T55" s="1">
        <v>30.863498687744141</v>
      </c>
      <c r="U55" s="1">
        <v>31.729677200317383</v>
      </c>
      <c r="V55" s="1">
        <v>500.08090209960938</v>
      </c>
      <c r="W55" s="1">
        <v>498.81329345703125</v>
      </c>
      <c r="X55" s="1">
        <v>25.880661010742188</v>
      </c>
      <c r="Y55" s="1">
        <v>26.1251220703125</v>
      </c>
      <c r="Z55" s="1">
        <v>54.955860137939453</v>
      </c>
      <c r="AA55" s="1">
        <v>55.474956512451172</v>
      </c>
      <c r="AB55" s="1">
        <v>500.01248168945312</v>
      </c>
      <c r="AC55" s="1">
        <v>114.20967864990234</v>
      </c>
      <c r="AD55" s="1">
        <v>2.4449514225125313E-2</v>
      </c>
      <c r="AE55" s="1">
        <v>99.266571044921875</v>
      </c>
      <c r="AF55" s="1">
        <v>-2.4515852928161621</v>
      </c>
      <c r="AG55" s="1">
        <v>0.22912459075450897</v>
      </c>
      <c r="AH55" s="1">
        <v>0.15242576599121094</v>
      </c>
      <c r="AI55" s="1">
        <v>3.1081719789654016E-3</v>
      </c>
      <c r="AJ55" s="1">
        <v>0.13582906126976013</v>
      </c>
      <c r="AK55" s="1">
        <v>3.8573404308408499E-3</v>
      </c>
      <c r="AL55" s="1">
        <v>0.5</v>
      </c>
      <c r="AM55" s="1">
        <v>-1.355140209197998</v>
      </c>
      <c r="AN55" s="1">
        <v>7.355140209197998</v>
      </c>
      <c r="AO55" s="1">
        <v>1</v>
      </c>
      <c r="AP55" s="1">
        <v>0</v>
      </c>
      <c r="AQ55" s="1">
        <v>0.15999999642372131</v>
      </c>
      <c r="AR55" s="1">
        <v>111115</v>
      </c>
      <c r="AS55">
        <f t="shared" si="36"/>
        <v>2.5000624084472651</v>
      </c>
      <c r="AT55">
        <f t="shared" si="37"/>
        <v>6.2756306709561859E-4</v>
      </c>
      <c r="AU55">
        <f t="shared" si="38"/>
        <v>304.01349868774412</v>
      </c>
      <c r="AV55">
        <f t="shared" si="39"/>
        <v>304.77557411193845</v>
      </c>
      <c r="AW55">
        <f t="shared" si="40"/>
        <v>18.273548175538735</v>
      </c>
      <c r="AX55">
        <f t="shared" si="41"/>
        <v>-5.3313772256567552E-4</v>
      </c>
      <c r="AY55">
        <f t="shared" si="42"/>
        <v>4.4763851667592878</v>
      </c>
      <c r="AZ55">
        <f t="shared" si="43"/>
        <v>45.094588436358443</v>
      </c>
      <c r="BA55">
        <f t="shared" si="44"/>
        <v>18.969466366045943</v>
      </c>
      <c r="BB55">
        <f t="shared" si="45"/>
        <v>31.244536399841309</v>
      </c>
      <c r="BC55">
        <f t="shared" si="46"/>
        <v>4.5746631301645415</v>
      </c>
      <c r="BD55">
        <f t="shared" si="47"/>
        <v>3.1904726545038675E-2</v>
      </c>
      <c r="BE55">
        <f t="shared" si="48"/>
        <v>2.5933512860499324</v>
      </c>
      <c r="BF55">
        <f t="shared" si="49"/>
        <v>1.9813118441146091</v>
      </c>
      <c r="BG55">
        <f t="shared" si="50"/>
        <v>1.9960162625807128E-2</v>
      </c>
      <c r="BH55">
        <f t="shared" si="51"/>
        <v>33.998733342403412</v>
      </c>
      <c r="BI55">
        <f t="shared" si="52"/>
        <v>0.68662829784152779</v>
      </c>
      <c r="BJ55">
        <f t="shared" si="53"/>
        <v>56.680390035626836</v>
      </c>
      <c r="BK55">
        <f t="shared" si="54"/>
        <v>497.98319600313789</v>
      </c>
      <c r="BL55">
        <f t="shared" si="55"/>
        <v>3.2507686604926677E-3</v>
      </c>
    </row>
    <row r="56" spans="1:64" x14ac:dyDescent="0.2">
      <c r="A56" s="1">
        <v>56</v>
      </c>
      <c r="B56" s="1" t="s">
        <v>190</v>
      </c>
      <c r="C56" s="1" t="s">
        <v>88</v>
      </c>
      <c r="D56" s="1" t="s">
        <v>191</v>
      </c>
      <c r="E56" s="1" t="s">
        <v>185</v>
      </c>
      <c r="F56" s="1" t="s">
        <v>84</v>
      </c>
      <c r="G56" s="1">
        <v>9741.500032494776</v>
      </c>
      <c r="H56" s="1">
        <v>0</v>
      </c>
      <c r="I56">
        <f t="shared" si="28"/>
        <v>1.7446459967208965</v>
      </c>
      <c r="J56">
        <f t="shared" si="29"/>
        <v>3.2907098842817624E-2</v>
      </c>
      <c r="K56">
        <f t="shared" si="30"/>
        <v>399.98498746591616</v>
      </c>
      <c r="L56">
        <f t="shared" si="31"/>
        <v>0.63373741879728318</v>
      </c>
      <c r="M56">
        <f t="shared" si="32"/>
        <v>1.8571096500828839</v>
      </c>
      <c r="N56">
        <f t="shared" si="33"/>
        <v>30.742759704589844</v>
      </c>
      <c r="O56" s="1">
        <v>2</v>
      </c>
      <c r="P56">
        <f t="shared" si="34"/>
        <v>4.644859790802002</v>
      </c>
      <c r="Q56" s="1">
        <v>0</v>
      </c>
      <c r="R56">
        <f t="shared" si="35"/>
        <v>4.644859790802002</v>
      </c>
      <c r="S56" s="1">
        <v>31.530254364013672</v>
      </c>
      <c r="T56" s="1">
        <v>30.742759704589844</v>
      </c>
      <c r="U56" s="1">
        <v>31.667037963867188</v>
      </c>
      <c r="V56" s="1">
        <v>500.0902099609375</v>
      </c>
      <c r="W56" s="1">
        <v>499.26580810546875</v>
      </c>
      <c r="X56" s="1">
        <v>25.828689575195312</v>
      </c>
      <c r="Y56" s="1">
        <v>26.075569152832031</v>
      </c>
      <c r="Z56" s="1">
        <v>55.144996643066406</v>
      </c>
      <c r="AA56" s="1">
        <v>55.672092437744141</v>
      </c>
      <c r="AB56" s="1">
        <v>500.0108642578125</v>
      </c>
      <c r="AC56" s="1">
        <v>114.52764892578125</v>
      </c>
      <c r="AD56" s="1">
        <v>8.4902279078960419E-2</v>
      </c>
      <c r="AE56" s="1">
        <v>99.269950866699219</v>
      </c>
      <c r="AF56" s="1">
        <v>-2.4055190086364746</v>
      </c>
      <c r="AG56" s="1">
        <v>0.22666534781455994</v>
      </c>
      <c r="AH56" s="1">
        <v>5.7182393968105316E-2</v>
      </c>
      <c r="AI56" s="1">
        <v>5.1543568260967731E-3</v>
      </c>
      <c r="AJ56" s="1">
        <v>3.9406917989253998E-2</v>
      </c>
      <c r="AK56" s="1">
        <v>4.7019859775900841E-3</v>
      </c>
      <c r="AL56" s="1">
        <v>0.75</v>
      </c>
      <c r="AM56" s="1">
        <v>-1.355140209197998</v>
      </c>
      <c r="AN56" s="1">
        <v>7.355140209197998</v>
      </c>
      <c r="AO56" s="1">
        <v>1</v>
      </c>
      <c r="AP56" s="1">
        <v>0</v>
      </c>
      <c r="AQ56" s="1">
        <v>0.15999999642372131</v>
      </c>
      <c r="AR56" s="1">
        <v>111115</v>
      </c>
      <c r="AS56">
        <f t="shared" si="36"/>
        <v>2.5000543212890625</v>
      </c>
      <c r="AT56">
        <f t="shared" si="37"/>
        <v>6.337374187972832E-4</v>
      </c>
      <c r="AU56">
        <f t="shared" si="38"/>
        <v>303.89275970458982</v>
      </c>
      <c r="AV56">
        <f t="shared" si="39"/>
        <v>304.68025436401365</v>
      </c>
      <c r="AW56">
        <f t="shared" si="40"/>
        <v>18.32442341854221</v>
      </c>
      <c r="AX56">
        <f t="shared" si="41"/>
        <v>-2.3855385143331981E-4</v>
      </c>
      <c r="AY56">
        <f t="shared" si="42"/>
        <v>4.4456301187057372</v>
      </c>
      <c r="AZ56">
        <f t="shared" si="43"/>
        <v>44.783240848737577</v>
      </c>
      <c r="BA56">
        <f t="shared" si="44"/>
        <v>18.707671695905546</v>
      </c>
      <c r="BB56">
        <f t="shared" si="45"/>
        <v>31.136507034301758</v>
      </c>
      <c r="BC56">
        <f t="shared" si="46"/>
        <v>4.5466109652259128</v>
      </c>
      <c r="BD56">
        <f t="shared" si="47"/>
        <v>3.2675604375522103E-2</v>
      </c>
      <c r="BE56">
        <f t="shared" si="48"/>
        <v>2.5885204686228533</v>
      </c>
      <c r="BF56">
        <f t="shared" si="49"/>
        <v>1.9580904966030594</v>
      </c>
      <c r="BG56">
        <f t="shared" si="50"/>
        <v>2.0442925659407106E-2</v>
      </c>
      <c r="BH56">
        <f t="shared" si="51"/>
        <v>39.706490053158802</v>
      </c>
      <c r="BI56">
        <f t="shared" si="52"/>
        <v>0.80114636526725713</v>
      </c>
      <c r="BJ56">
        <f t="shared" si="53"/>
        <v>56.996457214045826</v>
      </c>
      <c r="BK56">
        <f t="shared" si="54"/>
        <v>498.7587374506694</v>
      </c>
      <c r="BL56">
        <f t="shared" si="55"/>
        <v>1.9937222837242839E-3</v>
      </c>
    </row>
    <row r="57" spans="1:64" x14ac:dyDescent="0.2">
      <c r="A57" s="1">
        <v>57</v>
      </c>
      <c r="B57" s="1" t="s">
        <v>192</v>
      </c>
      <c r="C57" s="1" t="s">
        <v>82</v>
      </c>
      <c r="D57" s="1" t="s">
        <v>193</v>
      </c>
      <c r="E57" s="1" t="s">
        <v>185</v>
      </c>
      <c r="F57" s="1" t="s">
        <v>84</v>
      </c>
      <c r="G57" s="1">
        <v>9850.0000325292349</v>
      </c>
      <c r="H57" s="1">
        <v>0</v>
      </c>
      <c r="I57">
        <f t="shared" si="28"/>
        <v>1.7484306666508547</v>
      </c>
      <c r="J57">
        <f t="shared" si="29"/>
        <v>1.9264165770483947E-2</v>
      </c>
      <c r="K57">
        <f t="shared" si="30"/>
        <v>340.56792850308506</v>
      </c>
      <c r="L57">
        <f t="shared" si="31"/>
        <v>0.37020391780662359</v>
      </c>
      <c r="M57">
        <f t="shared" si="32"/>
        <v>1.8481223064168986</v>
      </c>
      <c r="N57">
        <f t="shared" si="33"/>
        <v>30.637197494506836</v>
      </c>
      <c r="O57" s="1">
        <v>2</v>
      </c>
      <c r="P57">
        <f t="shared" si="34"/>
        <v>4.644859790802002</v>
      </c>
      <c r="Q57" s="1">
        <v>0</v>
      </c>
      <c r="R57">
        <f t="shared" si="35"/>
        <v>4.644859790802002</v>
      </c>
      <c r="S57" s="1">
        <v>31.408220291137695</v>
      </c>
      <c r="T57" s="1">
        <v>30.637197494506836</v>
      </c>
      <c r="U57" s="1">
        <v>31.554265975952148</v>
      </c>
      <c r="V57" s="1">
        <v>500.03131103515625</v>
      </c>
      <c r="W57" s="1">
        <v>499.25802612304688</v>
      </c>
      <c r="X57" s="1">
        <v>25.753103256225586</v>
      </c>
      <c r="Y57" s="1">
        <v>25.897346496582031</v>
      </c>
      <c r="Z57" s="1">
        <v>55.364936828613281</v>
      </c>
      <c r="AA57" s="1">
        <v>55.675037384033203</v>
      </c>
      <c r="AB57" s="1">
        <v>500.01181030273438</v>
      </c>
      <c r="AC57" s="1">
        <v>114.39749908447266</v>
      </c>
      <c r="AD57" s="1">
        <v>1.9645992666482925E-2</v>
      </c>
      <c r="AE57" s="1">
        <v>99.267684936523438</v>
      </c>
      <c r="AF57" s="1">
        <v>-2.4855194091796875</v>
      </c>
      <c r="AG57" s="1">
        <v>0.22245039045810699</v>
      </c>
      <c r="AH57" s="1">
        <v>5.6884787976741791E-2</v>
      </c>
      <c r="AI57" s="1">
        <v>2.6615557726472616E-3</v>
      </c>
      <c r="AJ57" s="1">
        <v>1.9811956211924553E-2</v>
      </c>
      <c r="AK57" s="1">
        <v>2.198841655626893E-3</v>
      </c>
      <c r="AL57" s="1">
        <v>0.75</v>
      </c>
      <c r="AM57" s="1">
        <v>-1.355140209197998</v>
      </c>
      <c r="AN57" s="1">
        <v>7.355140209197998</v>
      </c>
      <c r="AO57" s="1">
        <v>1</v>
      </c>
      <c r="AP57" s="1">
        <v>0</v>
      </c>
      <c r="AQ57" s="1">
        <v>0.15999999642372131</v>
      </c>
      <c r="AR57" s="1">
        <v>111115</v>
      </c>
      <c r="AS57">
        <f t="shared" si="36"/>
        <v>2.5000590515136718</v>
      </c>
      <c r="AT57">
        <f t="shared" si="37"/>
        <v>3.7020391780662361E-4</v>
      </c>
      <c r="AU57">
        <f t="shared" si="38"/>
        <v>303.78719749450681</v>
      </c>
      <c r="AV57">
        <f t="shared" si="39"/>
        <v>304.55822029113767</v>
      </c>
      <c r="AW57">
        <f t="shared" si="40"/>
        <v>18.303599444398287</v>
      </c>
      <c r="AX57">
        <f t="shared" si="41"/>
        <v>4.3154774916431521E-2</v>
      </c>
      <c r="AY57">
        <f t="shared" si="42"/>
        <v>4.4188919391315826</v>
      </c>
      <c r="AZ57">
        <f t="shared" si="43"/>
        <v>44.514908773758918</v>
      </c>
      <c r="BA57">
        <f t="shared" si="44"/>
        <v>18.617562277176887</v>
      </c>
      <c r="BB57">
        <f t="shared" si="45"/>
        <v>31.022708892822266</v>
      </c>
      <c r="BC57">
        <f t="shared" si="46"/>
        <v>4.5172229633602932</v>
      </c>
      <c r="BD57">
        <f t="shared" si="47"/>
        <v>1.9184599256753167E-2</v>
      </c>
      <c r="BE57">
        <f t="shared" si="48"/>
        <v>2.5707696327146841</v>
      </c>
      <c r="BF57">
        <f t="shared" si="49"/>
        <v>1.9464533306456091</v>
      </c>
      <c r="BG57">
        <f t="shared" si="50"/>
        <v>1.1997497793148394E-2</v>
      </c>
      <c r="BH57">
        <f t="shared" si="51"/>
        <v>33.807389826128691</v>
      </c>
      <c r="BI57">
        <f t="shared" si="52"/>
        <v>0.68214812919031342</v>
      </c>
      <c r="BJ57">
        <f t="shared" si="53"/>
        <v>56.829675210192562</v>
      </c>
      <c r="BK57">
        <f t="shared" si="54"/>
        <v>498.74985547715295</v>
      </c>
      <c r="BL57">
        <f t="shared" si="55"/>
        <v>1.9922361043743743E-3</v>
      </c>
    </row>
    <row r="58" spans="1:64" x14ac:dyDescent="0.2">
      <c r="A58" s="1">
        <v>58</v>
      </c>
      <c r="B58" s="1" t="s">
        <v>194</v>
      </c>
      <c r="C58" s="1" t="s">
        <v>91</v>
      </c>
      <c r="D58" s="1" t="s">
        <v>193</v>
      </c>
      <c r="E58" s="1" t="s">
        <v>185</v>
      </c>
      <c r="F58" s="1" t="s">
        <v>84</v>
      </c>
      <c r="G58" s="1">
        <v>9988.500032494776</v>
      </c>
      <c r="H58" s="1">
        <v>0</v>
      </c>
      <c r="I58">
        <f t="shared" si="28"/>
        <v>2.2397515432506414</v>
      </c>
      <c r="J58">
        <f t="shared" si="29"/>
        <v>5.7398398620863537E-2</v>
      </c>
      <c r="K58">
        <f t="shared" si="30"/>
        <v>421.83450406282446</v>
      </c>
      <c r="L58">
        <f t="shared" si="31"/>
        <v>1.07275257882895</v>
      </c>
      <c r="M58">
        <f t="shared" si="32"/>
        <v>1.8117339860367014</v>
      </c>
      <c r="N58">
        <f t="shared" si="33"/>
        <v>30.585372924804688</v>
      </c>
      <c r="O58" s="1">
        <v>2</v>
      </c>
      <c r="P58">
        <f t="shared" si="34"/>
        <v>4.644859790802002</v>
      </c>
      <c r="Q58" s="1">
        <v>0</v>
      </c>
      <c r="R58">
        <f t="shared" si="35"/>
        <v>4.644859790802002</v>
      </c>
      <c r="S58" s="1">
        <v>31.375041961669922</v>
      </c>
      <c r="T58" s="1">
        <v>30.585372924804688</v>
      </c>
      <c r="U58" s="1">
        <v>31.505144119262695</v>
      </c>
      <c r="V58" s="1">
        <v>499.9501953125</v>
      </c>
      <c r="W58" s="1">
        <v>498.84024047851562</v>
      </c>
      <c r="X58" s="1">
        <v>25.717700958251953</v>
      </c>
      <c r="Y58" s="1">
        <v>26.135587692260742</v>
      </c>
      <c r="Z58" s="1">
        <v>55.386035919189453</v>
      </c>
      <c r="AA58" s="1">
        <v>56.285999298095703</v>
      </c>
      <c r="AB58" s="1">
        <v>499.9993896484375</v>
      </c>
      <c r="AC58" s="1">
        <v>114.48195648193359</v>
      </c>
      <c r="AD58" s="1">
        <v>2.8387483209371567E-2</v>
      </c>
      <c r="AE58" s="1">
        <v>99.254798889160156</v>
      </c>
      <c r="AF58" s="1">
        <v>-2.4989089965820312</v>
      </c>
      <c r="AG58" s="1">
        <v>0.21729491651058197</v>
      </c>
      <c r="AH58" s="1">
        <v>0.16886073350906372</v>
      </c>
      <c r="AI58" s="1">
        <v>2.3935711942613125E-3</v>
      </c>
      <c r="AJ58" s="1">
        <v>0.17312736809253693</v>
      </c>
      <c r="AK58" s="1">
        <v>1.0206938022747636E-3</v>
      </c>
      <c r="AL58" s="1">
        <v>0.5</v>
      </c>
      <c r="AM58" s="1">
        <v>-1.355140209197998</v>
      </c>
      <c r="AN58" s="1">
        <v>7.355140209197998</v>
      </c>
      <c r="AO58" s="1">
        <v>1</v>
      </c>
      <c r="AP58" s="1">
        <v>0</v>
      </c>
      <c r="AQ58" s="1">
        <v>0.15999999642372131</v>
      </c>
      <c r="AR58" s="1">
        <v>111115</v>
      </c>
      <c r="AS58">
        <f t="shared" si="36"/>
        <v>2.4999969482421869</v>
      </c>
      <c r="AT58">
        <f t="shared" si="37"/>
        <v>1.07275257882895E-3</v>
      </c>
      <c r="AU58">
        <f t="shared" si="38"/>
        <v>303.73537292480466</v>
      </c>
      <c r="AV58">
        <f t="shared" si="39"/>
        <v>304.5250419616699</v>
      </c>
      <c r="AW58">
        <f t="shared" si="40"/>
        <v>18.317112627689994</v>
      </c>
      <c r="AX58">
        <f t="shared" si="41"/>
        <v>-7.397986746267389E-2</v>
      </c>
      <c r="AY58">
        <f t="shared" si="42"/>
        <v>4.4058164862820508</v>
      </c>
      <c r="AZ58">
        <f t="shared" si="43"/>
        <v>44.388951824909896</v>
      </c>
      <c r="BA58">
        <f t="shared" si="44"/>
        <v>18.253364132649153</v>
      </c>
      <c r="BB58">
        <f t="shared" si="45"/>
        <v>30.980207443237305</v>
      </c>
      <c r="BC58">
        <f t="shared" si="46"/>
        <v>4.5062896155787184</v>
      </c>
      <c r="BD58">
        <f t="shared" si="47"/>
        <v>5.6697761601048197E-2</v>
      </c>
      <c r="BE58">
        <f t="shared" si="48"/>
        <v>2.5940825002453494</v>
      </c>
      <c r="BF58">
        <f t="shared" si="49"/>
        <v>1.9122071153333691</v>
      </c>
      <c r="BG58">
        <f t="shared" si="50"/>
        <v>3.5498389778768936E-2</v>
      </c>
      <c r="BH58">
        <f t="shared" si="51"/>
        <v>41.869098865264256</v>
      </c>
      <c r="BI58">
        <f t="shared" si="52"/>
        <v>0.8456304640904212</v>
      </c>
      <c r="BJ58">
        <f t="shared" si="53"/>
        <v>57.895850290518837</v>
      </c>
      <c r="BK58">
        <f t="shared" si="54"/>
        <v>498.18927043430114</v>
      </c>
      <c r="BL58">
        <f t="shared" si="55"/>
        <v>2.6028725974558747E-3</v>
      </c>
    </row>
    <row r="59" spans="1:64" x14ac:dyDescent="0.2">
      <c r="A59" s="1">
        <v>59</v>
      </c>
      <c r="B59" s="1" t="s">
        <v>195</v>
      </c>
      <c r="C59" s="1" t="s">
        <v>91</v>
      </c>
      <c r="D59" s="1" t="s">
        <v>196</v>
      </c>
      <c r="E59" s="1" t="s">
        <v>185</v>
      </c>
      <c r="F59" s="1" t="s">
        <v>84</v>
      </c>
      <c r="G59" s="1">
        <v>10022.000032529235</v>
      </c>
      <c r="H59" s="1">
        <v>0</v>
      </c>
      <c r="I59">
        <f t="shared" si="28"/>
        <v>2.6995246487275781</v>
      </c>
      <c r="J59">
        <f t="shared" si="29"/>
        <v>5.7715127669602143E-2</v>
      </c>
      <c r="K59">
        <f t="shared" si="30"/>
        <v>409.24664497032984</v>
      </c>
      <c r="L59">
        <f t="shared" si="31"/>
        <v>1.0796099802407029</v>
      </c>
      <c r="M59">
        <f t="shared" si="32"/>
        <v>1.8133786347488821</v>
      </c>
      <c r="N59">
        <f t="shared" si="33"/>
        <v>30.597925186157227</v>
      </c>
      <c r="O59" s="1">
        <v>2</v>
      </c>
      <c r="P59">
        <f t="shared" si="34"/>
        <v>4.644859790802002</v>
      </c>
      <c r="Q59" s="1">
        <v>0</v>
      </c>
      <c r="R59">
        <f t="shared" si="35"/>
        <v>4.644859790802002</v>
      </c>
      <c r="S59" s="1">
        <v>31.377704620361328</v>
      </c>
      <c r="T59" s="1">
        <v>30.597925186157227</v>
      </c>
      <c r="U59" s="1">
        <v>31.504295349121094</v>
      </c>
      <c r="V59" s="1">
        <v>499.90548706054688</v>
      </c>
      <c r="W59" s="1">
        <v>498.61041259765625</v>
      </c>
      <c r="X59" s="1">
        <v>25.730478286743164</v>
      </c>
      <c r="Y59" s="1">
        <v>26.151010513305664</v>
      </c>
      <c r="Z59" s="1">
        <v>55.404914855957031</v>
      </c>
      <c r="AA59" s="1">
        <v>56.310436248779297</v>
      </c>
      <c r="AB59" s="1">
        <v>500.02212524414062</v>
      </c>
      <c r="AC59" s="1">
        <v>114.46553039550781</v>
      </c>
      <c r="AD59" s="1">
        <v>4.2244200594723225E-3</v>
      </c>
      <c r="AE59" s="1">
        <v>99.254356384277344</v>
      </c>
      <c r="AF59" s="1">
        <v>-2.4599852561950684</v>
      </c>
      <c r="AG59" s="1">
        <v>0.22298434376716614</v>
      </c>
      <c r="AH59" s="1">
        <v>0.11699280887842178</v>
      </c>
      <c r="AI59" s="1">
        <v>1.6880525508895516E-3</v>
      </c>
      <c r="AJ59" s="1">
        <v>0.13019084930419922</v>
      </c>
      <c r="AK59" s="1">
        <v>2.3348857648670673E-3</v>
      </c>
      <c r="AL59" s="1">
        <v>0.75</v>
      </c>
      <c r="AM59" s="1">
        <v>-1.355140209197998</v>
      </c>
      <c r="AN59" s="1">
        <v>7.355140209197998</v>
      </c>
      <c r="AO59" s="1">
        <v>1</v>
      </c>
      <c r="AP59" s="1">
        <v>0</v>
      </c>
      <c r="AQ59" s="1">
        <v>0.15999999642372131</v>
      </c>
      <c r="AR59" s="1">
        <v>111115</v>
      </c>
      <c r="AS59">
        <f t="shared" si="36"/>
        <v>2.5001106262207031</v>
      </c>
      <c r="AT59">
        <f t="shared" si="37"/>
        <v>1.0796099802407029E-3</v>
      </c>
      <c r="AU59">
        <f t="shared" si="38"/>
        <v>303.7479251861572</v>
      </c>
      <c r="AV59">
        <f t="shared" si="39"/>
        <v>304.52770462036131</v>
      </c>
      <c r="AW59">
        <f t="shared" si="40"/>
        <v>18.314484453920613</v>
      </c>
      <c r="AX59">
        <f t="shared" si="41"/>
        <v>-7.5595555802314612E-2</v>
      </c>
      <c r="AY59">
        <f t="shared" si="42"/>
        <v>4.4089803520455062</v>
      </c>
      <c r="AZ59">
        <f t="shared" si="43"/>
        <v>44.421026065349842</v>
      </c>
      <c r="BA59">
        <f t="shared" si="44"/>
        <v>18.270015552044178</v>
      </c>
      <c r="BB59">
        <f t="shared" si="45"/>
        <v>30.987814903259277</v>
      </c>
      <c r="BC59">
        <f t="shared" si="46"/>
        <v>4.5082449124370028</v>
      </c>
      <c r="BD59">
        <f t="shared" si="47"/>
        <v>5.7006784683117394E-2</v>
      </c>
      <c r="BE59">
        <f t="shared" si="48"/>
        <v>2.5956017172966241</v>
      </c>
      <c r="BF59">
        <f t="shared" si="49"/>
        <v>1.9126431951403786</v>
      </c>
      <c r="BG59">
        <f t="shared" si="50"/>
        <v>3.569221065096876E-2</v>
      </c>
      <c r="BH59">
        <f t="shared" si="51"/>
        <v>40.619512348954942</v>
      </c>
      <c r="BI59">
        <f t="shared" si="52"/>
        <v>0.82077436537724946</v>
      </c>
      <c r="BJ59">
        <f t="shared" si="53"/>
        <v>57.889670075519547</v>
      </c>
      <c r="BK59">
        <f t="shared" si="54"/>
        <v>497.82581232123908</v>
      </c>
      <c r="BL59">
        <f t="shared" si="55"/>
        <v>3.1391419931984322E-3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C67A-9F2D-2541-B350-CCA8C596F054}">
  <dimension ref="A1:F61"/>
  <sheetViews>
    <sheetView topLeftCell="A17" workbookViewId="0">
      <selection activeCell="F46" sqref="F46"/>
    </sheetView>
  </sheetViews>
  <sheetFormatPr baseColWidth="10" defaultRowHeight="16" x14ac:dyDescent="0.2"/>
  <cols>
    <col min="5" max="5" width="16" bestFit="1" customWidth="1"/>
  </cols>
  <sheetData>
    <row r="1" spans="1:6" x14ac:dyDescent="0.2">
      <c r="A1" t="s">
        <v>205</v>
      </c>
      <c r="C1" t="s">
        <v>204</v>
      </c>
      <c r="D1" t="s">
        <v>206</v>
      </c>
      <c r="E1" t="s">
        <v>207</v>
      </c>
      <c r="F1" t="s">
        <v>208</v>
      </c>
    </row>
    <row r="2" spans="1:6" x14ac:dyDescent="0.2">
      <c r="A2" s="1">
        <v>1</v>
      </c>
      <c r="B2" s="1"/>
      <c r="C2" s="3">
        <v>1</v>
      </c>
    </row>
    <row r="3" spans="1:6" x14ac:dyDescent="0.2">
      <c r="A3" s="1">
        <v>2</v>
      </c>
      <c r="B3" s="1"/>
      <c r="C3" s="3">
        <v>2</v>
      </c>
    </row>
    <row r="4" spans="1:6" x14ac:dyDescent="0.2">
      <c r="A4" s="1">
        <v>3</v>
      </c>
      <c r="B4" s="1"/>
      <c r="C4" s="3">
        <v>3</v>
      </c>
    </row>
    <row r="5" spans="1:6" x14ac:dyDescent="0.2">
      <c r="A5" s="1">
        <v>4</v>
      </c>
      <c r="B5" s="1"/>
      <c r="C5" s="3">
        <v>4</v>
      </c>
    </row>
    <row r="6" spans="1:6" x14ac:dyDescent="0.2">
      <c r="A6" s="1">
        <v>5</v>
      </c>
      <c r="B6" s="1"/>
      <c r="C6" s="3">
        <v>5</v>
      </c>
    </row>
    <row r="7" spans="1:6" x14ac:dyDescent="0.2">
      <c r="A7" s="1">
        <v>6</v>
      </c>
      <c r="B7" s="1"/>
      <c r="C7" s="3">
        <v>6</v>
      </c>
    </row>
    <row r="8" spans="1:6" x14ac:dyDescent="0.2">
      <c r="A8" s="1">
        <v>7</v>
      </c>
      <c r="B8" s="1"/>
      <c r="C8" s="3">
        <v>7</v>
      </c>
    </row>
    <row r="9" spans="1:6" x14ac:dyDescent="0.2">
      <c r="A9" s="1">
        <v>8</v>
      </c>
      <c r="B9" s="1"/>
      <c r="C9" s="3">
        <v>8</v>
      </c>
    </row>
    <row r="10" spans="1:6" x14ac:dyDescent="0.2">
      <c r="A10" s="1">
        <v>9</v>
      </c>
      <c r="B10" s="1"/>
      <c r="C10" s="3">
        <v>9</v>
      </c>
    </row>
    <row r="11" spans="1:6" x14ac:dyDescent="0.2">
      <c r="A11" s="1">
        <v>10</v>
      </c>
      <c r="B11" s="1"/>
      <c r="C11" s="3">
        <v>10</v>
      </c>
    </row>
    <row r="12" spans="1:6" x14ac:dyDescent="0.2">
      <c r="A12" s="1">
        <v>11</v>
      </c>
      <c r="B12" s="1"/>
      <c r="C12" s="3">
        <v>11</v>
      </c>
    </row>
    <row r="13" spans="1:6" x14ac:dyDescent="0.2">
      <c r="A13" s="1">
        <v>12</v>
      </c>
      <c r="B13" s="1"/>
      <c r="C13" s="3">
        <v>12</v>
      </c>
    </row>
    <row r="14" spans="1:6" x14ac:dyDescent="0.2">
      <c r="A14" s="1">
        <v>13</v>
      </c>
      <c r="B14" s="1"/>
      <c r="C14" s="3">
        <v>13</v>
      </c>
    </row>
    <row r="15" spans="1:6" x14ac:dyDescent="0.2">
      <c r="A15" s="1">
        <v>14</v>
      </c>
      <c r="B15" s="1"/>
      <c r="C15" s="3">
        <v>14</v>
      </c>
    </row>
    <row r="16" spans="1:6" x14ac:dyDescent="0.2">
      <c r="A16" s="1">
        <v>15</v>
      </c>
      <c r="B16" s="1"/>
      <c r="C16" s="3"/>
      <c r="D16">
        <v>15</v>
      </c>
      <c r="E16" t="s">
        <v>209</v>
      </c>
      <c r="F16" t="s">
        <v>210</v>
      </c>
    </row>
    <row r="17" spans="1:3" x14ac:dyDescent="0.2">
      <c r="A17" s="1">
        <v>16</v>
      </c>
      <c r="B17" s="1"/>
      <c r="C17" s="3">
        <v>16</v>
      </c>
    </row>
    <row r="18" spans="1:3" x14ac:dyDescent="0.2">
      <c r="A18" s="1">
        <v>17</v>
      </c>
      <c r="B18" s="1"/>
      <c r="C18" s="3">
        <v>17</v>
      </c>
    </row>
    <row r="19" spans="1:3" x14ac:dyDescent="0.2">
      <c r="A19" s="1">
        <v>18</v>
      </c>
      <c r="B19" s="1"/>
      <c r="C19" s="3">
        <v>18</v>
      </c>
    </row>
    <row r="20" spans="1:3" x14ac:dyDescent="0.2">
      <c r="A20" s="1">
        <v>19</v>
      </c>
      <c r="B20" s="1"/>
      <c r="C20" s="3">
        <v>19</v>
      </c>
    </row>
    <row r="21" spans="1:3" x14ac:dyDescent="0.2">
      <c r="A21" s="1">
        <v>20</v>
      </c>
      <c r="B21" s="1"/>
      <c r="C21" s="3">
        <v>20</v>
      </c>
    </row>
    <row r="22" spans="1:3" x14ac:dyDescent="0.2">
      <c r="A22" s="1">
        <v>21</v>
      </c>
      <c r="B22" s="1"/>
      <c r="C22" s="3">
        <v>21</v>
      </c>
    </row>
    <row r="23" spans="1:3" x14ac:dyDescent="0.2">
      <c r="A23" s="1">
        <v>22</v>
      </c>
      <c r="B23" s="1"/>
      <c r="C23" s="3">
        <v>22</v>
      </c>
    </row>
    <row r="24" spans="1:3" x14ac:dyDescent="0.2">
      <c r="A24" s="1">
        <v>23</v>
      </c>
      <c r="B24" s="1"/>
      <c r="C24" s="3">
        <v>23</v>
      </c>
    </row>
    <row r="25" spans="1:3" x14ac:dyDescent="0.2">
      <c r="A25" s="1">
        <v>24</v>
      </c>
      <c r="B25" s="1"/>
      <c r="C25" s="3">
        <v>24</v>
      </c>
    </row>
    <row r="26" spans="1:3" x14ac:dyDescent="0.2">
      <c r="A26" s="1">
        <v>25</v>
      </c>
      <c r="B26" s="1"/>
      <c r="C26" s="3">
        <v>25</v>
      </c>
    </row>
    <row r="27" spans="1:3" x14ac:dyDescent="0.2">
      <c r="A27" s="1">
        <v>26</v>
      </c>
      <c r="B27" s="1"/>
      <c r="C27" s="3">
        <v>26</v>
      </c>
    </row>
    <row r="28" spans="1:3" x14ac:dyDescent="0.2">
      <c r="A28" s="1">
        <v>27</v>
      </c>
      <c r="B28" s="1"/>
      <c r="C28" s="3">
        <v>27</v>
      </c>
    </row>
    <row r="29" spans="1:3" x14ac:dyDescent="0.2">
      <c r="A29" s="1">
        <v>28</v>
      </c>
      <c r="B29" s="1"/>
      <c r="C29" s="3">
        <v>28</v>
      </c>
    </row>
    <row r="30" spans="1:3" x14ac:dyDescent="0.2">
      <c r="A30" s="1">
        <v>29</v>
      </c>
      <c r="B30" s="1"/>
      <c r="C30" s="3">
        <v>29</v>
      </c>
    </row>
    <row r="31" spans="1:3" x14ac:dyDescent="0.2">
      <c r="A31" s="1">
        <v>30</v>
      </c>
      <c r="B31" s="1"/>
      <c r="C31" s="3">
        <v>30</v>
      </c>
    </row>
    <row r="32" spans="1:3" x14ac:dyDescent="0.2">
      <c r="A32" s="1">
        <v>31</v>
      </c>
      <c r="B32" s="1"/>
      <c r="C32" s="3">
        <v>31</v>
      </c>
    </row>
    <row r="33" spans="1:6" x14ac:dyDescent="0.2">
      <c r="A33" s="1">
        <v>32</v>
      </c>
      <c r="B33" s="1"/>
      <c r="C33" s="3">
        <v>32</v>
      </c>
    </row>
    <row r="34" spans="1:6" x14ac:dyDescent="0.2">
      <c r="A34" s="1">
        <v>33</v>
      </c>
      <c r="B34" s="1"/>
      <c r="C34" s="3">
        <v>33</v>
      </c>
    </row>
    <row r="35" spans="1:6" x14ac:dyDescent="0.2">
      <c r="A35" s="1">
        <v>34</v>
      </c>
      <c r="B35" s="1"/>
      <c r="C35" s="3">
        <v>34</v>
      </c>
    </row>
    <row r="36" spans="1:6" x14ac:dyDescent="0.2">
      <c r="A36" s="1">
        <v>35</v>
      </c>
      <c r="B36" s="1"/>
      <c r="C36" s="3">
        <v>35</v>
      </c>
    </row>
    <row r="37" spans="1:6" x14ac:dyDescent="0.2">
      <c r="A37" s="1">
        <v>36</v>
      </c>
      <c r="B37" s="1"/>
      <c r="C37" s="3">
        <v>36</v>
      </c>
    </row>
    <row r="38" spans="1:6" x14ac:dyDescent="0.2">
      <c r="A38" s="1">
        <v>37</v>
      </c>
      <c r="B38" s="1"/>
      <c r="C38" s="3">
        <v>37</v>
      </c>
    </row>
    <row r="39" spans="1:6" x14ac:dyDescent="0.2">
      <c r="A39" s="1">
        <v>38</v>
      </c>
      <c r="B39" s="1"/>
      <c r="C39" s="3">
        <v>38</v>
      </c>
    </row>
    <row r="40" spans="1:6" x14ac:dyDescent="0.2">
      <c r="A40" s="1">
        <v>39</v>
      </c>
      <c r="B40" s="1"/>
      <c r="C40" s="3">
        <v>39</v>
      </c>
    </row>
    <row r="41" spans="1:6" x14ac:dyDescent="0.2">
      <c r="A41" s="1">
        <v>40</v>
      </c>
      <c r="B41" s="1"/>
      <c r="C41" s="3">
        <v>40</v>
      </c>
    </row>
    <row r="42" spans="1:6" x14ac:dyDescent="0.2">
      <c r="A42" s="1">
        <v>41</v>
      </c>
      <c r="B42" s="1"/>
      <c r="C42" s="3">
        <v>41</v>
      </c>
    </row>
    <row r="43" spans="1:6" x14ac:dyDescent="0.2">
      <c r="A43" s="1">
        <v>42</v>
      </c>
      <c r="B43" s="1"/>
      <c r="C43" s="3">
        <v>42</v>
      </c>
    </row>
    <row r="44" spans="1:6" x14ac:dyDescent="0.2">
      <c r="A44" s="1">
        <v>43</v>
      </c>
      <c r="B44" s="1"/>
      <c r="C44" s="3">
        <v>43</v>
      </c>
    </row>
    <row r="45" spans="1:6" x14ac:dyDescent="0.2">
      <c r="A45" s="1" t="s">
        <v>13</v>
      </c>
      <c r="B45" s="1" t="s">
        <v>169</v>
      </c>
      <c r="C45" s="3"/>
    </row>
    <row r="46" spans="1:6" x14ac:dyDescent="0.2">
      <c r="A46" s="1">
        <v>44</v>
      </c>
      <c r="B46" s="1"/>
      <c r="C46" s="3"/>
      <c r="D46">
        <v>44</v>
      </c>
      <c r="E46" t="s">
        <v>209</v>
      </c>
      <c r="F46" t="s">
        <v>210</v>
      </c>
    </row>
    <row r="47" spans="1:6" x14ac:dyDescent="0.2">
      <c r="A47" s="1">
        <v>45</v>
      </c>
      <c r="B47" s="1"/>
      <c r="C47" s="3">
        <v>45</v>
      </c>
    </row>
    <row r="48" spans="1:6" x14ac:dyDescent="0.2">
      <c r="A48" s="1">
        <v>46</v>
      </c>
      <c r="B48" s="1"/>
      <c r="C48" s="3">
        <v>46</v>
      </c>
    </row>
    <row r="49" spans="1:3" x14ac:dyDescent="0.2">
      <c r="A49" s="1">
        <v>47</v>
      </c>
      <c r="B49" s="1"/>
      <c r="C49" s="3">
        <v>47</v>
      </c>
    </row>
    <row r="50" spans="1:3" x14ac:dyDescent="0.2">
      <c r="A50" s="1">
        <v>48</v>
      </c>
      <c r="B50" s="1"/>
      <c r="C50" s="3">
        <v>48</v>
      </c>
    </row>
    <row r="51" spans="1:3" x14ac:dyDescent="0.2">
      <c r="A51" s="1">
        <v>49</v>
      </c>
      <c r="B51" s="1"/>
      <c r="C51" s="3">
        <v>49</v>
      </c>
    </row>
    <row r="52" spans="1:3" x14ac:dyDescent="0.2">
      <c r="A52" s="1">
        <v>50</v>
      </c>
      <c r="B52" s="1"/>
      <c r="C52" s="3">
        <v>50</v>
      </c>
    </row>
    <row r="53" spans="1:3" x14ac:dyDescent="0.2">
      <c r="A53" s="1">
        <v>51</v>
      </c>
      <c r="B53" s="1"/>
      <c r="C53" s="3">
        <v>51</v>
      </c>
    </row>
    <row r="54" spans="1:3" x14ac:dyDescent="0.2">
      <c r="A54" s="1">
        <v>52</v>
      </c>
      <c r="B54" s="1"/>
      <c r="C54" s="3">
        <v>52</v>
      </c>
    </row>
    <row r="55" spans="1:3" x14ac:dyDescent="0.2">
      <c r="A55" s="1">
        <v>53</v>
      </c>
      <c r="B55" s="1"/>
      <c r="C55" s="3">
        <v>53</v>
      </c>
    </row>
    <row r="56" spans="1:3" x14ac:dyDescent="0.2">
      <c r="A56" s="1">
        <v>54</v>
      </c>
      <c r="B56" s="1"/>
      <c r="C56" s="3">
        <v>54</v>
      </c>
    </row>
    <row r="57" spans="1:3" x14ac:dyDescent="0.2">
      <c r="A57" s="1">
        <v>55</v>
      </c>
      <c r="B57" s="1"/>
      <c r="C57" s="3">
        <v>55</v>
      </c>
    </row>
    <row r="58" spans="1:3" x14ac:dyDescent="0.2">
      <c r="A58" s="1">
        <v>56</v>
      </c>
      <c r="B58" s="1"/>
      <c r="C58" s="3">
        <v>56</v>
      </c>
    </row>
    <row r="59" spans="1:3" x14ac:dyDescent="0.2">
      <c r="A59" s="1">
        <v>57</v>
      </c>
      <c r="B59" s="1"/>
      <c r="C59" s="3">
        <v>57</v>
      </c>
    </row>
    <row r="60" spans="1:3" x14ac:dyDescent="0.2">
      <c r="A60" s="1">
        <v>58</v>
      </c>
      <c r="B60" s="1"/>
      <c r="C60" s="3">
        <v>58</v>
      </c>
    </row>
    <row r="61" spans="1:3" x14ac:dyDescent="0.2">
      <c r="A61" s="1">
        <v>59</v>
      </c>
      <c r="B61" s="1"/>
      <c r="C61" s="3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81061B8-888A-41B0-B1BC-9352ACC16EE2}"/>
</file>

<file path=customXml/itemProps2.xml><?xml version="1.0" encoding="utf-8"?>
<ds:datastoreItem xmlns:ds="http://schemas.openxmlformats.org/officeDocument/2006/customXml" ds:itemID="{90A71A7F-ADE4-40CF-9C1C-5FE2E76F6654}"/>
</file>

<file path=customXml/itemProps3.xml><?xml version="1.0" encoding="utf-8"?>
<ds:datastoreItem xmlns:ds="http://schemas.openxmlformats.org/officeDocument/2006/customXml" ds:itemID="{0441E14D-F5C4-4C43-ACE1-9626D563CA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leaf cd dec14_</vt:lpstr>
      <vt:lpstr>plant_number_lvl</vt:lpstr>
      <vt:lpstr>cleaned</vt:lpstr>
      <vt:lpstr>removed_data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2023-12-14T22:59:04Z</dcterms:created>
  <dcterms:modified xsi:type="dcterms:W3CDTF">2023-12-18T02:11:57Z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