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Cd_treatment_exp/"/>
    </mc:Choice>
  </mc:AlternateContent>
  <xr:revisionPtr revIDLastSave="0" documentId="13_ncr:1_{CF854CD0-54C9-C140-8252-0B7C98358AA1}" xr6:coauthVersionLast="47" xr6:coauthVersionMax="47" xr10:uidLastSave="{00000000-0000-0000-0000-000000000000}"/>
  <bookViews>
    <workbookView xWindow="5080" yWindow="3700" windowWidth="26840" windowHeight="15940" activeTab="2" xr2:uid="{00000000-000D-0000-FFFF-FFFF00000000}"/>
  </bookViews>
  <sheets>
    <sheet name="leaf Cd dec14 1pm_" sheetId="1" r:id="rId1"/>
    <sheet name="plant_number_lvl" sheetId="2" r:id="rId2"/>
    <sheet name="cleaned" sheetId="3" r:id="rId3"/>
    <sheet name="remov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56" i="3" l="1"/>
  <c r="BB56" i="3"/>
  <c r="BC56" i="3" s="1"/>
  <c r="BF56" i="3" s="1"/>
  <c r="AW56" i="3"/>
  <c r="AV56" i="3"/>
  <c r="AU56" i="3"/>
  <c r="AS56" i="3"/>
  <c r="AT56" i="3" s="1"/>
  <c r="P56" i="3"/>
  <c r="R56" i="3" s="1"/>
  <c r="BE55" i="3"/>
  <c r="BB55" i="3"/>
  <c r="BC55" i="3" s="1"/>
  <c r="BF55" i="3" s="1"/>
  <c r="AW55" i="3"/>
  <c r="AV55" i="3"/>
  <c r="AU55" i="3"/>
  <c r="AS55" i="3"/>
  <c r="I55" i="3" s="1"/>
  <c r="P55" i="3"/>
  <c r="R55" i="3" s="1"/>
  <c r="BE54" i="3"/>
  <c r="BB54" i="3"/>
  <c r="BC54" i="3" s="1"/>
  <c r="AW54" i="3"/>
  <c r="AV54" i="3"/>
  <c r="AU54" i="3"/>
  <c r="AS54" i="3"/>
  <c r="I54" i="3" s="1"/>
  <c r="P54" i="3"/>
  <c r="R54" i="3" s="1"/>
  <c r="BE53" i="3"/>
  <c r="BB53" i="3"/>
  <c r="BC53" i="3" s="1"/>
  <c r="BF53" i="3" s="1"/>
  <c r="AW53" i="3"/>
  <c r="AV53" i="3"/>
  <c r="AU53" i="3"/>
  <c r="AS53" i="3"/>
  <c r="AT53" i="3" s="1"/>
  <c r="P53" i="3"/>
  <c r="R53" i="3" s="1"/>
  <c r="I53" i="3"/>
  <c r="BE52" i="3"/>
  <c r="BB52" i="3"/>
  <c r="BC52" i="3" s="1"/>
  <c r="AW52" i="3"/>
  <c r="AV52" i="3"/>
  <c r="AU52" i="3"/>
  <c r="AS52" i="3"/>
  <c r="AT52" i="3" s="1"/>
  <c r="P52" i="3"/>
  <c r="R52" i="3" s="1"/>
  <c r="I52" i="3"/>
  <c r="BE51" i="3"/>
  <c r="BB51" i="3"/>
  <c r="BC51" i="3" s="1"/>
  <c r="BF51" i="3" s="1"/>
  <c r="AW51" i="3"/>
  <c r="AV51" i="3"/>
  <c r="AU51" i="3"/>
  <c r="AS51" i="3"/>
  <c r="P51" i="3"/>
  <c r="R51" i="3" s="1"/>
  <c r="BE50" i="3"/>
  <c r="BB50" i="3"/>
  <c r="BC50" i="3" s="1"/>
  <c r="AW50" i="3"/>
  <c r="AV50" i="3"/>
  <c r="AU50" i="3"/>
  <c r="AS50" i="3"/>
  <c r="I50" i="3" s="1"/>
  <c r="P50" i="3"/>
  <c r="R50" i="3" s="1"/>
  <c r="BE49" i="3"/>
  <c r="BB49" i="3"/>
  <c r="BC49" i="3" s="1"/>
  <c r="BF49" i="3" s="1"/>
  <c r="AW49" i="3"/>
  <c r="AV49" i="3"/>
  <c r="AU49" i="3"/>
  <c r="AS49" i="3"/>
  <c r="AT49" i="3" s="1"/>
  <c r="P49" i="3"/>
  <c r="R49" i="3" s="1"/>
  <c r="BE48" i="3"/>
  <c r="BB48" i="3"/>
  <c r="BC48" i="3" s="1"/>
  <c r="BF48" i="3" s="1"/>
  <c r="AW48" i="3"/>
  <c r="AV48" i="3"/>
  <c r="AU48" i="3"/>
  <c r="AS48" i="3"/>
  <c r="AT48" i="3" s="1"/>
  <c r="P48" i="3"/>
  <c r="R48" i="3" s="1"/>
  <c r="I48" i="3"/>
  <c r="BE47" i="3"/>
  <c r="BB47" i="3"/>
  <c r="BC47" i="3" s="1"/>
  <c r="BF47" i="3" s="1"/>
  <c r="AW47" i="3"/>
  <c r="AV47" i="3"/>
  <c r="AU47" i="3"/>
  <c r="AS47" i="3"/>
  <c r="P47" i="3"/>
  <c r="R47" i="3" s="1"/>
  <c r="BE46" i="3"/>
  <c r="BB46" i="3"/>
  <c r="BC46" i="3" s="1"/>
  <c r="BF46" i="3" s="1"/>
  <c r="AW46" i="3"/>
  <c r="AV46" i="3"/>
  <c r="AU46" i="3"/>
  <c r="AS46" i="3"/>
  <c r="I46" i="3" s="1"/>
  <c r="P46" i="3"/>
  <c r="R46" i="3" s="1"/>
  <c r="BE45" i="3"/>
  <c r="BB45" i="3"/>
  <c r="BC45" i="3" s="1"/>
  <c r="BF45" i="3" s="1"/>
  <c r="AW45" i="3"/>
  <c r="AV45" i="3"/>
  <c r="AU45" i="3"/>
  <c r="AS45" i="3"/>
  <c r="AT45" i="3" s="1"/>
  <c r="P45" i="3"/>
  <c r="R45" i="3" s="1"/>
  <c r="I45" i="3"/>
  <c r="BE44" i="3"/>
  <c r="BB44" i="3"/>
  <c r="BC44" i="3" s="1"/>
  <c r="BF44" i="3" s="1"/>
  <c r="AW44" i="3"/>
  <c r="AV44" i="3"/>
  <c r="AU44" i="3"/>
  <c r="AS44" i="3"/>
  <c r="AT44" i="3" s="1"/>
  <c r="P44" i="3"/>
  <c r="R44" i="3" s="1"/>
  <c r="BE43" i="3"/>
  <c r="BB43" i="3"/>
  <c r="BC43" i="3" s="1"/>
  <c r="BF43" i="3" s="1"/>
  <c r="AW43" i="3"/>
  <c r="AV43" i="3"/>
  <c r="AU43" i="3"/>
  <c r="AS43" i="3"/>
  <c r="P43" i="3"/>
  <c r="R43" i="3" s="1"/>
  <c r="BE42" i="3"/>
  <c r="BB42" i="3"/>
  <c r="BC42" i="3" s="1"/>
  <c r="AW42" i="3"/>
  <c r="AV42" i="3"/>
  <c r="AU42" i="3"/>
  <c r="AS42" i="3"/>
  <c r="I42" i="3" s="1"/>
  <c r="P42" i="3"/>
  <c r="R42" i="3" s="1"/>
  <c r="BE41" i="3"/>
  <c r="BB41" i="3"/>
  <c r="BC41" i="3" s="1"/>
  <c r="BF41" i="3" s="1"/>
  <c r="AW41" i="3"/>
  <c r="AV41" i="3"/>
  <c r="AU41" i="3"/>
  <c r="AS41" i="3"/>
  <c r="AT41" i="3" s="1"/>
  <c r="P41" i="3"/>
  <c r="R41" i="3" s="1"/>
  <c r="I41" i="3"/>
  <c r="BE40" i="3"/>
  <c r="BB40" i="3"/>
  <c r="BC40" i="3" s="1"/>
  <c r="BF40" i="3" s="1"/>
  <c r="AW40" i="3"/>
  <c r="AV40" i="3"/>
  <c r="AU40" i="3"/>
  <c r="AS40" i="3"/>
  <c r="AT40" i="3" s="1"/>
  <c r="P40" i="3"/>
  <c r="R40" i="3" s="1"/>
  <c r="I40" i="3"/>
  <c r="BE39" i="3"/>
  <c r="BB39" i="3"/>
  <c r="BC39" i="3" s="1"/>
  <c r="BF39" i="3" s="1"/>
  <c r="AW39" i="3"/>
  <c r="AV39" i="3"/>
  <c r="AU39" i="3"/>
  <c r="AS39" i="3"/>
  <c r="P39" i="3"/>
  <c r="R39" i="3" s="1"/>
  <c r="BE38" i="3"/>
  <c r="BB38" i="3"/>
  <c r="BC38" i="3" s="1"/>
  <c r="AW38" i="3"/>
  <c r="AV38" i="3"/>
  <c r="AU38" i="3"/>
  <c r="AS38" i="3"/>
  <c r="I38" i="3" s="1"/>
  <c r="P38" i="3"/>
  <c r="R38" i="3" s="1"/>
  <c r="BE37" i="3"/>
  <c r="BB37" i="3"/>
  <c r="BC37" i="3" s="1"/>
  <c r="BF37" i="3" s="1"/>
  <c r="AW37" i="3"/>
  <c r="AV37" i="3"/>
  <c r="AU37" i="3"/>
  <c r="AS37" i="3"/>
  <c r="AT37" i="3" s="1"/>
  <c r="P37" i="3"/>
  <c r="R37" i="3" s="1"/>
  <c r="BE36" i="3"/>
  <c r="BB36" i="3"/>
  <c r="BC36" i="3" s="1"/>
  <c r="BF36" i="3" s="1"/>
  <c r="AW36" i="3"/>
  <c r="AV36" i="3"/>
  <c r="AU36" i="3"/>
  <c r="AS36" i="3"/>
  <c r="AT36" i="3" s="1"/>
  <c r="P36" i="3"/>
  <c r="R36" i="3" s="1"/>
  <c r="I36" i="3"/>
  <c r="BE35" i="3"/>
  <c r="BB35" i="3"/>
  <c r="BC35" i="3" s="1"/>
  <c r="BF35" i="3" s="1"/>
  <c r="AW35" i="3"/>
  <c r="AV35" i="3"/>
  <c r="AU35" i="3"/>
  <c r="AS35" i="3"/>
  <c r="P35" i="3"/>
  <c r="R35" i="3" s="1"/>
  <c r="BE34" i="3"/>
  <c r="BB34" i="3"/>
  <c r="BC34" i="3" s="1"/>
  <c r="AW34" i="3"/>
  <c r="AV34" i="3"/>
  <c r="AU34" i="3"/>
  <c r="AS34" i="3"/>
  <c r="I34" i="3" s="1"/>
  <c r="P34" i="3"/>
  <c r="R34" i="3" s="1"/>
  <c r="BE33" i="3"/>
  <c r="BB33" i="3"/>
  <c r="BC33" i="3" s="1"/>
  <c r="BF33" i="3" s="1"/>
  <c r="AW33" i="3"/>
  <c r="AV33" i="3"/>
  <c r="AU33" i="3"/>
  <c r="AS33" i="3"/>
  <c r="AT33" i="3" s="1"/>
  <c r="P33" i="3"/>
  <c r="R33" i="3" s="1"/>
  <c r="I33" i="3"/>
  <c r="BE32" i="3"/>
  <c r="BB32" i="3"/>
  <c r="BC32" i="3" s="1"/>
  <c r="BF32" i="3" s="1"/>
  <c r="AW32" i="3"/>
  <c r="AV32" i="3"/>
  <c r="AU32" i="3"/>
  <c r="AS32" i="3"/>
  <c r="AT32" i="3" s="1"/>
  <c r="P32" i="3"/>
  <c r="R32" i="3" s="1"/>
  <c r="I32" i="3"/>
  <c r="BE31" i="3"/>
  <c r="BB31" i="3"/>
  <c r="BC31" i="3" s="1"/>
  <c r="BF31" i="3" s="1"/>
  <c r="AW31" i="3"/>
  <c r="AV31" i="3"/>
  <c r="AU31" i="3"/>
  <c r="AS31" i="3"/>
  <c r="P31" i="3"/>
  <c r="R31" i="3" s="1"/>
  <c r="BE30" i="3"/>
  <c r="BB30" i="3"/>
  <c r="BC30" i="3" s="1"/>
  <c r="AW30" i="3"/>
  <c r="AV30" i="3"/>
  <c r="AU30" i="3"/>
  <c r="AS30" i="3"/>
  <c r="I30" i="3" s="1"/>
  <c r="P30" i="3"/>
  <c r="R30" i="3" s="1"/>
  <c r="BE29" i="3"/>
  <c r="BB29" i="3"/>
  <c r="BC29" i="3" s="1"/>
  <c r="AW29" i="3"/>
  <c r="AV29" i="3"/>
  <c r="AU29" i="3"/>
  <c r="AS29" i="3"/>
  <c r="AT29" i="3" s="1"/>
  <c r="P29" i="3"/>
  <c r="R29" i="3" s="1"/>
  <c r="BE28" i="3"/>
  <c r="BB28" i="3"/>
  <c r="BC28" i="3" s="1"/>
  <c r="BF28" i="3" s="1"/>
  <c r="AW28" i="3"/>
  <c r="AV28" i="3"/>
  <c r="AU28" i="3"/>
  <c r="AS28" i="3"/>
  <c r="AT28" i="3" s="1"/>
  <c r="P28" i="3"/>
  <c r="R28" i="3" s="1"/>
  <c r="I28" i="3"/>
  <c r="BE27" i="3"/>
  <c r="BB27" i="3"/>
  <c r="BC27" i="3" s="1"/>
  <c r="BF27" i="3" s="1"/>
  <c r="AW27" i="3"/>
  <c r="AV27" i="3"/>
  <c r="AU27" i="3"/>
  <c r="AS27" i="3"/>
  <c r="P27" i="3"/>
  <c r="R27" i="3" s="1"/>
  <c r="BE26" i="3"/>
  <c r="BB26" i="3"/>
  <c r="BC26" i="3" s="1"/>
  <c r="BF26" i="3" s="1"/>
  <c r="AW26" i="3"/>
  <c r="AV26" i="3"/>
  <c r="AU26" i="3"/>
  <c r="AS26" i="3"/>
  <c r="AT26" i="3" s="1"/>
  <c r="P26" i="3"/>
  <c r="R26" i="3" s="1"/>
  <c r="I26" i="3"/>
  <c r="BE25" i="3"/>
  <c r="BB25" i="3"/>
  <c r="BC25" i="3" s="1"/>
  <c r="AW25" i="3"/>
  <c r="AV25" i="3"/>
  <c r="AU25" i="3"/>
  <c r="AS25" i="3"/>
  <c r="AT25" i="3" s="1"/>
  <c r="P25" i="3"/>
  <c r="R25" i="3" s="1"/>
  <c r="BE24" i="3"/>
  <c r="BB24" i="3"/>
  <c r="BC24" i="3" s="1"/>
  <c r="BF24" i="3" s="1"/>
  <c r="AW24" i="3"/>
  <c r="AV24" i="3"/>
  <c r="AU24" i="3"/>
  <c r="AS24" i="3"/>
  <c r="I24" i="3" s="1"/>
  <c r="P24" i="3"/>
  <c r="R24" i="3" s="1"/>
  <c r="BE23" i="3"/>
  <c r="BB23" i="3"/>
  <c r="BC23" i="3" s="1"/>
  <c r="AW23" i="3"/>
  <c r="AV23" i="3"/>
  <c r="AU23" i="3"/>
  <c r="AS23" i="3"/>
  <c r="I23" i="3" s="1"/>
  <c r="P23" i="3"/>
  <c r="R23" i="3" s="1"/>
  <c r="BE22" i="3"/>
  <c r="BB22" i="3"/>
  <c r="BC22" i="3" s="1"/>
  <c r="AW22" i="3"/>
  <c r="AV22" i="3"/>
  <c r="AU22" i="3"/>
  <c r="AS22" i="3"/>
  <c r="AT22" i="3" s="1"/>
  <c r="P22" i="3"/>
  <c r="R22" i="3" s="1"/>
  <c r="L22" i="3"/>
  <c r="BE21" i="3"/>
  <c r="BB21" i="3"/>
  <c r="BC21" i="3" s="1"/>
  <c r="AW21" i="3"/>
  <c r="AV21" i="3"/>
  <c r="AU21" i="3"/>
  <c r="AS21" i="3"/>
  <c r="AT21" i="3" s="1"/>
  <c r="P21" i="3"/>
  <c r="R21" i="3" s="1"/>
  <c r="I21" i="3"/>
  <c r="BE20" i="3"/>
  <c r="BB20" i="3"/>
  <c r="BC20" i="3" s="1"/>
  <c r="AW20" i="3"/>
  <c r="AV20" i="3"/>
  <c r="AU20" i="3"/>
  <c r="AS20" i="3"/>
  <c r="I20" i="3" s="1"/>
  <c r="R20" i="3"/>
  <c r="P20" i="3"/>
  <c r="BE19" i="3"/>
  <c r="BB19" i="3"/>
  <c r="BC19" i="3" s="1"/>
  <c r="AW19" i="3"/>
  <c r="AV19" i="3"/>
  <c r="AU19" i="3"/>
  <c r="AS19" i="3"/>
  <c r="P19" i="3"/>
  <c r="R19" i="3" s="1"/>
  <c r="BE18" i="3"/>
  <c r="BB18" i="3"/>
  <c r="BC18" i="3" s="1"/>
  <c r="BF18" i="3" s="1"/>
  <c r="AW18" i="3"/>
  <c r="AV18" i="3"/>
  <c r="AU18" i="3"/>
  <c r="AS18" i="3"/>
  <c r="AT18" i="3" s="1"/>
  <c r="L18" i="3" s="1"/>
  <c r="P18" i="3"/>
  <c r="R18" i="3" s="1"/>
  <c r="BE17" i="3"/>
  <c r="BB17" i="3"/>
  <c r="BC17" i="3" s="1"/>
  <c r="AW17" i="3"/>
  <c r="AV17" i="3"/>
  <c r="AU17" i="3"/>
  <c r="AS17" i="3"/>
  <c r="AT17" i="3" s="1"/>
  <c r="P17" i="3"/>
  <c r="R17" i="3" s="1"/>
  <c r="I17" i="3"/>
  <c r="BE16" i="3"/>
  <c r="BB16" i="3"/>
  <c r="BC16" i="3" s="1"/>
  <c r="BF16" i="3" s="1"/>
  <c r="AW16" i="3"/>
  <c r="AV16" i="3"/>
  <c r="AU16" i="3"/>
  <c r="AS16" i="3"/>
  <c r="I16" i="3" s="1"/>
  <c r="P16" i="3"/>
  <c r="R16" i="3" s="1"/>
  <c r="BK16" i="3" s="1"/>
  <c r="BE15" i="3"/>
  <c r="BB15" i="3"/>
  <c r="BC15" i="3" s="1"/>
  <c r="AW15" i="3"/>
  <c r="AV15" i="3"/>
  <c r="AU15" i="3"/>
  <c r="AS15" i="3"/>
  <c r="AT15" i="3" s="1"/>
  <c r="P15" i="3"/>
  <c r="R15" i="3" s="1"/>
  <c r="I15" i="3"/>
  <c r="BE14" i="3"/>
  <c r="BB14" i="3"/>
  <c r="BC14" i="3" s="1"/>
  <c r="BF14" i="3" s="1"/>
  <c r="AW14" i="3"/>
  <c r="AV14" i="3"/>
  <c r="AU14" i="3"/>
  <c r="AS14" i="3"/>
  <c r="I14" i="3" s="1"/>
  <c r="P14" i="3"/>
  <c r="R14" i="3" s="1"/>
  <c r="BE13" i="3"/>
  <c r="BB13" i="3"/>
  <c r="BC13" i="3" s="1"/>
  <c r="AW13" i="3"/>
  <c r="AV13" i="3"/>
  <c r="AU13" i="3"/>
  <c r="AS13" i="3"/>
  <c r="I13" i="3" s="1"/>
  <c r="P13" i="3"/>
  <c r="R13" i="3" s="1"/>
  <c r="BE12" i="3"/>
  <c r="BB12" i="3"/>
  <c r="BC12" i="3" s="1"/>
  <c r="BF12" i="3" s="1"/>
  <c r="AW12" i="3"/>
  <c r="AV12" i="3"/>
  <c r="AU12" i="3"/>
  <c r="AS12" i="3"/>
  <c r="AT12" i="3" s="1"/>
  <c r="L12" i="3" s="1"/>
  <c r="P12" i="3"/>
  <c r="R12" i="3" s="1"/>
  <c r="BE11" i="3"/>
  <c r="BB11" i="3"/>
  <c r="BC11" i="3" s="1"/>
  <c r="BF11" i="3" s="1"/>
  <c r="AW11" i="3"/>
  <c r="AV11" i="3"/>
  <c r="AU11" i="3"/>
  <c r="AS11" i="3"/>
  <c r="AT11" i="3" s="1"/>
  <c r="P11" i="3"/>
  <c r="R11" i="3" s="1"/>
  <c r="BE10" i="3"/>
  <c r="BB10" i="3"/>
  <c r="BC10" i="3" s="1"/>
  <c r="BF10" i="3" s="1"/>
  <c r="AW10" i="3"/>
  <c r="AV10" i="3"/>
  <c r="AU10" i="3"/>
  <c r="AS10" i="3"/>
  <c r="I10" i="3" s="1"/>
  <c r="P10" i="3"/>
  <c r="R10" i="3" s="1"/>
  <c r="BE9" i="3"/>
  <c r="BB9" i="3"/>
  <c r="BC9" i="3" s="1"/>
  <c r="BF9" i="3" s="1"/>
  <c r="AW9" i="3"/>
  <c r="AV9" i="3"/>
  <c r="AU9" i="3"/>
  <c r="AS9" i="3"/>
  <c r="I9" i="3" s="1"/>
  <c r="P9" i="3"/>
  <c r="R9" i="3" s="1"/>
  <c r="BE8" i="3"/>
  <c r="BB8" i="3"/>
  <c r="BC8" i="3" s="1"/>
  <c r="AW8" i="3"/>
  <c r="AV8" i="3"/>
  <c r="AU8" i="3"/>
  <c r="AS8" i="3"/>
  <c r="AT8" i="3" s="1"/>
  <c r="P8" i="3"/>
  <c r="R8" i="3" s="1"/>
  <c r="BE7" i="3"/>
  <c r="BB7" i="3"/>
  <c r="BC7" i="3" s="1"/>
  <c r="BF7" i="3" s="1"/>
  <c r="AW7" i="3"/>
  <c r="AV7" i="3"/>
  <c r="AU7" i="3"/>
  <c r="AS7" i="3"/>
  <c r="AT7" i="3" s="1"/>
  <c r="P7" i="3"/>
  <c r="R7" i="3" s="1"/>
  <c r="BE6" i="3"/>
  <c r="BB6" i="3"/>
  <c r="BC6" i="3" s="1"/>
  <c r="BF6" i="3" s="1"/>
  <c r="AW6" i="3"/>
  <c r="AV6" i="3"/>
  <c r="AU6" i="3"/>
  <c r="AS6" i="3"/>
  <c r="I6" i="3" s="1"/>
  <c r="P6" i="3"/>
  <c r="R6" i="3" s="1"/>
  <c r="BE5" i="3"/>
  <c r="BB5" i="3"/>
  <c r="BC5" i="3" s="1"/>
  <c r="AW5" i="3"/>
  <c r="AV5" i="3"/>
  <c r="AU5" i="3"/>
  <c r="AS5" i="3"/>
  <c r="AT5" i="3" s="1"/>
  <c r="P5" i="3"/>
  <c r="R5" i="3" s="1"/>
  <c r="BE4" i="3"/>
  <c r="BB4" i="3"/>
  <c r="BC4" i="3" s="1"/>
  <c r="AW4" i="3"/>
  <c r="AV4" i="3"/>
  <c r="AU4" i="3"/>
  <c r="AS4" i="3"/>
  <c r="I4" i="3" s="1"/>
  <c r="P4" i="3"/>
  <c r="R4" i="3" s="1"/>
  <c r="BE3" i="3"/>
  <c r="BB3" i="3"/>
  <c r="BC3" i="3" s="1"/>
  <c r="BF3" i="3" s="1"/>
  <c r="AW3" i="3"/>
  <c r="AV3" i="3"/>
  <c r="AU3" i="3"/>
  <c r="AS3" i="3"/>
  <c r="AT3" i="3" s="1"/>
  <c r="P3" i="3"/>
  <c r="R3" i="3" s="1"/>
  <c r="BK3" i="3" s="1"/>
  <c r="I3" i="3"/>
  <c r="I49" i="3" l="1"/>
  <c r="I11" i="3"/>
  <c r="BK11" i="3" s="1"/>
  <c r="BF25" i="3"/>
  <c r="BF21" i="3"/>
  <c r="I56" i="3"/>
  <c r="BF17" i="3"/>
  <c r="I37" i="3"/>
  <c r="BK37" i="3" s="1"/>
  <c r="I12" i="3"/>
  <c r="BK12" i="3" s="1"/>
  <c r="I29" i="3"/>
  <c r="BK29" i="3" s="1"/>
  <c r="I44" i="3"/>
  <c r="BK44" i="3" s="1"/>
  <c r="BF5" i="3"/>
  <c r="I8" i="3"/>
  <c r="BF20" i="3"/>
  <c r="BF22" i="3"/>
  <c r="I25" i="3"/>
  <c r="BK25" i="3" s="1"/>
  <c r="BF54" i="3"/>
  <c r="AX22" i="3"/>
  <c r="N22" i="3" s="1"/>
  <c r="AY22" i="3" s="1"/>
  <c r="AX11" i="3"/>
  <c r="N11" i="3" s="1"/>
  <c r="AY11" i="3" s="1"/>
  <c r="AX29" i="3"/>
  <c r="N29" i="3" s="1"/>
  <c r="AY29" i="3" s="1"/>
  <c r="AZ29" i="3" s="1"/>
  <c r="BA29" i="3" s="1"/>
  <c r="BD29" i="3" s="1"/>
  <c r="J29" i="3" s="1"/>
  <c r="BG29" i="3" s="1"/>
  <c r="AX45" i="3"/>
  <c r="N45" i="3" s="1"/>
  <c r="AY45" i="3" s="1"/>
  <c r="AZ45" i="3" s="1"/>
  <c r="BA45" i="3" s="1"/>
  <c r="BD45" i="3" s="1"/>
  <c r="J45" i="3" s="1"/>
  <c r="BF34" i="3"/>
  <c r="AT24" i="3"/>
  <c r="L24" i="3" s="1"/>
  <c r="AT4" i="3"/>
  <c r="L4" i="3" s="1"/>
  <c r="AX26" i="3"/>
  <c r="N26" i="3" s="1"/>
  <c r="AY26" i="3" s="1"/>
  <c r="AZ26" i="3" s="1"/>
  <c r="BA26" i="3" s="1"/>
  <c r="BD26" i="3" s="1"/>
  <c r="J26" i="3" s="1"/>
  <c r="BG26" i="3" s="1"/>
  <c r="K26" i="3" s="1"/>
  <c r="AT6" i="3"/>
  <c r="L6" i="3" s="1"/>
  <c r="BF29" i="3"/>
  <c r="AX15" i="3"/>
  <c r="N15" i="3" s="1"/>
  <c r="AY15" i="3" s="1"/>
  <c r="BK24" i="3"/>
  <c r="BF30" i="3"/>
  <c r="BF38" i="3"/>
  <c r="AX7" i="3"/>
  <c r="N7" i="3" s="1"/>
  <c r="AY7" i="3" s="1"/>
  <c r="M7" i="3" s="1"/>
  <c r="AX49" i="3"/>
  <c r="N49" i="3" s="1"/>
  <c r="AY49" i="3" s="1"/>
  <c r="M49" i="3" s="1"/>
  <c r="BF4" i="3"/>
  <c r="BF15" i="3"/>
  <c r="AX17" i="3"/>
  <c r="N17" i="3" s="1"/>
  <c r="AY17" i="3" s="1"/>
  <c r="M17" i="3" s="1"/>
  <c r="BF23" i="3"/>
  <c r="AX32" i="3"/>
  <c r="N32" i="3" s="1"/>
  <c r="AY32" i="3" s="1"/>
  <c r="BK10" i="3"/>
  <c r="BF13" i="3"/>
  <c r="AX21" i="3"/>
  <c r="N21" i="3" s="1"/>
  <c r="AY21" i="3" s="1"/>
  <c r="AZ21" i="3" s="1"/>
  <c r="BA21" i="3" s="1"/>
  <c r="BD21" i="3" s="1"/>
  <c r="J21" i="3" s="1"/>
  <c r="BG21" i="3" s="1"/>
  <c r="K21" i="3" s="1"/>
  <c r="I5" i="3"/>
  <c r="BK5" i="3" s="1"/>
  <c r="I18" i="3"/>
  <c r="BK18" i="3" s="1"/>
  <c r="BF19" i="3"/>
  <c r="I7" i="3"/>
  <c r="BF8" i="3"/>
  <c r="BK14" i="3"/>
  <c r="I22" i="3"/>
  <c r="AX25" i="3"/>
  <c r="N25" i="3" s="1"/>
  <c r="AY25" i="3" s="1"/>
  <c r="AZ25" i="3" s="1"/>
  <c r="BA25" i="3" s="1"/>
  <c r="BD25" i="3" s="1"/>
  <c r="J25" i="3" s="1"/>
  <c r="BG25" i="3" s="1"/>
  <c r="K25" i="3" s="1"/>
  <c r="BF50" i="3"/>
  <c r="BF52" i="3"/>
  <c r="BK9" i="3"/>
  <c r="BK4" i="3"/>
  <c r="M11" i="3"/>
  <c r="AZ11" i="3"/>
  <c r="BA11" i="3" s="1"/>
  <c r="BD11" i="3" s="1"/>
  <c r="J11" i="3" s="1"/>
  <c r="BG11" i="3" s="1"/>
  <c r="K11" i="3" s="1"/>
  <c r="BK6" i="3"/>
  <c r="L3" i="3"/>
  <c r="AX3" i="3"/>
  <c r="N3" i="3" s="1"/>
  <c r="AY3" i="3" s="1"/>
  <c r="L5" i="3"/>
  <c r="AX5" i="3"/>
  <c r="N5" i="3" s="1"/>
  <c r="AY5" i="3" s="1"/>
  <c r="I27" i="3"/>
  <c r="AT27" i="3"/>
  <c r="AX27" i="3" s="1"/>
  <c r="N27" i="3" s="1"/>
  <c r="AY27" i="3" s="1"/>
  <c r="M32" i="3"/>
  <c r="AZ32" i="3"/>
  <c r="BA32" i="3" s="1"/>
  <c r="BD32" i="3" s="1"/>
  <c r="J32" i="3" s="1"/>
  <c r="BG32" i="3" s="1"/>
  <c r="K32" i="3" s="1"/>
  <c r="L36" i="3"/>
  <c r="I51" i="3"/>
  <c r="AT51" i="3"/>
  <c r="BK15" i="3"/>
  <c r="L21" i="3"/>
  <c r="L29" i="3"/>
  <c r="BK38" i="3"/>
  <c r="L53" i="3"/>
  <c r="AZ22" i="3"/>
  <c r="BA22" i="3" s="1"/>
  <c r="BD22" i="3" s="1"/>
  <c r="J22" i="3" s="1"/>
  <c r="BG22" i="3" s="1"/>
  <c r="K22" i="3" s="1"/>
  <c r="M22" i="3"/>
  <c r="L25" i="3"/>
  <c r="BK55" i="3"/>
  <c r="AX8" i="3"/>
  <c r="N8" i="3" s="1"/>
  <c r="AY8" i="3" s="1"/>
  <c r="L15" i="3"/>
  <c r="BK33" i="3"/>
  <c r="AX36" i="3"/>
  <c r="N36" i="3" s="1"/>
  <c r="AY36" i="3" s="1"/>
  <c r="L40" i="3"/>
  <c r="AX53" i="3"/>
  <c r="N53" i="3" s="1"/>
  <c r="AY53" i="3" s="1"/>
  <c r="AT9" i="3"/>
  <c r="AT10" i="3"/>
  <c r="AT20" i="3"/>
  <c r="AX20" i="3" s="1"/>
  <c r="N20" i="3" s="1"/>
  <c r="AY20" i="3" s="1"/>
  <c r="L33" i="3"/>
  <c r="L44" i="3"/>
  <c r="BK7" i="3"/>
  <c r="BK13" i="3"/>
  <c r="AT14" i="3"/>
  <c r="AX40" i="3"/>
  <c r="N40" i="3" s="1"/>
  <c r="AY40" i="3" s="1"/>
  <c r="BK46" i="3"/>
  <c r="AT13" i="3"/>
  <c r="I19" i="3"/>
  <c r="AT19" i="3"/>
  <c r="I35" i="3"/>
  <c r="AT35" i="3"/>
  <c r="L48" i="3"/>
  <c r="BK8" i="3"/>
  <c r="AX9" i="3"/>
  <c r="N9" i="3" s="1"/>
  <c r="AY9" i="3" s="1"/>
  <c r="BK17" i="3"/>
  <c r="AX33" i="3"/>
  <c r="N33" i="3" s="1"/>
  <c r="AY33" i="3" s="1"/>
  <c r="L37" i="3"/>
  <c r="BF42" i="3"/>
  <c r="AX44" i="3"/>
  <c r="N44" i="3" s="1"/>
  <c r="AY44" i="3" s="1"/>
  <c r="BK50" i="3"/>
  <c r="L11" i="3"/>
  <c r="BK42" i="3"/>
  <c r="AX12" i="3"/>
  <c r="N12" i="3" s="1"/>
  <c r="AY12" i="3" s="1"/>
  <c r="AX14" i="3"/>
  <c r="N14" i="3" s="1"/>
  <c r="AY14" i="3" s="1"/>
  <c r="L28" i="3"/>
  <c r="BK41" i="3"/>
  <c r="L52" i="3"/>
  <c r="L7" i="3"/>
  <c r="L17" i="3"/>
  <c r="BK22" i="3"/>
  <c r="BK26" i="3"/>
  <c r="I39" i="3"/>
  <c r="AT39" i="3"/>
  <c r="AX48" i="3"/>
  <c r="N48" i="3" s="1"/>
  <c r="AY48" i="3" s="1"/>
  <c r="BK54" i="3"/>
  <c r="L56" i="3"/>
  <c r="L8" i="3"/>
  <c r="BK23" i="3"/>
  <c r="BK30" i="3"/>
  <c r="AX37" i="3"/>
  <c r="N37" i="3" s="1"/>
  <c r="AY37" i="3" s="1"/>
  <c r="L41" i="3"/>
  <c r="BK45" i="3"/>
  <c r="M29" i="3"/>
  <c r="AX28" i="3"/>
  <c r="N28" i="3" s="1"/>
  <c r="AY28" i="3" s="1"/>
  <c r="I43" i="3"/>
  <c r="AT43" i="3"/>
  <c r="AX52" i="3"/>
  <c r="N52" i="3" s="1"/>
  <c r="AY52" i="3" s="1"/>
  <c r="AX18" i="3"/>
  <c r="N18" i="3" s="1"/>
  <c r="AY18" i="3" s="1"/>
  <c r="BK20" i="3"/>
  <c r="L26" i="3"/>
  <c r="L32" i="3"/>
  <c r="AX39" i="3"/>
  <c r="N39" i="3" s="1"/>
  <c r="AY39" i="3" s="1"/>
  <c r="L45" i="3"/>
  <c r="BK49" i="3"/>
  <c r="AX56" i="3"/>
  <c r="N56" i="3" s="1"/>
  <c r="AY56" i="3" s="1"/>
  <c r="I31" i="3"/>
  <c r="AT31" i="3"/>
  <c r="AT16" i="3"/>
  <c r="AX16" i="3" s="1"/>
  <c r="N16" i="3" s="1"/>
  <c r="AY16" i="3" s="1"/>
  <c r="BK34" i="3"/>
  <c r="AX41" i="3"/>
  <c r="N41" i="3" s="1"/>
  <c r="AY41" i="3" s="1"/>
  <c r="I47" i="3"/>
  <c r="AT47" i="3"/>
  <c r="AX47" i="3" s="1"/>
  <c r="N47" i="3" s="1"/>
  <c r="AY47" i="3" s="1"/>
  <c r="BK21" i="3"/>
  <c r="L49" i="3"/>
  <c r="BK53" i="3"/>
  <c r="AT55" i="3"/>
  <c r="AX55" i="3" s="1"/>
  <c r="N55" i="3" s="1"/>
  <c r="AY55" i="3" s="1"/>
  <c r="AT23" i="3"/>
  <c r="AT30" i="3"/>
  <c r="AT34" i="3"/>
  <c r="AT38" i="3"/>
  <c r="AX38" i="3" s="1"/>
  <c r="N38" i="3" s="1"/>
  <c r="AY38" i="3" s="1"/>
  <c r="AT42" i="3"/>
  <c r="AT46" i="3"/>
  <c r="AX46" i="3" s="1"/>
  <c r="N46" i="3" s="1"/>
  <c r="AY46" i="3" s="1"/>
  <c r="AT50" i="3"/>
  <c r="AT54" i="3"/>
  <c r="AX54" i="3" s="1"/>
  <c r="N54" i="3" s="1"/>
  <c r="AY54" i="3" s="1"/>
  <c r="BK28" i="3"/>
  <c r="BK32" i="3"/>
  <c r="BK36" i="3"/>
  <c r="BK40" i="3"/>
  <c r="BK48" i="3"/>
  <c r="BK52" i="3"/>
  <c r="BK56" i="3"/>
  <c r="M25" i="3" l="1"/>
  <c r="AZ15" i="3"/>
  <c r="BA15" i="3" s="1"/>
  <c r="BD15" i="3" s="1"/>
  <c r="J15" i="3" s="1"/>
  <c r="BG15" i="3" s="1"/>
  <c r="K15" i="3" s="1"/>
  <c r="AX4" i="3"/>
  <c r="N4" i="3" s="1"/>
  <c r="AY4" i="3" s="1"/>
  <c r="AZ7" i="3"/>
  <c r="BA7" i="3" s="1"/>
  <c r="BD7" i="3" s="1"/>
  <c r="J7" i="3" s="1"/>
  <c r="BG7" i="3" s="1"/>
  <c r="M26" i="3"/>
  <c r="K29" i="3"/>
  <c r="M15" i="3"/>
  <c r="BJ26" i="3"/>
  <c r="AZ49" i="3"/>
  <c r="BA49" i="3" s="1"/>
  <c r="BD49" i="3" s="1"/>
  <c r="J49" i="3" s="1"/>
  <c r="BG49" i="3" s="1"/>
  <c r="K49" i="3" s="1"/>
  <c r="BG45" i="3"/>
  <c r="K45" i="3" s="1"/>
  <c r="BI45" i="3" s="1"/>
  <c r="BJ45" i="3"/>
  <c r="BL45" i="3" s="1"/>
  <c r="K7" i="3"/>
  <c r="BH7" i="3" s="1"/>
  <c r="AX6" i="3"/>
  <c r="N6" i="3" s="1"/>
  <c r="AY6" i="3" s="1"/>
  <c r="BJ11" i="3"/>
  <c r="BL11" i="3" s="1"/>
  <c r="BL26" i="3"/>
  <c r="M45" i="3"/>
  <c r="M21" i="3"/>
  <c r="AX24" i="3"/>
  <c r="N24" i="3" s="1"/>
  <c r="AY24" i="3" s="1"/>
  <c r="AZ17" i="3"/>
  <c r="BA17" i="3" s="1"/>
  <c r="BD17" i="3" s="1"/>
  <c r="J17" i="3" s="1"/>
  <c r="BG17" i="3" s="1"/>
  <c r="K17" i="3" s="1"/>
  <c r="BI17" i="3" s="1"/>
  <c r="BJ17" i="3"/>
  <c r="BL17" i="3" s="1"/>
  <c r="M47" i="3"/>
  <c r="AZ47" i="3"/>
  <c r="BA47" i="3" s="1"/>
  <c r="BD47" i="3" s="1"/>
  <c r="J47" i="3" s="1"/>
  <c r="BG47" i="3" s="1"/>
  <c r="K47" i="3" s="1"/>
  <c r="AZ38" i="3"/>
  <c r="BA38" i="3" s="1"/>
  <c r="BD38" i="3" s="1"/>
  <c r="J38" i="3" s="1"/>
  <c r="BG38" i="3" s="1"/>
  <c r="K38" i="3" s="1"/>
  <c r="M38" i="3"/>
  <c r="M55" i="3"/>
  <c r="AZ55" i="3"/>
  <c r="BA55" i="3" s="1"/>
  <c r="BD55" i="3" s="1"/>
  <c r="J55" i="3" s="1"/>
  <c r="BG55" i="3" s="1"/>
  <c r="K55" i="3" s="1"/>
  <c r="BI25" i="3"/>
  <c r="BH25" i="3"/>
  <c r="M36" i="3"/>
  <c r="AZ36" i="3"/>
  <c r="BA36" i="3" s="1"/>
  <c r="BD36" i="3" s="1"/>
  <c r="J36" i="3" s="1"/>
  <c r="BG36" i="3" s="1"/>
  <c r="K36" i="3" s="1"/>
  <c r="L42" i="3"/>
  <c r="BK31" i="3"/>
  <c r="AZ33" i="3"/>
  <c r="BA33" i="3" s="1"/>
  <c r="BD33" i="3" s="1"/>
  <c r="J33" i="3" s="1"/>
  <c r="BG33" i="3" s="1"/>
  <c r="K33" i="3" s="1"/>
  <c r="M33" i="3"/>
  <c r="BK51" i="3"/>
  <c r="AZ37" i="3"/>
  <c r="BA37" i="3" s="1"/>
  <c r="BD37" i="3" s="1"/>
  <c r="J37" i="3" s="1"/>
  <c r="BG37" i="3" s="1"/>
  <c r="K37" i="3" s="1"/>
  <c r="M37" i="3"/>
  <c r="M20" i="3"/>
  <c r="AZ20" i="3"/>
  <c r="BA20" i="3" s="1"/>
  <c r="BD20" i="3" s="1"/>
  <c r="J20" i="3" s="1"/>
  <c r="BG20" i="3" s="1"/>
  <c r="K20" i="3" s="1"/>
  <c r="L19" i="3"/>
  <c r="M27" i="3"/>
  <c r="AZ27" i="3"/>
  <c r="BA27" i="3" s="1"/>
  <c r="BD27" i="3" s="1"/>
  <c r="J27" i="3" s="1"/>
  <c r="BG27" i="3" s="1"/>
  <c r="K27" i="3" s="1"/>
  <c r="AZ5" i="3"/>
  <c r="BA5" i="3" s="1"/>
  <c r="BD5" i="3" s="1"/>
  <c r="J5" i="3" s="1"/>
  <c r="BG5" i="3" s="1"/>
  <c r="K5" i="3" s="1"/>
  <c r="M5" i="3"/>
  <c r="BI15" i="3"/>
  <c r="BH15" i="3"/>
  <c r="L34" i="3"/>
  <c r="M56" i="3"/>
  <c r="AZ56" i="3"/>
  <c r="BA56" i="3" s="1"/>
  <c r="BD56" i="3" s="1"/>
  <c r="J56" i="3" s="1"/>
  <c r="BG56" i="3" s="1"/>
  <c r="K56" i="3" s="1"/>
  <c r="BK19" i="3"/>
  <c r="L50" i="3"/>
  <c r="L30" i="3"/>
  <c r="AZ54" i="3"/>
  <c r="BA54" i="3" s="1"/>
  <c r="BD54" i="3" s="1"/>
  <c r="J54" i="3" s="1"/>
  <c r="BG54" i="3" s="1"/>
  <c r="K54" i="3" s="1"/>
  <c r="M54" i="3"/>
  <c r="M52" i="3"/>
  <c r="AZ52" i="3"/>
  <c r="BA52" i="3" s="1"/>
  <c r="BD52" i="3" s="1"/>
  <c r="J52" i="3" s="1"/>
  <c r="BG52" i="3" s="1"/>
  <c r="K52" i="3" s="1"/>
  <c r="M14" i="3"/>
  <c r="AZ14" i="3"/>
  <c r="BA14" i="3" s="1"/>
  <c r="BD14" i="3" s="1"/>
  <c r="J14" i="3" s="1"/>
  <c r="BG14" i="3" s="1"/>
  <c r="K14" i="3" s="1"/>
  <c r="L13" i="3"/>
  <c r="BJ5" i="3"/>
  <c r="BL5" i="3" s="1"/>
  <c r="AZ18" i="3"/>
  <c r="BA18" i="3" s="1"/>
  <c r="BD18" i="3" s="1"/>
  <c r="J18" i="3" s="1"/>
  <c r="BG18" i="3" s="1"/>
  <c r="K18" i="3" s="1"/>
  <c r="M18" i="3"/>
  <c r="L47" i="3"/>
  <c r="L43" i="3"/>
  <c r="AZ12" i="3"/>
  <c r="BA12" i="3" s="1"/>
  <c r="BD12" i="3" s="1"/>
  <c r="J12" i="3" s="1"/>
  <c r="M12" i="3"/>
  <c r="AZ9" i="3"/>
  <c r="BA9" i="3" s="1"/>
  <c r="BD9" i="3" s="1"/>
  <c r="J9" i="3" s="1"/>
  <c r="BG9" i="3" s="1"/>
  <c r="K9" i="3" s="1"/>
  <c r="M9" i="3"/>
  <c r="AZ4" i="3"/>
  <c r="BA4" i="3" s="1"/>
  <c r="BD4" i="3" s="1"/>
  <c r="J4" i="3" s="1"/>
  <c r="M4" i="3"/>
  <c r="AZ46" i="3"/>
  <c r="BA46" i="3" s="1"/>
  <c r="BD46" i="3" s="1"/>
  <c r="J46" i="3" s="1"/>
  <c r="BG46" i="3" s="1"/>
  <c r="K46" i="3" s="1"/>
  <c r="M46" i="3"/>
  <c r="L46" i="3"/>
  <c r="BJ46" i="3"/>
  <c r="BL46" i="3" s="1"/>
  <c r="L23" i="3"/>
  <c r="BK47" i="3"/>
  <c r="BK43" i="3"/>
  <c r="AX19" i="3"/>
  <c r="N19" i="3" s="1"/>
  <c r="AY19" i="3" s="1"/>
  <c r="BI32" i="3"/>
  <c r="BH32" i="3"/>
  <c r="M3" i="3"/>
  <c r="AZ3" i="3"/>
  <c r="BA3" i="3" s="1"/>
  <c r="BD3" i="3" s="1"/>
  <c r="J3" i="3" s="1"/>
  <c r="BG3" i="3" s="1"/>
  <c r="K3" i="3" s="1"/>
  <c r="BI11" i="3"/>
  <c r="BH11" i="3"/>
  <c r="L51" i="3"/>
  <c r="M28" i="3"/>
  <c r="AZ28" i="3"/>
  <c r="BA28" i="3" s="1"/>
  <c r="BD28" i="3" s="1"/>
  <c r="J28" i="3" s="1"/>
  <c r="BG28" i="3" s="1"/>
  <c r="K28" i="3" s="1"/>
  <c r="L20" i="3"/>
  <c r="M8" i="3"/>
  <c r="AZ8" i="3"/>
  <c r="BA8" i="3" s="1"/>
  <c r="BD8" i="3" s="1"/>
  <c r="J8" i="3" s="1"/>
  <c r="BG8" i="3" s="1"/>
  <c r="K8" i="3" s="1"/>
  <c r="AX34" i="3"/>
  <c r="N34" i="3" s="1"/>
  <c r="AY34" i="3" s="1"/>
  <c r="L31" i="3"/>
  <c r="M40" i="3"/>
  <c r="AZ40" i="3"/>
  <c r="BA40" i="3" s="1"/>
  <c r="BD40" i="3" s="1"/>
  <c r="J40" i="3" s="1"/>
  <c r="BG40" i="3" s="1"/>
  <c r="K40" i="3" s="1"/>
  <c r="L10" i="3"/>
  <c r="L27" i="3"/>
  <c r="BJ22" i="3"/>
  <c r="BL22" i="3" s="1"/>
  <c r="M39" i="3"/>
  <c r="AZ39" i="3"/>
  <c r="BA39" i="3" s="1"/>
  <c r="BD39" i="3" s="1"/>
  <c r="J39" i="3" s="1"/>
  <c r="BG39" i="3" s="1"/>
  <c r="K39" i="3" s="1"/>
  <c r="BI29" i="3"/>
  <c r="BH29" i="3"/>
  <c r="L9" i="3"/>
  <c r="BJ29" i="3"/>
  <c r="BL29" i="3" s="1"/>
  <c r="BK27" i="3"/>
  <c r="BI21" i="3"/>
  <c r="BH21" i="3"/>
  <c r="BI22" i="3"/>
  <c r="BH22" i="3"/>
  <c r="AX50" i="3"/>
  <c r="N50" i="3" s="1"/>
  <c r="AY50" i="3" s="1"/>
  <c r="AX13" i="3"/>
  <c r="N13" i="3" s="1"/>
  <c r="AY13" i="3" s="1"/>
  <c r="AZ53" i="3"/>
  <c r="BA53" i="3" s="1"/>
  <c r="BD53" i="3" s="1"/>
  <c r="J53" i="3" s="1"/>
  <c r="M53" i="3"/>
  <c r="BJ37" i="3"/>
  <c r="BL37" i="3" s="1"/>
  <c r="AX30" i="3"/>
  <c r="N30" i="3" s="1"/>
  <c r="AY30" i="3" s="1"/>
  <c r="BJ32" i="3"/>
  <c r="BL32" i="3" s="1"/>
  <c r="M48" i="3"/>
  <c r="AZ48" i="3"/>
  <c r="BA48" i="3" s="1"/>
  <c r="BD48" i="3" s="1"/>
  <c r="J48" i="3" s="1"/>
  <c r="AX42" i="3"/>
  <c r="N42" i="3" s="1"/>
  <c r="AY42" i="3" s="1"/>
  <c r="AX51" i="3"/>
  <c r="N51" i="3" s="1"/>
  <c r="AY51" i="3" s="1"/>
  <c r="BI49" i="3"/>
  <c r="BH49" i="3"/>
  <c r="BJ21" i="3"/>
  <c r="BL21" i="3" s="1"/>
  <c r="BI26" i="3"/>
  <c r="BH26" i="3"/>
  <c r="AX10" i="3"/>
  <c r="N10" i="3" s="1"/>
  <c r="AY10" i="3" s="1"/>
  <c r="AZ41" i="3"/>
  <c r="BA41" i="3" s="1"/>
  <c r="BD41" i="3" s="1"/>
  <c r="J41" i="3" s="1"/>
  <c r="BG41" i="3" s="1"/>
  <c r="K41" i="3" s="1"/>
  <c r="M41" i="3"/>
  <c r="AX43" i="3"/>
  <c r="N43" i="3" s="1"/>
  <c r="AY43" i="3" s="1"/>
  <c r="L39" i="3"/>
  <c r="BJ39" i="3"/>
  <c r="BL39" i="3" s="1"/>
  <c r="BJ7" i="3"/>
  <c r="BL7" i="3" s="1"/>
  <c r="L35" i="3"/>
  <c r="L14" i="3"/>
  <c r="M16" i="3"/>
  <c r="AZ16" i="3"/>
  <c r="BA16" i="3" s="1"/>
  <c r="BD16" i="3" s="1"/>
  <c r="J16" i="3" s="1"/>
  <c r="BG16" i="3" s="1"/>
  <c r="K16" i="3" s="1"/>
  <c r="L38" i="3"/>
  <c r="BJ38" i="3"/>
  <c r="BL38" i="3" s="1"/>
  <c r="AX23" i="3"/>
  <c r="N23" i="3" s="1"/>
  <c r="AY23" i="3" s="1"/>
  <c r="BK39" i="3"/>
  <c r="M44" i="3"/>
  <c r="AZ44" i="3"/>
  <c r="BA44" i="3" s="1"/>
  <c r="BD44" i="3" s="1"/>
  <c r="J44" i="3" s="1"/>
  <c r="BK35" i="3"/>
  <c r="BJ25" i="3"/>
  <c r="BL25" i="3" s="1"/>
  <c r="L55" i="3"/>
  <c r="L54" i="3"/>
  <c r="L16" i="3"/>
  <c r="AX35" i="3"/>
  <c r="N35" i="3" s="1"/>
  <c r="AY35" i="3" s="1"/>
  <c r="AX31" i="3"/>
  <c r="N31" i="3" s="1"/>
  <c r="AY31" i="3" s="1"/>
  <c r="BJ40" i="3"/>
  <c r="BL40" i="3" s="1"/>
  <c r="BJ54" i="3" l="1"/>
  <c r="BL54" i="3" s="1"/>
  <c r="BI7" i="3"/>
  <c r="BJ49" i="3"/>
  <c r="BL49" i="3" s="1"/>
  <c r="BH45" i="3"/>
  <c r="BJ15" i="3"/>
  <c r="BL15" i="3" s="1"/>
  <c r="M24" i="3"/>
  <c r="AZ24" i="3"/>
  <c r="BA24" i="3" s="1"/>
  <c r="BD24" i="3" s="1"/>
  <c r="J24" i="3" s="1"/>
  <c r="BJ52" i="3"/>
  <c r="BL52" i="3" s="1"/>
  <c r="BH17" i="3"/>
  <c r="BJ28" i="3"/>
  <c r="BL28" i="3" s="1"/>
  <c r="BJ56" i="3"/>
  <c r="BL56" i="3" s="1"/>
  <c r="AZ6" i="3"/>
  <c r="BA6" i="3" s="1"/>
  <c r="BD6" i="3" s="1"/>
  <c r="J6" i="3" s="1"/>
  <c r="M6" i="3"/>
  <c r="BJ47" i="3"/>
  <c r="BL47" i="3" s="1"/>
  <c r="BJ41" i="3"/>
  <c r="BL41" i="3" s="1"/>
  <c r="BJ33" i="3"/>
  <c r="BL33" i="3" s="1"/>
  <c r="BJ16" i="3"/>
  <c r="BL16" i="3" s="1"/>
  <c r="BJ14" i="3"/>
  <c r="BL14" i="3" s="1"/>
  <c r="BH27" i="3"/>
  <c r="BI27" i="3"/>
  <c r="BI36" i="3"/>
  <c r="BH36" i="3"/>
  <c r="BI40" i="3"/>
  <c r="BH40" i="3"/>
  <c r="M51" i="3"/>
  <c r="AZ51" i="3"/>
  <c r="BA51" i="3" s="1"/>
  <c r="BD51" i="3" s="1"/>
  <c r="J51" i="3" s="1"/>
  <c r="AZ42" i="3"/>
  <c r="BA42" i="3" s="1"/>
  <c r="BD42" i="3" s="1"/>
  <c r="J42" i="3" s="1"/>
  <c r="M42" i="3"/>
  <c r="BI18" i="3"/>
  <c r="BH18" i="3"/>
  <c r="BH20" i="3"/>
  <c r="BI20" i="3"/>
  <c r="BG48" i="3"/>
  <c r="K48" i="3" s="1"/>
  <c r="BJ48" i="3"/>
  <c r="BL48" i="3" s="1"/>
  <c r="BI46" i="3"/>
  <c r="BH46" i="3"/>
  <c r="BG44" i="3"/>
  <c r="K44" i="3" s="1"/>
  <c r="BJ44" i="3"/>
  <c r="BL44" i="3" s="1"/>
  <c r="BH3" i="3"/>
  <c r="BI3" i="3"/>
  <c r="BJ36" i="3"/>
  <c r="BL36" i="3" s="1"/>
  <c r="M31" i="3"/>
  <c r="AZ31" i="3"/>
  <c r="BA31" i="3" s="1"/>
  <c r="BD31" i="3" s="1"/>
  <c r="J31" i="3" s="1"/>
  <c r="BG31" i="3" s="1"/>
  <c r="K31" i="3" s="1"/>
  <c r="BJ9" i="3"/>
  <c r="BL9" i="3" s="1"/>
  <c r="AZ30" i="3"/>
  <c r="BA30" i="3" s="1"/>
  <c r="BD30" i="3" s="1"/>
  <c r="J30" i="3" s="1"/>
  <c r="BG30" i="3" s="1"/>
  <c r="K30" i="3" s="1"/>
  <c r="M30" i="3"/>
  <c r="AZ34" i="3"/>
  <c r="BA34" i="3" s="1"/>
  <c r="BD34" i="3" s="1"/>
  <c r="J34" i="3" s="1"/>
  <c r="BG34" i="3" s="1"/>
  <c r="K34" i="3" s="1"/>
  <c r="M34" i="3"/>
  <c r="BG4" i="3"/>
  <c r="K4" i="3" s="1"/>
  <c r="BJ4" i="3"/>
  <c r="BL4" i="3" s="1"/>
  <c r="BI14" i="3"/>
  <c r="BH14" i="3"/>
  <c r="BI56" i="3"/>
  <c r="BH56" i="3"/>
  <c r="BJ8" i="3"/>
  <c r="BL8" i="3" s="1"/>
  <c r="AZ23" i="3"/>
  <c r="BA23" i="3" s="1"/>
  <c r="BD23" i="3" s="1"/>
  <c r="J23" i="3" s="1"/>
  <c r="M23" i="3"/>
  <c r="BH8" i="3"/>
  <c r="BI8" i="3"/>
  <c r="BI37" i="3"/>
  <c r="BH37" i="3"/>
  <c r="BH9" i="3"/>
  <c r="BI9" i="3"/>
  <c r="BI52" i="3"/>
  <c r="BH52" i="3"/>
  <c r="BH55" i="3"/>
  <c r="BI55" i="3"/>
  <c r="BH39" i="3"/>
  <c r="BI39" i="3"/>
  <c r="BJ20" i="3"/>
  <c r="BL20" i="3" s="1"/>
  <c r="AZ19" i="3"/>
  <c r="BA19" i="3" s="1"/>
  <c r="BD19" i="3" s="1"/>
  <c r="J19" i="3" s="1"/>
  <c r="M19" i="3"/>
  <c r="M35" i="3"/>
  <c r="AZ35" i="3"/>
  <c r="BA35" i="3" s="1"/>
  <c r="BD35" i="3" s="1"/>
  <c r="J35" i="3" s="1"/>
  <c r="BG12" i="3"/>
  <c r="K12" i="3" s="1"/>
  <c r="BJ12" i="3"/>
  <c r="BL12" i="3" s="1"/>
  <c r="BG53" i="3"/>
  <c r="K53" i="3" s="1"/>
  <c r="BJ53" i="3"/>
  <c r="BL53" i="3" s="1"/>
  <c r="BJ18" i="3"/>
  <c r="BL18" i="3" s="1"/>
  <c r="BI54" i="3"/>
  <c r="BH54" i="3"/>
  <c r="BI33" i="3"/>
  <c r="BH33" i="3"/>
  <c r="BI38" i="3"/>
  <c r="BH38" i="3"/>
  <c r="BJ55" i="3"/>
  <c r="BL55" i="3" s="1"/>
  <c r="BH16" i="3"/>
  <c r="BI16" i="3"/>
  <c r="AZ13" i="3"/>
  <c r="BA13" i="3" s="1"/>
  <c r="BD13" i="3" s="1"/>
  <c r="J13" i="3" s="1"/>
  <c r="M13" i="3"/>
  <c r="BJ3" i="3"/>
  <c r="BL3" i="3" s="1"/>
  <c r="BI28" i="3"/>
  <c r="BH28" i="3"/>
  <c r="BJ30" i="3"/>
  <c r="BL30" i="3" s="1"/>
  <c r="BH47" i="3"/>
  <c r="BI47" i="3"/>
  <c r="M43" i="3"/>
  <c r="AZ43" i="3"/>
  <c r="BA43" i="3" s="1"/>
  <c r="BD43" i="3" s="1"/>
  <c r="J43" i="3" s="1"/>
  <c r="BG43" i="3" s="1"/>
  <c r="K43" i="3" s="1"/>
  <c r="BI41" i="3"/>
  <c r="BH41" i="3"/>
  <c r="M10" i="3"/>
  <c r="AZ10" i="3"/>
  <c r="BA10" i="3" s="1"/>
  <c r="BD10" i="3" s="1"/>
  <c r="J10" i="3" s="1"/>
  <c r="AZ50" i="3"/>
  <c r="BA50" i="3" s="1"/>
  <c r="BD50" i="3" s="1"/>
  <c r="J50" i="3" s="1"/>
  <c r="M50" i="3"/>
  <c r="BJ27" i="3"/>
  <c r="BL27" i="3" s="1"/>
  <c r="BI5" i="3"/>
  <c r="BH5" i="3"/>
  <c r="BG6" i="3" l="1"/>
  <c r="K6" i="3" s="1"/>
  <c r="BJ6" i="3"/>
  <c r="BL6" i="3" s="1"/>
  <c r="BG24" i="3"/>
  <c r="K24" i="3" s="1"/>
  <c r="BJ24" i="3"/>
  <c r="BL24" i="3" s="1"/>
  <c r="BJ34" i="3"/>
  <c r="BL34" i="3" s="1"/>
  <c r="BG42" i="3"/>
  <c r="K42" i="3" s="1"/>
  <c r="BJ42" i="3"/>
  <c r="BL42" i="3" s="1"/>
  <c r="BI44" i="3"/>
  <c r="BH44" i="3"/>
  <c r="BH43" i="3"/>
  <c r="BI43" i="3"/>
  <c r="BG19" i="3"/>
  <c r="K19" i="3" s="1"/>
  <c r="BJ19" i="3"/>
  <c r="BL19" i="3" s="1"/>
  <c r="BG51" i="3"/>
  <c r="K51" i="3" s="1"/>
  <c r="BJ51" i="3"/>
  <c r="BL51" i="3" s="1"/>
  <c r="BG13" i="3"/>
  <c r="K13" i="3" s="1"/>
  <c r="BJ13" i="3"/>
  <c r="BL13" i="3" s="1"/>
  <c r="BG10" i="3"/>
  <c r="K10" i="3" s="1"/>
  <c r="BJ10" i="3"/>
  <c r="BL10" i="3" s="1"/>
  <c r="BI34" i="3"/>
  <c r="BH34" i="3"/>
  <c r="BI48" i="3"/>
  <c r="BH48" i="3"/>
  <c r="BG23" i="3"/>
  <c r="K23" i="3" s="1"/>
  <c r="BJ23" i="3"/>
  <c r="BL23" i="3" s="1"/>
  <c r="BH4" i="3"/>
  <c r="BI4" i="3"/>
  <c r="BI53" i="3"/>
  <c r="BH53" i="3"/>
  <c r="BI30" i="3"/>
  <c r="BH30" i="3"/>
  <c r="BG50" i="3"/>
  <c r="K50" i="3" s="1"/>
  <c r="BJ50" i="3"/>
  <c r="BL50" i="3" s="1"/>
  <c r="BI12" i="3"/>
  <c r="BH12" i="3"/>
  <c r="BJ31" i="3"/>
  <c r="BL31" i="3" s="1"/>
  <c r="BG35" i="3"/>
  <c r="K35" i="3" s="1"/>
  <c r="BJ35" i="3"/>
  <c r="BL35" i="3" s="1"/>
  <c r="BH31" i="3"/>
  <c r="BI31" i="3"/>
  <c r="BJ43" i="3"/>
  <c r="BL43" i="3" s="1"/>
  <c r="P14" i="1"/>
  <c r="R14" i="1"/>
  <c r="AS14" i="1"/>
  <c r="I14" i="1" s="1"/>
  <c r="AU14" i="1"/>
  <c r="AV14" i="1"/>
  <c r="AW14" i="1"/>
  <c r="BB14" i="1"/>
  <c r="BC14" i="1" s="1"/>
  <c r="BF14" i="1" s="1"/>
  <c r="BE14" i="1"/>
  <c r="P15" i="1"/>
  <c r="R15" i="1" s="1"/>
  <c r="AS15" i="1"/>
  <c r="AT15" i="1" s="1"/>
  <c r="AU15" i="1"/>
  <c r="AV15" i="1"/>
  <c r="AW15" i="1"/>
  <c r="AX15" i="1" s="1"/>
  <c r="N15" i="1" s="1"/>
  <c r="AY15" i="1" s="1"/>
  <c r="BB15" i="1"/>
  <c r="BC15" i="1" s="1"/>
  <c r="BF15" i="1" s="1"/>
  <c r="BE15" i="1"/>
  <c r="P16" i="1"/>
  <c r="R16" i="1" s="1"/>
  <c r="AS16" i="1"/>
  <c r="I16" i="1" s="1"/>
  <c r="AT16" i="1"/>
  <c r="L16" i="1" s="1"/>
  <c r="AU16" i="1"/>
  <c r="AV16" i="1"/>
  <c r="AW16" i="1"/>
  <c r="BB16" i="1"/>
  <c r="BC16" i="1" s="1"/>
  <c r="BF16" i="1" s="1"/>
  <c r="BE16" i="1"/>
  <c r="P17" i="1"/>
  <c r="R17" i="1"/>
  <c r="AS17" i="1"/>
  <c r="I17" i="1" s="1"/>
  <c r="AT17" i="1"/>
  <c r="L17" i="1" s="1"/>
  <c r="AU17" i="1"/>
  <c r="AV17" i="1"/>
  <c r="AW17" i="1"/>
  <c r="BB17" i="1"/>
  <c r="BC17" i="1" s="1"/>
  <c r="BE17" i="1"/>
  <c r="BK17" i="1"/>
  <c r="P18" i="1"/>
  <c r="R18" i="1" s="1"/>
  <c r="AS18" i="1"/>
  <c r="AU18" i="1"/>
  <c r="AV18" i="1"/>
  <c r="AW18" i="1"/>
  <c r="BB18" i="1"/>
  <c r="BC18" i="1"/>
  <c r="BE18" i="1"/>
  <c r="I19" i="1"/>
  <c r="P19" i="1"/>
  <c r="R19" i="1" s="1"/>
  <c r="AS19" i="1"/>
  <c r="AT19" i="1" s="1"/>
  <c r="AU19" i="1"/>
  <c r="AV19" i="1"/>
  <c r="AW19" i="1"/>
  <c r="AX19" i="1" s="1"/>
  <c r="N19" i="1" s="1"/>
  <c r="AY19" i="1" s="1"/>
  <c r="BB19" i="1"/>
  <c r="BC19" i="1" s="1"/>
  <c r="BF19" i="1" s="1"/>
  <c r="BE19" i="1"/>
  <c r="I20" i="1"/>
  <c r="L20" i="1"/>
  <c r="P20" i="1"/>
  <c r="R20" i="1" s="1"/>
  <c r="AS20" i="1"/>
  <c r="AT20" i="1"/>
  <c r="AU20" i="1"/>
  <c r="AV20" i="1"/>
  <c r="AW20" i="1"/>
  <c r="BB20" i="1"/>
  <c r="BC20" i="1" s="1"/>
  <c r="BF20" i="1" s="1"/>
  <c r="BE20" i="1"/>
  <c r="P21" i="1"/>
  <c r="R21" i="1" s="1"/>
  <c r="AS21" i="1"/>
  <c r="I21" i="1" s="1"/>
  <c r="BK21" i="1" s="1"/>
  <c r="AT21" i="1"/>
  <c r="L21" i="1" s="1"/>
  <c r="AU21" i="1"/>
  <c r="AV21" i="1"/>
  <c r="AW21" i="1"/>
  <c r="BB21" i="1"/>
  <c r="BC21" i="1" s="1"/>
  <c r="BE21" i="1"/>
  <c r="P22" i="1"/>
  <c r="R22" i="1"/>
  <c r="AS22" i="1"/>
  <c r="AU22" i="1"/>
  <c r="AV22" i="1"/>
  <c r="AW22" i="1"/>
  <c r="BB22" i="1"/>
  <c r="BC22" i="1"/>
  <c r="BE22" i="1"/>
  <c r="P23" i="1"/>
  <c r="R23" i="1"/>
  <c r="AS23" i="1"/>
  <c r="AT23" i="1" s="1"/>
  <c r="L23" i="1" s="1"/>
  <c r="AU23" i="1"/>
  <c r="AV23" i="1"/>
  <c r="AW23" i="1"/>
  <c r="BB23" i="1"/>
  <c r="BC23" i="1" s="1"/>
  <c r="BF23" i="1" s="1"/>
  <c r="BE23" i="1"/>
  <c r="P24" i="1"/>
  <c r="R24" i="1" s="1"/>
  <c r="AS24" i="1"/>
  <c r="I24" i="1" s="1"/>
  <c r="AT24" i="1"/>
  <c r="L24" i="1" s="1"/>
  <c r="AU24" i="1"/>
  <c r="AV24" i="1"/>
  <c r="AW24" i="1"/>
  <c r="BB24" i="1"/>
  <c r="BC24" i="1" s="1"/>
  <c r="BF24" i="1" s="1"/>
  <c r="BE24" i="1"/>
  <c r="P25" i="1"/>
  <c r="R25" i="1"/>
  <c r="AS25" i="1"/>
  <c r="I25" i="1" s="1"/>
  <c r="BK25" i="1" s="1"/>
  <c r="AT25" i="1"/>
  <c r="L25" i="1" s="1"/>
  <c r="AU25" i="1"/>
  <c r="AV25" i="1"/>
  <c r="AW25" i="1"/>
  <c r="BB25" i="1"/>
  <c r="BC25" i="1" s="1"/>
  <c r="BF25" i="1" s="1"/>
  <c r="BE25" i="1"/>
  <c r="P26" i="1"/>
  <c r="R26" i="1"/>
  <c r="AS26" i="1"/>
  <c r="AU26" i="1"/>
  <c r="AV26" i="1"/>
  <c r="AW26" i="1"/>
  <c r="BB26" i="1"/>
  <c r="BC26" i="1"/>
  <c r="BE26" i="1"/>
  <c r="I28" i="1"/>
  <c r="L28" i="1"/>
  <c r="P28" i="1"/>
  <c r="R28" i="1" s="1"/>
  <c r="AS28" i="1"/>
  <c r="AT28" i="1" s="1"/>
  <c r="AU28" i="1"/>
  <c r="AV28" i="1"/>
  <c r="AW28" i="1"/>
  <c r="BB28" i="1"/>
  <c r="BC28" i="1" s="1"/>
  <c r="BF28" i="1" s="1"/>
  <c r="BE28" i="1"/>
  <c r="P30" i="1"/>
  <c r="R30" i="1" s="1"/>
  <c r="AS30" i="1"/>
  <c r="I30" i="1" s="1"/>
  <c r="AT30" i="1"/>
  <c r="L30" i="1" s="1"/>
  <c r="AU30" i="1"/>
  <c r="AV30" i="1"/>
  <c r="AW30" i="1"/>
  <c r="BB30" i="1"/>
  <c r="BC30" i="1" s="1"/>
  <c r="BF30" i="1" s="1"/>
  <c r="BE30" i="1"/>
  <c r="P31" i="1"/>
  <c r="R31" i="1" s="1"/>
  <c r="BK31" i="1" s="1"/>
  <c r="AS31" i="1"/>
  <c r="I31" i="1" s="1"/>
  <c r="AT31" i="1"/>
  <c r="L31" i="1" s="1"/>
  <c r="AU31" i="1"/>
  <c r="AV31" i="1"/>
  <c r="AW31" i="1"/>
  <c r="BB31" i="1"/>
  <c r="BC31" i="1" s="1"/>
  <c r="BE31" i="1"/>
  <c r="P32" i="1"/>
  <c r="R32" i="1"/>
  <c r="AS32" i="1"/>
  <c r="AU32" i="1"/>
  <c r="AV32" i="1"/>
  <c r="AW32" i="1"/>
  <c r="BB32" i="1"/>
  <c r="BC32" i="1" s="1"/>
  <c r="BF32" i="1" s="1"/>
  <c r="BE32" i="1"/>
  <c r="P33" i="1"/>
  <c r="R33" i="1"/>
  <c r="AS33" i="1"/>
  <c r="AT33" i="1" s="1"/>
  <c r="AU33" i="1"/>
  <c r="AV33" i="1"/>
  <c r="AW33" i="1"/>
  <c r="BB33" i="1"/>
  <c r="BC33" i="1"/>
  <c r="BE33" i="1"/>
  <c r="I34" i="1"/>
  <c r="P34" i="1"/>
  <c r="R34" i="1" s="1"/>
  <c r="AS34" i="1"/>
  <c r="AT34" i="1" s="1"/>
  <c r="AU34" i="1"/>
  <c r="AV34" i="1"/>
  <c r="AW34" i="1"/>
  <c r="BB34" i="1"/>
  <c r="BC34" i="1"/>
  <c r="BE34" i="1"/>
  <c r="BF34" i="1"/>
  <c r="L35" i="1"/>
  <c r="P35" i="1"/>
  <c r="R35" i="1"/>
  <c r="AS35" i="1"/>
  <c r="I35" i="1" s="1"/>
  <c r="AT35" i="1"/>
  <c r="AU35" i="1"/>
  <c r="AV35" i="1"/>
  <c r="AW35" i="1"/>
  <c r="BB35" i="1"/>
  <c r="BC35" i="1"/>
  <c r="BE35" i="1"/>
  <c r="BK35" i="1"/>
  <c r="P36" i="1"/>
  <c r="R36" i="1"/>
  <c r="AS36" i="1"/>
  <c r="AU36" i="1"/>
  <c r="AV36" i="1"/>
  <c r="AW36" i="1"/>
  <c r="BB36" i="1"/>
  <c r="BC36" i="1"/>
  <c r="BE36" i="1"/>
  <c r="I37" i="1"/>
  <c r="P37" i="1"/>
  <c r="R37" i="1" s="1"/>
  <c r="AS37" i="1"/>
  <c r="AT37" i="1" s="1"/>
  <c r="AU37" i="1"/>
  <c r="AV37" i="1"/>
  <c r="AW37" i="1"/>
  <c r="BB37" i="1"/>
  <c r="BC37" i="1"/>
  <c r="BF37" i="1" s="1"/>
  <c r="BE37" i="1"/>
  <c r="I38" i="1"/>
  <c r="L38" i="1"/>
  <c r="P38" i="1"/>
  <c r="R38" i="1"/>
  <c r="AS38" i="1"/>
  <c r="AT38" i="1"/>
  <c r="AU38" i="1"/>
  <c r="AV38" i="1"/>
  <c r="AW38" i="1"/>
  <c r="BB38" i="1"/>
  <c r="BC38" i="1"/>
  <c r="BE38" i="1"/>
  <c r="BF38" i="1"/>
  <c r="P39" i="1"/>
  <c r="R39" i="1" s="1"/>
  <c r="AS39" i="1"/>
  <c r="I39" i="1" s="1"/>
  <c r="AT39" i="1"/>
  <c r="AU39" i="1"/>
  <c r="AV39" i="1"/>
  <c r="AW39" i="1"/>
  <c r="BB39" i="1"/>
  <c r="BC39" i="1" s="1"/>
  <c r="BF39" i="1" s="1"/>
  <c r="BE39" i="1"/>
  <c r="P40" i="1"/>
  <c r="R40" i="1" s="1"/>
  <c r="AS40" i="1"/>
  <c r="AU40" i="1"/>
  <c r="AV40" i="1"/>
  <c r="AW40" i="1"/>
  <c r="BB40" i="1"/>
  <c r="BC40" i="1"/>
  <c r="BF40" i="1" s="1"/>
  <c r="BE40" i="1"/>
  <c r="P41" i="1"/>
  <c r="R41" i="1"/>
  <c r="AS41" i="1"/>
  <c r="AT41" i="1" s="1"/>
  <c r="AU41" i="1"/>
  <c r="AV41" i="1"/>
  <c r="AW41" i="1"/>
  <c r="BB41" i="1"/>
  <c r="BC41" i="1" s="1"/>
  <c r="BE41" i="1"/>
  <c r="P42" i="1"/>
  <c r="R42" i="1" s="1"/>
  <c r="AS42" i="1"/>
  <c r="AT42" i="1" s="1"/>
  <c r="L42" i="1" s="1"/>
  <c r="AU42" i="1"/>
  <c r="AV42" i="1"/>
  <c r="AW42" i="1"/>
  <c r="BB42" i="1"/>
  <c r="BC42" i="1"/>
  <c r="BE42" i="1"/>
  <c r="P43" i="1"/>
  <c r="R43" i="1" s="1"/>
  <c r="AS43" i="1"/>
  <c r="I43" i="1" s="1"/>
  <c r="AT43" i="1"/>
  <c r="AU43" i="1"/>
  <c r="AV43" i="1"/>
  <c r="AW43" i="1"/>
  <c r="BB43" i="1"/>
  <c r="BC43" i="1" s="1"/>
  <c r="BE43" i="1"/>
  <c r="P44" i="1"/>
  <c r="R44" i="1" s="1"/>
  <c r="AS44" i="1"/>
  <c r="AU44" i="1"/>
  <c r="AV44" i="1"/>
  <c r="AW44" i="1"/>
  <c r="BB44" i="1"/>
  <c r="BC44" i="1" s="1"/>
  <c r="BF44" i="1" s="1"/>
  <c r="BE44" i="1"/>
  <c r="P45" i="1"/>
  <c r="R45" i="1"/>
  <c r="AS45" i="1"/>
  <c r="AT45" i="1" s="1"/>
  <c r="L45" i="1" s="1"/>
  <c r="AU45" i="1"/>
  <c r="AV45" i="1"/>
  <c r="AW45" i="1"/>
  <c r="AX45" i="1" s="1"/>
  <c r="N45" i="1" s="1"/>
  <c r="AY45" i="1" s="1"/>
  <c r="M45" i="1" s="1"/>
  <c r="BB45" i="1"/>
  <c r="BC45" i="1" s="1"/>
  <c r="BE45" i="1"/>
  <c r="I46" i="1"/>
  <c r="L46" i="1"/>
  <c r="P46" i="1"/>
  <c r="R46" i="1" s="1"/>
  <c r="AS46" i="1"/>
  <c r="AT46" i="1" s="1"/>
  <c r="AU46" i="1"/>
  <c r="AV46" i="1"/>
  <c r="AW46" i="1"/>
  <c r="BB46" i="1"/>
  <c r="BC46" i="1"/>
  <c r="BE46" i="1"/>
  <c r="BF46" i="1"/>
  <c r="L47" i="1"/>
  <c r="P47" i="1"/>
  <c r="R47" i="1"/>
  <c r="AS47" i="1"/>
  <c r="I47" i="1" s="1"/>
  <c r="AT47" i="1"/>
  <c r="AU47" i="1"/>
  <c r="AV47" i="1"/>
  <c r="AW47" i="1"/>
  <c r="BB47" i="1"/>
  <c r="BC47" i="1" s="1"/>
  <c r="BE47" i="1"/>
  <c r="BK47" i="1"/>
  <c r="P48" i="1"/>
  <c r="R48" i="1" s="1"/>
  <c r="AS48" i="1"/>
  <c r="AU48" i="1"/>
  <c r="AV48" i="1"/>
  <c r="AW48" i="1"/>
  <c r="BB48" i="1"/>
  <c r="BC48" i="1"/>
  <c r="BF48" i="1" s="1"/>
  <c r="BE48" i="1"/>
  <c r="I49" i="1"/>
  <c r="P49" i="1"/>
  <c r="R49" i="1" s="1"/>
  <c r="BK49" i="1" s="1"/>
  <c r="AS49" i="1"/>
  <c r="AT49" i="1" s="1"/>
  <c r="AU49" i="1"/>
  <c r="AV49" i="1"/>
  <c r="AW49" i="1"/>
  <c r="BB49" i="1"/>
  <c r="BC49" i="1" s="1"/>
  <c r="BF49" i="1" s="1"/>
  <c r="BE49" i="1"/>
  <c r="P50" i="1"/>
  <c r="R50" i="1" s="1"/>
  <c r="AS50" i="1"/>
  <c r="AT50" i="1" s="1"/>
  <c r="AU50" i="1"/>
  <c r="AV50" i="1"/>
  <c r="AW50" i="1"/>
  <c r="AX50" i="1" s="1"/>
  <c r="N50" i="1" s="1"/>
  <c r="AY50" i="1" s="1"/>
  <c r="BB50" i="1"/>
  <c r="BC50" i="1" s="1"/>
  <c r="BF50" i="1" s="1"/>
  <c r="BE50" i="1"/>
  <c r="P51" i="1"/>
  <c r="R51" i="1"/>
  <c r="AS51" i="1"/>
  <c r="I51" i="1" s="1"/>
  <c r="AU51" i="1"/>
  <c r="AV51" i="1"/>
  <c r="AW51" i="1"/>
  <c r="BB51" i="1"/>
  <c r="BC51" i="1"/>
  <c r="BE51" i="1"/>
  <c r="BF51" i="1" s="1"/>
  <c r="P52" i="1"/>
  <c r="R52" i="1" s="1"/>
  <c r="AS52" i="1"/>
  <c r="I52" i="1" s="1"/>
  <c r="AT52" i="1"/>
  <c r="L52" i="1" s="1"/>
  <c r="AU52" i="1"/>
  <c r="AV52" i="1"/>
  <c r="AW52" i="1"/>
  <c r="BB52" i="1"/>
  <c r="BC52" i="1" s="1"/>
  <c r="BF52" i="1" s="1"/>
  <c r="BE52" i="1"/>
  <c r="I53" i="1"/>
  <c r="BK53" i="1" s="1"/>
  <c r="P53" i="1"/>
  <c r="R53" i="1"/>
  <c r="AS53" i="1"/>
  <c r="AT53" i="1" s="1"/>
  <c r="L53" i="1" s="1"/>
  <c r="AU53" i="1"/>
  <c r="AV53" i="1"/>
  <c r="AW53" i="1"/>
  <c r="AX53" i="1" s="1"/>
  <c r="N53" i="1" s="1"/>
  <c r="AY53" i="1" s="1"/>
  <c r="BB53" i="1"/>
  <c r="BC53" i="1" s="1"/>
  <c r="BF53" i="1" s="1"/>
  <c r="BE53" i="1"/>
  <c r="P54" i="1"/>
  <c r="R54" i="1"/>
  <c r="AS54" i="1"/>
  <c r="I54" i="1" s="1"/>
  <c r="AT54" i="1"/>
  <c r="L54" i="1" s="1"/>
  <c r="AU54" i="1"/>
  <c r="AV54" i="1"/>
  <c r="AW54" i="1"/>
  <c r="BB54" i="1"/>
  <c r="BC54" i="1"/>
  <c r="BF54" i="1" s="1"/>
  <c r="BE54" i="1"/>
  <c r="L55" i="1"/>
  <c r="P55" i="1"/>
  <c r="R55" i="1" s="1"/>
  <c r="BK55" i="1" s="1"/>
  <c r="AS55" i="1"/>
  <c r="I55" i="1" s="1"/>
  <c r="AT55" i="1"/>
  <c r="AU55" i="1"/>
  <c r="AV55" i="1"/>
  <c r="AW55" i="1"/>
  <c r="BB55" i="1"/>
  <c r="BC55" i="1"/>
  <c r="BE55" i="1"/>
  <c r="P56" i="1"/>
  <c r="R56" i="1"/>
  <c r="AS56" i="1"/>
  <c r="I56" i="1" s="1"/>
  <c r="BK56" i="1" s="1"/>
  <c r="AT56" i="1"/>
  <c r="L56" i="1" s="1"/>
  <c r="AU56" i="1"/>
  <c r="AV56" i="1"/>
  <c r="AW56" i="1"/>
  <c r="BB56" i="1"/>
  <c r="BC56" i="1"/>
  <c r="BE56" i="1"/>
  <c r="P57" i="1"/>
  <c r="R57" i="1" s="1"/>
  <c r="AS57" i="1"/>
  <c r="AT57" i="1" s="1"/>
  <c r="L57" i="1" s="1"/>
  <c r="AU57" i="1"/>
  <c r="AX57" i="1" s="1"/>
  <c r="N57" i="1" s="1"/>
  <c r="AY57" i="1" s="1"/>
  <c r="AV57" i="1"/>
  <c r="AW57" i="1"/>
  <c r="BB57" i="1"/>
  <c r="BC57" i="1" s="1"/>
  <c r="BF57" i="1" s="1"/>
  <c r="BE57" i="1"/>
  <c r="P58" i="1"/>
  <c r="R58" i="1"/>
  <c r="AS58" i="1"/>
  <c r="AT58" i="1" s="1"/>
  <c r="L58" i="1" s="1"/>
  <c r="AU58" i="1"/>
  <c r="AV58" i="1"/>
  <c r="AW58" i="1"/>
  <c r="BB58" i="1"/>
  <c r="BC58" i="1" s="1"/>
  <c r="BE58" i="1"/>
  <c r="P59" i="1"/>
  <c r="R59" i="1" s="1"/>
  <c r="AS59" i="1"/>
  <c r="I59" i="1" s="1"/>
  <c r="AU59" i="1"/>
  <c r="AV59" i="1"/>
  <c r="AW59" i="1"/>
  <c r="BB59" i="1"/>
  <c r="BC59" i="1"/>
  <c r="BF59" i="1" s="1"/>
  <c r="BE59" i="1"/>
  <c r="P60" i="1"/>
  <c r="R60" i="1"/>
  <c r="AS60" i="1"/>
  <c r="I60" i="1" s="1"/>
  <c r="AU60" i="1"/>
  <c r="AV60" i="1"/>
  <c r="AW60" i="1"/>
  <c r="BB60" i="1"/>
  <c r="BC60" i="1"/>
  <c r="BF60" i="1" s="1"/>
  <c r="BE60" i="1"/>
  <c r="P61" i="1"/>
  <c r="R61" i="1"/>
  <c r="AS61" i="1"/>
  <c r="AT61" i="1" s="1"/>
  <c r="L61" i="1" s="1"/>
  <c r="AU61" i="1"/>
  <c r="AV61" i="1"/>
  <c r="AW61" i="1"/>
  <c r="BB61" i="1"/>
  <c r="BC61" i="1"/>
  <c r="BF61" i="1" s="1"/>
  <c r="BE61" i="1"/>
  <c r="P62" i="1"/>
  <c r="R62" i="1"/>
  <c r="AS62" i="1"/>
  <c r="AT62" i="1" s="1"/>
  <c r="L62" i="1" s="1"/>
  <c r="AU62" i="1"/>
  <c r="AV62" i="1"/>
  <c r="AW62" i="1"/>
  <c r="AX62" i="1" s="1"/>
  <c r="N62" i="1" s="1"/>
  <c r="AY62" i="1" s="1"/>
  <c r="BB62" i="1"/>
  <c r="BC62" i="1" s="1"/>
  <c r="BE62" i="1"/>
  <c r="P63" i="1"/>
  <c r="R63" i="1" s="1"/>
  <c r="AS63" i="1"/>
  <c r="I63" i="1" s="1"/>
  <c r="AU63" i="1"/>
  <c r="AV63" i="1"/>
  <c r="AW63" i="1"/>
  <c r="BB63" i="1"/>
  <c r="BC63" i="1"/>
  <c r="BE63" i="1"/>
  <c r="BF63" i="1"/>
  <c r="P64" i="1"/>
  <c r="R64" i="1" s="1"/>
  <c r="BK64" i="1" s="1"/>
  <c r="AS64" i="1"/>
  <c r="I64" i="1" s="1"/>
  <c r="AT64" i="1"/>
  <c r="L64" i="1" s="1"/>
  <c r="AU64" i="1"/>
  <c r="AV64" i="1"/>
  <c r="AW64" i="1"/>
  <c r="AX64" i="1"/>
  <c r="N64" i="1" s="1"/>
  <c r="AY64" i="1" s="1"/>
  <c r="BB64" i="1"/>
  <c r="BC64" i="1" s="1"/>
  <c r="BF64" i="1" s="1"/>
  <c r="BE64" i="1"/>
  <c r="P65" i="1"/>
  <c r="R65" i="1" s="1"/>
  <c r="AS65" i="1"/>
  <c r="AT65" i="1" s="1"/>
  <c r="L65" i="1" s="1"/>
  <c r="AU65" i="1"/>
  <c r="AX65" i="1" s="1"/>
  <c r="N65" i="1" s="1"/>
  <c r="AY65" i="1" s="1"/>
  <c r="AV65" i="1"/>
  <c r="AW65" i="1"/>
  <c r="BB65" i="1"/>
  <c r="BC65" i="1" s="1"/>
  <c r="BE65" i="1"/>
  <c r="P66" i="1"/>
  <c r="R66" i="1" s="1"/>
  <c r="AS66" i="1"/>
  <c r="AT66" i="1" s="1"/>
  <c r="L66" i="1" s="1"/>
  <c r="AU66" i="1"/>
  <c r="AV66" i="1"/>
  <c r="AW66" i="1"/>
  <c r="BB66" i="1"/>
  <c r="BC66" i="1"/>
  <c r="BE66" i="1"/>
  <c r="BF66" i="1"/>
  <c r="P67" i="1"/>
  <c r="R67" i="1" s="1"/>
  <c r="BK67" i="1" s="1"/>
  <c r="AS67" i="1"/>
  <c r="I67" i="1" s="1"/>
  <c r="AT67" i="1"/>
  <c r="L67" i="1" s="1"/>
  <c r="AU67" i="1"/>
  <c r="AV67" i="1"/>
  <c r="AW67" i="1"/>
  <c r="AX67" i="1" s="1"/>
  <c r="N67" i="1" s="1"/>
  <c r="AY67" i="1" s="1"/>
  <c r="BB67" i="1"/>
  <c r="BC67" i="1" s="1"/>
  <c r="BF67" i="1" s="1"/>
  <c r="BE67" i="1"/>
  <c r="P68" i="1"/>
  <c r="R68" i="1" s="1"/>
  <c r="BK68" i="1" s="1"/>
  <c r="AS68" i="1"/>
  <c r="I68" i="1" s="1"/>
  <c r="AT68" i="1"/>
  <c r="L68" i="1" s="1"/>
  <c r="AU68" i="1"/>
  <c r="AV68" i="1"/>
  <c r="AW68" i="1"/>
  <c r="AX68" i="1" s="1"/>
  <c r="N68" i="1" s="1"/>
  <c r="AY68" i="1" s="1"/>
  <c r="BB68" i="1"/>
  <c r="BC68" i="1"/>
  <c r="BE68" i="1"/>
  <c r="P69" i="1"/>
  <c r="R69" i="1" s="1"/>
  <c r="AS69" i="1"/>
  <c r="AT69" i="1" s="1"/>
  <c r="L69" i="1" s="1"/>
  <c r="AU69" i="1"/>
  <c r="AV69" i="1"/>
  <c r="AW69" i="1"/>
  <c r="BB69" i="1"/>
  <c r="BC69" i="1" s="1"/>
  <c r="BE69" i="1"/>
  <c r="L70" i="1"/>
  <c r="P70" i="1"/>
  <c r="R70" i="1" s="1"/>
  <c r="AS70" i="1"/>
  <c r="AT70" i="1" s="1"/>
  <c r="AU70" i="1"/>
  <c r="AV70" i="1"/>
  <c r="AW70" i="1"/>
  <c r="AX70" i="1" s="1"/>
  <c r="N70" i="1" s="1"/>
  <c r="AY70" i="1" s="1"/>
  <c r="BB70" i="1"/>
  <c r="BC70" i="1" s="1"/>
  <c r="BF70" i="1" s="1"/>
  <c r="BE70" i="1"/>
  <c r="P71" i="1"/>
  <c r="R71" i="1" s="1"/>
  <c r="AS71" i="1"/>
  <c r="I71" i="1" s="1"/>
  <c r="AT71" i="1"/>
  <c r="L71" i="1" s="1"/>
  <c r="AU71" i="1"/>
  <c r="AV71" i="1"/>
  <c r="AW71" i="1"/>
  <c r="BB71" i="1"/>
  <c r="BC71" i="1"/>
  <c r="BE71" i="1"/>
  <c r="BF71" i="1"/>
  <c r="P72" i="1"/>
  <c r="R72" i="1" s="1"/>
  <c r="AS72" i="1"/>
  <c r="I72" i="1" s="1"/>
  <c r="BK72" i="1" s="1"/>
  <c r="AT72" i="1"/>
  <c r="AX72" i="1" s="1"/>
  <c r="N72" i="1" s="1"/>
  <c r="AY72" i="1" s="1"/>
  <c r="AZ72" i="1" s="1"/>
  <c r="BA72" i="1" s="1"/>
  <c r="BD72" i="1" s="1"/>
  <c r="AU72" i="1"/>
  <c r="AV72" i="1"/>
  <c r="AW72" i="1"/>
  <c r="BB72" i="1"/>
  <c r="BC72" i="1" s="1"/>
  <c r="BF72" i="1" s="1"/>
  <c r="BE72" i="1"/>
  <c r="BI24" i="3" l="1"/>
  <c r="BH24" i="3"/>
  <c r="BH6" i="3"/>
  <c r="BI6" i="3"/>
  <c r="BI50" i="3"/>
  <c r="BH50" i="3"/>
  <c r="BI13" i="3"/>
  <c r="BH13" i="3"/>
  <c r="BI10" i="3"/>
  <c r="BH10" i="3"/>
  <c r="BH51" i="3"/>
  <c r="BI51" i="3"/>
  <c r="BI19" i="3"/>
  <c r="BH19" i="3"/>
  <c r="BI23" i="3"/>
  <c r="BH23" i="3"/>
  <c r="BH35" i="3"/>
  <c r="BI35" i="3"/>
  <c r="BI42" i="3"/>
  <c r="BH42" i="3"/>
  <c r="M57" i="1"/>
  <c r="AZ57" i="1"/>
  <c r="BA57" i="1" s="1"/>
  <c r="BD57" i="1" s="1"/>
  <c r="J57" i="1" s="1"/>
  <c r="BG57" i="1" s="1"/>
  <c r="BK39" i="1"/>
  <c r="M64" i="1"/>
  <c r="AZ64" i="1"/>
  <c r="BA64" i="1" s="1"/>
  <c r="BD64" i="1" s="1"/>
  <c r="AX25" i="1"/>
  <c r="N25" i="1" s="1"/>
  <c r="AY25" i="1" s="1"/>
  <c r="BF22" i="1"/>
  <c r="BF55" i="1"/>
  <c r="AX61" i="1"/>
  <c r="N61" i="1" s="1"/>
  <c r="AY61" i="1" s="1"/>
  <c r="AZ61" i="1" s="1"/>
  <c r="BA61" i="1" s="1"/>
  <c r="BD61" i="1" s="1"/>
  <c r="J61" i="1" s="1"/>
  <c r="AT51" i="1"/>
  <c r="L51" i="1" s="1"/>
  <c r="BK28" i="1"/>
  <c r="I42" i="1"/>
  <c r="BK42" i="1" s="1"/>
  <c r="L39" i="1"/>
  <c r="BF26" i="1"/>
  <c r="AX16" i="1"/>
  <c r="N16" i="1" s="1"/>
  <c r="AY16" i="1" s="1"/>
  <c r="I66" i="1"/>
  <c r="BF62" i="1"/>
  <c r="I57" i="1"/>
  <c r="BK57" i="1" s="1"/>
  <c r="AX34" i="1"/>
  <c r="N34" i="1" s="1"/>
  <c r="AY34" i="1" s="1"/>
  <c r="AZ34" i="1" s="1"/>
  <c r="BA34" i="1" s="1"/>
  <c r="BD34" i="1" s="1"/>
  <c r="J34" i="1" s="1"/>
  <c r="BG34" i="1" s="1"/>
  <c r="K34" i="1" s="1"/>
  <c r="AX31" i="1"/>
  <c r="N31" i="1" s="1"/>
  <c r="AY31" i="1" s="1"/>
  <c r="I58" i="1"/>
  <c r="BF41" i="1"/>
  <c r="I33" i="1"/>
  <c r="BK33" i="1" s="1"/>
  <c r="I15" i="1"/>
  <c r="BK15" i="1" s="1"/>
  <c r="BF68" i="1"/>
  <c r="I45" i="1"/>
  <c r="BK45" i="1" s="1"/>
  <c r="BF65" i="1"/>
  <c r="BF56" i="1"/>
  <c r="I61" i="1"/>
  <c r="BK61" i="1" s="1"/>
  <c r="BK52" i="1"/>
  <c r="BK43" i="1"/>
  <c r="AX41" i="1"/>
  <c r="N41" i="1" s="1"/>
  <c r="AY41" i="1" s="1"/>
  <c r="AX23" i="1"/>
  <c r="N23" i="1" s="1"/>
  <c r="AY23" i="1" s="1"/>
  <c r="AT59" i="1"/>
  <c r="L59" i="1" s="1"/>
  <c r="AX56" i="1"/>
  <c r="N56" i="1" s="1"/>
  <c r="AY56" i="1" s="1"/>
  <c r="AX47" i="1"/>
  <c r="N47" i="1" s="1"/>
  <c r="AY47" i="1" s="1"/>
  <c r="AX17" i="1"/>
  <c r="N17" i="1" s="1"/>
  <c r="AY17" i="1" s="1"/>
  <c r="AZ17" i="1" s="1"/>
  <c r="BA17" i="1" s="1"/>
  <c r="BD17" i="1" s="1"/>
  <c r="J17" i="1" s="1"/>
  <c r="BG17" i="1" s="1"/>
  <c r="K17" i="1" s="1"/>
  <c r="BK19" i="1"/>
  <c r="BF42" i="1"/>
  <c r="BK37" i="1"/>
  <c r="AX28" i="1"/>
  <c r="N28" i="1" s="1"/>
  <c r="AY28" i="1" s="1"/>
  <c r="BF18" i="1"/>
  <c r="L72" i="1"/>
  <c r="I70" i="1"/>
  <c r="BK70" i="1" s="1"/>
  <c r="I65" i="1"/>
  <c r="BK65" i="1" s="1"/>
  <c r="BF45" i="1"/>
  <c r="BF36" i="1"/>
  <c r="BK59" i="1"/>
  <c r="BF69" i="1"/>
  <c r="I62" i="1"/>
  <c r="AX54" i="1"/>
  <c r="N54" i="1" s="1"/>
  <c r="AY54" i="1" s="1"/>
  <c r="AX42" i="1"/>
  <c r="N42" i="1" s="1"/>
  <c r="AY42" i="1" s="1"/>
  <c r="AZ42" i="1" s="1"/>
  <c r="BA42" i="1" s="1"/>
  <c r="BD42" i="1" s="1"/>
  <c r="J42" i="1" s="1"/>
  <c r="I41" i="1"/>
  <c r="BK41" i="1" s="1"/>
  <c r="AX39" i="1"/>
  <c r="N39" i="1" s="1"/>
  <c r="AY39" i="1" s="1"/>
  <c r="AZ39" i="1" s="1"/>
  <c r="BA39" i="1" s="1"/>
  <c r="BD39" i="1" s="1"/>
  <c r="J39" i="1" s="1"/>
  <c r="BG39" i="1" s="1"/>
  <c r="K39" i="1" s="1"/>
  <c r="BH39" i="1" s="1"/>
  <c r="BF33" i="1"/>
  <c r="AX21" i="1"/>
  <c r="N21" i="1" s="1"/>
  <c r="AY21" i="1" s="1"/>
  <c r="BK63" i="1"/>
  <c r="I69" i="1"/>
  <c r="BK69" i="1" s="1"/>
  <c r="BK60" i="1"/>
  <c r="BF58" i="1"/>
  <c r="I50" i="1"/>
  <c r="BK50" i="1" s="1"/>
  <c r="AZ45" i="1"/>
  <c r="BA45" i="1" s="1"/>
  <c r="BD45" i="1" s="1"/>
  <c r="J45" i="1" s="1"/>
  <c r="BG45" i="1" s="1"/>
  <c r="K45" i="1" s="1"/>
  <c r="BH45" i="1" s="1"/>
  <c r="I23" i="1"/>
  <c r="BK23" i="1" s="1"/>
  <c r="M70" i="1"/>
  <c r="AZ70" i="1"/>
  <c r="BA70" i="1" s="1"/>
  <c r="BD70" i="1" s="1"/>
  <c r="J70" i="1" s="1"/>
  <c r="BG70" i="1" s="1"/>
  <c r="AZ67" i="1"/>
  <c r="BA67" i="1" s="1"/>
  <c r="BD67" i="1" s="1"/>
  <c r="J67" i="1" s="1"/>
  <c r="BG67" i="1" s="1"/>
  <c r="K67" i="1" s="1"/>
  <c r="M67" i="1"/>
  <c r="M56" i="1"/>
  <c r="AZ56" i="1"/>
  <c r="BA56" i="1" s="1"/>
  <c r="BD56" i="1" s="1"/>
  <c r="J56" i="1" s="1"/>
  <c r="BG56" i="1" s="1"/>
  <c r="K56" i="1" s="1"/>
  <c r="M65" i="1"/>
  <c r="AZ65" i="1"/>
  <c r="BA65" i="1" s="1"/>
  <c r="BD65" i="1" s="1"/>
  <c r="J65" i="1" s="1"/>
  <c r="BG65" i="1" s="1"/>
  <c r="M53" i="1"/>
  <c r="AZ53" i="1"/>
  <c r="BA53" i="1" s="1"/>
  <c r="BD53" i="1" s="1"/>
  <c r="J53" i="1" s="1"/>
  <c r="BG53" i="1" s="1"/>
  <c r="K53" i="1" s="1"/>
  <c r="M50" i="1"/>
  <c r="AZ50" i="1"/>
  <c r="BA50" i="1" s="1"/>
  <c r="BD50" i="1" s="1"/>
  <c r="J50" i="1" s="1"/>
  <c r="BG50" i="1" s="1"/>
  <c r="BJ72" i="1"/>
  <c r="BL72" i="1" s="1"/>
  <c r="BI34" i="1"/>
  <c r="BH34" i="1"/>
  <c r="M62" i="1"/>
  <c r="AZ62" i="1"/>
  <c r="BA62" i="1" s="1"/>
  <c r="BD62" i="1" s="1"/>
  <c r="J62" i="1" s="1"/>
  <c r="BG62" i="1" s="1"/>
  <c r="J72" i="1"/>
  <c r="BG72" i="1" s="1"/>
  <c r="K72" i="1" s="1"/>
  <c r="M42" i="1"/>
  <c r="M68" i="1"/>
  <c r="AZ68" i="1"/>
  <c r="BA68" i="1" s="1"/>
  <c r="BD68" i="1" s="1"/>
  <c r="J68" i="1" s="1"/>
  <c r="BG68" i="1" s="1"/>
  <c r="K68" i="1" s="1"/>
  <c r="AZ54" i="1"/>
  <c r="BA54" i="1" s="1"/>
  <c r="BD54" i="1" s="1"/>
  <c r="J54" i="1" s="1"/>
  <c r="BG54" i="1" s="1"/>
  <c r="K54" i="1" s="1"/>
  <c r="M54" i="1"/>
  <c r="M34" i="1"/>
  <c r="BK34" i="1"/>
  <c r="BK46" i="1"/>
  <c r="BK30" i="1"/>
  <c r="BK24" i="1"/>
  <c r="M16" i="1"/>
  <c r="BJ70" i="1"/>
  <c r="BK62" i="1"/>
  <c r="BK51" i="1"/>
  <c r="AX38" i="1"/>
  <c r="N38" i="1" s="1"/>
  <c r="AY38" i="1" s="1"/>
  <c r="BJ57" i="1"/>
  <c r="BL57" i="1" s="1"/>
  <c r="AX49" i="1"/>
  <c r="N49" i="1" s="1"/>
  <c r="AY49" i="1" s="1"/>
  <c r="L43" i="1"/>
  <c r="BF17" i="1"/>
  <c r="J64" i="1"/>
  <c r="BG64" i="1" s="1"/>
  <c r="K64" i="1" s="1"/>
  <c r="BF47" i="1"/>
  <c r="L41" i="1"/>
  <c r="I40" i="1"/>
  <c r="AT40" i="1"/>
  <c r="AX37" i="1"/>
  <c r="N37" i="1" s="1"/>
  <c r="AY37" i="1" s="1"/>
  <c r="BF35" i="1"/>
  <c r="BF31" i="1"/>
  <c r="BF21" i="1"/>
  <c r="AX66" i="1"/>
  <c r="N66" i="1" s="1"/>
  <c r="AY66" i="1" s="1"/>
  <c r="AT63" i="1"/>
  <c r="AX59" i="1"/>
  <c r="N59" i="1" s="1"/>
  <c r="AY59" i="1" s="1"/>
  <c r="BK58" i="1"/>
  <c r="AZ16" i="1"/>
  <c r="BA16" i="1" s="1"/>
  <c r="BD16" i="1" s="1"/>
  <c r="J16" i="1" s="1"/>
  <c r="BG16" i="1" s="1"/>
  <c r="K16" i="1" s="1"/>
  <c r="M15" i="1"/>
  <c r="AZ15" i="1"/>
  <c r="BA15" i="1" s="1"/>
  <c r="BD15" i="1" s="1"/>
  <c r="J15" i="1" s="1"/>
  <c r="BG15" i="1" s="1"/>
  <c r="K15" i="1" s="1"/>
  <c r="BK20" i="1"/>
  <c r="M72" i="1"/>
  <c r="BJ64" i="1"/>
  <c r="BL64" i="1" s="1"/>
  <c r="AT60" i="1"/>
  <c r="AX35" i="1"/>
  <c r="N35" i="1" s="1"/>
  <c r="AY35" i="1" s="1"/>
  <c r="AX33" i="1"/>
  <c r="N33" i="1" s="1"/>
  <c r="AY33" i="1" s="1"/>
  <c r="M19" i="1"/>
  <c r="AZ19" i="1"/>
  <c r="BA19" i="1" s="1"/>
  <c r="BD19" i="1" s="1"/>
  <c r="J19" i="1" s="1"/>
  <c r="BG19" i="1" s="1"/>
  <c r="K19" i="1" s="1"/>
  <c r="I44" i="1"/>
  <c r="AT44" i="1"/>
  <c r="AX44" i="1" s="1"/>
  <c r="N44" i="1" s="1"/>
  <c r="AY44" i="1" s="1"/>
  <c r="BK66" i="1"/>
  <c r="AX71" i="1"/>
  <c r="N71" i="1" s="1"/>
  <c r="AY71" i="1" s="1"/>
  <c r="M39" i="1"/>
  <c r="AX30" i="1"/>
  <c r="N30" i="1" s="1"/>
  <c r="AY30" i="1" s="1"/>
  <c r="M23" i="1"/>
  <c r="AZ23" i="1"/>
  <c r="BA23" i="1" s="1"/>
  <c r="BD23" i="1" s="1"/>
  <c r="J23" i="1" s="1"/>
  <c r="BG23" i="1" s="1"/>
  <c r="K23" i="1" s="1"/>
  <c r="AX20" i="1"/>
  <c r="N20" i="1" s="1"/>
  <c r="AY20" i="1" s="1"/>
  <c r="AX69" i="1"/>
  <c r="N69" i="1" s="1"/>
  <c r="AY69" i="1" s="1"/>
  <c r="AX46" i="1"/>
  <c r="N46" i="1" s="1"/>
  <c r="AY46" i="1" s="1"/>
  <c r="AX24" i="1"/>
  <c r="N24" i="1" s="1"/>
  <c r="AY24" i="1" s="1"/>
  <c r="I26" i="1"/>
  <c r="AT26" i="1"/>
  <c r="BK54" i="1"/>
  <c r="AX52" i="1"/>
  <c r="N52" i="1" s="1"/>
  <c r="AY52" i="1" s="1"/>
  <c r="L50" i="1"/>
  <c r="L49" i="1"/>
  <c r="BF43" i="1"/>
  <c r="BJ19" i="1"/>
  <c r="BL19" i="1" s="1"/>
  <c r="BJ65" i="1"/>
  <c r="BK71" i="1"/>
  <c r="AX58" i="1"/>
  <c r="N58" i="1" s="1"/>
  <c r="AY58" i="1" s="1"/>
  <c r="I48" i="1"/>
  <c r="AT48" i="1"/>
  <c r="L37" i="1"/>
  <c r="I36" i="1"/>
  <c r="AT36" i="1"/>
  <c r="AX36" i="1" s="1"/>
  <c r="N36" i="1" s="1"/>
  <c r="AY36" i="1" s="1"/>
  <c r="BJ34" i="1"/>
  <c r="L34" i="1"/>
  <c r="BK14" i="1"/>
  <c r="BK16" i="1"/>
  <c r="AX55" i="1"/>
  <c r="N55" i="1" s="1"/>
  <c r="AY55" i="1" s="1"/>
  <c r="AX43" i="1"/>
  <c r="N43" i="1" s="1"/>
  <c r="AY43" i="1" s="1"/>
  <c r="I32" i="1"/>
  <c r="AT32" i="1"/>
  <c r="I18" i="1"/>
  <c r="AT18" i="1"/>
  <c r="L15" i="1"/>
  <c r="AX51" i="1"/>
  <c r="N51" i="1" s="1"/>
  <c r="AY51" i="1" s="1"/>
  <c r="BK38" i="1"/>
  <c r="L33" i="1"/>
  <c r="I22" i="1"/>
  <c r="AT22" i="1"/>
  <c r="L19" i="1"/>
  <c r="M17" i="1"/>
  <c r="AT14" i="1"/>
  <c r="BG61" i="1" l="1"/>
  <c r="K61" i="1" s="1"/>
  <c r="BJ61" i="1"/>
  <c r="BL61" i="1" s="1"/>
  <c r="BG42" i="1"/>
  <c r="K42" i="1" s="1"/>
  <c r="BJ42" i="1"/>
  <c r="BL42" i="1" s="1"/>
  <c r="K50" i="1"/>
  <c r="BH50" i="1" s="1"/>
  <c r="AZ25" i="1"/>
  <c r="BA25" i="1" s="1"/>
  <c r="BD25" i="1" s="1"/>
  <c r="J25" i="1" s="1"/>
  <c r="BG25" i="1" s="1"/>
  <c r="K25" i="1" s="1"/>
  <c r="M25" i="1"/>
  <c r="BL65" i="1"/>
  <c r="AZ21" i="1"/>
  <c r="BA21" i="1" s="1"/>
  <c r="BD21" i="1" s="1"/>
  <c r="J21" i="1" s="1"/>
  <c r="BG21" i="1" s="1"/>
  <c r="K21" i="1" s="1"/>
  <c r="M21" i="1"/>
  <c r="BJ21" i="1"/>
  <c r="BL21" i="1" s="1"/>
  <c r="BJ45" i="1"/>
  <c r="BL45" i="1" s="1"/>
  <c r="M61" i="1"/>
  <c r="BJ39" i="1"/>
  <c r="BL39" i="1" s="1"/>
  <c r="BL34" i="1"/>
  <c r="K65" i="1"/>
  <c r="AZ47" i="1"/>
  <c r="BA47" i="1" s="1"/>
  <c r="BD47" i="1" s="1"/>
  <c r="J47" i="1" s="1"/>
  <c r="BG47" i="1" s="1"/>
  <c r="K47" i="1" s="1"/>
  <c r="M47" i="1"/>
  <c r="AZ31" i="1"/>
  <c r="BA31" i="1" s="1"/>
  <c r="BD31" i="1" s="1"/>
  <c r="J31" i="1" s="1"/>
  <c r="M31" i="1"/>
  <c r="BJ56" i="1"/>
  <c r="BL56" i="1" s="1"/>
  <c r="BJ17" i="1"/>
  <c r="BL17" i="1" s="1"/>
  <c r="BJ53" i="1"/>
  <c r="BL53" i="1" s="1"/>
  <c r="K70" i="1"/>
  <c r="BI70" i="1" s="1"/>
  <c r="BJ25" i="1"/>
  <c r="BL25" i="1" s="1"/>
  <c r="BI39" i="1"/>
  <c r="BI45" i="1"/>
  <c r="M28" i="1"/>
  <c r="BJ47" i="1"/>
  <c r="BL47" i="1" s="1"/>
  <c r="M41" i="1"/>
  <c r="AZ41" i="1"/>
  <c r="BA41" i="1" s="1"/>
  <c r="BD41" i="1" s="1"/>
  <c r="J41" i="1" s="1"/>
  <c r="K57" i="1"/>
  <c r="BL70" i="1"/>
  <c r="AZ28" i="1"/>
  <c r="BA28" i="1" s="1"/>
  <c r="BD28" i="1" s="1"/>
  <c r="J28" i="1" s="1"/>
  <c r="BG28" i="1" s="1"/>
  <c r="K28" i="1" s="1"/>
  <c r="K62" i="1"/>
  <c r="M36" i="1"/>
  <c r="AZ36" i="1"/>
  <c r="BA36" i="1" s="1"/>
  <c r="BD36" i="1" s="1"/>
  <c r="J36" i="1" s="1"/>
  <c r="BG36" i="1" s="1"/>
  <c r="K36" i="1" s="1"/>
  <c r="BH68" i="1"/>
  <c r="BI68" i="1"/>
  <c r="BH23" i="1"/>
  <c r="BI23" i="1"/>
  <c r="M38" i="1"/>
  <c r="AZ38" i="1"/>
  <c r="BA38" i="1" s="1"/>
  <c r="BD38" i="1" s="1"/>
  <c r="J38" i="1" s="1"/>
  <c r="BG38" i="1" s="1"/>
  <c r="K38" i="1" s="1"/>
  <c r="BH61" i="1"/>
  <c r="BI61" i="1"/>
  <c r="AZ59" i="1"/>
  <c r="BA59" i="1" s="1"/>
  <c r="BD59" i="1" s="1"/>
  <c r="J59" i="1" s="1"/>
  <c r="BG59" i="1" s="1"/>
  <c r="K59" i="1" s="1"/>
  <c r="M59" i="1"/>
  <c r="M66" i="1"/>
  <c r="AZ66" i="1"/>
  <c r="BA66" i="1" s="1"/>
  <c r="BD66" i="1" s="1"/>
  <c r="J66" i="1" s="1"/>
  <c r="M30" i="1"/>
  <c r="AZ30" i="1"/>
  <c r="BA30" i="1" s="1"/>
  <c r="BD30" i="1" s="1"/>
  <c r="J30" i="1" s="1"/>
  <c r="BG30" i="1" s="1"/>
  <c r="K30" i="1" s="1"/>
  <c r="BH65" i="1"/>
  <c r="BI65" i="1"/>
  <c r="BK36" i="1"/>
  <c r="BI42" i="1"/>
  <c r="BH42" i="1"/>
  <c r="L40" i="1"/>
  <c r="AX40" i="1"/>
  <c r="N40" i="1" s="1"/>
  <c r="AY40" i="1" s="1"/>
  <c r="BH72" i="1"/>
  <c r="BI72" i="1"/>
  <c r="BJ67" i="1"/>
  <c r="BL67" i="1" s="1"/>
  <c r="M46" i="1"/>
  <c r="AZ46" i="1"/>
  <c r="BA46" i="1" s="1"/>
  <c r="BD46" i="1" s="1"/>
  <c r="J46" i="1" s="1"/>
  <c r="BG46" i="1" s="1"/>
  <c r="K46" i="1" s="1"/>
  <c r="M20" i="1"/>
  <c r="AZ20" i="1"/>
  <c r="BA20" i="1" s="1"/>
  <c r="BD20" i="1" s="1"/>
  <c r="J20" i="1" s="1"/>
  <c r="BG20" i="1" s="1"/>
  <c r="K20" i="1" s="1"/>
  <c r="BK18" i="1"/>
  <c r="L22" i="1"/>
  <c r="AX22" i="1"/>
  <c r="N22" i="1" s="1"/>
  <c r="AY22" i="1" s="1"/>
  <c r="AZ43" i="1"/>
  <c r="BA43" i="1" s="1"/>
  <c r="BD43" i="1" s="1"/>
  <c r="J43" i="1" s="1"/>
  <c r="M43" i="1"/>
  <c r="L63" i="1"/>
  <c r="BH21" i="1"/>
  <c r="BI21" i="1"/>
  <c r="L48" i="1"/>
  <c r="M71" i="1"/>
  <c r="AZ71" i="1"/>
  <c r="BA71" i="1" s="1"/>
  <c r="BD71" i="1" s="1"/>
  <c r="J71" i="1" s="1"/>
  <c r="BG71" i="1" s="1"/>
  <c r="K71" i="1" s="1"/>
  <c r="BH67" i="1"/>
  <c r="BI67" i="1"/>
  <c r="M49" i="1"/>
  <c r="AZ49" i="1"/>
  <c r="BA49" i="1" s="1"/>
  <c r="BD49" i="1" s="1"/>
  <c r="J49" i="1" s="1"/>
  <c r="BG49" i="1" s="1"/>
  <c r="K49" i="1" s="1"/>
  <c r="M37" i="1"/>
  <c r="AZ37" i="1"/>
  <c r="BA37" i="1" s="1"/>
  <c r="BD37" i="1" s="1"/>
  <c r="J37" i="1" s="1"/>
  <c r="BG37" i="1" s="1"/>
  <c r="K37" i="1" s="1"/>
  <c r="BK22" i="1"/>
  <c r="BJ37" i="1"/>
  <c r="BL37" i="1" s="1"/>
  <c r="M44" i="1"/>
  <c r="AZ44" i="1"/>
  <c r="BA44" i="1" s="1"/>
  <c r="BD44" i="1" s="1"/>
  <c r="J44" i="1" s="1"/>
  <c r="BG44" i="1" s="1"/>
  <c r="K44" i="1" s="1"/>
  <c r="AX48" i="1"/>
  <c r="N48" i="1" s="1"/>
  <c r="AY48" i="1" s="1"/>
  <c r="M69" i="1"/>
  <c r="AZ69" i="1"/>
  <c r="BA69" i="1" s="1"/>
  <c r="BD69" i="1" s="1"/>
  <c r="J69" i="1" s="1"/>
  <c r="BG69" i="1" s="1"/>
  <c r="K69" i="1" s="1"/>
  <c r="L18" i="1"/>
  <c r="AX18" i="1"/>
  <c r="N18" i="1" s="1"/>
  <c r="AY18" i="1" s="1"/>
  <c r="BI50" i="1"/>
  <c r="L60" i="1"/>
  <c r="BH53" i="1"/>
  <c r="BI53" i="1"/>
  <c r="BK32" i="1"/>
  <c r="BK40" i="1"/>
  <c r="L26" i="1"/>
  <c r="AX26" i="1"/>
  <c r="N26" i="1" s="1"/>
  <c r="AY26" i="1" s="1"/>
  <c r="AZ51" i="1"/>
  <c r="BA51" i="1" s="1"/>
  <c r="BD51" i="1" s="1"/>
  <c r="J51" i="1" s="1"/>
  <c r="M51" i="1"/>
  <c r="BK26" i="1"/>
  <c r="BJ68" i="1"/>
  <c r="BL68" i="1" s="1"/>
  <c r="AX63" i="1"/>
  <c r="N63" i="1" s="1"/>
  <c r="AY63" i="1" s="1"/>
  <c r="BI62" i="1"/>
  <c r="BH62" i="1"/>
  <c r="BJ62" i="1"/>
  <c r="BL62" i="1" s="1"/>
  <c r="BJ15" i="1"/>
  <c r="BL15" i="1" s="1"/>
  <c r="BK44" i="1"/>
  <c r="BI16" i="1"/>
  <c r="BH16" i="1"/>
  <c r="BI47" i="1"/>
  <c r="BH47" i="1"/>
  <c r="M33" i="1"/>
  <c r="AZ33" i="1"/>
  <c r="BA33" i="1" s="1"/>
  <c r="BD33" i="1" s="1"/>
  <c r="J33" i="1" s="1"/>
  <c r="BG33" i="1" s="1"/>
  <c r="K33" i="1" s="1"/>
  <c r="L14" i="1"/>
  <c r="AX14" i="1"/>
  <c r="N14" i="1" s="1"/>
  <c r="AY14" i="1" s="1"/>
  <c r="BJ33" i="1"/>
  <c r="BL33" i="1" s="1"/>
  <c r="M52" i="1"/>
  <c r="AZ52" i="1"/>
  <c r="BA52" i="1" s="1"/>
  <c r="BD52" i="1" s="1"/>
  <c r="J52" i="1" s="1"/>
  <c r="BH15" i="1"/>
  <c r="BI15" i="1"/>
  <c r="BH17" i="1"/>
  <c r="BI17" i="1"/>
  <c r="L44" i="1"/>
  <c r="BJ46" i="1"/>
  <c r="BL46" i="1" s="1"/>
  <c r="BH19" i="1"/>
  <c r="BI19" i="1"/>
  <c r="BI64" i="1"/>
  <c r="BH64" i="1"/>
  <c r="BI54" i="1"/>
  <c r="BH54" i="1"/>
  <c r="BH56" i="1"/>
  <c r="BI56" i="1"/>
  <c r="AZ35" i="1"/>
  <c r="BA35" i="1" s="1"/>
  <c r="BD35" i="1" s="1"/>
  <c r="J35" i="1" s="1"/>
  <c r="BG35" i="1" s="1"/>
  <c r="K35" i="1" s="1"/>
  <c r="M35" i="1"/>
  <c r="L36" i="1"/>
  <c r="L32" i="1"/>
  <c r="AX32" i="1"/>
  <c r="N32" i="1" s="1"/>
  <c r="AY32" i="1" s="1"/>
  <c r="BK48" i="1"/>
  <c r="AZ55" i="1"/>
  <c r="BA55" i="1" s="1"/>
  <c r="BD55" i="1" s="1"/>
  <c r="J55" i="1" s="1"/>
  <c r="BG55" i="1" s="1"/>
  <c r="K55" i="1" s="1"/>
  <c r="M55" i="1"/>
  <c r="AZ58" i="1"/>
  <c r="BA58" i="1" s="1"/>
  <c r="BD58" i="1" s="1"/>
  <c r="J58" i="1" s="1"/>
  <c r="BG58" i="1" s="1"/>
  <c r="K58" i="1" s="1"/>
  <c r="M58" i="1"/>
  <c r="BJ50" i="1"/>
  <c r="BL50" i="1" s="1"/>
  <c r="AX60" i="1"/>
  <c r="N60" i="1" s="1"/>
  <c r="AY60" i="1" s="1"/>
  <c r="M24" i="1"/>
  <c r="AZ24" i="1"/>
  <c r="BA24" i="1" s="1"/>
  <c r="BD24" i="1" s="1"/>
  <c r="J24" i="1" s="1"/>
  <c r="BG24" i="1" s="1"/>
  <c r="K24" i="1" s="1"/>
  <c r="BJ69" i="1"/>
  <c r="BL69" i="1" s="1"/>
  <c r="BJ23" i="1"/>
  <c r="BL23" i="1" s="1"/>
  <c r="BH28" i="1"/>
  <c r="BI28" i="1"/>
  <c r="BJ16" i="1"/>
  <c r="BL16" i="1" s="1"/>
  <c r="BJ54" i="1"/>
  <c r="BL54" i="1" s="1"/>
  <c r="BJ71" i="1" l="1"/>
  <c r="BL71" i="1" s="1"/>
  <c r="BG41" i="1"/>
  <c r="K41" i="1" s="1"/>
  <c r="BJ41" i="1"/>
  <c r="BL41" i="1" s="1"/>
  <c r="BI25" i="1"/>
  <c r="BH25" i="1"/>
  <c r="BH70" i="1"/>
  <c r="BJ44" i="1"/>
  <c r="BL44" i="1" s="1"/>
  <c r="BJ31" i="1"/>
  <c r="BL31" i="1" s="1"/>
  <c r="BG31" i="1"/>
  <c r="K31" i="1" s="1"/>
  <c r="BJ55" i="1"/>
  <c r="BL55" i="1" s="1"/>
  <c r="BJ36" i="1"/>
  <c r="BL36" i="1" s="1"/>
  <c r="BI57" i="1"/>
  <c r="BH57" i="1"/>
  <c r="BJ28" i="1"/>
  <c r="BL28" i="1" s="1"/>
  <c r="M40" i="1"/>
  <c r="AZ40" i="1"/>
  <c r="BA40" i="1" s="1"/>
  <c r="BD40" i="1" s="1"/>
  <c r="J40" i="1" s="1"/>
  <c r="BG40" i="1" s="1"/>
  <c r="K40" i="1" s="1"/>
  <c r="BI38" i="1"/>
  <c r="BH38" i="1"/>
  <c r="BJ38" i="1"/>
  <c r="BL38" i="1" s="1"/>
  <c r="BI35" i="1"/>
  <c r="BH35" i="1"/>
  <c r="BH49" i="1"/>
  <c r="BI49" i="1"/>
  <c r="BH33" i="1"/>
  <c r="BI33" i="1"/>
  <c r="BI58" i="1"/>
  <c r="BH58" i="1"/>
  <c r="BH37" i="1"/>
  <c r="BI37" i="1"/>
  <c r="BI71" i="1"/>
  <c r="BH71" i="1"/>
  <c r="M26" i="1"/>
  <c r="AZ26" i="1"/>
  <c r="BA26" i="1" s="1"/>
  <c r="BD26" i="1" s="1"/>
  <c r="J26" i="1" s="1"/>
  <c r="BG26" i="1" s="1"/>
  <c r="K26" i="1" s="1"/>
  <c r="BI69" i="1"/>
  <c r="BH69" i="1"/>
  <c r="BI20" i="1"/>
  <c r="BH20" i="1"/>
  <c r="BJ59" i="1"/>
  <c r="BL59" i="1" s="1"/>
  <c r="BG43" i="1"/>
  <c r="K43" i="1" s="1"/>
  <c r="BJ43" i="1"/>
  <c r="BL43" i="1" s="1"/>
  <c r="M18" i="1"/>
  <c r="AZ18" i="1"/>
  <c r="BA18" i="1" s="1"/>
  <c r="BD18" i="1" s="1"/>
  <c r="J18" i="1" s="1"/>
  <c r="BG18" i="1" s="1"/>
  <c r="K18" i="1" s="1"/>
  <c r="BG51" i="1"/>
  <c r="K51" i="1" s="1"/>
  <c r="BJ51" i="1"/>
  <c r="BL51" i="1" s="1"/>
  <c r="BH36" i="1"/>
  <c r="BI36" i="1"/>
  <c r="BG52" i="1"/>
  <c r="K52" i="1" s="1"/>
  <c r="BJ52" i="1"/>
  <c r="BL52" i="1" s="1"/>
  <c r="AZ63" i="1"/>
  <c r="BA63" i="1" s="1"/>
  <c r="BD63" i="1" s="1"/>
  <c r="J63" i="1" s="1"/>
  <c r="M63" i="1"/>
  <c r="M32" i="1"/>
  <c r="AZ32" i="1"/>
  <c r="BA32" i="1" s="1"/>
  <c r="BD32" i="1" s="1"/>
  <c r="J32" i="1" s="1"/>
  <c r="BG32" i="1" s="1"/>
  <c r="K32" i="1" s="1"/>
  <c r="BI30" i="1"/>
  <c r="BH30" i="1"/>
  <c r="M60" i="1"/>
  <c r="AZ60" i="1"/>
  <c r="BA60" i="1" s="1"/>
  <c r="BD60" i="1" s="1"/>
  <c r="J60" i="1" s="1"/>
  <c r="BG60" i="1" s="1"/>
  <c r="K60" i="1" s="1"/>
  <c r="M14" i="1"/>
  <c r="AZ14" i="1"/>
  <c r="BA14" i="1" s="1"/>
  <c r="BD14" i="1" s="1"/>
  <c r="J14" i="1" s="1"/>
  <c r="BG14" i="1" s="1"/>
  <c r="K14" i="1" s="1"/>
  <c r="M22" i="1"/>
  <c r="AZ22" i="1"/>
  <c r="BA22" i="1" s="1"/>
  <c r="BD22" i="1" s="1"/>
  <c r="J22" i="1" s="1"/>
  <c r="BG22" i="1" s="1"/>
  <c r="K22" i="1" s="1"/>
  <c r="M48" i="1"/>
  <c r="AZ48" i="1"/>
  <c r="BA48" i="1" s="1"/>
  <c r="BD48" i="1" s="1"/>
  <c r="J48" i="1" s="1"/>
  <c r="BG48" i="1" s="1"/>
  <c r="K48" i="1" s="1"/>
  <c r="BH59" i="1"/>
  <c r="BI59" i="1"/>
  <c r="BH55" i="1"/>
  <c r="BI55" i="1"/>
  <c r="BI24" i="1"/>
  <c r="BH24" i="1"/>
  <c r="BJ48" i="1"/>
  <c r="BL48" i="1" s="1"/>
  <c r="BJ20" i="1"/>
  <c r="BL20" i="1" s="1"/>
  <c r="BJ35" i="1"/>
  <c r="BL35" i="1" s="1"/>
  <c r="BH44" i="1"/>
  <c r="BI44" i="1"/>
  <c r="BI46" i="1"/>
  <c r="BH46" i="1"/>
  <c r="BJ30" i="1"/>
  <c r="BL30" i="1" s="1"/>
  <c r="BJ49" i="1"/>
  <c r="BL49" i="1" s="1"/>
  <c r="BJ24" i="1"/>
  <c r="BL24" i="1" s="1"/>
  <c r="BG66" i="1"/>
  <c r="K66" i="1" s="1"/>
  <c r="BJ66" i="1"/>
  <c r="BL66" i="1" s="1"/>
  <c r="BJ58" i="1"/>
  <c r="BL58" i="1" s="1"/>
  <c r="BH31" i="1" l="1"/>
  <c r="BI31" i="1"/>
  <c r="BJ22" i="1"/>
  <c r="BL22" i="1" s="1"/>
  <c r="BJ32" i="1"/>
  <c r="BL32" i="1" s="1"/>
  <c r="BH41" i="1"/>
  <c r="BI41" i="1"/>
  <c r="BJ40" i="1"/>
  <c r="BL40" i="1" s="1"/>
  <c r="BI18" i="1"/>
  <c r="BH18" i="1"/>
  <c r="BH48" i="1"/>
  <c r="BI48" i="1"/>
  <c r="BH60" i="1"/>
  <c r="BI60" i="1"/>
  <c r="BJ18" i="1"/>
  <c r="BL18" i="1" s="1"/>
  <c r="BH51" i="1"/>
  <c r="BI51" i="1"/>
  <c r="BG63" i="1"/>
  <c r="K63" i="1" s="1"/>
  <c r="BJ63" i="1"/>
  <c r="BL63" i="1" s="1"/>
  <c r="BI32" i="1"/>
  <c r="BH32" i="1"/>
  <c r="BJ26" i="1"/>
  <c r="BL26" i="1" s="1"/>
  <c r="BI52" i="1"/>
  <c r="BH52" i="1"/>
  <c r="BJ60" i="1"/>
  <c r="BL60" i="1" s="1"/>
  <c r="BH43" i="1"/>
  <c r="BI43" i="1"/>
  <c r="BI66" i="1"/>
  <c r="BH66" i="1"/>
  <c r="BH26" i="1"/>
  <c r="BI26" i="1"/>
  <c r="BH40" i="1"/>
  <c r="BI40" i="1"/>
  <c r="BH22" i="1"/>
  <c r="BI22" i="1"/>
  <c r="BI14" i="1"/>
  <c r="BH14" i="1"/>
  <c r="BJ14" i="1"/>
  <c r="BL14" i="1" s="1"/>
  <c r="BH63" i="1" l="1"/>
  <c r="BI63" i="1"/>
</calcChain>
</file>

<file path=xl/sharedStrings.xml><?xml version="1.0" encoding="utf-8"?>
<sst xmlns="http://schemas.openxmlformats.org/spreadsheetml/2006/main" count="953" uniqueCount="209">
  <si>
    <t>OPEN 6.3.4</t>
  </si>
  <si>
    <t>Thr Dec 14 2023 13:07:54</t>
  </si>
  <si>
    <t>Unit=</t>
  </si>
  <si>
    <t>PSC-4468</t>
  </si>
  <si>
    <t>LCF=</t>
  </si>
  <si>
    <t>LCF-2246</t>
  </si>
  <si>
    <t>LCFCals=</t>
  </si>
  <si>
    <t>LightSource=</t>
  </si>
  <si>
    <t>6400-40 Fluorometer</t>
  </si>
  <si>
    <t>A/D AvgTime=</t>
  </si>
  <si>
    <t>Log AvgTime=</t>
  </si>
  <si>
    <t>Config=</t>
  </si>
  <si>
    <t>/User/Configs/UserPrefs/LCF_Source-cacao-survey.xml</t>
  </si>
  <si>
    <t>Remark=</t>
  </si>
  <si>
    <t/>
  </si>
  <si>
    <t>Obs</t>
  </si>
  <si>
    <t>HHMMSS</t>
  </si>
  <si>
    <t>Cd level</t>
  </si>
  <si>
    <t>plant number</t>
  </si>
  <si>
    <t>positon</t>
  </si>
  <si>
    <t>stage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</si>
  <si>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</si>
  <si>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</si>
  <si>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</si>
  <si>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</si>
  <si>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</si>
  <si>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</si>
  <si>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</si>
  <si>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</si>
  <si>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</si>
  <si>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</si>
  <si>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</si>
  <si>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</si>
  <si>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</si>
  <si>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</si>
  <si>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</si>
  <si>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</si>
  <si>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</si>
  <si>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</si>
  <si>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</si>
  <si>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</si>
  <si>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</si>
  <si>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</si>
  <si>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</si>
  <si>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</si>
  <si>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</si>
  <si>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</si>
  <si>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</si>
  <si>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</si>
  <si>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</si>
  <si>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</si>
  <si>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</si>
  <si>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</si>
  <si>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</si>
  <si>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</si>
  <si>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</si>
  <si>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</si>
  <si>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</si>
  <si>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</si>
  <si>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</si>
  <si>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</si>
  <si>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</si>
  <si>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</si>
  <si>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</si>
  <si>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</si>
  <si>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</si>
  <si>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</si>
  <si>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</si>
  <si>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</si>
  <si>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</si>
  <si>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</si>
  <si>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</si>
  <si>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</si>
  <si>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</si>
  <si>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</si>
  <si>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</si>
  <si>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</si>
  <si>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</si>
  <si>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</si>
  <si>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</si>
  <si>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</si>
  <si>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13:27:10</t>
  </si>
  <si>
    <t>0</t>
  </si>
  <si>
    <t>1</t>
  </si>
  <si>
    <t>A</t>
  </si>
  <si>
    <t>E</t>
  </si>
  <si>
    <t>13:28:03</t>
  </si>
  <si>
    <t>10</t>
  </si>
  <si>
    <t>13:31:13</t>
  </si>
  <si>
    <t>2</t>
  </si>
  <si>
    <t>13:33:18</t>
  </si>
  <si>
    <t>3</t>
  </si>
  <si>
    <t>13:35:00</t>
  </si>
  <si>
    <t>20</t>
  </si>
  <si>
    <t>4</t>
  </si>
  <si>
    <t>13:36:49</t>
  </si>
  <si>
    <t>13:39:01</t>
  </si>
  <si>
    <t>5</t>
  </si>
  <si>
    <t>13:43:00</t>
  </si>
  <si>
    <t>6</t>
  </si>
  <si>
    <t>13:45:11</t>
  </si>
  <si>
    <t>7</t>
  </si>
  <si>
    <t>B</t>
  </si>
  <si>
    <t>13:49:17</t>
  </si>
  <si>
    <t>8</t>
  </si>
  <si>
    <t>13:51:29</t>
  </si>
  <si>
    <t>9</t>
  </si>
  <si>
    <t>13:55:03</t>
  </si>
  <si>
    <t>13:58:17</t>
  </si>
  <si>
    <t>11</t>
  </si>
  <si>
    <t xml:space="preserve">"14:02:25 Didn't match! Valve stuck or flow problem."
</t>
  </si>
  <si>
    <t>14:02:20</t>
  </si>
  <si>
    <t>12</t>
  </si>
  <si>
    <t xml:space="preserve">"14:02:41 Didn't match! Valve stuck or flow problem."
</t>
  </si>
  <si>
    <t>14:02:36</t>
  </si>
  <si>
    <t>14:03:47</t>
  </si>
  <si>
    <t>14:06:12</t>
  </si>
  <si>
    <t>13</t>
  </si>
  <si>
    <t>C</t>
  </si>
  <si>
    <t>14:08:14</t>
  </si>
  <si>
    <t>14</t>
  </si>
  <si>
    <t>14:10:10</t>
  </si>
  <si>
    <t>15</t>
  </si>
  <si>
    <t>14:11:53</t>
  </si>
  <si>
    <t>16</t>
  </si>
  <si>
    <t>14:14:36</t>
  </si>
  <si>
    <t>17</t>
  </si>
  <si>
    <t>14:17:01</t>
  </si>
  <si>
    <t>18</t>
  </si>
  <si>
    <t>14:19:47</t>
  </si>
  <si>
    <t>19</t>
  </si>
  <si>
    <t>D</t>
  </si>
  <si>
    <t>14:23:03</t>
  </si>
  <si>
    <t>14:25:09</t>
  </si>
  <si>
    <t>21</t>
  </si>
  <si>
    <t>14:27:27</t>
  </si>
  <si>
    <t>22</t>
  </si>
  <si>
    <t>14:31:20</t>
  </si>
  <si>
    <t>23</t>
  </si>
  <si>
    <t>14:43:21</t>
  </si>
  <si>
    <t>14:45:34</t>
  </si>
  <si>
    <t>14:48:25</t>
  </si>
  <si>
    <t>24</t>
  </si>
  <si>
    <t>14:51:13</t>
  </si>
  <si>
    <t>25</t>
  </si>
  <si>
    <t>14:52:59</t>
  </si>
  <si>
    <t>26</t>
  </si>
  <si>
    <t>14:55:36</t>
  </si>
  <si>
    <t>27</t>
  </si>
  <si>
    <t>14:57:50</t>
  </si>
  <si>
    <t>28</t>
  </si>
  <si>
    <t>14:59:27</t>
  </si>
  <si>
    <t>29</t>
  </si>
  <si>
    <t>15:02:40</t>
  </si>
  <si>
    <t>30</t>
  </si>
  <si>
    <t>15:04:55</t>
  </si>
  <si>
    <t>31</t>
  </si>
  <si>
    <t>F</t>
  </si>
  <si>
    <t>15:06:28</t>
  </si>
  <si>
    <t>32</t>
  </si>
  <si>
    <t>15:09:47</t>
  </si>
  <si>
    <t>33</t>
  </si>
  <si>
    <t>15:12:10</t>
  </si>
  <si>
    <t>34</t>
  </si>
  <si>
    <t>15:16:43</t>
  </si>
  <si>
    <t>35</t>
  </si>
  <si>
    <t>15:20:57</t>
  </si>
  <si>
    <t>36</t>
  </si>
  <si>
    <t>15:22:40</t>
  </si>
  <si>
    <t>37</t>
  </si>
  <si>
    <t>G</t>
  </si>
  <si>
    <t>15:24:32</t>
  </si>
  <si>
    <t>38</t>
  </si>
  <si>
    <t>15:27:29</t>
  </si>
  <si>
    <t>39</t>
  </si>
  <si>
    <t>15:29:14</t>
  </si>
  <si>
    <t>40</t>
  </si>
  <si>
    <t>15:31:19</t>
  </si>
  <si>
    <t>15:33:07</t>
  </si>
  <si>
    <t>15:36:00</t>
  </si>
  <si>
    <t>41</t>
  </si>
  <si>
    <t>15:42:25</t>
  </si>
  <si>
    <t>42</t>
  </si>
  <si>
    <t>15:46:17</t>
  </si>
  <si>
    <t>43</t>
  </si>
  <si>
    <t>15:48:41</t>
  </si>
  <si>
    <t>45</t>
  </si>
  <si>
    <t>15:50:25</t>
  </si>
  <si>
    <t>44</t>
  </si>
  <si>
    <t>15:52:29</t>
  </si>
  <si>
    <t>46</t>
  </si>
  <si>
    <t>15:53:06</t>
  </si>
  <si>
    <t>H</t>
  </si>
  <si>
    <t>15:54:45</t>
  </si>
  <si>
    <t>47</t>
  </si>
  <si>
    <t>15:57:44</t>
  </si>
  <si>
    <t>48</t>
  </si>
  <si>
    <t>Tray</t>
  </si>
  <si>
    <t>Plant</t>
  </si>
  <si>
    <t>Lvl</t>
  </si>
  <si>
    <t>original</t>
  </si>
  <si>
    <t>keep</t>
  </si>
  <si>
    <t>value out of range</t>
  </si>
  <si>
    <t>reason</t>
  </si>
  <si>
    <t>contingency</t>
  </si>
  <si>
    <t>use other observation of the same plant</t>
  </si>
  <si>
    <t>low expected value</t>
  </si>
  <si>
    <t>`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</si>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</sst>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2"/>
  <sheetViews>
    <sheetView topLeftCell="C31" zoomScale="243" workbookViewId="0">
      <selection activeCell="I44" sqref="I44"/>
    </sheetView>
  </sheetViews>
  <sheetFormatPr baseColWidth="10" defaultRowHeight="16" x14ac:dyDescent="0.2"/>
  <sheetData>
    <row r="1" spans="1:64" x14ac:dyDescent="0.2">
      <c r="A1" s="1" t="s">
        <v>0</v>
      </c>
    </row>
    <row r="2" spans="1:64" x14ac:dyDescent="0.2">
      <c r="A2" s="1" t="s">
        <v>1</v>
      </c>
    </row>
    <row r="3" spans="1:64" x14ac:dyDescent="0.2">
      <c r="A3" s="1" t="s">
        <v>2</v>
      </c>
      <c r="B3" s="1" t="s">
        <v>3</v>
      </c>
    </row>
    <row r="4" spans="1:64" x14ac:dyDescent="0.2">
      <c r="A4" s="1" t="s">
        <v>4</v>
      </c>
      <c r="B4" s="1" t="s">
        <v>5</v>
      </c>
    </row>
    <row r="5" spans="1:64" x14ac:dyDescent="0.2">
      <c r="A5" s="1" t="s">
        <v>6</v>
      </c>
      <c r="B5" s="1">
        <v>-2.2899999618530273</v>
      </c>
      <c r="C5" s="1">
        <v>-0.2199999988079071</v>
      </c>
      <c r="D5" s="1">
        <v>-2864</v>
      </c>
    </row>
    <row r="6" spans="1:64" x14ac:dyDescent="0.2">
      <c r="A6" s="1" t="s">
        <v>7</v>
      </c>
      <c r="B6" s="1" t="s">
        <v>8</v>
      </c>
      <c r="C6" s="1">
        <v>1</v>
      </c>
      <c r="D6" s="1">
        <v>0.15999999642372131</v>
      </c>
    </row>
    <row r="7" spans="1:64" x14ac:dyDescent="0.2">
      <c r="A7" s="1" t="s">
        <v>9</v>
      </c>
      <c r="B7" s="1">
        <v>4</v>
      </c>
    </row>
    <row r="8" spans="1:64" x14ac:dyDescent="0.2">
      <c r="A8" s="1" t="s">
        <v>10</v>
      </c>
      <c r="B8" s="1">
        <v>15</v>
      </c>
    </row>
    <row r="9" spans="1:64" x14ac:dyDescent="0.2">
      <c r="A9" s="1" t="s">
        <v>11</v>
      </c>
      <c r="B9" s="1" t="s">
        <v>12</v>
      </c>
    </row>
    <row r="10" spans="1:64" x14ac:dyDescent="0.2">
      <c r="A10" s="1" t="s">
        <v>13</v>
      </c>
      <c r="B10" s="1" t="s">
        <v>14</v>
      </c>
    </row>
    <row r="12" spans="1:64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34</v>
      </c>
      <c r="U12" s="1" t="s">
        <v>35</v>
      </c>
      <c r="V12" s="1" t="s">
        <v>36</v>
      </c>
      <c r="W12" s="1" t="s">
        <v>37</v>
      </c>
      <c r="X12" s="1" t="s">
        <v>38</v>
      </c>
      <c r="Y12" s="1" t="s">
        <v>39</v>
      </c>
      <c r="Z12" s="1" t="s">
        <v>40</v>
      </c>
      <c r="AA12" s="1" t="s">
        <v>41</v>
      </c>
      <c r="AB12" s="1" t="s">
        <v>42</v>
      </c>
      <c r="AC12" s="1" t="s">
        <v>43</v>
      </c>
      <c r="AD12" s="1" t="s">
        <v>44</v>
      </c>
      <c r="AE12" s="1" t="s">
        <v>45</v>
      </c>
      <c r="AF12" s="1" t="s">
        <v>46</v>
      </c>
      <c r="AG12" s="1" t="s">
        <v>47</v>
      </c>
      <c r="AH12" s="1" t="s">
        <v>48</v>
      </c>
      <c r="AI12" s="1" t="s">
        <v>49</v>
      </c>
      <c r="AJ12" s="1" t="s">
        <v>50</v>
      </c>
      <c r="AK12" s="1" t="s">
        <v>51</v>
      </c>
      <c r="AL12" s="1" t="s">
        <v>52</v>
      </c>
      <c r="AM12" s="1" t="s">
        <v>53</v>
      </c>
      <c r="AN12" s="1" t="s">
        <v>54</v>
      </c>
      <c r="AO12" s="1" t="s">
        <v>55</v>
      </c>
      <c r="AP12" s="1" t="s">
        <v>56</v>
      </c>
      <c r="AQ12" s="1" t="s">
        <v>57</v>
      </c>
      <c r="AR12" s="1" t="s">
        <v>58</v>
      </c>
      <c r="AS12" s="1" t="s">
        <v>59</v>
      </c>
      <c r="AT12" s="1" t="s">
        <v>60</v>
      </c>
      <c r="AU12" s="1" t="s">
        <v>61</v>
      </c>
      <c r="AV12" s="1" t="s">
        <v>62</v>
      </c>
      <c r="AW12" s="1" t="s">
        <v>63</v>
      </c>
      <c r="AX12" s="1" t="s">
        <v>64</v>
      </c>
      <c r="AY12" s="1" t="s">
        <v>65</v>
      </c>
      <c r="AZ12" s="1" t="s">
        <v>66</v>
      </c>
      <c r="BA12" s="1" t="s">
        <v>67</v>
      </c>
      <c r="BB12" s="1" t="s">
        <v>68</v>
      </c>
      <c r="BC12" s="1" t="s">
        <v>69</v>
      </c>
      <c r="BD12" s="1" t="s">
        <v>70</v>
      </c>
      <c r="BE12" s="1" t="s">
        <v>71</v>
      </c>
      <c r="BF12" s="1" t="s">
        <v>72</v>
      </c>
      <c r="BG12" s="1" t="s">
        <v>73</v>
      </c>
      <c r="BH12" s="1" t="s">
        <v>74</v>
      </c>
      <c r="BI12" s="1" t="s">
        <v>75</v>
      </c>
      <c r="BJ12" s="1" t="s">
        <v>76</v>
      </c>
      <c r="BK12" s="1" t="s">
        <v>77</v>
      </c>
      <c r="BL12" s="1" t="s">
        <v>78</v>
      </c>
    </row>
    <row r="13" spans="1:64" x14ac:dyDescent="0.2">
      <c r="A13" s="1" t="s">
        <v>79</v>
      </c>
      <c r="B13" s="1" t="s">
        <v>79</v>
      </c>
      <c r="C13" s="1" t="s">
        <v>79</v>
      </c>
      <c r="D13" s="1" t="s">
        <v>79</v>
      </c>
      <c r="E13" s="1" t="s">
        <v>79</v>
      </c>
      <c r="F13" s="1" t="s">
        <v>79</v>
      </c>
      <c r="G13" s="1" t="s">
        <v>79</v>
      </c>
      <c r="H13" s="1" t="s">
        <v>79</v>
      </c>
      <c r="I13" s="1" t="s">
        <v>80</v>
      </c>
      <c r="J13" s="1" t="s">
        <v>80</v>
      </c>
      <c r="K13" s="1" t="s">
        <v>80</v>
      </c>
      <c r="L13" s="1" t="s">
        <v>80</v>
      </c>
      <c r="M13" s="1" t="s">
        <v>80</v>
      </c>
      <c r="N13" s="1" t="s">
        <v>80</v>
      </c>
      <c r="O13" s="1" t="s">
        <v>79</v>
      </c>
      <c r="P13" s="1" t="s">
        <v>80</v>
      </c>
      <c r="Q13" s="1" t="s">
        <v>79</v>
      </c>
      <c r="R13" s="1" t="s">
        <v>80</v>
      </c>
      <c r="S13" s="1" t="s">
        <v>79</v>
      </c>
      <c r="T13" s="1" t="s">
        <v>79</v>
      </c>
      <c r="U13" s="1" t="s">
        <v>79</v>
      </c>
      <c r="V13" s="1" t="s">
        <v>79</v>
      </c>
      <c r="W13" s="1" t="s">
        <v>79</v>
      </c>
      <c r="X13" s="1" t="s">
        <v>79</v>
      </c>
      <c r="Y13" s="1" t="s">
        <v>79</v>
      </c>
      <c r="Z13" s="1" t="s">
        <v>79</v>
      </c>
      <c r="AA13" s="1" t="s">
        <v>79</v>
      </c>
      <c r="AB13" s="1" t="s">
        <v>79</v>
      </c>
      <c r="AC13" s="1" t="s">
        <v>79</v>
      </c>
      <c r="AD13" s="1" t="s">
        <v>79</v>
      </c>
      <c r="AE13" s="1" t="s">
        <v>79</v>
      </c>
      <c r="AF13" s="1" t="s">
        <v>79</v>
      </c>
      <c r="AG13" s="1" t="s">
        <v>79</v>
      </c>
      <c r="AH13" s="1" t="s">
        <v>79</v>
      </c>
      <c r="AI13" s="1" t="s">
        <v>79</v>
      </c>
      <c r="AJ13" s="1" t="s">
        <v>79</v>
      </c>
      <c r="AK13" s="1" t="s">
        <v>79</v>
      </c>
      <c r="AL13" s="1" t="s">
        <v>79</v>
      </c>
      <c r="AM13" s="1" t="s">
        <v>79</v>
      </c>
      <c r="AN13" s="1" t="s">
        <v>79</v>
      </c>
      <c r="AO13" s="1" t="s">
        <v>79</v>
      </c>
      <c r="AP13" s="1" t="s">
        <v>79</v>
      </c>
      <c r="AQ13" s="1" t="s">
        <v>79</v>
      </c>
      <c r="AR13" s="1" t="s">
        <v>79</v>
      </c>
      <c r="AS13" s="1" t="s">
        <v>80</v>
      </c>
      <c r="AT13" s="1" t="s">
        <v>80</v>
      </c>
      <c r="AU13" s="1" t="s">
        <v>80</v>
      </c>
      <c r="AV13" s="1" t="s">
        <v>80</v>
      </c>
      <c r="AW13" s="1" t="s">
        <v>80</v>
      </c>
      <c r="AX13" s="1" t="s">
        <v>80</v>
      </c>
      <c r="AY13" s="1" t="s">
        <v>80</v>
      </c>
      <c r="AZ13" s="1" t="s">
        <v>80</v>
      </c>
      <c r="BA13" s="1" t="s">
        <v>80</v>
      </c>
      <c r="BB13" s="1" t="s">
        <v>80</v>
      </c>
      <c r="BC13" s="1" t="s">
        <v>80</v>
      </c>
      <c r="BD13" s="1" t="s">
        <v>80</v>
      </c>
      <c r="BE13" s="1" t="s">
        <v>80</v>
      </c>
      <c r="BF13" s="1" t="s">
        <v>80</v>
      </c>
      <c r="BG13" s="1" t="s">
        <v>80</v>
      </c>
      <c r="BH13" s="1" t="s">
        <v>80</v>
      </c>
      <c r="BI13" s="1" t="s">
        <v>80</v>
      </c>
      <c r="BJ13" s="1" t="s">
        <v>80</v>
      </c>
      <c r="BK13" s="1" t="s">
        <v>80</v>
      </c>
      <c r="BL13" s="1" t="s">
        <v>80</v>
      </c>
    </row>
    <row r="14" spans="1:64" x14ac:dyDescent="0.2">
      <c r="A14" s="1">
        <v>1</v>
      </c>
      <c r="B14" s="1" t="s">
        <v>81</v>
      </c>
      <c r="C14" s="1" t="s">
        <v>82</v>
      </c>
      <c r="D14" s="1" t="s">
        <v>83</v>
      </c>
      <c r="E14" s="1" t="s">
        <v>84</v>
      </c>
      <c r="F14" s="1" t="s">
        <v>85</v>
      </c>
      <c r="G14" s="1">
        <v>1209.9999993108213</v>
      </c>
      <c r="H14" s="1">
        <v>0</v>
      </c>
      <c r="I14">
        <f t="shared" ref="I14:I26" si="0">(V14-W14*(1000-X14)/(1000-Y14))*AS14</f>
        <v>1.8509190800099389</v>
      </c>
      <c r="J14">
        <f t="shared" ref="J14:J26" si="1">IF(BD14&lt;&gt;0,1/(1/BD14-1/R14),0)</f>
        <v>1.973155243369118E-2</v>
      </c>
      <c r="K14">
        <f t="shared" ref="K14:K26" si="2">((BG14-AT14/2)*W14-I14)/(BG14+AT14/2)</f>
        <v>338.61906949658436</v>
      </c>
      <c r="L14">
        <f t="shared" ref="L14:L26" si="3">AT14*1000</f>
        <v>0.29647387943659192</v>
      </c>
      <c r="M14">
        <f t="shared" ref="M14:M26" si="4">(AY14-BE14)</f>
        <v>1.4456574859685269</v>
      </c>
      <c r="N14">
        <f t="shared" ref="N14:N26" si="5">(T14+AX14*H14)</f>
        <v>28.732526779174805</v>
      </c>
      <c r="O14" s="1">
        <v>2</v>
      </c>
      <c r="P14">
        <f t="shared" ref="P14:P26" si="6">(O14*AM14+AN14)</f>
        <v>4.644859790802002</v>
      </c>
      <c r="Q14" s="1">
        <v>0</v>
      </c>
      <c r="R14">
        <f t="shared" ref="R14:R26" si="7">P14*(Q14+1)*(Q14+1)/(Q14*Q14+1)</f>
        <v>4.644859790802002</v>
      </c>
      <c r="S14" s="1">
        <v>29.120912551879883</v>
      </c>
      <c r="T14" s="1">
        <v>28.732526779174805</v>
      </c>
      <c r="U14" s="1">
        <v>29.052568435668945</v>
      </c>
      <c r="V14" s="1">
        <v>500.16217041015625</v>
      </c>
      <c r="W14" s="1">
        <v>499.36248779296875</v>
      </c>
      <c r="X14" s="1">
        <v>25.269819259643555</v>
      </c>
      <c r="Y14" s="1">
        <v>25.385412216186523</v>
      </c>
      <c r="Z14" s="1">
        <v>61.798500061035156</v>
      </c>
      <c r="AA14" s="1">
        <v>62.081188201904297</v>
      </c>
      <c r="AB14" s="1">
        <v>499.94009399414062</v>
      </c>
      <c r="AC14" s="1">
        <v>115.12281036376953</v>
      </c>
      <c r="AD14" s="1">
        <v>9.7061999142169952E-2</v>
      </c>
      <c r="AE14" s="1">
        <v>99.0445556640625</v>
      </c>
      <c r="AF14" s="1">
        <v>-2.06522536277771</v>
      </c>
      <c r="AG14" s="1">
        <v>0.21633917093276978</v>
      </c>
      <c r="AH14" s="1">
        <v>7.1928940713405609E-2</v>
      </c>
      <c r="AI14" s="1">
        <v>2.8835458215326071E-3</v>
      </c>
      <c r="AJ14" s="1">
        <v>4.8149187117815018E-2</v>
      </c>
      <c r="AK14" s="1">
        <v>1.2975606368854642E-3</v>
      </c>
      <c r="AL14" s="1">
        <v>0.75</v>
      </c>
      <c r="AM14" s="1">
        <v>-1.355140209197998</v>
      </c>
      <c r="AN14" s="1">
        <v>7.355140209197998</v>
      </c>
      <c r="AO14" s="1">
        <v>1</v>
      </c>
      <c r="AP14" s="1">
        <v>0</v>
      </c>
      <c r="AQ14" s="1">
        <v>0.15999999642372131</v>
      </c>
      <c r="AR14" s="1">
        <v>111115</v>
      </c>
      <c r="AS14">
        <f t="shared" ref="AS14:AS26" si="8">AB14*0.000001/(O14*0.0001)</f>
        <v>2.4997004699707031</v>
      </c>
      <c r="AT14">
        <f t="shared" ref="AT14:AT26" si="9">(Y14-X14)/(1000-Y14)*AS14</f>
        <v>2.9647387943659191E-4</v>
      </c>
      <c r="AU14">
        <f t="shared" ref="AU14:AU26" si="10">(T14+273.15)</f>
        <v>301.88252677917478</v>
      </c>
      <c r="AV14">
        <f t="shared" ref="AV14:AV26" si="11">(S14+273.15)</f>
        <v>302.27091255187986</v>
      </c>
      <c r="AW14">
        <f t="shared" ref="AW14:AW26" si="12">(AC14*AO14+AD14*AP14)*AQ14</f>
        <v>18.419649246491872</v>
      </c>
      <c r="AX14">
        <f t="shared" ref="AX14:AX26" si="13">((AW14+0.00000010773*(AV14^4-AU14^4))-AT14*44100)/(P14*0.92*2*29.3+0.00000043092*AU14^3)</f>
        <v>3.7970389981262842E-2</v>
      </c>
      <c r="AY14">
        <f t="shared" ref="AY14:AY26" si="14">0.61365*EXP(17.502*N14/(240.97+N14))</f>
        <v>3.9599443592697852</v>
      </c>
      <c r="AZ14">
        <f t="shared" ref="AZ14:AZ26" si="15">AY14*1000/AE14</f>
        <v>39.981444035157793</v>
      </c>
      <c r="BA14">
        <f t="shared" ref="BA14:BA26" si="16">(AZ14-Y14)</f>
        <v>14.596031818971269</v>
      </c>
      <c r="BB14">
        <f t="shared" ref="BB14:BB26" si="17">IF(H14,T14,(S14+T14)/2)</f>
        <v>28.926719665527344</v>
      </c>
      <c r="BC14">
        <f t="shared" ref="BC14:BC26" si="18">0.61365*EXP(17.502*BB14/(240.97+BB14))</f>
        <v>4.0047503317917963</v>
      </c>
      <c r="BD14">
        <f t="shared" ref="BD14:BD26" si="19">IF(BA14&lt;&gt;0,(1000-(AZ14+Y14)/2)/BA14*AT14,0)</f>
        <v>1.9648086566524038E-2</v>
      </c>
      <c r="BE14">
        <f t="shared" ref="BE14:BE26" si="20">Y14*AE14/1000</f>
        <v>2.5142868733012582</v>
      </c>
      <c r="BF14">
        <f t="shared" ref="BF14:BF26" si="21">(BC14-BE14)</f>
        <v>1.4904634584905381</v>
      </c>
      <c r="BG14">
        <f t="shared" ref="BG14:BG26" si="22">1/(1.6/J14+1.37/R14)</f>
        <v>1.2287525813101E-2</v>
      </c>
      <c r="BH14">
        <f t="shared" ref="BH14:BH26" si="23">K14*AE14*0.001</f>
        <v>33.538375277667498</v>
      </c>
      <c r="BI14">
        <f t="shared" ref="BI14:BI26" si="24">K14/W14</f>
        <v>0.67810273653749664</v>
      </c>
      <c r="BJ14">
        <f t="shared" ref="BJ14:BJ26" si="25">(1-AT14*AE14/AY14/J14)*100</f>
        <v>62.419140835857249</v>
      </c>
      <c r="BK14">
        <f t="shared" ref="BK14:BK26" si="26">(W14-I14/(R14/1.35))</f>
        <v>498.82452951854214</v>
      </c>
      <c r="BL14">
        <f t="shared" ref="BL14:BL26" si="27">I14*BJ14/100/BK14</f>
        <v>2.3161005903704498E-3</v>
      </c>
    </row>
    <row r="15" spans="1:64" x14ac:dyDescent="0.2">
      <c r="A15" s="1">
        <v>2</v>
      </c>
      <c r="B15" s="1" t="s">
        <v>86</v>
      </c>
      <c r="C15" s="1" t="s">
        <v>87</v>
      </c>
      <c r="D15" s="1" t="s">
        <v>83</v>
      </c>
      <c r="E15" s="1" t="s">
        <v>84</v>
      </c>
      <c r="F15" s="1" t="s">
        <v>85</v>
      </c>
      <c r="G15" s="1">
        <v>1264.4999992763624</v>
      </c>
      <c r="H15" s="1">
        <v>0</v>
      </c>
      <c r="I15">
        <f t="shared" si="0"/>
        <v>1.4984968387519193</v>
      </c>
      <c r="J15">
        <f t="shared" si="1"/>
        <v>1.9935789864855349E-2</v>
      </c>
      <c r="K15">
        <f t="shared" si="2"/>
        <v>368.20107960338913</v>
      </c>
      <c r="L15">
        <f t="shared" si="3"/>
        <v>0.30476977557751234</v>
      </c>
      <c r="M15">
        <f t="shared" si="4"/>
        <v>1.4705665247234814</v>
      </c>
      <c r="N15">
        <f t="shared" si="5"/>
        <v>28.873872756958008</v>
      </c>
      <c r="O15" s="1">
        <v>2</v>
      </c>
      <c r="P15">
        <f t="shared" si="6"/>
        <v>4.644859790802002</v>
      </c>
      <c r="Q15" s="1">
        <v>0</v>
      </c>
      <c r="R15">
        <f t="shared" si="7"/>
        <v>4.644859790802002</v>
      </c>
      <c r="S15" s="1">
        <v>29.267873764038086</v>
      </c>
      <c r="T15" s="1">
        <v>28.873872756958008</v>
      </c>
      <c r="U15" s="1">
        <v>29.199708938598633</v>
      </c>
      <c r="V15" s="1">
        <v>500.2210693359375</v>
      </c>
      <c r="W15" s="1">
        <v>499.56069946289062</v>
      </c>
      <c r="X15" s="1">
        <v>25.345172882080078</v>
      </c>
      <c r="Y15" s="1">
        <v>25.4639892578125</v>
      </c>
      <c r="Z15" s="1">
        <v>61.455684661865234</v>
      </c>
      <c r="AA15" s="1">
        <v>61.743785858154297</v>
      </c>
      <c r="AB15" s="1">
        <v>499.94644165039062</v>
      </c>
      <c r="AC15" s="1">
        <v>115.01944732666016</v>
      </c>
      <c r="AD15" s="1">
        <v>5.9458337724208832E-2</v>
      </c>
      <c r="AE15" s="1">
        <v>99.039741516113281</v>
      </c>
      <c r="AF15" s="1">
        <v>-2.0468857288360596</v>
      </c>
      <c r="AG15" s="1">
        <v>0.21908947825431824</v>
      </c>
      <c r="AH15" s="1">
        <v>3.5247635096311569E-2</v>
      </c>
      <c r="AI15" s="1">
        <v>2.2098694462329149E-3</v>
      </c>
      <c r="AJ15" s="1">
        <v>3.0512126162648201E-2</v>
      </c>
      <c r="AK15" s="1">
        <v>2.3582878056913614E-3</v>
      </c>
      <c r="AL15" s="1">
        <v>0.75</v>
      </c>
      <c r="AM15" s="1">
        <v>-1.355140209197998</v>
      </c>
      <c r="AN15" s="1">
        <v>7.355140209197998</v>
      </c>
      <c r="AO15" s="1">
        <v>1</v>
      </c>
      <c r="AP15" s="1">
        <v>0</v>
      </c>
      <c r="AQ15" s="1">
        <v>0.15999999642372131</v>
      </c>
      <c r="AR15" s="1">
        <v>111115</v>
      </c>
      <c r="AS15">
        <f t="shared" si="8"/>
        <v>2.4997322082519524</v>
      </c>
      <c r="AT15">
        <f t="shared" si="9"/>
        <v>3.0476977557751235E-4</v>
      </c>
      <c r="AU15">
        <f t="shared" si="10"/>
        <v>302.02387275695799</v>
      </c>
      <c r="AV15">
        <f t="shared" si="11"/>
        <v>302.41787376403806</v>
      </c>
      <c r="AW15">
        <f t="shared" si="12"/>
        <v>18.403111160924027</v>
      </c>
      <c r="AX15">
        <f t="shared" si="13"/>
        <v>3.6789929107057112E-2</v>
      </c>
      <c r="AY15">
        <f t="shared" si="14"/>
        <v>3.9925134387863168</v>
      </c>
      <c r="AZ15">
        <f t="shared" si="15"/>
        <v>40.312236054622119</v>
      </c>
      <c r="BA15">
        <f t="shared" si="16"/>
        <v>14.848246796809619</v>
      </c>
      <c r="BB15">
        <f t="shared" si="17"/>
        <v>29.070873260498047</v>
      </c>
      <c r="BC15">
        <f t="shared" si="18"/>
        <v>4.0382960491865925</v>
      </c>
      <c r="BD15">
        <f t="shared" si="19"/>
        <v>1.9850590907974402E-2</v>
      </c>
      <c r="BE15">
        <f t="shared" si="20"/>
        <v>2.5219469140628354</v>
      </c>
      <c r="BF15">
        <f t="shared" si="21"/>
        <v>1.516349135123757</v>
      </c>
      <c r="BG15">
        <f t="shared" si="22"/>
        <v>1.2414245883373358E-2</v>
      </c>
      <c r="BH15">
        <f t="shared" si="23"/>
        <v>36.466539749873512</v>
      </c>
      <c r="BI15">
        <f t="shared" si="24"/>
        <v>0.73704973189297207</v>
      </c>
      <c r="BJ15">
        <f t="shared" si="25"/>
        <v>62.077098368489644</v>
      </c>
      <c r="BK15">
        <f t="shared" si="26"/>
        <v>499.12517055062483</v>
      </c>
      <c r="BL15">
        <f t="shared" si="27"/>
        <v>1.8637075658086584E-3</v>
      </c>
    </row>
    <row r="16" spans="1:64" x14ac:dyDescent="0.2">
      <c r="A16" s="1">
        <v>3</v>
      </c>
      <c r="B16" s="1" t="s">
        <v>88</v>
      </c>
      <c r="C16" s="1" t="s">
        <v>87</v>
      </c>
      <c r="D16" s="1" t="s">
        <v>89</v>
      </c>
      <c r="E16" s="1" t="s">
        <v>84</v>
      </c>
      <c r="F16" s="1" t="s">
        <v>85</v>
      </c>
      <c r="G16" s="1">
        <v>1454.4999992763624</v>
      </c>
      <c r="H16" s="1">
        <v>0</v>
      </c>
      <c r="I16">
        <f t="shared" si="0"/>
        <v>2.5124775647647462</v>
      </c>
      <c r="J16">
        <f t="shared" si="1"/>
        <v>8.7614656093817606E-2</v>
      </c>
      <c r="K16">
        <f t="shared" si="2"/>
        <v>440.72641820229046</v>
      </c>
      <c r="L16">
        <f t="shared" si="3"/>
        <v>1.3009517115256246</v>
      </c>
      <c r="M16">
        <f t="shared" si="4"/>
        <v>1.448338811969736</v>
      </c>
      <c r="N16">
        <f t="shared" si="5"/>
        <v>28.998708724975586</v>
      </c>
      <c r="O16" s="1">
        <v>2</v>
      </c>
      <c r="P16">
        <f t="shared" si="6"/>
        <v>4.644859790802002</v>
      </c>
      <c r="Q16" s="1">
        <v>0</v>
      </c>
      <c r="R16">
        <f t="shared" si="7"/>
        <v>4.644859790802002</v>
      </c>
      <c r="S16" s="1">
        <v>29.555015563964844</v>
      </c>
      <c r="T16" s="1">
        <v>28.998708724975586</v>
      </c>
      <c r="U16" s="1">
        <v>29.487964630126953</v>
      </c>
      <c r="V16" s="1">
        <v>499.95379638671875</v>
      </c>
      <c r="W16" s="1">
        <v>498.689208984375</v>
      </c>
      <c r="X16" s="1">
        <v>25.475912094116211</v>
      </c>
      <c r="Y16" s="1">
        <v>25.982807159423828</v>
      </c>
      <c r="Z16" s="1">
        <v>60.753196716308594</v>
      </c>
      <c r="AA16" s="1">
        <v>61.962005615234375</v>
      </c>
      <c r="AB16" s="1">
        <v>499.96514892578125</v>
      </c>
      <c r="AC16" s="1">
        <v>108.86094665527344</v>
      </c>
      <c r="AD16" s="1">
        <v>0.10995940864086151</v>
      </c>
      <c r="AE16" s="1">
        <v>99.032157897949219</v>
      </c>
      <c r="AF16" s="1">
        <v>-2.0095078945159912</v>
      </c>
      <c r="AG16" s="1">
        <v>0.20937210321426392</v>
      </c>
      <c r="AH16" s="1">
        <v>0.11211153119802475</v>
      </c>
      <c r="AI16" s="1">
        <v>5.20730996504426E-3</v>
      </c>
      <c r="AJ16" s="1">
        <v>8.7122447788715363E-2</v>
      </c>
      <c r="AK16" s="1">
        <v>6.4080641604959965E-3</v>
      </c>
      <c r="AL16" s="1">
        <v>0.75</v>
      </c>
      <c r="AM16" s="1">
        <v>-1.355140209197998</v>
      </c>
      <c r="AN16" s="1">
        <v>7.355140209197998</v>
      </c>
      <c r="AO16" s="1">
        <v>1</v>
      </c>
      <c r="AP16" s="1">
        <v>0</v>
      </c>
      <c r="AQ16" s="1">
        <v>0.15999999642372131</v>
      </c>
      <c r="AR16" s="1">
        <v>111115</v>
      </c>
      <c r="AS16">
        <f t="shared" si="8"/>
        <v>2.4998257446289061</v>
      </c>
      <c r="AT16">
        <f t="shared" si="9"/>
        <v>1.3009517115256247E-3</v>
      </c>
      <c r="AU16">
        <f t="shared" si="10"/>
        <v>302.14870872497556</v>
      </c>
      <c r="AV16">
        <f t="shared" si="11"/>
        <v>302.70501556396482</v>
      </c>
      <c r="AW16">
        <f t="shared" si="12"/>
        <v>17.417751075526667</v>
      </c>
      <c r="AX16">
        <f t="shared" si="13"/>
        <v>-0.12704261902613836</v>
      </c>
      <c r="AY16">
        <f t="shared" si="14"/>
        <v>4.021472273213762</v>
      </c>
      <c r="AZ16">
        <f t="shared" si="15"/>
        <v>40.607741551565638</v>
      </c>
      <c r="BA16">
        <f t="shared" si="16"/>
        <v>14.62493439214181</v>
      </c>
      <c r="BB16">
        <f t="shared" si="17"/>
        <v>29.276862144470215</v>
      </c>
      <c r="BC16">
        <f t="shared" si="18"/>
        <v>4.0866564603782249</v>
      </c>
      <c r="BD16">
        <f t="shared" si="19"/>
        <v>8.599260233556158E-2</v>
      </c>
      <c r="BE16">
        <f t="shared" si="20"/>
        <v>2.573133461244026</v>
      </c>
      <c r="BF16">
        <f t="shared" si="21"/>
        <v>1.513522999134199</v>
      </c>
      <c r="BG16">
        <f t="shared" si="22"/>
        <v>5.3888791526949663E-2</v>
      </c>
      <c r="BH16">
        <f t="shared" si="23"/>
        <v>43.646088237206833</v>
      </c>
      <c r="BI16">
        <f t="shared" si="24"/>
        <v>0.88376971119922376</v>
      </c>
      <c r="BJ16">
        <f t="shared" si="25"/>
        <v>63.434157874084526</v>
      </c>
      <c r="BK16">
        <f t="shared" si="26"/>
        <v>497.95897279529794</v>
      </c>
      <c r="BL16">
        <f t="shared" si="27"/>
        <v>3.2006030055793237E-3</v>
      </c>
    </row>
    <row r="17" spans="1:64" x14ac:dyDescent="0.2">
      <c r="A17" s="1">
        <v>4</v>
      </c>
      <c r="B17" s="1" t="s">
        <v>90</v>
      </c>
      <c r="C17" s="1" t="s">
        <v>82</v>
      </c>
      <c r="D17" s="1" t="s">
        <v>91</v>
      </c>
      <c r="E17" s="1" t="s">
        <v>84</v>
      </c>
      <c r="F17" s="1" t="s">
        <v>85</v>
      </c>
      <c r="G17" s="1">
        <v>1579.4999992763624</v>
      </c>
      <c r="H17" s="1">
        <v>20</v>
      </c>
      <c r="I17">
        <f t="shared" si="0"/>
        <v>2.9284484368161223</v>
      </c>
      <c r="J17">
        <f t="shared" si="1"/>
        <v>6.7845200791797941E-2</v>
      </c>
      <c r="K17">
        <f t="shared" si="2"/>
        <v>419.06691881338662</v>
      </c>
      <c r="L17">
        <f t="shared" si="3"/>
        <v>0.85979166812426688</v>
      </c>
      <c r="M17">
        <f t="shared" si="4"/>
        <v>1.2325873277085648</v>
      </c>
      <c r="N17">
        <f t="shared" si="5"/>
        <v>27.931734368759923</v>
      </c>
      <c r="O17" s="1">
        <v>2</v>
      </c>
      <c r="P17">
        <f t="shared" si="6"/>
        <v>4.644859790802002</v>
      </c>
      <c r="Q17" s="1">
        <v>0</v>
      </c>
      <c r="R17">
        <f t="shared" si="7"/>
        <v>4.644859790802002</v>
      </c>
      <c r="S17" s="1">
        <v>29.466411590576172</v>
      </c>
      <c r="T17" s="1">
        <v>28.901941299438477</v>
      </c>
      <c r="U17" s="1">
        <v>29.472400665283203</v>
      </c>
      <c r="V17" s="1">
        <v>499.75338745117188</v>
      </c>
      <c r="W17" s="1">
        <v>498.4105224609375</v>
      </c>
      <c r="X17" s="1">
        <v>25.387378692626953</v>
      </c>
      <c r="Y17" s="1">
        <v>25.722467422485352</v>
      </c>
      <c r="Z17" s="1">
        <v>60.847915649414062</v>
      </c>
      <c r="AA17" s="1">
        <v>61.651046752929688</v>
      </c>
      <c r="AB17" s="1">
        <v>499.97247314453125</v>
      </c>
      <c r="AC17" s="1">
        <v>115.44416809082031</v>
      </c>
      <c r="AD17" s="1">
        <v>8.2480542361736298E-2</v>
      </c>
      <c r="AE17" s="1">
        <v>99.025352478027344</v>
      </c>
      <c r="AF17" s="1">
        <v>-2.0944702625274658</v>
      </c>
      <c r="AG17" s="1">
        <v>0.21109482645988464</v>
      </c>
      <c r="AH17" s="1">
        <v>8.3451442420482635E-2</v>
      </c>
      <c r="AI17" s="1">
        <v>3.2002939842641354E-3</v>
      </c>
      <c r="AJ17" s="1">
        <v>8.3156369626522064E-2</v>
      </c>
      <c r="AK17" s="1">
        <v>2.2542555816471577E-3</v>
      </c>
      <c r="AL17" s="1">
        <v>0.5</v>
      </c>
      <c r="AM17" s="1">
        <v>-1.355140209197998</v>
      </c>
      <c r="AN17" s="1">
        <v>7.355140209197998</v>
      </c>
      <c r="AO17" s="1">
        <v>1</v>
      </c>
      <c r="AP17" s="1">
        <v>0</v>
      </c>
      <c r="AQ17" s="1">
        <v>0.15999999642372131</v>
      </c>
      <c r="AR17" s="1">
        <v>111115</v>
      </c>
      <c r="AS17">
        <f t="shared" si="8"/>
        <v>2.4998623657226564</v>
      </c>
      <c r="AT17">
        <f t="shared" si="9"/>
        <v>8.597916681242669E-4</v>
      </c>
      <c r="AU17">
        <f t="shared" si="10"/>
        <v>302.05194129943845</v>
      </c>
      <c r="AV17">
        <f t="shared" si="11"/>
        <v>302.61641159057615</v>
      </c>
      <c r="AW17">
        <f t="shared" si="12"/>
        <v>18.471066481670732</v>
      </c>
      <c r="AX17">
        <f t="shared" si="13"/>
        <v>-4.851034653392778E-2</v>
      </c>
      <c r="AY17">
        <f t="shared" si="14"/>
        <v>3.7797637308247523</v>
      </c>
      <c r="AZ17">
        <f t="shared" si="15"/>
        <v>38.169656923598843</v>
      </c>
      <c r="BA17">
        <f t="shared" si="16"/>
        <v>12.447189501113492</v>
      </c>
      <c r="BB17">
        <f t="shared" si="17"/>
        <v>28.901941299438477</v>
      </c>
      <c r="BC17">
        <f t="shared" si="18"/>
        <v>3.9990087451839855</v>
      </c>
      <c r="BD17">
        <f t="shared" si="19"/>
        <v>6.6868485449188997E-2</v>
      </c>
      <c r="BE17">
        <f t="shared" si="20"/>
        <v>2.5471764031161874</v>
      </c>
      <c r="BF17">
        <f t="shared" si="21"/>
        <v>1.4518323420677981</v>
      </c>
      <c r="BG17">
        <f t="shared" si="22"/>
        <v>4.1879471235341442E-2</v>
      </c>
      <c r="BH17">
        <f t="shared" si="23"/>
        <v>41.498249347376479</v>
      </c>
      <c r="BI17">
        <f t="shared" si="24"/>
        <v>0.84080672443313165</v>
      </c>
      <c r="BJ17">
        <f t="shared" si="25"/>
        <v>66.798642296780514</v>
      </c>
      <c r="BK17">
        <f t="shared" si="26"/>
        <v>497.55938689005751</v>
      </c>
      <c r="BL17">
        <f t="shared" si="27"/>
        <v>3.9315182221387841E-3</v>
      </c>
    </row>
    <row r="18" spans="1:64" x14ac:dyDescent="0.2">
      <c r="A18" s="1">
        <v>5</v>
      </c>
      <c r="B18" s="1" t="s">
        <v>92</v>
      </c>
      <c r="C18" s="1" t="s">
        <v>93</v>
      </c>
      <c r="D18" s="1" t="s">
        <v>94</v>
      </c>
      <c r="E18" s="1" t="s">
        <v>84</v>
      </c>
      <c r="F18" s="1" t="s">
        <v>85</v>
      </c>
      <c r="G18" s="1">
        <v>1681.4999992763624</v>
      </c>
      <c r="H18" s="1">
        <v>0</v>
      </c>
      <c r="I18">
        <f t="shared" si="0"/>
        <v>1.6182095210920535</v>
      </c>
      <c r="J18">
        <f t="shared" si="1"/>
        <v>5.4106525063235641E-2</v>
      </c>
      <c r="K18">
        <f t="shared" si="2"/>
        <v>439.59401759249289</v>
      </c>
      <c r="L18">
        <f t="shared" si="3"/>
        <v>0.81372719330908094</v>
      </c>
      <c r="M18">
        <f t="shared" si="4"/>
        <v>1.456820169024919</v>
      </c>
      <c r="N18">
        <f t="shared" si="5"/>
        <v>28.901565551757812</v>
      </c>
      <c r="O18" s="1">
        <v>2</v>
      </c>
      <c r="P18">
        <f t="shared" si="6"/>
        <v>4.644859790802002</v>
      </c>
      <c r="Q18" s="1">
        <v>0</v>
      </c>
      <c r="R18">
        <f t="shared" si="7"/>
        <v>4.644859790802002</v>
      </c>
      <c r="S18" s="1">
        <v>29.474174499511719</v>
      </c>
      <c r="T18" s="1">
        <v>28.901565551757812</v>
      </c>
      <c r="U18" s="1">
        <v>29.483591079711914</v>
      </c>
      <c r="V18" s="1">
        <v>500.14309692382812</v>
      </c>
      <c r="W18" s="1">
        <v>499.33322143554688</v>
      </c>
      <c r="X18" s="1">
        <v>25.354843139648438</v>
      </c>
      <c r="Y18" s="1">
        <v>25.672002792358398</v>
      </c>
      <c r="Z18" s="1">
        <v>60.740886688232422</v>
      </c>
      <c r="AA18" s="1">
        <v>61.500686645507812</v>
      </c>
      <c r="AB18" s="1">
        <v>499.9609375</v>
      </c>
      <c r="AC18" s="1">
        <v>115.29145812988281</v>
      </c>
      <c r="AD18" s="1">
        <v>0.12722474336624146</v>
      </c>
      <c r="AE18" s="1">
        <v>99.022331237792969</v>
      </c>
      <c r="AF18" s="1">
        <v>-2.1293792724609375</v>
      </c>
      <c r="AG18" s="1">
        <v>0.2079116553068161</v>
      </c>
      <c r="AH18" s="1">
        <v>2.0812863484025002E-2</v>
      </c>
      <c r="AI18" s="1">
        <v>1.6412650002166629E-3</v>
      </c>
      <c r="AJ18" s="1">
        <v>3.7075292319059372E-2</v>
      </c>
      <c r="AK18" s="1">
        <v>2.6979425456374884E-3</v>
      </c>
      <c r="AL18" s="1">
        <v>0.75</v>
      </c>
      <c r="AM18" s="1">
        <v>-1.355140209197998</v>
      </c>
      <c r="AN18" s="1">
        <v>7.355140209197998</v>
      </c>
      <c r="AO18" s="1">
        <v>1</v>
      </c>
      <c r="AP18" s="1">
        <v>0</v>
      </c>
      <c r="AQ18" s="1">
        <v>0.15999999642372131</v>
      </c>
      <c r="AR18" s="1">
        <v>111115</v>
      </c>
      <c r="AS18">
        <f t="shared" si="8"/>
        <v>2.4998046874999997</v>
      </c>
      <c r="AT18">
        <f t="shared" si="9"/>
        <v>8.1372719330908097E-4</v>
      </c>
      <c r="AU18">
        <f t="shared" si="10"/>
        <v>302.05156555175779</v>
      </c>
      <c r="AV18">
        <f t="shared" si="11"/>
        <v>302.6241744995117</v>
      </c>
      <c r="AW18">
        <f t="shared" si="12"/>
        <v>18.446632888466866</v>
      </c>
      <c r="AX18">
        <f t="shared" si="13"/>
        <v>-4.0487980223026944E-2</v>
      </c>
      <c r="AY18">
        <f t="shared" si="14"/>
        <v>3.9989217330673785</v>
      </c>
      <c r="AZ18">
        <f t="shared" si="15"/>
        <v>40.384039469484293</v>
      </c>
      <c r="BA18">
        <f t="shared" si="16"/>
        <v>14.712036677125894</v>
      </c>
      <c r="BB18">
        <f t="shared" si="17"/>
        <v>29.187870025634766</v>
      </c>
      <c r="BC18">
        <f t="shared" si="18"/>
        <v>4.0657020118063052</v>
      </c>
      <c r="BD18">
        <f t="shared" si="19"/>
        <v>5.3483512286035199E-2</v>
      </c>
      <c r="BE18">
        <f t="shared" si="20"/>
        <v>2.5421015640424596</v>
      </c>
      <c r="BF18">
        <f t="shared" si="21"/>
        <v>1.5236004477638456</v>
      </c>
      <c r="BG18">
        <f t="shared" si="22"/>
        <v>3.3482616203170015E-2</v>
      </c>
      <c r="BH18">
        <f t="shared" si="23"/>
        <v>43.529624420196022</v>
      </c>
      <c r="BI18">
        <f t="shared" si="24"/>
        <v>0.88036204827047537</v>
      </c>
      <c r="BJ18">
        <f t="shared" si="25"/>
        <v>62.759163354859361</v>
      </c>
      <c r="BK18">
        <f t="shared" si="26"/>
        <v>498.86289876664733</v>
      </c>
      <c r="BL18">
        <f t="shared" si="27"/>
        <v>2.0357792878101036E-3</v>
      </c>
    </row>
    <row r="19" spans="1:64" x14ac:dyDescent="0.2">
      <c r="A19" s="1">
        <v>6</v>
      </c>
      <c r="B19" s="1" t="s">
        <v>95</v>
      </c>
      <c r="C19" s="1" t="s">
        <v>93</v>
      </c>
      <c r="D19" s="1" t="s">
        <v>94</v>
      </c>
      <c r="E19" s="1" t="s">
        <v>84</v>
      </c>
      <c r="F19" s="1" t="s">
        <v>85</v>
      </c>
      <c r="G19" s="1">
        <v>1790.4999992763624</v>
      </c>
      <c r="H19" s="1">
        <v>0</v>
      </c>
      <c r="I19">
        <f t="shared" si="0"/>
        <v>1.6467749666076412</v>
      </c>
      <c r="J19">
        <f t="shared" si="1"/>
        <v>5.2222505091118858E-2</v>
      </c>
      <c r="K19">
        <f t="shared" si="2"/>
        <v>436.70602874457632</v>
      </c>
      <c r="L19">
        <f t="shared" si="3"/>
        <v>0.79855197231973096</v>
      </c>
      <c r="M19">
        <f t="shared" si="4"/>
        <v>1.4803542454124665</v>
      </c>
      <c r="N19">
        <f t="shared" si="5"/>
        <v>28.997705459594727</v>
      </c>
      <c r="O19" s="1">
        <v>2</v>
      </c>
      <c r="P19">
        <f t="shared" si="6"/>
        <v>4.644859790802002</v>
      </c>
      <c r="Q19" s="1">
        <v>0</v>
      </c>
      <c r="R19">
        <f t="shared" si="7"/>
        <v>4.644859790802002</v>
      </c>
      <c r="S19" s="1">
        <v>29.543769836425781</v>
      </c>
      <c r="T19" s="1">
        <v>28.997705459594727</v>
      </c>
      <c r="U19" s="1">
        <v>29.538703918457031</v>
      </c>
      <c r="V19" s="1">
        <v>500.02334594726562</v>
      </c>
      <c r="W19" s="1">
        <v>499.20513916015625</v>
      </c>
      <c r="X19" s="1">
        <v>25.350448608398438</v>
      </c>
      <c r="Y19" s="1">
        <v>25.661687850952148</v>
      </c>
      <c r="Z19" s="1">
        <v>60.482540130615234</v>
      </c>
      <c r="AA19" s="1">
        <v>61.225109100341797</v>
      </c>
      <c r="AB19" s="1">
        <v>499.97537231445312</v>
      </c>
      <c r="AC19" s="1">
        <v>115.08865356445312</v>
      </c>
      <c r="AD19" s="1">
        <v>4.1283287107944489E-2</v>
      </c>
      <c r="AE19" s="1">
        <v>99.01470947265625</v>
      </c>
      <c r="AF19" s="1">
        <v>-2.1154694557189941</v>
      </c>
      <c r="AG19" s="1">
        <v>0.21334168314933777</v>
      </c>
      <c r="AH19" s="1">
        <v>6.4645558595657349E-2</v>
      </c>
      <c r="AI19" s="1">
        <v>9.8761229310184717E-4</v>
      </c>
      <c r="AJ19" s="1">
        <v>4.7709871083498001E-2</v>
      </c>
      <c r="AK19" s="1">
        <v>1.5423846198245883E-3</v>
      </c>
      <c r="AL19" s="1">
        <v>0.75</v>
      </c>
      <c r="AM19" s="1">
        <v>-1.355140209197998</v>
      </c>
      <c r="AN19" s="1">
        <v>7.355140209197998</v>
      </c>
      <c r="AO19" s="1">
        <v>1</v>
      </c>
      <c r="AP19" s="1">
        <v>0</v>
      </c>
      <c r="AQ19" s="1">
        <v>0.15999999642372131</v>
      </c>
      <c r="AR19" s="1">
        <v>111115</v>
      </c>
      <c r="AS19">
        <f t="shared" si="8"/>
        <v>2.4998768615722651</v>
      </c>
      <c r="AT19">
        <f t="shared" si="9"/>
        <v>7.9855197231973101E-4</v>
      </c>
      <c r="AU19">
        <f t="shared" si="10"/>
        <v>302.1477054595947</v>
      </c>
      <c r="AV19">
        <f t="shared" si="11"/>
        <v>302.69376983642576</v>
      </c>
      <c r="AW19">
        <f t="shared" si="12"/>
        <v>18.414184158723401</v>
      </c>
      <c r="AX19">
        <f t="shared" si="13"/>
        <v>-3.9243348611735035E-2</v>
      </c>
      <c r="AY19">
        <f t="shared" si="14"/>
        <v>4.0212388125524861</v>
      </c>
      <c r="AZ19">
        <f t="shared" si="15"/>
        <v>40.61253963142704</v>
      </c>
      <c r="BA19">
        <f t="shared" si="16"/>
        <v>14.950851780474892</v>
      </c>
      <c r="BB19">
        <f t="shared" si="17"/>
        <v>29.270737648010254</v>
      </c>
      <c r="BC19">
        <f t="shared" si="18"/>
        <v>4.0852113503991498</v>
      </c>
      <c r="BD19">
        <f t="shared" si="19"/>
        <v>5.1641891453504625E-2</v>
      </c>
      <c r="BE19">
        <f t="shared" si="20"/>
        <v>2.5408845671400195</v>
      </c>
      <c r="BF19">
        <f t="shared" si="21"/>
        <v>1.5443267832591303</v>
      </c>
      <c r="BG19">
        <f t="shared" si="22"/>
        <v>3.2327849271710118E-2</v>
      </c>
      <c r="BH19">
        <f t="shared" si="23"/>
        <v>43.240320561101697</v>
      </c>
      <c r="BI19">
        <f t="shared" si="24"/>
        <v>0.87480275038689292</v>
      </c>
      <c r="BJ19">
        <f t="shared" si="25"/>
        <v>62.348235156743705</v>
      </c>
      <c r="BK19">
        <f t="shared" si="26"/>
        <v>498.72651411977876</v>
      </c>
      <c r="BL19">
        <f t="shared" si="27"/>
        <v>2.058713743132433E-3</v>
      </c>
    </row>
    <row r="20" spans="1:64" x14ac:dyDescent="0.2">
      <c r="A20" s="1">
        <v>7</v>
      </c>
      <c r="B20" s="1" t="s">
        <v>96</v>
      </c>
      <c r="C20" s="1" t="s">
        <v>93</v>
      </c>
      <c r="D20" s="1" t="s">
        <v>97</v>
      </c>
      <c r="E20" s="1" t="s">
        <v>84</v>
      </c>
      <c r="F20" s="1" t="s">
        <v>85</v>
      </c>
      <c r="G20" s="1">
        <v>1920.9999993108213</v>
      </c>
      <c r="H20" s="1">
        <v>0</v>
      </c>
      <c r="I20">
        <f t="shared" si="0"/>
        <v>3.6569827632294896</v>
      </c>
      <c r="J20">
        <f t="shared" si="1"/>
        <v>7.0603256668852782E-2</v>
      </c>
      <c r="K20">
        <f t="shared" si="2"/>
        <v>403.07477117414038</v>
      </c>
      <c r="L20">
        <f t="shared" si="3"/>
        <v>1.0847123387647302</v>
      </c>
      <c r="M20">
        <f t="shared" si="4"/>
        <v>1.4928913490215994</v>
      </c>
      <c r="N20">
        <f t="shared" si="5"/>
        <v>29.12385368347168</v>
      </c>
      <c r="O20" s="1">
        <v>2</v>
      </c>
      <c r="P20">
        <f t="shared" si="6"/>
        <v>4.644859790802002</v>
      </c>
      <c r="Q20" s="1">
        <v>0</v>
      </c>
      <c r="R20">
        <f t="shared" si="7"/>
        <v>4.644859790802002</v>
      </c>
      <c r="S20" s="1">
        <v>29.699785232543945</v>
      </c>
      <c r="T20" s="1">
        <v>29.12385368347168</v>
      </c>
      <c r="U20" s="1">
        <v>29.683652877807617</v>
      </c>
      <c r="V20" s="1">
        <v>499.92864990234375</v>
      </c>
      <c r="W20" s="1">
        <v>498.24954223632812</v>
      </c>
      <c r="X20" s="1">
        <v>25.408203125</v>
      </c>
      <c r="Y20" s="1">
        <v>25.830913543701172</v>
      </c>
      <c r="Z20" s="1">
        <v>60.081645965576172</v>
      </c>
      <c r="AA20" s="1">
        <v>61.081207275390625</v>
      </c>
      <c r="AB20" s="1">
        <v>499.9608154296875</v>
      </c>
      <c r="AC20" s="1">
        <v>114.98876953125</v>
      </c>
      <c r="AD20" s="1">
        <v>7.317575067281723E-2</v>
      </c>
      <c r="AE20" s="1">
        <v>99.020698547363281</v>
      </c>
      <c r="AF20" s="1">
        <v>-2.1113603115081787</v>
      </c>
      <c r="AG20" s="1">
        <v>0.21398331224918365</v>
      </c>
      <c r="AH20" s="1">
        <v>0.18956425786018372</v>
      </c>
      <c r="AI20" s="1">
        <v>1.8783106934279203E-3</v>
      </c>
      <c r="AJ20" s="1">
        <v>0.17062795162200928</v>
      </c>
      <c r="AK20" s="1">
        <v>1.4478547964245081E-3</v>
      </c>
      <c r="AL20" s="1">
        <v>0.75</v>
      </c>
      <c r="AM20" s="1">
        <v>-1.355140209197998</v>
      </c>
      <c r="AN20" s="1">
        <v>7.355140209197998</v>
      </c>
      <c r="AO20" s="1">
        <v>1</v>
      </c>
      <c r="AP20" s="1">
        <v>0</v>
      </c>
      <c r="AQ20" s="1">
        <v>0.15999999642372131</v>
      </c>
      <c r="AR20" s="1">
        <v>111115</v>
      </c>
      <c r="AS20">
        <f t="shared" si="8"/>
        <v>2.4998040771484371</v>
      </c>
      <c r="AT20">
        <f t="shared" si="9"/>
        <v>1.0847123387647301E-3</v>
      </c>
      <c r="AU20">
        <f t="shared" si="10"/>
        <v>302.27385368347166</v>
      </c>
      <c r="AV20">
        <f t="shared" si="11"/>
        <v>302.84978523254392</v>
      </c>
      <c r="AW20">
        <f t="shared" si="12"/>
        <v>18.398202713768114</v>
      </c>
      <c r="AX20">
        <f t="shared" si="13"/>
        <v>-8.601716132751823E-2</v>
      </c>
      <c r="AY20">
        <f t="shared" si="14"/>
        <v>4.0506864522354364</v>
      </c>
      <c r="AZ20">
        <f t="shared" si="15"/>
        <v>40.907471989787311</v>
      </c>
      <c r="BA20">
        <f t="shared" si="16"/>
        <v>15.076558446086139</v>
      </c>
      <c r="BB20">
        <f t="shared" si="17"/>
        <v>29.411819458007812</v>
      </c>
      <c r="BC20">
        <f t="shared" si="18"/>
        <v>4.1186137273114056</v>
      </c>
      <c r="BD20">
        <f t="shared" si="19"/>
        <v>6.9546134642433435E-2</v>
      </c>
      <c r="BE20">
        <f t="shared" si="20"/>
        <v>2.5577951032138371</v>
      </c>
      <c r="BF20">
        <f t="shared" si="21"/>
        <v>1.5608186240975686</v>
      </c>
      <c r="BG20">
        <f t="shared" si="22"/>
        <v>4.3560089706053268E-2</v>
      </c>
      <c r="BH20">
        <f t="shared" si="23"/>
        <v>39.912745408481989</v>
      </c>
      <c r="BI20">
        <f t="shared" si="24"/>
        <v>0.80898171900969906</v>
      </c>
      <c r="BJ20">
        <f t="shared" si="25"/>
        <v>62.443319052372438</v>
      </c>
      <c r="BK20">
        <f t="shared" si="26"/>
        <v>497.18666263334501</v>
      </c>
      <c r="BL20">
        <f t="shared" si="27"/>
        <v>4.5929257282142245E-3</v>
      </c>
    </row>
    <row r="21" spans="1:64" x14ac:dyDescent="0.2">
      <c r="A21" s="1">
        <v>8</v>
      </c>
      <c r="B21" s="1" t="s">
        <v>98</v>
      </c>
      <c r="C21" s="1" t="s">
        <v>82</v>
      </c>
      <c r="D21" s="1" t="s">
        <v>99</v>
      </c>
      <c r="E21" s="1" t="s">
        <v>84</v>
      </c>
      <c r="F21" s="1" t="s">
        <v>85</v>
      </c>
      <c r="G21" s="1">
        <v>2159.9999993108213</v>
      </c>
      <c r="H21" s="1">
        <v>0</v>
      </c>
      <c r="I21">
        <f t="shared" si="0"/>
        <v>2.6986671718017794</v>
      </c>
      <c r="J21">
        <f t="shared" si="1"/>
        <v>6.5195203318471048E-2</v>
      </c>
      <c r="K21">
        <f t="shared" si="2"/>
        <v>420.28644312371222</v>
      </c>
      <c r="L21">
        <f t="shared" si="3"/>
        <v>1.0005231028998469</v>
      </c>
      <c r="M21">
        <f t="shared" si="4"/>
        <v>1.4896674720016754</v>
      </c>
      <c r="N21">
        <f t="shared" si="5"/>
        <v>29.075534820556641</v>
      </c>
      <c r="O21" s="1">
        <v>2</v>
      </c>
      <c r="P21">
        <f t="shared" si="6"/>
        <v>4.644859790802002</v>
      </c>
      <c r="Q21" s="1">
        <v>0</v>
      </c>
      <c r="R21">
        <f t="shared" si="7"/>
        <v>4.644859790802002</v>
      </c>
      <c r="S21" s="1">
        <v>29.7388916015625</v>
      </c>
      <c r="T21" s="1">
        <v>29.075534820556641</v>
      </c>
      <c r="U21" s="1">
        <v>29.759370803833008</v>
      </c>
      <c r="V21" s="1">
        <v>500.00997924804688</v>
      </c>
      <c r="W21" s="1">
        <v>498.73086547851562</v>
      </c>
      <c r="X21" s="1">
        <v>25.359767913818359</v>
      </c>
      <c r="Y21" s="1">
        <v>25.749687194824219</v>
      </c>
      <c r="Z21" s="1">
        <v>59.831474304199219</v>
      </c>
      <c r="AA21" s="1">
        <v>60.751415252685547</v>
      </c>
      <c r="AB21" s="1">
        <v>499.98037719726562</v>
      </c>
      <c r="AC21" s="1">
        <v>100.00882720947266</v>
      </c>
      <c r="AD21" s="1">
        <v>5.7684525847434998E-2</v>
      </c>
      <c r="AE21" s="1">
        <v>99.019355773925781</v>
      </c>
      <c r="AF21" s="1">
        <v>-2.2087280750274658</v>
      </c>
      <c r="AG21" s="1">
        <v>0.22016026079654694</v>
      </c>
      <c r="AH21" s="1">
        <v>2.8900183737277985E-2</v>
      </c>
      <c r="AI21" s="1">
        <v>2.3158346302807331E-3</v>
      </c>
      <c r="AJ21" s="1">
        <v>3.0611881986260414E-2</v>
      </c>
      <c r="AK21" s="1">
        <v>3.2642201986163855E-3</v>
      </c>
      <c r="AL21" s="1">
        <v>0.5</v>
      </c>
      <c r="AM21" s="1">
        <v>-1.355140209197998</v>
      </c>
      <c r="AN21" s="1">
        <v>7.355140209197998</v>
      </c>
      <c r="AO21" s="1">
        <v>1</v>
      </c>
      <c r="AP21" s="1">
        <v>0</v>
      </c>
      <c r="AQ21" s="1">
        <v>0.15999999642372131</v>
      </c>
      <c r="AR21" s="1">
        <v>111115</v>
      </c>
      <c r="AS21">
        <f t="shared" si="8"/>
        <v>2.4999018859863282</v>
      </c>
      <c r="AT21">
        <f t="shared" si="9"/>
        <v>1.000523102899847E-3</v>
      </c>
      <c r="AU21">
        <f t="shared" si="10"/>
        <v>302.22553482055662</v>
      </c>
      <c r="AV21">
        <f t="shared" si="11"/>
        <v>302.88889160156248</v>
      </c>
      <c r="AW21">
        <f t="shared" si="12"/>
        <v>16.001411995856188</v>
      </c>
      <c r="AX21">
        <f t="shared" si="13"/>
        <v>-7.7025620892908125E-2</v>
      </c>
      <c r="AY21">
        <f t="shared" si="14"/>
        <v>4.0393849094132754</v>
      </c>
      <c r="AZ21">
        <f t="shared" si="15"/>
        <v>40.793892041024009</v>
      </c>
      <c r="BA21">
        <f t="shared" si="16"/>
        <v>15.04420484619979</v>
      </c>
      <c r="BB21">
        <f t="shared" si="17"/>
        <v>29.40721321105957</v>
      </c>
      <c r="BC21">
        <f t="shared" si="18"/>
        <v>4.1175194090132976</v>
      </c>
      <c r="BD21">
        <f t="shared" si="19"/>
        <v>6.4292790386765886E-2</v>
      </c>
      <c r="BE21">
        <f t="shared" si="20"/>
        <v>2.5497174374116001</v>
      </c>
      <c r="BF21">
        <f t="shared" si="21"/>
        <v>1.5678019716016975</v>
      </c>
      <c r="BG21">
        <f t="shared" si="22"/>
        <v>4.0263107326190463E-2</v>
      </c>
      <c r="BH21">
        <f t="shared" si="23"/>
        <v>41.616492838624687</v>
      </c>
      <c r="BI21">
        <f t="shared" si="24"/>
        <v>0.84271191581547977</v>
      </c>
      <c r="BJ21">
        <f t="shared" si="25"/>
        <v>62.38021276273119</v>
      </c>
      <c r="BK21">
        <f t="shared" si="26"/>
        <v>497.94651442250597</v>
      </c>
      <c r="BL21">
        <f t="shared" si="27"/>
        <v>3.3807533033548701E-3</v>
      </c>
    </row>
    <row r="22" spans="1:64" x14ac:dyDescent="0.2">
      <c r="A22" s="1">
        <v>9</v>
      </c>
      <c r="B22" s="1" t="s">
        <v>100</v>
      </c>
      <c r="C22" s="1" t="s">
        <v>82</v>
      </c>
      <c r="D22" s="1" t="s">
        <v>101</v>
      </c>
      <c r="E22" s="1" t="s">
        <v>102</v>
      </c>
      <c r="F22" s="1" t="s">
        <v>85</v>
      </c>
      <c r="G22" s="1">
        <v>2291.4999992763624</v>
      </c>
      <c r="H22" s="1">
        <v>0</v>
      </c>
      <c r="I22">
        <f t="shared" si="0"/>
        <v>3.0296671422999322</v>
      </c>
      <c r="J22">
        <f t="shared" si="1"/>
        <v>0.10380687960796063</v>
      </c>
      <c r="K22">
        <f t="shared" si="2"/>
        <v>439.45470923282505</v>
      </c>
      <c r="L22">
        <f t="shared" si="3"/>
        <v>1.5618945231901249</v>
      </c>
      <c r="M22">
        <f t="shared" si="4"/>
        <v>1.4722534759660904</v>
      </c>
      <c r="N22">
        <f t="shared" si="5"/>
        <v>29.106472015380859</v>
      </c>
      <c r="O22" s="1">
        <v>2</v>
      </c>
      <c r="P22">
        <f t="shared" si="6"/>
        <v>4.644859790802002</v>
      </c>
      <c r="Q22" s="1">
        <v>0</v>
      </c>
      <c r="R22">
        <f t="shared" si="7"/>
        <v>4.644859790802002</v>
      </c>
      <c r="S22" s="1">
        <v>29.796903610229492</v>
      </c>
      <c r="T22" s="1">
        <v>29.106472015380859</v>
      </c>
      <c r="U22" s="1">
        <v>29.814445495605469</v>
      </c>
      <c r="V22" s="1">
        <v>500.07546997070312</v>
      </c>
      <c r="W22" s="1">
        <v>498.55206298828125</v>
      </c>
      <c r="X22" s="1">
        <v>25.389720916748047</v>
      </c>
      <c r="Y22" s="1">
        <v>25.998262405395508</v>
      </c>
      <c r="Z22" s="1">
        <v>59.703300476074219</v>
      </c>
      <c r="AA22" s="1">
        <v>61.134269714355469</v>
      </c>
      <c r="AB22" s="1">
        <v>499.9783935546875</v>
      </c>
      <c r="AC22" s="1">
        <v>115.19963836669922</v>
      </c>
      <c r="AD22" s="1">
        <v>7.6637126505374908E-2</v>
      </c>
      <c r="AE22" s="1">
        <v>99.0206298828125</v>
      </c>
      <c r="AF22" s="1">
        <v>-2.1588914394378662</v>
      </c>
      <c r="AG22" s="1">
        <v>0.2110639214515686</v>
      </c>
      <c r="AH22" s="1">
        <v>6.118345633149147E-2</v>
      </c>
      <c r="AI22" s="1">
        <v>1.2952020624652505E-3</v>
      </c>
      <c r="AJ22" s="1">
        <v>5.1810603588819504E-2</v>
      </c>
      <c r="AK22" s="1">
        <v>9.9555391352623701E-4</v>
      </c>
      <c r="AL22" s="1">
        <v>0.5</v>
      </c>
      <c r="AM22" s="1">
        <v>-1.355140209197998</v>
      </c>
      <c r="AN22" s="1">
        <v>7.355140209197998</v>
      </c>
      <c r="AO22" s="1">
        <v>1</v>
      </c>
      <c r="AP22" s="1">
        <v>0</v>
      </c>
      <c r="AQ22" s="1">
        <v>0.15999999642372131</v>
      </c>
      <c r="AR22" s="1">
        <v>111115</v>
      </c>
      <c r="AS22">
        <f t="shared" si="8"/>
        <v>2.4998919677734377</v>
      </c>
      <c r="AT22">
        <f t="shared" si="9"/>
        <v>1.561894523190125E-3</v>
      </c>
      <c r="AU22">
        <f t="shared" si="10"/>
        <v>302.25647201538084</v>
      </c>
      <c r="AV22">
        <f t="shared" si="11"/>
        <v>302.94690361022947</v>
      </c>
      <c r="AW22">
        <f t="shared" si="12"/>
        <v>18.431941726685864</v>
      </c>
      <c r="AX22">
        <f t="shared" si="13"/>
        <v>-0.16089067622349598</v>
      </c>
      <c r="AY22">
        <f t="shared" si="14"/>
        <v>4.0466177952069975</v>
      </c>
      <c r="AZ22">
        <f t="shared" si="15"/>
        <v>40.866411373024292</v>
      </c>
      <c r="BA22">
        <f t="shared" si="16"/>
        <v>14.868148967628784</v>
      </c>
      <c r="BB22">
        <f t="shared" si="17"/>
        <v>29.451687812805176</v>
      </c>
      <c r="BC22">
        <f t="shared" si="18"/>
        <v>4.1280959573125386</v>
      </c>
      <c r="BD22">
        <f t="shared" si="19"/>
        <v>0.10153763878693425</v>
      </c>
      <c r="BE22">
        <f t="shared" si="20"/>
        <v>2.5743643192409071</v>
      </c>
      <c r="BF22">
        <f t="shared" si="21"/>
        <v>1.5537316380716315</v>
      </c>
      <c r="BG22">
        <f t="shared" si="22"/>
        <v>6.3661073184284253E-2</v>
      </c>
      <c r="BH22">
        <f t="shared" si="23"/>
        <v>43.515082113202553</v>
      </c>
      <c r="BI22">
        <f t="shared" si="24"/>
        <v>0.8814620214361738</v>
      </c>
      <c r="BJ22">
        <f t="shared" si="25"/>
        <v>63.182095821566641</v>
      </c>
      <c r="BK22">
        <f t="shared" si="26"/>
        <v>497.67150882167232</v>
      </c>
      <c r="BL22">
        <f t="shared" si="27"/>
        <v>3.8463266692817036E-3</v>
      </c>
    </row>
    <row r="23" spans="1:64" x14ac:dyDescent="0.2">
      <c r="A23" s="1">
        <v>10</v>
      </c>
      <c r="B23" s="1" t="s">
        <v>103</v>
      </c>
      <c r="C23" s="1" t="s">
        <v>87</v>
      </c>
      <c r="D23" s="1" t="s">
        <v>104</v>
      </c>
      <c r="E23" s="1" t="s">
        <v>102</v>
      </c>
      <c r="F23" s="1" t="s">
        <v>85</v>
      </c>
      <c r="G23" s="1">
        <v>2536.9999993108213</v>
      </c>
      <c r="H23" s="1">
        <v>0</v>
      </c>
      <c r="I23">
        <f t="shared" si="0"/>
        <v>0.64796066658983376</v>
      </c>
      <c r="J23">
        <f t="shared" si="1"/>
        <v>1.8889187174066929E-2</v>
      </c>
      <c r="K23">
        <f t="shared" si="2"/>
        <v>432.15968000910357</v>
      </c>
      <c r="L23">
        <f t="shared" si="3"/>
        <v>0.30877587020393105</v>
      </c>
      <c r="M23">
        <f t="shared" si="4"/>
        <v>1.5705648394971483</v>
      </c>
      <c r="N23">
        <f t="shared" si="5"/>
        <v>29.375661849975586</v>
      </c>
      <c r="O23" s="1">
        <v>2</v>
      </c>
      <c r="P23">
        <f t="shared" si="6"/>
        <v>4.644859790802002</v>
      </c>
      <c r="Q23" s="1">
        <v>0</v>
      </c>
      <c r="R23">
        <f t="shared" si="7"/>
        <v>4.644859790802002</v>
      </c>
      <c r="S23" s="1">
        <v>29.996110916137695</v>
      </c>
      <c r="T23" s="1">
        <v>29.375661849975586</v>
      </c>
      <c r="U23" s="1">
        <v>30.020298004150391</v>
      </c>
      <c r="V23" s="1">
        <v>499.78244018554688</v>
      </c>
      <c r="W23" s="1">
        <v>499.46157836914062</v>
      </c>
      <c r="X23" s="1">
        <v>25.527198791503906</v>
      </c>
      <c r="Y23" s="1">
        <v>25.647537231445312</v>
      </c>
      <c r="Z23" s="1">
        <v>59.339160919189453</v>
      </c>
      <c r="AA23" s="1">
        <v>59.618892669677734</v>
      </c>
      <c r="AB23" s="1">
        <v>500.017333984375</v>
      </c>
      <c r="AC23" s="1">
        <v>115.24488830566406</v>
      </c>
      <c r="AD23" s="1">
        <v>1.7093420028686523E-2</v>
      </c>
      <c r="AE23" s="1">
        <v>99.014015197753906</v>
      </c>
      <c r="AF23" s="1">
        <v>-2.2189011573791504</v>
      </c>
      <c r="AG23" s="1">
        <v>0.2302921861410141</v>
      </c>
      <c r="AH23" s="1">
        <v>1.465993095189333E-2</v>
      </c>
      <c r="AI23" s="1">
        <v>1.6131874872371554E-3</v>
      </c>
      <c r="AJ23" s="1">
        <v>1.1895198374986649E-2</v>
      </c>
      <c r="AK23" s="1">
        <v>2.6795307639986277E-3</v>
      </c>
      <c r="AL23" s="1">
        <v>0.75</v>
      </c>
      <c r="AM23" s="1">
        <v>-1.355140209197998</v>
      </c>
      <c r="AN23" s="1">
        <v>7.355140209197998</v>
      </c>
      <c r="AO23" s="1">
        <v>1</v>
      </c>
      <c r="AP23" s="1">
        <v>0</v>
      </c>
      <c r="AQ23" s="1">
        <v>0.15999999642372131</v>
      </c>
      <c r="AR23" s="1">
        <v>111115</v>
      </c>
      <c r="AS23">
        <f t="shared" si="8"/>
        <v>2.5000866699218744</v>
      </c>
      <c r="AT23">
        <f t="shared" si="9"/>
        <v>3.0877587020393106E-4</v>
      </c>
      <c r="AU23">
        <f t="shared" si="10"/>
        <v>302.52566184997556</v>
      </c>
      <c r="AV23">
        <f t="shared" si="11"/>
        <v>303.14611091613767</v>
      </c>
      <c r="AW23">
        <f t="shared" si="12"/>
        <v>18.439181716758412</v>
      </c>
      <c r="AX23">
        <f t="shared" si="13"/>
        <v>4.6685337333212167E-2</v>
      </c>
      <c r="AY23">
        <f t="shared" si="14"/>
        <v>4.1100304807164338</v>
      </c>
      <c r="AZ23">
        <f t="shared" si="15"/>
        <v>41.509582986890813</v>
      </c>
      <c r="BA23">
        <f t="shared" si="16"/>
        <v>15.8620457554455</v>
      </c>
      <c r="BB23">
        <f t="shared" si="17"/>
        <v>29.685886383056641</v>
      </c>
      <c r="BC23">
        <f t="shared" si="18"/>
        <v>4.1841825946104585</v>
      </c>
      <c r="BD23">
        <f t="shared" si="19"/>
        <v>1.8812681900352179E-2</v>
      </c>
      <c r="BE23">
        <f t="shared" si="20"/>
        <v>2.5394656412192855</v>
      </c>
      <c r="BF23">
        <f t="shared" si="21"/>
        <v>1.644716953391173</v>
      </c>
      <c r="BG23">
        <f t="shared" si="22"/>
        <v>1.1764775857171072E-2</v>
      </c>
      <c r="BH23">
        <f t="shared" si="23"/>
        <v>42.789865124277846</v>
      </c>
      <c r="BI23">
        <f t="shared" si="24"/>
        <v>0.8652510998347589</v>
      </c>
      <c r="BJ23">
        <f t="shared" si="25"/>
        <v>60.619455754435414</v>
      </c>
      <c r="BK23">
        <f t="shared" si="26"/>
        <v>499.27325257691143</v>
      </c>
      <c r="BL23">
        <f t="shared" si="27"/>
        <v>7.8672395839803381E-4</v>
      </c>
    </row>
    <row r="24" spans="1:64" x14ac:dyDescent="0.2">
      <c r="A24" s="1">
        <v>11</v>
      </c>
      <c r="B24" s="1" t="s">
        <v>105</v>
      </c>
      <c r="C24" s="1" t="s">
        <v>87</v>
      </c>
      <c r="D24" s="1" t="s">
        <v>106</v>
      </c>
      <c r="E24" s="1" t="s">
        <v>102</v>
      </c>
      <c r="F24" s="1" t="s">
        <v>85</v>
      </c>
      <c r="G24" s="1">
        <v>2668.9999993108213</v>
      </c>
      <c r="H24" s="1">
        <v>0</v>
      </c>
      <c r="I24">
        <f t="shared" si="0"/>
        <v>1.7093011419732307</v>
      </c>
      <c r="J24">
        <f t="shared" si="1"/>
        <v>3.0042193589969349E-2</v>
      </c>
      <c r="K24">
        <f t="shared" si="2"/>
        <v>396.25461570864076</v>
      </c>
      <c r="L24">
        <f t="shared" si="3"/>
        <v>0.49290799757097242</v>
      </c>
      <c r="M24">
        <f t="shared" si="4"/>
        <v>1.5797993097013063</v>
      </c>
      <c r="N24">
        <f t="shared" si="5"/>
        <v>29.462711334228516</v>
      </c>
      <c r="O24" s="1">
        <v>2</v>
      </c>
      <c r="P24">
        <f t="shared" si="6"/>
        <v>4.644859790802002</v>
      </c>
      <c r="Q24" s="1">
        <v>0</v>
      </c>
      <c r="R24">
        <f t="shared" si="7"/>
        <v>4.644859790802002</v>
      </c>
      <c r="S24" s="1">
        <v>30.105930328369141</v>
      </c>
      <c r="T24" s="1">
        <v>29.462711334228516</v>
      </c>
      <c r="U24" s="1">
        <v>30.142854690551758</v>
      </c>
      <c r="V24" s="1">
        <v>500.39981079101562</v>
      </c>
      <c r="W24" s="1">
        <v>499.61758422851562</v>
      </c>
      <c r="X24" s="1">
        <v>25.572444915771484</v>
      </c>
      <c r="Y24" s="1">
        <v>25.764528274536133</v>
      </c>
      <c r="Z24" s="1">
        <v>59.067737579345703</v>
      </c>
      <c r="AA24" s="1">
        <v>59.511417388916016</v>
      </c>
      <c r="AB24" s="1">
        <v>500.00006103515625</v>
      </c>
      <c r="AC24" s="1">
        <v>115.15261077880859</v>
      </c>
      <c r="AD24" s="1">
        <v>5.5865809321403503E-2</v>
      </c>
      <c r="AE24" s="1">
        <v>99.009063720703125</v>
      </c>
      <c r="AF24" s="1">
        <v>-2.284581184387207</v>
      </c>
      <c r="AG24" s="1">
        <v>0.23046451807022095</v>
      </c>
      <c r="AH24" s="1">
        <v>0.10795319825410843</v>
      </c>
      <c r="AI24" s="1">
        <v>3.4045334905385971E-3</v>
      </c>
      <c r="AJ24" s="1">
        <v>0.10767029225826263</v>
      </c>
      <c r="AK24" s="1">
        <v>3.6878888495266438E-3</v>
      </c>
      <c r="AL24" s="1">
        <v>0.75</v>
      </c>
      <c r="AM24" s="1">
        <v>-1.355140209197998</v>
      </c>
      <c r="AN24" s="1">
        <v>7.355140209197998</v>
      </c>
      <c r="AO24" s="1">
        <v>1</v>
      </c>
      <c r="AP24" s="1">
        <v>0</v>
      </c>
      <c r="AQ24" s="1">
        <v>0.15999999642372131</v>
      </c>
      <c r="AR24" s="1">
        <v>111115</v>
      </c>
      <c r="AS24">
        <f t="shared" si="8"/>
        <v>2.5000003051757811</v>
      </c>
      <c r="AT24">
        <f t="shared" si="9"/>
        <v>4.9290799757097244E-4</v>
      </c>
      <c r="AU24">
        <f t="shared" si="10"/>
        <v>302.61271133422849</v>
      </c>
      <c r="AV24">
        <f t="shared" si="11"/>
        <v>303.25593032836912</v>
      </c>
      <c r="AW24">
        <f t="shared" si="12"/>
        <v>18.424417312791547</v>
      </c>
      <c r="AX24">
        <f t="shared" si="13"/>
        <v>1.67432784908347E-2</v>
      </c>
      <c r="AY24">
        <f t="shared" si="14"/>
        <v>4.1307211313687118</v>
      </c>
      <c r="AZ24">
        <f t="shared" si="15"/>
        <v>41.720636234084139</v>
      </c>
      <c r="BA24">
        <f t="shared" si="16"/>
        <v>15.956107959548007</v>
      </c>
      <c r="BB24">
        <f t="shared" si="17"/>
        <v>29.784320831298828</v>
      </c>
      <c r="BC24">
        <f t="shared" si="18"/>
        <v>4.2079535292606476</v>
      </c>
      <c r="BD24">
        <f t="shared" si="19"/>
        <v>2.9849134270499022E-2</v>
      </c>
      <c r="BE24">
        <f t="shared" si="20"/>
        <v>2.5509218216674054</v>
      </c>
      <c r="BF24">
        <f t="shared" si="21"/>
        <v>1.6570317075932421</v>
      </c>
      <c r="BG24">
        <f t="shared" si="22"/>
        <v>1.867295856230532E-2</v>
      </c>
      <c r="BH24">
        <f t="shared" si="23"/>
        <v>39.232798496319539</v>
      </c>
      <c r="BI24">
        <f t="shared" si="24"/>
        <v>0.79311583142238129</v>
      </c>
      <c r="BJ24">
        <f t="shared" si="25"/>
        <v>60.673680642937832</v>
      </c>
      <c r="BK24">
        <f t="shared" si="26"/>
        <v>499.12078633889291</v>
      </c>
      <c r="BL24">
        <f t="shared" si="27"/>
        <v>2.0778455726401268E-3</v>
      </c>
    </row>
    <row r="25" spans="1:64" x14ac:dyDescent="0.2">
      <c r="A25" s="1">
        <v>12</v>
      </c>
      <c r="B25" s="1" t="s">
        <v>107</v>
      </c>
      <c r="C25" s="1" t="s">
        <v>82</v>
      </c>
      <c r="D25" s="1" t="s">
        <v>87</v>
      </c>
      <c r="E25" s="1" t="s">
        <v>102</v>
      </c>
      <c r="F25" s="1" t="s">
        <v>85</v>
      </c>
      <c r="G25" s="1">
        <v>2882.9999993108213</v>
      </c>
      <c r="H25" s="1">
        <v>0</v>
      </c>
      <c r="I25">
        <f t="shared" si="0"/>
        <v>2.6235430959803856</v>
      </c>
      <c r="J25">
        <f t="shared" si="1"/>
        <v>5.3112552166091745E-2</v>
      </c>
      <c r="K25">
        <f t="shared" si="2"/>
        <v>407.20260339967615</v>
      </c>
      <c r="L25">
        <f t="shared" si="3"/>
        <v>0.84010110696993512</v>
      </c>
      <c r="M25">
        <f t="shared" si="4"/>
        <v>1.530821567000924</v>
      </c>
      <c r="N25">
        <f t="shared" si="5"/>
        <v>29.265205383300781</v>
      </c>
      <c r="O25" s="1">
        <v>2</v>
      </c>
      <c r="P25">
        <f t="shared" si="6"/>
        <v>4.644859790802002</v>
      </c>
      <c r="Q25" s="1">
        <v>0</v>
      </c>
      <c r="R25">
        <f t="shared" si="7"/>
        <v>4.644859790802002</v>
      </c>
      <c r="S25" s="1">
        <v>30.057920455932617</v>
      </c>
      <c r="T25" s="1">
        <v>29.265205383300781</v>
      </c>
      <c r="U25" s="1">
        <v>30.124330520629883</v>
      </c>
      <c r="V25" s="1">
        <v>499.80078125</v>
      </c>
      <c r="W25" s="1">
        <v>498.58383178710938</v>
      </c>
      <c r="X25" s="1">
        <v>25.459966659545898</v>
      </c>
      <c r="Y25" s="1">
        <v>25.787338256835938</v>
      </c>
      <c r="Z25" s="1">
        <v>58.968021392822266</v>
      </c>
      <c r="AA25" s="1">
        <v>59.726249694824219</v>
      </c>
      <c r="AB25" s="1">
        <v>500.00497436523438</v>
      </c>
      <c r="AC25" s="1">
        <v>115.31301879882812</v>
      </c>
      <c r="AD25" s="1">
        <v>6.3568927347660065E-2</v>
      </c>
      <c r="AE25" s="1">
        <v>99.005363464355469</v>
      </c>
      <c r="AF25" s="1">
        <v>-2.36264967918396</v>
      </c>
      <c r="AG25" s="1">
        <v>0.22503477334976196</v>
      </c>
      <c r="AH25" s="1">
        <v>3.3034615218639374E-2</v>
      </c>
      <c r="AI25" s="1">
        <v>8.7880762293934822E-3</v>
      </c>
      <c r="AJ25" s="1">
        <v>1.8810443580150604E-2</v>
      </c>
      <c r="AK25" s="1">
        <v>8.5493000224232674E-3</v>
      </c>
      <c r="AL25" s="1">
        <v>0.75</v>
      </c>
      <c r="AM25" s="1">
        <v>-1.355140209197998</v>
      </c>
      <c r="AN25" s="1">
        <v>7.355140209197998</v>
      </c>
      <c r="AO25" s="1">
        <v>1</v>
      </c>
      <c r="AP25" s="1">
        <v>0</v>
      </c>
      <c r="AQ25" s="1">
        <v>0.15999999642372131</v>
      </c>
      <c r="AR25" s="1">
        <v>111115</v>
      </c>
      <c r="AS25">
        <f t="shared" si="8"/>
        <v>2.5000248718261719</v>
      </c>
      <c r="AT25">
        <f t="shared" si="9"/>
        <v>8.4010110696993508E-4</v>
      </c>
      <c r="AU25">
        <f t="shared" si="10"/>
        <v>302.41520538330076</v>
      </c>
      <c r="AV25">
        <f t="shared" si="11"/>
        <v>303.20792045593259</v>
      </c>
      <c r="AW25">
        <f t="shared" si="12"/>
        <v>18.450082595421009</v>
      </c>
      <c r="AX25">
        <f t="shared" si="13"/>
        <v>-3.4740338942686078E-2</v>
      </c>
      <c r="AY25">
        <f t="shared" si="14"/>
        <v>4.0839063638972446</v>
      </c>
      <c r="AZ25">
        <f t="shared" si="15"/>
        <v>41.24934469199296</v>
      </c>
      <c r="BA25">
        <f t="shared" si="16"/>
        <v>15.462006435157022</v>
      </c>
      <c r="BB25">
        <f t="shared" si="17"/>
        <v>29.661562919616699</v>
      </c>
      <c r="BC25">
        <f t="shared" si="18"/>
        <v>4.1783267883355659</v>
      </c>
      <c r="BD25">
        <f t="shared" si="19"/>
        <v>5.2512092437583938E-2</v>
      </c>
      <c r="BE25">
        <f t="shared" si="20"/>
        <v>2.5530847968963206</v>
      </c>
      <c r="BF25">
        <f t="shared" si="21"/>
        <v>1.6252419914392453</v>
      </c>
      <c r="BG25">
        <f t="shared" si="22"/>
        <v>3.2873482250462736E-2</v>
      </c>
      <c r="BH25">
        <f t="shared" si="23"/>
        <v>40.315241753216725</v>
      </c>
      <c r="BI25">
        <f t="shared" si="24"/>
        <v>0.81671842815301687</v>
      </c>
      <c r="BJ25">
        <f t="shared" si="25"/>
        <v>61.654241498320658</v>
      </c>
      <c r="BK25">
        <f t="shared" si="26"/>
        <v>497.82131508281896</v>
      </c>
      <c r="BL25">
        <f t="shared" si="27"/>
        <v>3.2492091985638853E-3</v>
      </c>
    </row>
    <row r="26" spans="1:64" x14ac:dyDescent="0.2">
      <c r="A26" s="1">
        <v>13</v>
      </c>
      <c r="B26" s="1" t="s">
        <v>108</v>
      </c>
      <c r="C26" s="1" t="s">
        <v>82</v>
      </c>
      <c r="D26" s="1" t="s">
        <v>109</v>
      </c>
      <c r="E26" s="1" t="s">
        <v>102</v>
      </c>
      <c r="F26" s="1" t="s">
        <v>85</v>
      </c>
      <c r="G26" s="1">
        <v>3076.9999993108213</v>
      </c>
      <c r="H26" s="1">
        <v>0</v>
      </c>
      <c r="I26">
        <f t="shared" si="0"/>
        <v>0.98808410655326151</v>
      </c>
      <c r="J26">
        <f t="shared" si="1"/>
        <v>4.704925730703325E-2</v>
      </c>
      <c r="K26">
        <f t="shared" si="2"/>
        <v>452.88657998132197</v>
      </c>
      <c r="L26">
        <f t="shared" si="3"/>
        <v>0.77482003944143552</v>
      </c>
      <c r="M26">
        <f t="shared" si="4"/>
        <v>1.5912428010150208</v>
      </c>
      <c r="N26">
        <f t="shared" si="5"/>
        <v>29.480607986450195</v>
      </c>
      <c r="O26" s="1">
        <v>2</v>
      </c>
      <c r="P26">
        <f t="shared" si="6"/>
        <v>4.644859790802002</v>
      </c>
      <c r="Q26" s="1">
        <v>0</v>
      </c>
      <c r="R26">
        <f t="shared" si="7"/>
        <v>4.644859790802002</v>
      </c>
      <c r="S26" s="1">
        <v>30.184637069702148</v>
      </c>
      <c r="T26" s="1">
        <v>29.480607986450195</v>
      </c>
      <c r="U26" s="1">
        <v>30.211452484130859</v>
      </c>
      <c r="V26" s="1">
        <v>499.98501586914062</v>
      </c>
      <c r="W26" s="1">
        <v>499.43499755859375</v>
      </c>
      <c r="X26" s="1">
        <v>25.393665313720703</v>
      </c>
      <c r="Y26" s="1">
        <v>25.695627212524414</v>
      </c>
      <c r="Z26" s="1">
        <v>58.382312774658203</v>
      </c>
      <c r="AA26" s="1">
        <v>59.076549530029297</v>
      </c>
      <c r="AB26" s="1">
        <v>500.00384521484375</v>
      </c>
      <c r="AC26" s="1">
        <v>115.13226318359375</v>
      </c>
      <c r="AD26" s="1">
        <v>2.0035708323121071E-2</v>
      </c>
      <c r="AE26" s="1">
        <v>98.995185852050781</v>
      </c>
      <c r="AF26" s="1">
        <v>-2.3279144763946533</v>
      </c>
      <c r="AG26" s="1">
        <v>0.23096261918544769</v>
      </c>
      <c r="AH26" s="1">
        <v>2.5281557813286781E-2</v>
      </c>
      <c r="AI26" s="1">
        <v>3.054256085306406E-3</v>
      </c>
      <c r="AJ26" s="1">
        <v>5.0978712737560272E-2</v>
      </c>
      <c r="AK26" s="1">
        <v>2.4385913275182247E-3</v>
      </c>
      <c r="AL26" s="1">
        <v>0.75</v>
      </c>
      <c r="AM26" s="1">
        <v>-1.355140209197998</v>
      </c>
      <c r="AN26" s="1">
        <v>7.355140209197998</v>
      </c>
      <c r="AO26" s="1">
        <v>1</v>
      </c>
      <c r="AP26" s="1">
        <v>0</v>
      </c>
      <c r="AQ26" s="1">
        <v>0.15999999642372131</v>
      </c>
      <c r="AR26" s="1">
        <v>111115</v>
      </c>
      <c r="AS26">
        <f t="shared" si="8"/>
        <v>2.5000192260742184</v>
      </c>
      <c r="AT26">
        <f t="shared" si="9"/>
        <v>7.7482003944143554E-4</v>
      </c>
      <c r="AU26">
        <f t="shared" si="10"/>
        <v>302.63060798645017</v>
      </c>
      <c r="AV26">
        <f t="shared" si="11"/>
        <v>303.33463706970213</v>
      </c>
      <c r="AW26">
        <f t="shared" si="12"/>
        <v>18.421161697629941</v>
      </c>
      <c r="AX26">
        <f t="shared" si="13"/>
        <v>-2.7864190922711685E-2</v>
      </c>
      <c r="AY26">
        <f t="shared" si="14"/>
        <v>4.1349861925038889</v>
      </c>
      <c r="AZ26">
        <f t="shared" si="15"/>
        <v>41.769568458446692</v>
      </c>
      <c r="BA26">
        <f t="shared" si="16"/>
        <v>16.073941245922278</v>
      </c>
      <c r="BB26">
        <f t="shared" si="17"/>
        <v>29.832622528076172</v>
      </c>
      <c r="BC26">
        <f t="shared" si="18"/>
        <v>4.2196608944404774</v>
      </c>
      <c r="BD26">
        <f t="shared" si="19"/>
        <v>4.6577459454507621E-2</v>
      </c>
      <c r="BE26">
        <f t="shared" si="20"/>
        <v>2.5437433914888681</v>
      </c>
      <c r="BF26">
        <f t="shared" si="21"/>
        <v>1.6759175029516094</v>
      </c>
      <c r="BG26">
        <f t="shared" si="22"/>
        <v>2.9152935767059501E-2</v>
      </c>
      <c r="BH26">
        <f t="shared" si="23"/>
        <v>44.833591155150629</v>
      </c>
      <c r="BI26">
        <f t="shared" si="24"/>
        <v>0.90679784595629842</v>
      </c>
      <c r="BJ26">
        <f t="shared" si="25"/>
        <v>60.573512839112318</v>
      </c>
      <c r="BK26">
        <f t="shared" si="26"/>
        <v>499.14781697534164</v>
      </c>
      <c r="BL26">
        <f t="shared" si="27"/>
        <v>1.1990781744194933E-3</v>
      </c>
    </row>
    <row r="27" spans="1:64" x14ac:dyDescent="0.2">
      <c r="A27" s="1" t="s">
        <v>13</v>
      </c>
      <c r="B27" s="1" t="s">
        <v>110</v>
      </c>
    </row>
    <row r="28" spans="1:64" x14ac:dyDescent="0.2">
      <c r="A28" s="1">
        <v>14</v>
      </c>
      <c r="B28" s="1" t="s">
        <v>111</v>
      </c>
      <c r="C28" s="1" t="s">
        <v>82</v>
      </c>
      <c r="D28" s="1" t="s">
        <v>112</v>
      </c>
      <c r="E28" s="1" t="s">
        <v>102</v>
      </c>
      <c r="F28" s="1" t="s">
        <v>85</v>
      </c>
      <c r="G28" s="1">
        <v>3307.0000002067536</v>
      </c>
      <c r="H28" s="1">
        <v>0</v>
      </c>
      <c r="I28">
        <f>(V28-W28*(1000-X28)/(1000-Y28))*AS28</f>
        <v>89.862853090856618</v>
      </c>
      <c r="J28">
        <f>IF(BD28&lt;&gt;0,1/(1/BD28-1/R28),0)</f>
        <v>2.1861354905824072E-2</v>
      </c>
      <c r="K28">
        <f>((BG28-AT28/2)*W28-I28)/(BG28+AT28/2)</f>
        <v>-6090.2218410372152</v>
      </c>
      <c r="L28">
        <f>AT28*1000</f>
        <v>0.23802562291337795</v>
      </c>
      <c r="M28">
        <f>(AY28-BE28)</f>
        <v>1.0496067355813836</v>
      </c>
      <c r="N28">
        <f>(T28+AX28*H28)</f>
        <v>26.950651168823242</v>
      </c>
      <c r="O28" s="1">
        <v>2</v>
      </c>
      <c r="P28">
        <f>(O28*AM28+AN28)</f>
        <v>4.644859790802002</v>
      </c>
      <c r="Q28" s="1">
        <v>0</v>
      </c>
      <c r="R28">
        <f>P28*(Q28+1)*(Q28+1)/(Q28*Q28+1)</f>
        <v>4.644859790802002</v>
      </c>
      <c r="S28" s="1">
        <v>30.132612228393555</v>
      </c>
      <c r="T28" s="1">
        <v>26.950651168823242</v>
      </c>
      <c r="U28" s="1">
        <v>30.33563232421875</v>
      </c>
      <c r="V28" s="1">
        <v>499.99600219726562</v>
      </c>
      <c r="W28" s="1">
        <v>464.00762939453125</v>
      </c>
      <c r="X28" s="1">
        <v>25.355386734008789</v>
      </c>
      <c r="Y28" s="1">
        <v>25.448171615600586</v>
      </c>
      <c r="Z28" s="1">
        <v>58.467300415039062</v>
      </c>
      <c r="AA28" s="1">
        <v>58.681255340576172</v>
      </c>
      <c r="AB28" s="1">
        <v>500.01315307617188</v>
      </c>
      <c r="AC28" s="1">
        <v>113.84199523925781</v>
      </c>
      <c r="AD28" s="1">
        <v>0.13921268284320831</v>
      </c>
      <c r="AE28" s="1">
        <v>98.993057250976562</v>
      </c>
      <c r="AF28" s="1">
        <v>-2.3279144763946533</v>
      </c>
      <c r="AG28" s="1">
        <v>0.23096261918544769</v>
      </c>
      <c r="AH28" s="1">
        <v>2.5281557813286781E-2</v>
      </c>
      <c r="AI28" s="1">
        <v>3.054256085306406E-3</v>
      </c>
      <c r="AJ28" s="1">
        <v>5.0978712737560272E-2</v>
      </c>
      <c r="AK28" s="1">
        <v>2.4385913275182247E-3</v>
      </c>
      <c r="AL28" s="1">
        <v>0.5</v>
      </c>
      <c r="AM28" s="1">
        <v>-1.355140209197998</v>
      </c>
      <c r="AN28" s="1">
        <v>7.355140209197998</v>
      </c>
      <c r="AO28" s="1">
        <v>1</v>
      </c>
      <c r="AP28" s="1">
        <v>0</v>
      </c>
      <c r="AQ28" s="1">
        <v>0.15999999642372131</v>
      </c>
      <c r="AR28" s="1">
        <v>111115</v>
      </c>
      <c r="AS28">
        <f>AB28*0.000001/(O28*0.0001)</f>
        <v>2.5000657653808593</v>
      </c>
      <c r="AT28">
        <f>(Y28-X28)/(1000-Y28)*AS28</f>
        <v>2.3802562291337794E-4</v>
      </c>
      <c r="AU28">
        <f>(T28+273.15)</f>
        <v>300.10065116882322</v>
      </c>
      <c r="AV28">
        <f>(S28+273.15)</f>
        <v>303.28261222839353</v>
      </c>
      <c r="AW28">
        <f>(AC28*AO28+AD28*AP28)*AQ28</f>
        <v>18.214718831150549</v>
      </c>
      <c r="AX28">
        <f>((AW28+0.00000010773*(AV28^4-AU28^4))-AT28*44100)/(P28*0.92*2*29.3+0.00000043092*AU28^3)</f>
        <v>0.17312909357390643</v>
      </c>
      <c r="AY28">
        <f>0.61365*EXP(17.502*N28/(240.97+N28))</f>
        <v>3.5687990452572094</v>
      </c>
      <c r="AZ28">
        <f>AY28*1000/AE28</f>
        <v>36.051003417434138</v>
      </c>
      <c r="BA28">
        <f>(AZ28-Y28)</f>
        <v>10.602831801833553</v>
      </c>
      <c r="BB28">
        <f>IF(H28,T28,(S28+T28)/2)</f>
        <v>28.541631698608398</v>
      </c>
      <c r="BC28">
        <f>0.61365*EXP(17.502*BB28/(240.97+BB28))</f>
        <v>3.9163260280128593</v>
      </c>
      <c r="BD28">
        <f>IF(BA28&lt;&gt;0,(1000-(AZ28+Y28)/2)/BA28*AT28,0)</f>
        <v>2.1758944921726787E-2</v>
      </c>
      <c r="BE28">
        <f>Y28*AE28/1000</f>
        <v>2.5191923096758257</v>
      </c>
      <c r="BF28">
        <f>(BC28-BE28)</f>
        <v>1.3971337183370336</v>
      </c>
      <c r="BG28">
        <f>1/(1.6/J28+1.37/R28)</f>
        <v>1.3608504542303739E-2</v>
      </c>
      <c r="BH28">
        <f>K28*AE28*0.001</f>
        <v>-602.88967938094493</v>
      </c>
      <c r="BI28">
        <f>K28/W28</f>
        <v>-13.125262291450145</v>
      </c>
      <c r="BJ28">
        <f>(1-AT28*AE28/AY28/J28)*100</f>
        <v>69.798446788821551</v>
      </c>
      <c r="BK28">
        <f>(W28-I28/(R28/1.35))</f>
        <v>437.88954249061857</v>
      </c>
      <c r="BL28">
        <f>I28*BJ28/100/BK28</f>
        <v>0.14323903544438316</v>
      </c>
    </row>
    <row r="29" spans="1:64" x14ac:dyDescent="0.2">
      <c r="A29" s="1" t="s">
        <v>13</v>
      </c>
      <c r="B29" s="1" t="s">
        <v>113</v>
      </c>
    </row>
    <row r="30" spans="1:64" x14ac:dyDescent="0.2">
      <c r="A30" s="1">
        <v>15</v>
      </c>
      <c r="B30" s="1" t="s">
        <v>114</v>
      </c>
      <c r="C30" s="1" t="s">
        <v>82</v>
      </c>
      <c r="D30" s="1" t="s">
        <v>112</v>
      </c>
      <c r="E30" s="1" t="s">
        <v>102</v>
      </c>
      <c r="F30" s="1" t="s">
        <v>85</v>
      </c>
      <c r="G30" s="1">
        <v>3323.0000002067536</v>
      </c>
      <c r="H30" s="1">
        <v>0</v>
      </c>
      <c r="I30">
        <f t="shared" ref="I30:I72" si="28">(V30-W30*(1000-X30)/(1000-Y30))*AS30</f>
        <v>64.677508088977035</v>
      </c>
      <c r="J30">
        <f t="shared" ref="J30:J72" si="29">IF(BD30&lt;&gt;0,1/(1/BD30-1/R30),0)</f>
        <v>5.4740357628328143E-2</v>
      </c>
      <c r="K30">
        <f t="shared" ref="K30:K72" si="30">((BG30-AT30/2)*W30-I30)/(BG30+AT30/2)</f>
        <v>-1426.0943123954758</v>
      </c>
      <c r="L30">
        <f t="shared" ref="L30:L72" si="31">AT30*1000</f>
        <v>0.66908807814055693</v>
      </c>
      <c r="M30">
        <f t="shared" ref="M30:M72" si="32">(AY30-BE30)</f>
        <v>1.185593574540917</v>
      </c>
      <c r="N30">
        <f t="shared" ref="N30:N72" si="33">(T30+AX30*H30)</f>
        <v>27.659374237060547</v>
      </c>
      <c r="O30" s="1">
        <v>2</v>
      </c>
      <c r="P30">
        <f t="shared" ref="P30:P72" si="34">(O30*AM30+AN30)</f>
        <v>4.644859790802002</v>
      </c>
      <c r="Q30" s="1">
        <v>0</v>
      </c>
      <c r="R30">
        <f t="shared" ref="R30:R72" si="35">P30*(Q30+1)*(Q30+1)/(Q30*Q30+1)</f>
        <v>4.644859790802002</v>
      </c>
      <c r="S30" s="1">
        <v>30.17120361328125</v>
      </c>
      <c r="T30" s="1">
        <v>27.659374237060547</v>
      </c>
      <c r="U30" s="1">
        <v>30.344430923461914</v>
      </c>
      <c r="V30" s="1">
        <v>500.027099609375</v>
      </c>
      <c r="W30" s="1">
        <v>474.0306396484375</v>
      </c>
      <c r="X30" s="1">
        <v>25.341957092285156</v>
      </c>
      <c r="Y30" s="1">
        <v>25.602725982666016</v>
      </c>
      <c r="Z30" s="1">
        <v>58.308204650878906</v>
      </c>
      <c r="AA30" s="1">
        <v>58.908195495605469</v>
      </c>
      <c r="AB30" s="1">
        <v>500.02713012695312</v>
      </c>
      <c r="AC30" s="1">
        <v>115.1207275390625</v>
      </c>
      <c r="AD30" s="1">
        <v>9.5501653850078583E-2</v>
      </c>
      <c r="AE30" s="1">
        <v>98.994941711425781</v>
      </c>
      <c r="AF30" s="1">
        <v>-2.3279144763946533</v>
      </c>
      <c r="AG30" s="1">
        <v>0.23096261918544769</v>
      </c>
      <c r="AH30" s="1">
        <v>2.5281557813286781E-2</v>
      </c>
      <c r="AI30" s="1">
        <v>3.054256085306406E-3</v>
      </c>
      <c r="AJ30" s="1">
        <v>5.0978712737560272E-2</v>
      </c>
      <c r="AK30" s="1">
        <v>2.4385913275182247E-3</v>
      </c>
      <c r="AL30" s="1">
        <v>0.5</v>
      </c>
      <c r="AM30" s="1">
        <v>-1.355140209197998</v>
      </c>
      <c r="AN30" s="1">
        <v>7.355140209197998</v>
      </c>
      <c r="AO30" s="1">
        <v>1</v>
      </c>
      <c r="AP30" s="1">
        <v>0</v>
      </c>
      <c r="AQ30" s="1">
        <v>0.15999999642372131</v>
      </c>
      <c r="AR30" s="1">
        <v>111115</v>
      </c>
      <c r="AS30">
        <f t="shared" ref="AS30:AS72" si="36">AB30*0.000001/(O30*0.0001)</f>
        <v>2.5001356506347649</v>
      </c>
      <c r="AT30">
        <f t="shared" ref="AT30:AT72" si="37">(Y30-X30)/(1000-Y30)*AS30</f>
        <v>6.6908807814055693E-4</v>
      </c>
      <c r="AU30">
        <f t="shared" ref="AU30:AU72" si="38">(T30+273.15)</f>
        <v>300.80937423706052</v>
      </c>
      <c r="AV30">
        <f t="shared" ref="AV30:AV72" si="39">(S30+273.15)</f>
        <v>303.32120361328123</v>
      </c>
      <c r="AW30">
        <f t="shared" ref="AW30:AW72" si="40">(AC30*AO30+AD30*AP30)*AQ30</f>
        <v>18.419315994546196</v>
      </c>
      <c r="AX30">
        <f t="shared" ref="AX30:AX72" si="41">((AW30+0.00000010773*(AV30^4-AU30^4))-AT30*44100)/(P30*0.92*2*29.3+0.00000043092*AU30^3)</f>
        <v>7.1508772734364623E-2</v>
      </c>
      <c r="AY30">
        <f t="shared" ref="AY30:AY72" si="42">0.61365*EXP(17.502*N30/(240.97+N30))</f>
        <v>3.7201339408485454</v>
      </c>
      <c r="AZ30">
        <f t="shared" ref="AZ30:AZ72" si="43">AY30*1000/AE30</f>
        <v>37.579030569995027</v>
      </c>
      <c r="BA30">
        <f t="shared" ref="BA30:BA72" si="44">(AZ30-Y30)</f>
        <v>11.976304587329011</v>
      </c>
      <c r="BB30">
        <f t="shared" ref="BB30:BB72" si="45">IF(H30,T30,(S30+T30)/2)</f>
        <v>28.915288925170898</v>
      </c>
      <c r="BC30">
        <f t="shared" ref="BC30:BC72" si="46">0.61365*EXP(17.502*BB30/(240.97+BB30))</f>
        <v>4.0021007340955244</v>
      </c>
      <c r="BD30">
        <f t="shared" ref="BD30:BD72" si="47">IF(BA30&lt;&gt;0,(1000-(AZ30+Y30)/2)/BA30*AT30,0)</f>
        <v>5.4102748755522637E-2</v>
      </c>
      <c r="BE30">
        <f t="shared" ref="BE30:BE72" si="48">Y30*AE30/1000</f>
        <v>2.5345403663076285</v>
      </c>
      <c r="BF30">
        <f t="shared" ref="BF30:BF72" si="49">(BC30-BE30)</f>
        <v>1.4675603677878959</v>
      </c>
      <c r="BG30">
        <f t="shared" ref="BG30:BG72" si="50">1/(1.6/J30+1.37/R30)</f>
        <v>3.3870930852844656E-2</v>
      </c>
      <c r="BH30">
        <f t="shared" ref="BH30:BH72" si="51">K30*AE30*0.001</f>
        <v>-141.17612333058597</v>
      </c>
      <c r="BI30">
        <f t="shared" ref="BI30:BI72" si="52">K30/W30</f>
        <v>-3.0084433222568303</v>
      </c>
      <c r="BJ30">
        <f t="shared" ref="BJ30:BJ72" si="53">(1-AT30*AE30/AY30/J30)*100</f>
        <v>67.474042598279141</v>
      </c>
      <c r="BK30">
        <f t="shared" ref="BK30:BK72" si="54">(W30-I30/(R30/1.35))</f>
        <v>455.23251874648389</v>
      </c>
      <c r="BL30">
        <f t="shared" ref="BL30:BL72" si="55">I30*BJ30/100/BK30</f>
        <v>9.5864261805437778E-2</v>
      </c>
    </row>
    <row r="31" spans="1:64" x14ac:dyDescent="0.2">
      <c r="A31" s="1">
        <v>16</v>
      </c>
      <c r="B31" s="1" t="s">
        <v>115</v>
      </c>
      <c r="C31" s="1" t="s">
        <v>93</v>
      </c>
      <c r="D31" s="1" t="s">
        <v>112</v>
      </c>
      <c r="E31" s="1" t="s">
        <v>102</v>
      </c>
      <c r="F31" s="1" t="s">
        <v>85</v>
      </c>
      <c r="G31" s="1">
        <v>3406.9999993108213</v>
      </c>
      <c r="H31" s="1">
        <v>0</v>
      </c>
      <c r="I31">
        <f t="shared" si="28"/>
        <v>0.45342764628522997</v>
      </c>
      <c r="J31">
        <f t="shared" si="29"/>
        <v>4.8437851454663068E-2</v>
      </c>
      <c r="K31">
        <f t="shared" si="30"/>
        <v>471.57233051543983</v>
      </c>
      <c r="L31">
        <f t="shared" si="31"/>
        <v>0.81267062574847104</v>
      </c>
      <c r="M31">
        <f t="shared" si="32"/>
        <v>1.6218219932190263</v>
      </c>
      <c r="N31">
        <f t="shared" si="33"/>
        <v>29.521169662475586</v>
      </c>
      <c r="O31" s="1">
        <v>2</v>
      </c>
      <c r="P31">
        <f t="shared" si="34"/>
        <v>4.644859790802002</v>
      </c>
      <c r="Q31" s="1">
        <v>0</v>
      </c>
      <c r="R31">
        <f t="shared" si="35"/>
        <v>4.644859790802002</v>
      </c>
      <c r="S31" s="1">
        <v>30.298572540283203</v>
      </c>
      <c r="T31" s="1">
        <v>29.521169662475586</v>
      </c>
      <c r="U31" s="1">
        <v>30.382492065429688</v>
      </c>
      <c r="V31" s="1">
        <v>500.18231201171875</v>
      </c>
      <c r="W31" s="1">
        <v>499.83847045898438</v>
      </c>
      <c r="X31" s="1">
        <v>25.165981292724609</v>
      </c>
      <c r="Y31" s="1">
        <v>25.482755661010742</v>
      </c>
      <c r="Z31" s="1">
        <v>57.486083984375</v>
      </c>
      <c r="AA31" s="1">
        <v>58.209686279296875</v>
      </c>
      <c r="AB31" s="1">
        <v>500.01617431640625</v>
      </c>
      <c r="AC31" s="1">
        <v>115.50847625732422</v>
      </c>
      <c r="AD31" s="1">
        <v>4.6302743256092072E-2</v>
      </c>
      <c r="AE31" s="1">
        <v>99.002044677734375</v>
      </c>
      <c r="AF31" s="1">
        <v>-2.3505921363830566</v>
      </c>
      <c r="AG31" s="1">
        <v>0.23459850251674652</v>
      </c>
      <c r="AH31" s="1">
        <v>3.5553906112909317E-2</v>
      </c>
      <c r="AI31" s="1">
        <v>4.8176441341638565E-3</v>
      </c>
      <c r="AJ31" s="1">
        <v>2.898373082280159E-2</v>
      </c>
      <c r="AK31" s="1">
        <v>4.9629523418843746E-3</v>
      </c>
      <c r="AL31" s="1">
        <v>0.75</v>
      </c>
      <c r="AM31" s="1">
        <v>-1.355140209197998</v>
      </c>
      <c r="AN31" s="1">
        <v>7.355140209197998</v>
      </c>
      <c r="AO31" s="1">
        <v>1</v>
      </c>
      <c r="AP31" s="1">
        <v>0</v>
      </c>
      <c r="AQ31" s="1">
        <v>0.15999999642372131</v>
      </c>
      <c r="AR31" s="1">
        <v>111115</v>
      </c>
      <c r="AS31">
        <f t="shared" si="36"/>
        <v>2.5000808715820306</v>
      </c>
      <c r="AT31">
        <f t="shared" si="37"/>
        <v>8.1267062574847109E-4</v>
      </c>
      <c r="AU31">
        <f t="shared" si="38"/>
        <v>302.67116966247556</v>
      </c>
      <c r="AV31">
        <f t="shared" si="39"/>
        <v>303.44857254028318</v>
      </c>
      <c r="AW31">
        <f t="shared" si="40"/>
        <v>18.481355788081373</v>
      </c>
      <c r="AX31">
        <f t="shared" si="41"/>
        <v>-3.0617415265824465E-2</v>
      </c>
      <c r="AY31">
        <f t="shared" si="42"/>
        <v>4.1446669076822005</v>
      </c>
      <c r="AZ31">
        <f t="shared" si="43"/>
        <v>41.864457660179411</v>
      </c>
      <c r="BA31">
        <f t="shared" si="44"/>
        <v>16.381701999168669</v>
      </c>
      <c r="BB31">
        <f t="shared" si="45"/>
        <v>29.909871101379395</v>
      </c>
      <c r="BC31">
        <f t="shared" si="46"/>
        <v>4.2384434140791241</v>
      </c>
      <c r="BD31">
        <f t="shared" si="47"/>
        <v>4.793794166151049E-2</v>
      </c>
      <c r="BE31">
        <f t="shared" si="48"/>
        <v>2.5228449144631742</v>
      </c>
      <c r="BF31">
        <f t="shared" si="49"/>
        <v>1.7155984996159499</v>
      </c>
      <c r="BG31">
        <f t="shared" si="50"/>
        <v>3.0005729813924704E-2</v>
      </c>
      <c r="BH31">
        <f t="shared" si="51"/>
        <v>46.686624934472896</v>
      </c>
      <c r="BI31">
        <f t="shared" si="52"/>
        <v>0.94344945094444466</v>
      </c>
      <c r="BJ31">
        <f t="shared" si="53"/>
        <v>59.924013479021951</v>
      </c>
      <c r="BK31">
        <f t="shared" si="54"/>
        <v>499.70668449556365</v>
      </c>
      <c r="BL31">
        <f t="shared" si="55"/>
        <v>5.4374306429752278E-4</v>
      </c>
    </row>
    <row r="32" spans="1:64" x14ac:dyDescent="0.2">
      <c r="A32" s="1">
        <v>17</v>
      </c>
      <c r="B32" s="1" t="s">
        <v>116</v>
      </c>
      <c r="C32" s="1" t="s">
        <v>93</v>
      </c>
      <c r="D32" s="1" t="s">
        <v>117</v>
      </c>
      <c r="E32" s="1" t="s">
        <v>118</v>
      </c>
      <c r="F32" s="1" t="s">
        <v>85</v>
      </c>
      <c r="G32" s="1">
        <v>3553.4999992763624</v>
      </c>
      <c r="H32" s="1">
        <v>0</v>
      </c>
      <c r="I32">
        <f t="shared" si="28"/>
        <v>0.21797265467566038</v>
      </c>
      <c r="J32">
        <f t="shared" si="29"/>
        <v>2.8415453870620354E-2</v>
      </c>
      <c r="K32">
        <f t="shared" si="30"/>
        <v>473.79198903521825</v>
      </c>
      <c r="L32">
        <f t="shared" si="31"/>
        <v>0.49061899857338009</v>
      </c>
      <c r="M32">
        <f t="shared" si="32"/>
        <v>1.6618126198177574</v>
      </c>
      <c r="N32">
        <f t="shared" si="33"/>
        <v>29.609027862548828</v>
      </c>
      <c r="O32" s="1">
        <v>2</v>
      </c>
      <c r="P32">
        <f t="shared" si="34"/>
        <v>4.644859790802002</v>
      </c>
      <c r="Q32" s="1">
        <v>0</v>
      </c>
      <c r="R32">
        <f t="shared" si="35"/>
        <v>4.644859790802002</v>
      </c>
      <c r="S32" s="1">
        <v>30.336515426635742</v>
      </c>
      <c r="T32" s="1">
        <v>29.609027862548828</v>
      </c>
      <c r="U32" s="1">
        <v>30.419273376464844</v>
      </c>
      <c r="V32" s="1">
        <v>499.83126831054688</v>
      </c>
      <c r="W32" s="1">
        <v>499.64602661132812</v>
      </c>
      <c r="X32" s="1">
        <v>25.101133346557617</v>
      </c>
      <c r="Y32" s="1">
        <v>25.292415618896484</v>
      </c>
      <c r="Z32" s="1">
        <v>57.210903167724609</v>
      </c>
      <c r="AA32" s="1">
        <v>57.646881103515625</v>
      </c>
      <c r="AB32" s="1">
        <v>500.00457763671875</v>
      </c>
      <c r="AC32" s="1">
        <v>115.51254272460938</v>
      </c>
      <c r="AD32" s="1">
        <v>7.3781833052635193E-2</v>
      </c>
      <c r="AE32" s="1">
        <v>98.997695922851562</v>
      </c>
      <c r="AF32" s="1">
        <v>-2.3196823596954346</v>
      </c>
      <c r="AG32" s="1">
        <v>0.23039823770523071</v>
      </c>
      <c r="AH32" s="1">
        <v>3.1688503921031952E-2</v>
      </c>
      <c r="AI32" s="1">
        <v>1.148603274486959E-3</v>
      </c>
      <c r="AJ32" s="1">
        <v>3.7894848734140396E-2</v>
      </c>
      <c r="AK32" s="1">
        <v>2.8339843265712261E-3</v>
      </c>
      <c r="AL32" s="1">
        <v>0.75</v>
      </c>
      <c r="AM32" s="1">
        <v>-1.355140209197998</v>
      </c>
      <c r="AN32" s="1">
        <v>7.355140209197998</v>
      </c>
      <c r="AO32" s="1">
        <v>1</v>
      </c>
      <c r="AP32" s="1">
        <v>0</v>
      </c>
      <c r="AQ32" s="1">
        <v>0.15999999642372131</v>
      </c>
      <c r="AR32" s="1">
        <v>111115</v>
      </c>
      <c r="AS32">
        <f t="shared" si="36"/>
        <v>2.5000228881835933</v>
      </c>
      <c r="AT32">
        <f t="shared" si="37"/>
        <v>4.9061899857338008E-4</v>
      </c>
      <c r="AU32">
        <f t="shared" si="38"/>
        <v>302.75902786254881</v>
      </c>
      <c r="AV32">
        <f t="shared" si="39"/>
        <v>303.48651542663572</v>
      </c>
      <c r="AW32">
        <f t="shared" si="40"/>
        <v>18.482006422832455</v>
      </c>
      <c r="AX32">
        <f t="shared" si="41"/>
        <v>2.1256043746992914E-2</v>
      </c>
      <c r="AY32">
        <f t="shared" si="42"/>
        <v>4.1657034904116532</v>
      </c>
      <c r="AZ32">
        <f t="shared" si="43"/>
        <v>42.078792355510643</v>
      </c>
      <c r="BA32">
        <f t="shared" si="44"/>
        <v>16.786376736614159</v>
      </c>
      <c r="BB32">
        <f t="shared" si="45"/>
        <v>29.972771644592285</v>
      </c>
      <c r="BC32">
        <f t="shared" si="46"/>
        <v>4.2537910772395184</v>
      </c>
      <c r="BD32">
        <f t="shared" si="47"/>
        <v>2.8242676112752611E-2</v>
      </c>
      <c r="BE32">
        <f t="shared" si="48"/>
        <v>2.5038908705938958</v>
      </c>
      <c r="BF32">
        <f t="shared" si="49"/>
        <v>1.7499002066456226</v>
      </c>
      <c r="BG32">
        <f t="shared" si="50"/>
        <v>1.7667114683186491E-2</v>
      </c>
      <c r="BH32">
        <f t="shared" si="51"/>
        <v>46.904315261191556</v>
      </c>
      <c r="BI32">
        <f t="shared" si="52"/>
        <v>0.94825529234875394</v>
      </c>
      <c r="BJ32">
        <f t="shared" si="53"/>
        <v>58.967639927474245</v>
      </c>
      <c r="BK32">
        <f t="shared" si="54"/>
        <v>499.58267419660189</v>
      </c>
      <c r="BL32">
        <f t="shared" si="55"/>
        <v>2.5728140063343804E-4</v>
      </c>
    </row>
    <row r="33" spans="1:64" x14ac:dyDescent="0.2">
      <c r="A33" s="1">
        <v>18</v>
      </c>
      <c r="B33" s="1" t="s">
        <v>119</v>
      </c>
      <c r="C33" s="1" t="s">
        <v>87</v>
      </c>
      <c r="D33" s="1" t="s">
        <v>120</v>
      </c>
      <c r="E33" s="1" t="s">
        <v>118</v>
      </c>
      <c r="F33" s="1" t="s">
        <v>85</v>
      </c>
      <c r="G33" s="1">
        <v>3675.4999992763624</v>
      </c>
      <c r="H33" s="1">
        <v>0</v>
      </c>
      <c r="I33">
        <f t="shared" si="28"/>
        <v>2.2485834293725988</v>
      </c>
      <c r="J33">
        <f t="shared" si="29"/>
        <v>3.1926382119308358E-2</v>
      </c>
      <c r="K33">
        <f t="shared" si="30"/>
        <v>373.49847423712129</v>
      </c>
      <c r="L33">
        <f t="shared" si="31"/>
        <v>0.55561349759195844</v>
      </c>
      <c r="M33">
        <f t="shared" si="32"/>
        <v>1.6759113751065304</v>
      </c>
      <c r="N33">
        <f t="shared" si="33"/>
        <v>29.688283920288086</v>
      </c>
      <c r="O33" s="1">
        <v>2</v>
      </c>
      <c r="P33">
        <f t="shared" si="34"/>
        <v>4.644859790802002</v>
      </c>
      <c r="Q33" s="1">
        <v>0</v>
      </c>
      <c r="R33">
        <f t="shared" si="35"/>
        <v>4.644859790802002</v>
      </c>
      <c r="S33" s="1">
        <v>30.455347061157227</v>
      </c>
      <c r="T33" s="1">
        <v>29.688283920288086</v>
      </c>
      <c r="U33" s="1">
        <v>30.533447265625</v>
      </c>
      <c r="V33" s="1">
        <v>500.08016967773438</v>
      </c>
      <c r="W33" s="1">
        <v>499.06982421875</v>
      </c>
      <c r="X33" s="1">
        <v>25.127912521362305</v>
      </c>
      <c r="Y33" s="1">
        <v>25.344524383544922</v>
      </c>
      <c r="Z33" s="1">
        <v>56.878940582275391</v>
      </c>
      <c r="AA33" s="1">
        <v>57.369258880615234</v>
      </c>
      <c r="AB33" s="1">
        <v>500.00192260742188</v>
      </c>
      <c r="AC33" s="1">
        <v>115.18556976318359</v>
      </c>
      <c r="AD33" s="1">
        <v>5.7207658886909485E-2</v>
      </c>
      <c r="AE33" s="1">
        <v>98.989776611328125</v>
      </c>
      <c r="AF33" s="1">
        <v>-2.2813568115234375</v>
      </c>
      <c r="AG33" s="1">
        <v>0.23305545747280121</v>
      </c>
      <c r="AH33" s="1">
        <v>3.110218234360218E-2</v>
      </c>
      <c r="AI33" s="1">
        <v>1.1972237844020128E-3</v>
      </c>
      <c r="AJ33" s="1">
        <v>2.3098474368453026E-2</v>
      </c>
      <c r="AK33" s="1">
        <v>1.7619616119191051E-3</v>
      </c>
      <c r="AL33" s="1">
        <v>0.75</v>
      </c>
      <c r="AM33" s="1">
        <v>-1.355140209197998</v>
      </c>
      <c r="AN33" s="1">
        <v>7.355140209197998</v>
      </c>
      <c r="AO33" s="1">
        <v>1</v>
      </c>
      <c r="AP33" s="1">
        <v>0</v>
      </c>
      <c r="AQ33" s="1">
        <v>0.15999999642372131</v>
      </c>
      <c r="AR33" s="1">
        <v>111115</v>
      </c>
      <c r="AS33">
        <f t="shared" si="36"/>
        <v>2.500009613037109</v>
      </c>
      <c r="AT33">
        <f t="shared" si="37"/>
        <v>5.5561349759195846E-4</v>
      </c>
      <c r="AU33">
        <f t="shared" si="38"/>
        <v>302.83828392028806</v>
      </c>
      <c r="AV33">
        <f t="shared" si="39"/>
        <v>303.6053470611572</v>
      </c>
      <c r="AW33">
        <f t="shared" si="40"/>
        <v>18.429690750173677</v>
      </c>
      <c r="AX33">
        <f t="shared" si="41"/>
        <v>1.1976597227836597E-2</v>
      </c>
      <c r="AY33">
        <f t="shared" si="42"/>
        <v>4.184760182154001</v>
      </c>
      <c r="AZ33">
        <f t="shared" si="43"/>
        <v>42.274670429704841</v>
      </c>
      <c r="BA33">
        <f t="shared" si="44"/>
        <v>16.930146046159919</v>
      </c>
      <c r="BB33">
        <f t="shared" si="45"/>
        <v>30.071815490722656</v>
      </c>
      <c r="BC33">
        <f t="shared" si="46"/>
        <v>4.2780558470338459</v>
      </c>
      <c r="BD33">
        <f t="shared" si="47"/>
        <v>3.1708434614859719E-2</v>
      </c>
      <c r="BE33">
        <f t="shared" si="48"/>
        <v>2.5088488070474706</v>
      </c>
      <c r="BF33">
        <f t="shared" si="49"/>
        <v>1.7692070399863753</v>
      </c>
      <c r="BG33">
        <f t="shared" si="50"/>
        <v>1.9837238285910743E-2</v>
      </c>
      <c r="BH33">
        <f t="shared" si="51"/>
        <v>36.97253052940453</v>
      </c>
      <c r="BI33">
        <f t="shared" si="52"/>
        <v>0.7483892155206946</v>
      </c>
      <c r="BJ33">
        <f t="shared" si="53"/>
        <v>58.833603783805685</v>
      </c>
      <c r="BK33">
        <f t="shared" si="54"/>
        <v>498.41628724102156</v>
      </c>
      <c r="BL33">
        <f t="shared" si="55"/>
        <v>2.6542524782013251E-3</v>
      </c>
    </row>
    <row r="34" spans="1:64" x14ac:dyDescent="0.2">
      <c r="A34" s="1">
        <v>19</v>
      </c>
      <c r="B34" s="1" t="s">
        <v>121</v>
      </c>
      <c r="C34" s="1" t="s">
        <v>93</v>
      </c>
      <c r="D34" s="1" t="s">
        <v>122</v>
      </c>
      <c r="E34" s="1" t="s">
        <v>118</v>
      </c>
      <c r="F34" s="1" t="s">
        <v>85</v>
      </c>
      <c r="G34" s="1">
        <v>3790.4999992763624</v>
      </c>
      <c r="H34" s="1">
        <v>0</v>
      </c>
      <c r="I34">
        <f t="shared" si="28"/>
        <v>3.171810555081231</v>
      </c>
      <c r="J34">
        <f t="shared" si="29"/>
        <v>8.6319542404536084E-2</v>
      </c>
      <c r="K34">
        <f t="shared" si="30"/>
        <v>426.08286134666412</v>
      </c>
      <c r="L34">
        <f t="shared" si="31"/>
        <v>1.4548751095844799</v>
      </c>
      <c r="M34">
        <f t="shared" si="32"/>
        <v>1.6415764373474953</v>
      </c>
      <c r="N34">
        <f t="shared" si="33"/>
        <v>29.704051971435547</v>
      </c>
      <c r="O34" s="1">
        <v>2</v>
      </c>
      <c r="P34">
        <f t="shared" si="34"/>
        <v>4.644859790802002</v>
      </c>
      <c r="Q34" s="1">
        <v>0</v>
      </c>
      <c r="R34">
        <f t="shared" si="35"/>
        <v>4.644859790802002</v>
      </c>
      <c r="S34" s="1">
        <v>30.515344619750977</v>
      </c>
      <c r="T34" s="1">
        <v>29.704051971435547</v>
      </c>
      <c r="U34" s="1">
        <v>30.589262008666992</v>
      </c>
      <c r="V34" s="1">
        <v>500.033935546875</v>
      </c>
      <c r="W34" s="1">
        <v>498.47512817382812</v>
      </c>
      <c r="X34" s="1">
        <v>25.163373947143555</v>
      </c>
      <c r="Y34" s="1">
        <v>25.730348587036133</v>
      </c>
      <c r="Z34" s="1">
        <v>56.762676239013672</v>
      </c>
      <c r="AA34" s="1">
        <v>58.041637420654297</v>
      </c>
      <c r="AB34" s="1">
        <v>500.00143432617188</v>
      </c>
      <c r="AC34" s="1">
        <v>115.08283233642578</v>
      </c>
      <c r="AD34" s="1">
        <v>9.4292618334293365E-2</v>
      </c>
      <c r="AE34" s="1">
        <v>98.987548828125</v>
      </c>
      <c r="AF34" s="1">
        <v>-2.0938353538513184</v>
      </c>
      <c r="AG34" s="1">
        <v>0.22549377381801605</v>
      </c>
      <c r="AH34" s="1">
        <v>3.2817881554365158E-2</v>
      </c>
      <c r="AI34" s="1">
        <v>1.6741730505600572E-3</v>
      </c>
      <c r="AJ34" s="1">
        <v>2.5125658139586449E-2</v>
      </c>
      <c r="AK34" s="1">
        <v>2.7840638067573309E-3</v>
      </c>
      <c r="AL34" s="1">
        <v>0.75</v>
      </c>
      <c r="AM34" s="1">
        <v>-1.355140209197998</v>
      </c>
      <c r="AN34" s="1">
        <v>7.355140209197998</v>
      </c>
      <c r="AO34" s="1">
        <v>1</v>
      </c>
      <c r="AP34" s="1">
        <v>0</v>
      </c>
      <c r="AQ34" s="1">
        <v>0.15999999642372131</v>
      </c>
      <c r="AR34" s="1">
        <v>111115</v>
      </c>
      <c r="AS34">
        <f t="shared" si="36"/>
        <v>2.5000071716308589</v>
      </c>
      <c r="AT34">
        <f t="shared" si="37"/>
        <v>1.45487510958448E-3</v>
      </c>
      <c r="AU34">
        <f t="shared" si="38"/>
        <v>302.85405197143552</v>
      </c>
      <c r="AV34">
        <f t="shared" si="39"/>
        <v>303.66534461975095</v>
      </c>
      <c r="AW34">
        <f t="shared" si="40"/>
        <v>18.413252762259845</v>
      </c>
      <c r="AX34">
        <f t="shared" si="41"/>
        <v>-0.13718995389125951</v>
      </c>
      <c r="AY34">
        <f t="shared" si="42"/>
        <v>4.1885605744714116</v>
      </c>
      <c r="AZ34">
        <f t="shared" si="43"/>
        <v>42.314014480186117</v>
      </c>
      <c r="BA34">
        <f t="shared" si="44"/>
        <v>16.583665893149984</v>
      </c>
      <c r="BB34">
        <f t="shared" si="45"/>
        <v>30.109698295593262</v>
      </c>
      <c r="BC34">
        <f t="shared" si="46"/>
        <v>4.2873686028322391</v>
      </c>
      <c r="BD34">
        <f t="shared" si="47"/>
        <v>8.4744657396768147E-2</v>
      </c>
      <c r="BE34">
        <f t="shared" si="48"/>
        <v>2.5469841371239164</v>
      </c>
      <c r="BF34">
        <f t="shared" si="49"/>
        <v>1.7403844657083227</v>
      </c>
      <c r="BG34">
        <f t="shared" si="50"/>
        <v>5.3104688204059759E-2</v>
      </c>
      <c r="BH34">
        <f t="shared" si="51"/>
        <v>42.176898042380124</v>
      </c>
      <c r="BI34">
        <f t="shared" si="52"/>
        <v>0.85477255988202605</v>
      </c>
      <c r="BJ34">
        <f t="shared" si="53"/>
        <v>60.167977905977644</v>
      </c>
      <c r="BK34">
        <f t="shared" si="54"/>
        <v>497.55326089640482</v>
      </c>
      <c r="BL34">
        <f t="shared" si="55"/>
        <v>3.8355979630451892E-3</v>
      </c>
    </row>
    <row r="35" spans="1:64" x14ac:dyDescent="0.2">
      <c r="A35" s="1">
        <v>20</v>
      </c>
      <c r="B35" s="1" t="s">
        <v>123</v>
      </c>
      <c r="C35" s="1" t="s">
        <v>93</v>
      </c>
      <c r="D35" s="1" t="s">
        <v>124</v>
      </c>
      <c r="E35" s="1" t="s">
        <v>118</v>
      </c>
      <c r="F35" s="1" t="s">
        <v>85</v>
      </c>
      <c r="G35" s="1">
        <v>3894.4999992763624</v>
      </c>
      <c r="H35" s="1">
        <v>0</v>
      </c>
      <c r="I35">
        <f t="shared" si="28"/>
        <v>1.2407536253047757</v>
      </c>
      <c r="J35">
        <f t="shared" si="29"/>
        <v>5.7666804508712782E-2</v>
      </c>
      <c r="K35">
        <f t="shared" si="30"/>
        <v>451.29670312165564</v>
      </c>
      <c r="L35">
        <f t="shared" si="31"/>
        <v>0.99118383050834336</v>
      </c>
      <c r="M35">
        <f t="shared" si="32"/>
        <v>1.6639157486404037</v>
      </c>
      <c r="N35">
        <f t="shared" si="33"/>
        <v>29.741643905639648</v>
      </c>
      <c r="O35" s="1">
        <v>2</v>
      </c>
      <c r="P35">
        <f t="shared" si="34"/>
        <v>4.644859790802002</v>
      </c>
      <c r="Q35" s="1">
        <v>0</v>
      </c>
      <c r="R35">
        <f t="shared" si="35"/>
        <v>4.644859790802002</v>
      </c>
      <c r="S35" s="1">
        <v>30.509040832519531</v>
      </c>
      <c r="T35" s="1">
        <v>29.741643905639648</v>
      </c>
      <c r="U35" s="1">
        <v>30.579746246337891</v>
      </c>
      <c r="V35" s="1">
        <v>499.99246215820312</v>
      </c>
      <c r="W35" s="1">
        <v>499.2982177734375</v>
      </c>
      <c r="X35" s="1">
        <v>25.21074104309082</v>
      </c>
      <c r="Y35" s="1">
        <v>25.597057342529297</v>
      </c>
      <c r="Z35" s="1">
        <v>56.888412475585938</v>
      </c>
      <c r="AA35" s="1">
        <v>57.760143280029297</v>
      </c>
      <c r="AB35" s="1">
        <v>500.01123046875</v>
      </c>
      <c r="AC35" s="1">
        <v>115.13742828369141</v>
      </c>
      <c r="AD35" s="1">
        <v>2.2503591608256102E-3</v>
      </c>
      <c r="AE35" s="1">
        <v>98.984710693359375</v>
      </c>
      <c r="AF35" s="1">
        <v>-2.2122054100036621</v>
      </c>
      <c r="AG35" s="1">
        <v>0.22940383851528168</v>
      </c>
      <c r="AH35" s="1">
        <v>2.1997774019837379E-2</v>
      </c>
      <c r="AI35" s="1">
        <v>1.6449308022856712E-3</v>
      </c>
      <c r="AJ35" s="1">
        <v>2.2621983662247658E-2</v>
      </c>
      <c r="AK35" s="1">
        <v>3.0570020899176598E-3</v>
      </c>
      <c r="AL35" s="1">
        <v>0.5</v>
      </c>
      <c r="AM35" s="1">
        <v>-1.355140209197998</v>
      </c>
      <c r="AN35" s="1">
        <v>7.355140209197998</v>
      </c>
      <c r="AO35" s="1">
        <v>1</v>
      </c>
      <c r="AP35" s="1">
        <v>0</v>
      </c>
      <c r="AQ35" s="1">
        <v>0.15999999642372131</v>
      </c>
      <c r="AR35" s="1">
        <v>111115</v>
      </c>
      <c r="AS35">
        <f t="shared" si="36"/>
        <v>2.5000561523437494</v>
      </c>
      <c r="AT35">
        <f t="shared" si="37"/>
        <v>9.9118383050834338E-4</v>
      </c>
      <c r="AU35">
        <f t="shared" si="38"/>
        <v>302.89164390563963</v>
      </c>
      <c r="AV35">
        <f t="shared" si="39"/>
        <v>303.65904083251951</v>
      </c>
      <c r="AW35">
        <f t="shared" si="40"/>
        <v>18.421988113627094</v>
      </c>
      <c r="AX35">
        <f t="shared" si="41"/>
        <v>-6.122614556570051E-2</v>
      </c>
      <c r="AY35">
        <f t="shared" si="42"/>
        <v>4.1976330642919963</v>
      </c>
      <c r="AZ35">
        <f t="shared" si="43"/>
        <v>42.406883193260725</v>
      </c>
      <c r="BA35">
        <f t="shared" si="44"/>
        <v>16.809825850731428</v>
      </c>
      <c r="BB35">
        <f t="shared" si="45"/>
        <v>30.12534236907959</v>
      </c>
      <c r="BC35">
        <f t="shared" si="46"/>
        <v>4.2912195472310648</v>
      </c>
      <c r="BD35">
        <f t="shared" si="47"/>
        <v>5.6959639907971947E-2</v>
      </c>
      <c r="BE35">
        <f t="shared" si="48"/>
        <v>2.5337173156515926</v>
      </c>
      <c r="BF35">
        <f t="shared" si="49"/>
        <v>1.7575022315794722</v>
      </c>
      <c r="BG35">
        <f t="shared" si="50"/>
        <v>3.5662640964570509E-2</v>
      </c>
      <c r="BH35">
        <f t="shared" si="51"/>
        <v>44.671473595363977</v>
      </c>
      <c r="BI35">
        <f t="shared" si="52"/>
        <v>0.90386203486597838</v>
      </c>
      <c r="BJ35">
        <f t="shared" si="53"/>
        <v>59.468566112159579</v>
      </c>
      <c r="BK35">
        <f t="shared" si="54"/>
        <v>498.93760034479556</v>
      </c>
      <c r="BL35">
        <f t="shared" si="55"/>
        <v>1.4788590586147113E-3</v>
      </c>
    </row>
    <row r="36" spans="1:64" x14ac:dyDescent="0.2">
      <c r="A36" s="1">
        <v>21</v>
      </c>
      <c r="B36" s="1" t="s">
        <v>125</v>
      </c>
      <c r="C36" s="1" t="s">
        <v>82</v>
      </c>
      <c r="D36" s="1" t="s">
        <v>126</v>
      </c>
      <c r="E36" s="1" t="s">
        <v>118</v>
      </c>
      <c r="F36" s="1" t="s">
        <v>85</v>
      </c>
      <c r="G36" s="1">
        <v>4057.4999992763624</v>
      </c>
      <c r="H36" s="1">
        <v>0</v>
      </c>
      <c r="I36">
        <f t="shared" si="28"/>
        <v>1.5732194903238765</v>
      </c>
      <c r="J36">
        <f t="shared" si="29"/>
        <v>3.1628915261908759E-2</v>
      </c>
      <c r="K36">
        <f t="shared" si="30"/>
        <v>406.67434768193999</v>
      </c>
      <c r="L36">
        <f t="shared" si="31"/>
        <v>0.54916202835234096</v>
      </c>
      <c r="M36">
        <f t="shared" si="32"/>
        <v>1.6719936282536501</v>
      </c>
      <c r="N36">
        <f t="shared" si="33"/>
        <v>29.656103134155273</v>
      </c>
      <c r="O36" s="1">
        <v>2</v>
      </c>
      <c r="P36">
        <f t="shared" si="34"/>
        <v>4.644859790802002</v>
      </c>
      <c r="Q36" s="1">
        <v>0</v>
      </c>
      <c r="R36">
        <f t="shared" si="35"/>
        <v>4.644859790802002</v>
      </c>
      <c r="S36" s="1">
        <v>30.385044097900391</v>
      </c>
      <c r="T36" s="1">
        <v>29.656103134155273</v>
      </c>
      <c r="U36" s="1">
        <v>30.465482711791992</v>
      </c>
      <c r="V36" s="1">
        <v>500.11981201171875</v>
      </c>
      <c r="W36" s="1">
        <v>499.38082885742188</v>
      </c>
      <c r="X36" s="1">
        <v>25.092199325561523</v>
      </c>
      <c r="Y36" s="1">
        <v>25.306304931640625</v>
      </c>
      <c r="Z36" s="1">
        <v>57.026168823242188</v>
      </c>
      <c r="AA36" s="1">
        <v>57.512760162353516</v>
      </c>
      <c r="AB36" s="1">
        <v>500.00070190429688</v>
      </c>
      <c r="AC36" s="1">
        <v>115.43901824951172</v>
      </c>
      <c r="AD36" s="1">
        <v>7.7763088047504425E-2</v>
      </c>
      <c r="AE36" s="1">
        <v>98.987968444824219</v>
      </c>
      <c r="AF36" s="1">
        <v>-2.2736632823944092</v>
      </c>
      <c r="AG36" s="1">
        <v>0.23264490067958832</v>
      </c>
      <c r="AH36" s="1">
        <v>9.4662986695766449E-2</v>
      </c>
      <c r="AI36" s="1">
        <v>4.8779635690152645E-3</v>
      </c>
      <c r="AJ36" s="1">
        <v>0.11877517402172089</v>
      </c>
      <c r="AK36" s="1">
        <v>5.3167534060776234E-3</v>
      </c>
      <c r="AL36" s="1">
        <v>0.75</v>
      </c>
      <c r="AM36" s="1">
        <v>-1.355140209197998</v>
      </c>
      <c r="AN36" s="1">
        <v>7.355140209197998</v>
      </c>
      <c r="AO36" s="1">
        <v>1</v>
      </c>
      <c r="AP36" s="1">
        <v>0</v>
      </c>
      <c r="AQ36" s="1">
        <v>0.15999999642372131</v>
      </c>
      <c r="AR36" s="1">
        <v>111115</v>
      </c>
      <c r="AS36">
        <f t="shared" si="36"/>
        <v>2.5000035095214841</v>
      </c>
      <c r="AT36">
        <f t="shared" si="37"/>
        <v>5.4916202835234094E-4</v>
      </c>
      <c r="AU36">
        <f t="shared" si="38"/>
        <v>302.80610313415525</v>
      </c>
      <c r="AV36">
        <f t="shared" si="39"/>
        <v>303.53504409790037</v>
      </c>
      <c r="AW36">
        <f t="shared" si="40"/>
        <v>18.470242507079774</v>
      </c>
      <c r="AX36">
        <f t="shared" si="41"/>
        <v>1.1453217007318861E-2</v>
      </c>
      <c r="AY36">
        <f t="shared" si="42"/>
        <v>4.1770133422819917</v>
      </c>
      <c r="AZ36">
        <f t="shared" si="43"/>
        <v>42.197182222304669</v>
      </c>
      <c r="BA36">
        <f t="shared" si="44"/>
        <v>16.890877290664044</v>
      </c>
      <c r="BB36">
        <f t="shared" si="45"/>
        <v>30.020573616027832</v>
      </c>
      <c r="BC36">
        <f t="shared" si="46"/>
        <v>4.2654870740532465</v>
      </c>
      <c r="BD36">
        <f t="shared" si="47"/>
        <v>3.1414996584130744E-2</v>
      </c>
      <c r="BE36">
        <f t="shared" si="48"/>
        <v>2.5050197140283417</v>
      </c>
      <c r="BF36">
        <f t="shared" si="49"/>
        <v>1.7604673600249048</v>
      </c>
      <c r="BG36">
        <f t="shared" si="50"/>
        <v>1.9653480711330128E-2</v>
      </c>
      <c r="BH36">
        <f t="shared" si="51"/>
        <v>40.255867495659345</v>
      </c>
      <c r="BI36">
        <f t="shared" si="52"/>
        <v>0.81435714825578442</v>
      </c>
      <c r="BJ36">
        <f t="shared" si="53"/>
        <v>58.853513999057625</v>
      </c>
      <c r="BK36">
        <f t="shared" si="54"/>
        <v>498.92358226493207</v>
      </c>
      <c r="BL36">
        <f t="shared" si="55"/>
        <v>1.8557851059483668E-3</v>
      </c>
    </row>
    <row r="37" spans="1:64" x14ac:dyDescent="0.2">
      <c r="A37" s="1">
        <v>22</v>
      </c>
      <c r="B37" s="1" t="s">
        <v>127</v>
      </c>
      <c r="C37" s="1" t="s">
        <v>82</v>
      </c>
      <c r="D37" s="1" t="s">
        <v>128</v>
      </c>
      <c r="E37" s="1" t="s">
        <v>118</v>
      </c>
      <c r="F37" s="1" t="s">
        <v>85</v>
      </c>
      <c r="G37" s="1">
        <v>4202.4999992763624</v>
      </c>
      <c r="H37" s="1">
        <v>0</v>
      </c>
      <c r="I37">
        <f t="shared" si="28"/>
        <v>2.3654752843069873</v>
      </c>
      <c r="J37">
        <f t="shared" si="29"/>
        <v>4.9938739315741061E-2</v>
      </c>
      <c r="K37">
        <f t="shared" si="30"/>
        <v>409.70011988369015</v>
      </c>
      <c r="L37">
        <f t="shared" si="31"/>
        <v>0.86508131764713192</v>
      </c>
      <c r="M37">
        <f t="shared" si="32"/>
        <v>1.6747618275943328</v>
      </c>
      <c r="N37">
        <f t="shared" si="33"/>
        <v>29.651178359985352</v>
      </c>
      <c r="O37" s="1">
        <v>2</v>
      </c>
      <c r="P37">
        <f t="shared" si="34"/>
        <v>4.644859790802002</v>
      </c>
      <c r="Q37" s="1">
        <v>0</v>
      </c>
      <c r="R37">
        <f t="shared" si="35"/>
        <v>4.644859790802002</v>
      </c>
      <c r="S37" s="1">
        <v>30.370594024658203</v>
      </c>
      <c r="T37" s="1">
        <v>29.651178359985352</v>
      </c>
      <c r="U37" s="1">
        <v>30.438837051391602</v>
      </c>
      <c r="V37" s="1">
        <v>500.01214599609375</v>
      </c>
      <c r="W37" s="1">
        <v>498.89334106445312</v>
      </c>
      <c r="X37" s="1">
        <v>24.928722381591797</v>
      </c>
      <c r="Y37" s="1">
        <v>25.266006469726562</v>
      </c>
      <c r="Z37" s="1">
        <v>56.702377319335938</v>
      </c>
      <c r="AA37" s="1">
        <v>57.469558715820312</v>
      </c>
      <c r="AB37" s="1">
        <v>500.00827026367188</v>
      </c>
      <c r="AC37" s="1">
        <v>114.95529937744141</v>
      </c>
      <c r="AD37" s="1">
        <v>1.1381517164409161E-2</v>
      </c>
      <c r="AE37" s="1">
        <v>98.989410400390625</v>
      </c>
      <c r="AF37" s="1">
        <v>-2.2644102573394775</v>
      </c>
      <c r="AG37" s="1">
        <v>0.23267264664173126</v>
      </c>
      <c r="AH37" s="1">
        <v>4.1022609919309616E-2</v>
      </c>
      <c r="AI37" s="1">
        <v>3.041016636416316E-3</v>
      </c>
      <c r="AJ37" s="1">
        <v>4.5897606760263443E-2</v>
      </c>
      <c r="AK37" s="1">
        <v>1.7279478488489985E-3</v>
      </c>
      <c r="AL37" s="1">
        <v>0.75</v>
      </c>
      <c r="AM37" s="1">
        <v>-1.355140209197998</v>
      </c>
      <c r="AN37" s="1">
        <v>7.355140209197998</v>
      </c>
      <c r="AO37" s="1">
        <v>1</v>
      </c>
      <c r="AP37" s="1">
        <v>0</v>
      </c>
      <c r="AQ37" s="1">
        <v>0.15999999642372131</v>
      </c>
      <c r="AR37" s="1">
        <v>111115</v>
      </c>
      <c r="AS37">
        <f t="shared" si="36"/>
        <v>2.5000413513183588</v>
      </c>
      <c r="AT37">
        <f t="shared" si="37"/>
        <v>8.6508131764713187E-4</v>
      </c>
      <c r="AU37">
        <f t="shared" si="38"/>
        <v>302.80117835998533</v>
      </c>
      <c r="AV37">
        <f t="shared" si="39"/>
        <v>303.52059402465818</v>
      </c>
      <c r="AW37">
        <f t="shared" si="40"/>
        <v>18.392847489278438</v>
      </c>
      <c r="AX37">
        <f t="shared" si="41"/>
        <v>-4.2380037306669172E-2</v>
      </c>
      <c r="AY37">
        <f t="shared" si="42"/>
        <v>4.17582891120502</v>
      </c>
      <c r="AZ37">
        <f t="shared" si="43"/>
        <v>42.184602315689126</v>
      </c>
      <c r="BA37">
        <f t="shared" si="44"/>
        <v>16.918595845962564</v>
      </c>
      <c r="BB37">
        <f t="shared" si="45"/>
        <v>30.010886192321777</v>
      </c>
      <c r="BC37">
        <f t="shared" si="46"/>
        <v>4.2631145319380659</v>
      </c>
      <c r="BD37">
        <f t="shared" si="47"/>
        <v>4.9407539165522263E-2</v>
      </c>
      <c r="BE37">
        <f t="shared" si="48"/>
        <v>2.5010670836106872</v>
      </c>
      <c r="BF37">
        <f t="shared" si="49"/>
        <v>1.7620474483273787</v>
      </c>
      <c r="BG37">
        <f t="shared" si="50"/>
        <v>3.0927001648677125E-2</v>
      </c>
      <c r="BH37">
        <f t="shared" si="51"/>
        <v>40.555973308255844</v>
      </c>
      <c r="BI37">
        <f t="shared" si="52"/>
        <v>0.82121785592395813</v>
      </c>
      <c r="BJ37">
        <f t="shared" si="53"/>
        <v>58.935607791528554</v>
      </c>
      <c r="BK37">
        <f t="shared" si="54"/>
        <v>498.20583018626945</v>
      </c>
      <c r="BL37">
        <f t="shared" si="55"/>
        <v>2.7982555632548125E-3</v>
      </c>
    </row>
    <row r="38" spans="1:64" x14ac:dyDescent="0.2">
      <c r="A38" s="1">
        <v>23</v>
      </c>
      <c r="B38" s="1" t="s">
        <v>129</v>
      </c>
      <c r="C38" s="1" t="s">
        <v>93</v>
      </c>
      <c r="D38" s="1" t="s">
        <v>130</v>
      </c>
      <c r="E38" s="1" t="s">
        <v>131</v>
      </c>
      <c r="F38" s="1" t="s">
        <v>85</v>
      </c>
      <c r="G38" s="1">
        <v>4368.4999992763624</v>
      </c>
      <c r="H38" s="1">
        <v>0</v>
      </c>
      <c r="I38">
        <f t="shared" si="28"/>
        <v>4.3609354572901227</v>
      </c>
      <c r="J38">
        <f t="shared" si="29"/>
        <v>0.1172761356494457</v>
      </c>
      <c r="K38">
        <f t="shared" si="30"/>
        <v>424.26566393731019</v>
      </c>
      <c r="L38">
        <f t="shared" si="31"/>
        <v>1.9533910284825393</v>
      </c>
      <c r="M38">
        <f t="shared" si="32"/>
        <v>1.6331405177918055</v>
      </c>
      <c r="N38">
        <f t="shared" si="33"/>
        <v>29.645278930664062</v>
      </c>
      <c r="O38" s="1">
        <v>2</v>
      </c>
      <c r="P38">
        <f t="shared" si="34"/>
        <v>4.644859790802002</v>
      </c>
      <c r="Q38" s="1">
        <v>0</v>
      </c>
      <c r="R38">
        <f t="shared" si="35"/>
        <v>4.644859790802002</v>
      </c>
      <c r="S38" s="1">
        <v>30.424016952514648</v>
      </c>
      <c r="T38" s="1">
        <v>29.645278930664062</v>
      </c>
      <c r="U38" s="1">
        <v>30.476299285888672</v>
      </c>
      <c r="V38" s="1">
        <v>499.73086547851562</v>
      </c>
      <c r="W38" s="1">
        <v>497.59768676757812</v>
      </c>
      <c r="X38" s="1">
        <v>24.910066604614258</v>
      </c>
      <c r="Y38" s="1">
        <v>25.671365737915039</v>
      </c>
      <c r="Z38" s="1">
        <v>56.488555908203125</v>
      </c>
      <c r="AA38" s="1">
        <v>58.214954376220703</v>
      </c>
      <c r="AB38" s="1">
        <v>499.99920654296875</v>
      </c>
      <c r="AC38" s="1">
        <v>115.10211944580078</v>
      </c>
      <c r="AD38" s="1">
        <v>8.6548244580626488E-3</v>
      </c>
      <c r="AE38" s="1">
        <v>98.992393493652344</v>
      </c>
      <c r="AF38" s="1">
        <v>-2.1232314109802246</v>
      </c>
      <c r="AG38" s="1">
        <v>0.23588071763515472</v>
      </c>
      <c r="AH38" s="1">
        <v>6.8442471325397491E-2</v>
      </c>
      <c r="AI38" s="1">
        <v>3.9967233315110207E-3</v>
      </c>
      <c r="AJ38" s="1">
        <v>6.806570291519165E-2</v>
      </c>
      <c r="AK38" s="1">
        <v>3.3346118871122599E-3</v>
      </c>
      <c r="AL38" s="1">
        <v>0.75</v>
      </c>
      <c r="AM38" s="1">
        <v>-1.355140209197998</v>
      </c>
      <c r="AN38" s="1">
        <v>7.355140209197998</v>
      </c>
      <c r="AO38" s="1">
        <v>1</v>
      </c>
      <c r="AP38" s="1">
        <v>0</v>
      </c>
      <c r="AQ38" s="1">
        <v>0.15999999642372131</v>
      </c>
      <c r="AR38" s="1">
        <v>111115</v>
      </c>
      <c r="AS38">
        <f t="shared" si="36"/>
        <v>2.4999960327148436</v>
      </c>
      <c r="AT38">
        <f t="shared" si="37"/>
        <v>1.9533910284825393E-3</v>
      </c>
      <c r="AU38">
        <f t="shared" si="38"/>
        <v>302.79527893066404</v>
      </c>
      <c r="AV38">
        <f t="shared" si="39"/>
        <v>303.57401695251463</v>
      </c>
      <c r="AW38">
        <f t="shared" si="40"/>
        <v>18.416338699690868</v>
      </c>
      <c r="AX38">
        <f t="shared" si="41"/>
        <v>-0.22248949667237761</v>
      </c>
      <c r="AY38">
        <f t="shared" si="42"/>
        <v>4.1744104564389559</v>
      </c>
      <c r="AZ38">
        <f t="shared" si="43"/>
        <v>42.16900217395623</v>
      </c>
      <c r="BA38">
        <f t="shared" si="44"/>
        <v>16.497636436041191</v>
      </c>
      <c r="BB38">
        <f t="shared" si="45"/>
        <v>30.034647941589355</v>
      </c>
      <c r="BC38">
        <f t="shared" si="46"/>
        <v>4.2689360604239699</v>
      </c>
      <c r="BD38">
        <f t="shared" si="47"/>
        <v>0.11438800053417697</v>
      </c>
      <c r="BE38">
        <f t="shared" si="48"/>
        <v>2.5412699386471505</v>
      </c>
      <c r="BF38">
        <f t="shared" si="49"/>
        <v>1.7276661217768194</v>
      </c>
      <c r="BG38">
        <f t="shared" si="50"/>
        <v>7.1746490190850137E-2</v>
      </c>
      <c r="BH38">
        <f t="shared" si="51"/>
        <v>41.999073550327878</v>
      </c>
      <c r="BI38">
        <f t="shared" si="52"/>
        <v>0.85262788638219611</v>
      </c>
      <c r="BJ38">
        <f t="shared" si="53"/>
        <v>60.500989422680142</v>
      </c>
      <c r="BK38">
        <f t="shared" si="54"/>
        <v>496.3302076331164</v>
      </c>
      <c r="BL38">
        <f t="shared" si="55"/>
        <v>5.3158342151427085E-3</v>
      </c>
    </row>
    <row r="39" spans="1:64" x14ac:dyDescent="0.2">
      <c r="A39" s="1">
        <v>24</v>
      </c>
      <c r="B39" s="1" t="s">
        <v>132</v>
      </c>
      <c r="C39" s="1" t="s">
        <v>93</v>
      </c>
      <c r="D39" s="1" t="s">
        <v>93</v>
      </c>
      <c r="E39" s="1" t="s">
        <v>131</v>
      </c>
      <c r="F39" s="1" t="s">
        <v>85</v>
      </c>
      <c r="G39" s="1">
        <v>4564.4999992763624</v>
      </c>
      <c r="H39" s="1">
        <v>0</v>
      </c>
      <c r="I39">
        <f t="shared" si="28"/>
        <v>2.2481466350045229</v>
      </c>
      <c r="J39">
        <f t="shared" si="29"/>
        <v>3.288006065558001E-2</v>
      </c>
      <c r="K39">
        <f t="shared" si="30"/>
        <v>376.49449265767271</v>
      </c>
      <c r="L39">
        <f t="shared" si="31"/>
        <v>0.58377562931582982</v>
      </c>
      <c r="M39">
        <f t="shared" si="32"/>
        <v>1.710255626251231</v>
      </c>
      <c r="N39">
        <f t="shared" si="33"/>
        <v>29.73558235168457</v>
      </c>
      <c r="O39" s="1">
        <v>2</v>
      </c>
      <c r="P39">
        <f t="shared" si="34"/>
        <v>4.644859790802002</v>
      </c>
      <c r="Q39" s="1">
        <v>0</v>
      </c>
      <c r="R39">
        <f t="shared" si="35"/>
        <v>4.644859790802002</v>
      </c>
      <c r="S39" s="1">
        <v>30.461719512939453</v>
      </c>
      <c r="T39" s="1">
        <v>29.73558235168457</v>
      </c>
      <c r="U39" s="1">
        <v>30.518928527832031</v>
      </c>
      <c r="V39" s="1">
        <v>500.08367919921875</v>
      </c>
      <c r="W39" s="1">
        <v>499.06790161132812</v>
      </c>
      <c r="X39" s="1">
        <v>24.884908676147461</v>
      </c>
      <c r="Y39" s="1">
        <v>25.112550735473633</v>
      </c>
      <c r="Z39" s="1">
        <v>56.308963775634766</v>
      </c>
      <c r="AA39" s="1">
        <v>56.824066162109375</v>
      </c>
      <c r="AB39" s="1">
        <v>500.00912475585938</v>
      </c>
      <c r="AC39" s="1">
        <v>115.09598541259766</v>
      </c>
      <c r="AD39" s="1">
        <v>8.2955256104469299E-2</v>
      </c>
      <c r="AE39" s="1">
        <v>98.990875244140625</v>
      </c>
      <c r="AF39" s="1">
        <v>-2.2724745273590088</v>
      </c>
      <c r="AG39" s="1">
        <v>0.23727251589298248</v>
      </c>
      <c r="AH39" s="1">
        <v>0.10511460155248642</v>
      </c>
      <c r="AI39" s="1">
        <v>6.402408704161644E-3</v>
      </c>
      <c r="AJ39" s="1">
        <v>0.1320531964302063</v>
      </c>
      <c r="AK39" s="1">
        <v>5.4995422251522541E-3</v>
      </c>
      <c r="AL39" s="1">
        <v>0.75</v>
      </c>
      <c r="AM39" s="1">
        <v>-1.355140209197998</v>
      </c>
      <c r="AN39" s="1">
        <v>7.355140209197998</v>
      </c>
      <c r="AO39" s="1">
        <v>1</v>
      </c>
      <c r="AP39" s="1">
        <v>0</v>
      </c>
      <c r="AQ39" s="1">
        <v>0.15999999642372131</v>
      </c>
      <c r="AR39" s="1">
        <v>111115</v>
      </c>
      <c r="AS39">
        <f t="shared" si="36"/>
        <v>2.5000456237792967</v>
      </c>
      <c r="AT39">
        <f t="shared" si="37"/>
        <v>5.8377562931582984E-4</v>
      </c>
      <c r="AU39">
        <f t="shared" si="38"/>
        <v>302.88558235168455</v>
      </c>
      <c r="AV39">
        <f t="shared" si="39"/>
        <v>303.61171951293943</v>
      </c>
      <c r="AW39">
        <f t="shared" si="40"/>
        <v>18.415357254400305</v>
      </c>
      <c r="AX39">
        <f t="shared" si="41"/>
        <v>5.3234205280958628E-3</v>
      </c>
      <c r="AY39">
        <f t="shared" si="42"/>
        <v>4.1961690031686532</v>
      </c>
      <c r="AZ39">
        <f t="shared" si="43"/>
        <v>42.389452490642853</v>
      </c>
      <c r="BA39">
        <f t="shared" si="44"/>
        <v>17.27690175516922</v>
      </c>
      <c r="BB39">
        <f t="shared" si="45"/>
        <v>30.098650932312012</v>
      </c>
      <c r="BC39">
        <f t="shared" si="46"/>
        <v>4.2846509989765709</v>
      </c>
      <c r="BD39">
        <f t="shared" si="47"/>
        <v>3.2648945111953161E-2</v>
      </c>
      <c r="BE39">
        <f t="shared" si="48"/>
        <v>2.4859133769174222</v>
      </c>
      <c r="BF39">
        <f t="shared" si="49"/>
        <v>1.7987376220591487</v>
      </c>
      <c r="BG39">
        <f t="shared" si="50"/>
        <v>2.0426229883277532E-2</v>
      </c>
      <c r="BH39">
        <f t="shared" si="51"/>
        <v>37.2695193527817</v>
      </c>
      <c r="BI39">
        <f t="shared" si="52"/>
        <v>0.75439532665213349</v>
      </c>
      <c r="BJ39">
        <f t="shared" si="53"/>
        <v>58.115287045697386</v>
      </c>
      <c r="BK39">
        <f t="shared" si="54"/>
        <v>498.41449158520288</v>
      </c>
      <c r="BL39">
        <f t="shared" si="55"/>
        <v>2.6213460727951545E-3</v>
      </c>
    </row>
    <row r="40" spans="1:64" x14ac:dyDescent="0.2">
      <c r="A40" s="1">
        <v>25</v>
      </c>
      <c r="B40" s="1" t="s">
        <v>133</v>
      </c>
      <c r="C40" s="1" t="s">
        <v>87</v>
      </c>
      <c r="D40" s="1" t="s">
        <v>134</v>
      </c>
      <c r="E40" s="1" t="s">
        <v>131</v>
      </c>
      <c r="F40" s="1" t="s">
        <v>85</v>
      </c>
      <c r="G40" s="1">
        <v>4690.9999992419034</v>
      </c>
      <c r="H40" s="1">
        <v>0</v>
      </c>
      <c r="I40">
        <f t="shared" si="28"/>
        <v>2.0821722827830702</v>
      </c>
      <c r="J40">
        <f t="shared" si="29"/>
        <v>0.20099704982440361</v>
      </c>
      <c r="K40">
        <f t="shared" si="30"/>
        <v>469.01193249102238</v>
      </c>
      <c r="L40">
        <f t="shared" si="31"/>
        <v>3.0792384209382324</v>
      </c>
      <c r="M40">
        <f t="shared" si="32"/>
        <v>1.5289588545426662</v>
      </c>
      <c r="N40">
        <f t="shared" si="33"/>
        <v>29.311817169189453</v>
      </c>
      <c r="O40" s="1">
        <v>2</v>
      </c>
      <c r="P40">
        <f t="shared" si="34"/>
        <v>4.644859790802002</v>
      </c>
      <c r="Q40" s="1">
        <v>0</v>
      </c>
      <c r="R40">
        <f t="shared" si="35"/>
        <v>4.644859790802002</v>
      </c>
      <c r="S40" s="1">
        <v>30.296075820922852</v>
      </c>
      <c r="T40" s="1">
        <v>29.311817169189453</v>
      </c>
      <c r="U40" s="1">
        <v>30.391864776611328</v>
      </c>
      <c r="V40" s="1">
        <v>499.94473266601562</v>
      </c>
      <c r="W40" s="1">
        <v>498.49783325195312</v>
      </c>
      <c r="X40" s="1">
        <v>24.720638275146484</v>
      </c>
      <c r="Y40" s="1">
        <v>25.920434951782227</v>
      </c>
      <c r="Z40" s="1">
        <v>56.471992492675781</v>
      </c>
      <c r="AA40" s="1">
        <v>59.212814331054688</v>
      </c>
      <c r="AB40" s="1">
        <v>499.98858642578125</v>
      </c>
      <c r="AC40" s="1">
        <v>115.36460876464844</v>
      </c>
      <c r="AD40" s="1">
        <v>3.4315638244152069E-2</v>
      </c>
      <c r="AE40" s="1">
        <v>98.993476867675781</v>
      </c>
      <c r="AF40" s="1">
        <v>-2.3656966686248779</v>
      </c>
      <c r="AG40" s="1">
        <v>0.2289230078458786</v>
      </c>
      <c r="AH40" s="1">
        <v>8.6015574634075165E-2</v>
      </c>
      <c r="AI40" s="1">
        <v>4.6047575771808624E-2</v>
      </c>
      <c r="AJ40" s="1">
        <v>9.4190135598182678E-2</v>
      </c>
      <c r="AK40" s="1">
        <v>4.4281162321567535E-2</v>
      </c>
      <c r="AL40" s="1">
        <v>0.5</v>
      </c>
      <c r="AM40" s="1">
        <v>-1.355140209197998</v>
      </c>
      <c r="AN40" s="1">
        <v>7.355140209197998</v>
      </c>
      <c r="AO40" s="1">
        <v>1</v>
      </c>
      <c r="AP40" s="1">
        <v>0</v>
      </c>
      <c r="AQ40" s="1">
        <v>0.15999999642372131</v>
      </c>
      <c r="AR40" s="1">
        <v>111115</v>
      </c>
      <c r="AS40">
        <f t="shared" si="36"/>
        <v>2.4999429321289059</v>
      </c>
      <c r="AT40">
        <f t="shared" si="37"/>
        <v>3.0792384209382324E-3</v>
      </c>
      <c r="AU40">
        <f t="shared" si="38"/>
        <v>302.46181716918943</v>
      </c>
      <c r="AV40">
        <f t="shared" si="39"/>
        <v>303.44607582092283</v>
      </c>
      <c r="AW40">
        <f t="shared" si="40"/>
        <v>18.458336989767758</v>
      </c>
      <c r="AX40">
        <f t="shared" si="41"/>
        <v>-0.40231691459784624</v>
      </c>
      <c r="AY40">
        <f t="shared" si="42"/>
        <v>4.0949128323420148</v>
      </c>
      <c r="AZ40">
        <f t="shared" si="43"/>
        <v>41.365481463143979</v>
      </c>
      <c r="BA40">
        <f t="shared" si="44"/>
        <v>15.445046511361753</v>
      </c>
      <c r="BB40">
        <f t="shared" si="45"/>
        <v>29.803946495056152</v>
      </c>
      <c r="BC40">
        <f t="shared" si="46"/>
        <v>4.2127069784593996</v>
      </c>
      <c r="BD40">
        <f t="shared" si="47"/>
        <v>0.19266006931366872</v>
      </c>
      <c r="BE40">
        <f t="shared" si="48"/>
        <v>2.5659539777993485</v>
      </c>
      <c r="BF40">
        <f t="shared" si="49"/>
        <v>1.646753000660051</v>
      </c>
      <c r="BG40">
        <f t="shared" si="50"/>
        <v>0.12113480722183256</v>
      </c>
      <c r="BH40">
        <f t="shared" si="51"/>
        <v>46.42912188971394</v>
      </c>
      <c r="BI40">
        <f t="shared" si="52"/>
        <v>0.94085049363488837</v>
      </c>
      <c r="BJ40">
        <f t="shared" si="53"/>
        <v>62.964726993039037</v>
      </c>
      <c r="BK40">
        <f t="shared" si="54"/>
        <v>497.89266265297755</v>
      </c>
      <c r="BL40">
        <f t="shared" si="55"/>
        <v>2.633166125392084E-3</v>
      </c>
    </row>
    <row r="41" spans="1:64" x14ac:dyDescent="0.2">
      <c r="A41" s="1">
        <v>26</v>
      </c>
      <c r="B41" s="1" t="s">
        <v>135</v>
      </c>
      <c r="C41" s="1" t="s">
        <v>82</v>
      </c>
      <c r="D41" s="1" t="s">
        <v>136</v>
      </c>
      <c r="E41" s="1" t="s">
        <v>131</v>
      </c>
      <c r="F41" s="1" t="s">
        <v>85</v>
      </c>
      <c r="G41" s="1">
        <v>4829.4999991385266</v>
      </c>
      <c r="H41" s="1">
        <v>0</v>
      </c>
      <c r="I41">
        <f t="shared" si="28"/>
        <v>1.1764058517711633</v>
      </c>
      <c r="J41">
        <f t="shared" si="29"/>
        <v>0.24405813248211913</v>
      </c>
      <c r="K41">
        <f t="shared" si="30"/>
        <v>478.69384501674347</v>
      </c>
      <c r="L41">
        <f t="shared" si="31"/>
        <v>3.5874540690719998</v>
      </c>
      <c r="M41">
        <f t="shared" si="32"/>
        <v>1.4803305794185571</v>
      </c>
      <c r="N41">
        <f t="shared" si="33"/>
        <v>29.12672233581543</v>
      </c>
      <c r="O41" s="1">
        <v>2</v>
      </c>
      <c r="P41">
        <f t="shared" si="34"/>
        <v>4.644859790802002</v>
      </c>
      <c r="Q41" s="1">
        <v>0</v>
      </c>
      <c r="R41">
        <f t="shared" si="35"/>
        <v>4.644859790802002</v>
      </c>
      <c r="S41" s="1">
        <v>30.123035430908203</v>
      </c>
      <c r="T41" s="1">
        <v>29.12672233581543</v>
      </c>
      <c r="U41" s="1">
        <v>30.221092224121094</v>
      </c>
      <c r="V41" s="1">
        <v>499.95083618164062</v>
      </c>
      <c r="W41" s="1">
        <v>498.7645263671875</v>
      </c>
      <c r="X41" s="1">
        <v>24.574289321899414</v>
      </c>
      <c r="Y41" s="1">
        <v>25.972036361694336</v>
      </c>
      <c r="Z41" s="1">
        <v>56.696788787841797</v>
      </c>
      <c r="AA41" s="1">
        <v>59.921615600585938</v>
      </c>
      <c r="AB41" s="1">
        <v>499.987548828125</v>
      </c>
      <c r="AC41" s="1">
        <v>115.46004486083984</v>
      </c>
      <c r="AD41" s="1">
        <v>6.4217783510684967E-2</v>
      </c>
      <c r="AE41" s="1">
        <v>98.992149353027344</v>
      </c>
      <c r="AF41" s="1">
        <v>-2.3381392955780029</v>
      </c>
      <c r="AG41" s="1">
        <v>0.21087548136711121</v>
      </c>
      <c r="AH41" s="1">
        <v>4.1395734995603561E-2</v>
      </c>
      <c r="AI41" s="1">
        <v>1.5577488578855991E-2</v>
      </c>
      <c r="AJ41" s="1">
        <v>2.7837194502353668E-2</v>
      </c>
      <c r="AK41" s="1">
        <v>1.4583968557417393E-2</v>
      </c>
      <c r="AL41" s="1">
        <v>0.75</v>
      </c>
      <c r="AM41" s="1">
        <v>-1.355140209197998</v>
      </c>
      <c r="AN41" s="1">
        <v>7.355140209197998</v>
      </c>
      <c r="AO41" s="1">
        <v>1</v>
      </c>
      <c r="AP41" s="1">
        <v>0</v>
      </c>
      <c r="AQ41" s="1">
        <v>0.15999999642372131</v>
      </c>
      <c r="AR41" s="1">
        <v>111115</v>
      </c>
      <c r="AS41">
        <f t="shared" si="36"/>
        <v>2.4999377441406248</v>
      </c>
      <c r="AT41">
        <f t="shared" si="37"/>
        <v>3.5874540690719998E-3</v>
      </c>
      <c r="AU41">
        <f t="shared" si="38"/>
        <v>302.27672233581541</v>
      </c>
      <c r="AV41">
        <f t="shared" si="39"/>
        <v>303.27303543090818</v>
      </c>
      <c r="AW41">
        <f t="shared" si="40"/>
        <v>18.473606764817077</v>
      </c>
      <c r="AX41">
        <f t="shared" si="41"/>
        <v>-0.48726258856415089</v>
      </c>
      <c r="AY41">
        <f t="shared" si="42"/>
        <v>4.0513582819376595</v>
      </c>
      <c r="AZ41">
        <f t="shared" si="43"/>
        <v>40.926056343010011</v>
      </c>
      <c r="BA41">
        <f t="shared" si="44"/>
        <v>14.954019981315675</v>
      </c>
      <c r="BB41">
        <f t="shared" si="45"/>
        <v>29.624878883361816</v>
      </c>
      <c r="BC41">
        <f t="shared" si="46"/>
        <v>4.1695087196360845</v>
      </c>
      <c r="BD41">
        <f t="shared" si="47"/>
        <v>0.23187458328670796</v>
      </c>
      <c r="BE41">
        <f t="shared" si="48"/>
        <v>2.5710277025191024</v>
      </c>
      <c r="BF41">
        <f t="shared" si="49"/>
        <v>1.5984810171169821</v>
      </c>
      <c r="BG41">
        <f t="shared" si="50"/>
        <v>0.14596910321588288</v>
      </c>
      <c r="BH41">
        <f t="shared" si="51"/>
        <v>47.386932600272388</v>
      </c>
      <c r="BI41">
        <f t="shared" si="52"/>
        <v>0.95975920441529539</v>
      </c>
      <c r="BJ41">
        <f t="shared" si="53"/>
        <v>64.083569548798636</v>
      </c>
      <c r="BK41">
        <f t="shared" si="54"/>
        <v>498.42261122412202</v>
      </c>
      <c r="BL41">
        <f t="shared" si="55"/>
        <v>1.5125374435649699E-3</v>
      </c>
    </row>
    <row r="42" spans="1:64" x14ac:dyDescent="0.2">
      <c r="A42" s="1">
        <v>27</v>
      </c>
      <c r="B42" s="1" t="s">
        <v>137</v>
      </c>
      <c r="C42" s="1" t="s">
        <v>82</v>
      </c>
      <c r="D42" s="1" t="s">
        <v>138</v>
      </c>
      <c r="E42" s="1" t="s">
        <v>131</v>
      </c>
      <c r="F42" s="1" t="s">
        <v>85</v>
      </c>
      <c r="G42" s="1">
        <v>5062.4999992074445</v>
      </c>
      <c r="H42" s="1">
        <v>0</v>
      </c>
      <c r="I42">
        <f t="shared" si="28"/>
        <v>0.71264964155867216</v>
      </c>
      <c r="J42">
        <f t="shared" si="29"/>
        <v>0.14882389535835133</v>
      </c>
      <c r="K42">
        <f t="shared" si="30"/>
        <v>478.56474992783336</v>
      </c>
      <c r="L42">
        <f t="shared" si="31"/>
        <v>2.3654221499690382</v>
      </c>
      <c r="M42">
        <f t="shared" si="32"/>
        <v>1.5697347655464791</v>
      </c>
      <c r="N42">
        <f t="shared" si="33"/>
        <v>29.256368637084961</v>
      </c>
      <c r="O42" s="1">
        <v>2</v>
      </c>
      <c r="P42">
        <f t="shared" si="34"/>
        <v>4.644859790802002</v>
      </c>
      <c r="Q42" s="1">
        <v>0</v>
      </c>
      <c r="R42">
        <f t="shared" si="35"/>
        <v>4.644859790802002</v>
      </c>
      <c r="S42" s="1">
        <v>30.037500381469727</v>
      </c>
      <c r="T42" s="1">
        <v>29.256368637084961</v>
      </c>
      <c r="U42" s="1">
        <v>30.101146697998047</v>
      </c>
      <c r="V42" s="1">
        <v>499.9677734375</v>
      </c>
      <c r="W42" s="1">
        <v>499.21038818359375</v>
      </c>
      <c r="X42" s="1">
        <v>24.454301834106445</v>
      </c>
      <c r="Y42" s="1">
        <v>25.376445770263672</v>
      </c>
      <c r="Z42" s="1">
        <v>56.698101043701172</v>
      </c>
      <c r="AA42" s="1">
        <v>58.836124420166016</v>
      </c>
      <c r="AB42" s="1">
        <v>500.00787353515625</v>
      </c>
      <c r="AC42" s="1">
        <v>115.24372863769531</v>
      </c>
      <c r="AD42" s="1">
        <v>7.5724176131188869E-3</v>
      </c>
      <c r="AE42" s="1">
        <v>98.992897033691406</v>
      </c>
      <c r="AF42" s="1">
        <v>-2.3658232688903809</v>
      </c>
      <c r="AG42" s="1">
        <v>0.22244927287101746</v>
      </c>
      <c r="AH42" s="1">
        <v>6.4819715917110443E-2</v>
      </c>
      <c r="AI42" s="1">
        <v>4.8282714560627937E-3</v>
      </c>
      <c r="AJ42" s="1">
        <v>5.1691651344299316E-2</v>
      </c>
      <c r="AK42" s="1">
        <v>4.2747096158564091E-3</v>
      </c>
      <c r="AL42" s="1">
        <v>0.5</v>
      </c>
      <c r="AM42" s="1">
        <v>-1.355140209197998</v>
      </c>
      <c r="AN42" s="1">
        <v>7.355140209197998</v>
      </c>
      <c r="AO42" s="1">
        <v>1</v>
      </c>
      <c r="AP42" s="1">
        <v>0</v>
      </c>
      <c r="AQ42" s="1">
        <v>0.15999999642372131</v>
      </c>
      <c r="AR42" s="1">
        <v>111115</v>
      </c>
      <c r="AS42">
        <f t="shared" si="36"/>
        <v>2.5000393676757811</v>
      </c>
      <c r="AT42">
        <f t="shared" si="37"/>
        <v>2.3654221499690383E-3</v>
      </c>
      <c r="AU42">
        <f t="shared" si="38"/>
        <v>302.40636863708494</v>
      </c>
      <c r="AV42">
        <f t="shared" si="39"/>
        <v>303.1875003814697</v>
      </c>
      <c r="AW42">
        <f t="shared" si="40"/>
        <v>18.43899616988756</v>
      </c>
      <c r="AX42">
        <f t="shared" si="41"/>
        <v>-0.29173549038612234</v>
      </c>
      <c r="AY42">
        <f t="shared" si="42"/>
        <v>4.0818226487632447</v>
      </c>
      <c r="AZ42">
        <f t="shared" si="43"/>
        <v>41.233490190453061</v>
      </c>
      <c r="BA42">
        <f t="shared" si="44"/>
        <v>15.857044420189389</v>
      </c>
      <c r="BB42">
        <f t="shared" si="45"/>
        <v>29.646934509277344</v>
      </c>
      <c r="BC42">
        <f t="shared" si="46"/>
        <v>4.1748084802326906</v>
      </c>
      <c r="BD42">
        <f t="shared" si="47"/>
        <v>0.14420353379933198</v>
      </c>
      <c r="BE42">
        <f t="shared" si="48"/>
        <v>2.5120878832167657</v>
      </c>
      <c r="BF42">
        <f t="shared" si="49"/>
        <v>1.6627205970159249</v>
      </c>
      <c r="BG42">
        <f t="shared" si="50"/>
        <v>9.0531234883284753E-2</v>
      </c>
      <c r="BH42">
        <f t="shared" si="51"/>
        <v>47.374511013560287</v>
      </c>
      <c r="BI42">
        <f t="shared" si="52"/>
        <v>0.95864341218763349</v>
      </c>
      <c r="BJ42">
        <f t="shared" si="53"/>
        <v>61.453416209119013</v>
      </c>
      <c r="BK42">
        <f t="shared" si="54"/>
        <v>499.00326093768433</v>
      </c>
      <c r="BL42">
        <f t="shared" si="55"/>
        <v>8.7764466612280634E-4</v>
      </c>
    </row>
    <row r="43" spans="1:64" x14ac:dyDescent="0.2">
      <c r="A43" s="1">
        <v>28</v>
      </c>
      <c r="B43" s="1" t="s">
        <v>139</v>
      </c>
      <c r="C43" s="1" t="s">
        <v>82</v>
      </c>
      <c r="D43" s="1" t="s">
        <v>136</v>
      </c>
      <c r="E43" s="1" t="s">
        <v>131</v>
      </c>
      <c r="F43" s="1" t="s">
        <v>85</v>
      </c>
      <c r="G43" s="1">
        <v>5780.9999993108213</v>
      </c>
      <c r="H43" s="1">
        <v>0</v>
      </c>
      <c r="I43">
        <f t="shared" si="28"/>
        <v>1.7539507914055519</v>
      </c>
      <c r="J43">
        <f t="shared" si="29"/>
        <v>5.0652379657477535E-2</v>
      </c>
      <c r="K43">
        <f t="shared" si="30"/>
        <v>430.25700758435164</v>
      </c>
      <c r="L43">
        <f t="shared" si="31"/>
        <v>0.87432010228554524</v>
      </c>
      <c r="M43">
        <f t="shared" si="32"/>
        <v>1.6706252057983018</v>
      </c>
      <c r="N43">
        <f t="shared" si="33"/>
        <v>29.201738357543945</v>
      </c>
      <c r="O43" s="1">
        <v>2</v>
      </c>
      <c r="P43">
        <f t="shared" si="34"/>
        <v>4.644859790802002</v>
      </c>
      <c r="Q43" s="1">
        <v>0</v>
      </c>
      <c r="R43">
        <f t="shared" si="35"/>
        <v>4.644859790802002</v>
      </c>
      <c r="S43" s="1">
        <v>29.852705001831055</v>
      </c>
      <c r="T43" s="1">
        <v>29.201738357543945</v>
      </c>
      <c r="U43" s="1">
        <v>29.897676467895508</v>
      </c>
      <c r="V43" s="1">
        <v>500.00775146484375</v>
      </c>
      <c r="W43" s="1">
        <v>499.131591796875</v>
      </c>
      <c r="X43" s="1">
        <v>23.890556335449219</v>
      </c>
      <c r="Y43" s="1">
        <v>24.231817245483398</v>
      </c>
      <c r="Z43" s="1">
        <v>55.972049713134766</v>
      </c>
      <c r="AA43" s="1">
        <v>56.771575927734375</v>
      </c>
      <c r="AB43" s="1">
        <v>499.9891357421875</v>
      </c>
      <c r="AC43" s="1">
        <v>115.10387420654297</v>
      </c>
      <c r="AD43" s="1">
        <v>3.3060990273952484E-2</v>
      </c>
      <c r="AE43" s="1">
        <v>98.97467041015625</v>
      </c>
      <c r="AF43" s="1">
        <v>-2.3344192504882812</v>
      </c>
      <c r="AG43" s="1">
        <v>0.24049699306488037</v>
      </c>
      <c r="AH43" s="1">
        <v>5.6628037244081497E-2</v>
      </c>
      <c r="AI43" s="1">
        <v>2.2676684893667698E-3</v>
      </c>
      <c r="AJ43" s="1">
        <v>6.8315751850605011E-2</v>
      </c>
      <c r="AK43" s="1">
        <v>1.9812521059066057E-3</v>
      </c>
      <c r="AL43" s="1">
        <v>0.75</v>
      </c>
      <c r="AM43" s="1">
        <v>-1.355140209197998</v>
      </c>
      <c r="AN43" s="1">
        <v>7.355140209197998</v>
      </c>
      <c r="AO43" s="1">
        <v>1</v>
      </c>
      <c r="AP43" s="1">
        <v>0</v>
      </c>
      <c r="AQ43" s="1">
        <v>0.15999999642372131</v>
      </c>
      <c r="AR43" s="1">
        <v>111115</v>
      </c>
      <c r="AS43">
        <f t="shared" si="36"/>
        <v>2.4999456787109375</v>
      </c>
      <c r="AT43">
        <f t="shared" si="37"/>
        <v>8.743201022855452E-4</v>
      </c>
      <c r="AU43">
        <f t="shared" si="38"/>
        <v>302.35173835754392</v>
      </c>
      <c r="AV43">
        <f t="shared" si="39"/>
        <v>303.00270500183103</v>
      </c>
      <c r="AW43">
        <f t="shared" si="40"/>
        <v>18.416619461403343</v>
      </c>
      <c r="AX43">
        <f t="shared" si="41"/>
        <v>-4.7126441726155252E-2</v>
      </c>
      <c r="AY43">
        <f t="shared" si="42"/>
        <v>4.0689613311091613</v>
      </c>
      <c r="AZ43">
        <f t="shared" si="43"/>
        <v>41.111137973454937</v>
      </c>
      <c r="BA43">
        <f t="shared" si="44"/>
        <v>16.879320727971539</v>
      </c>
      <c r="BB43">
        <f t="shared" si="45"/>
        <v>29.5272216796875</v>
      </c>
      <c r="BC43">
        <f t="shared" si="46"/>
        <v>4.1461130142478728</v>
      </c>
      <c r="BD43">
        <f t="shared" si="47"/>
        <v>5.0105972051272957E-2</v>
      </c>
      <c r="BE43">
        <f t="shared" si="48"/>
        <v>2.3983361253108595</v>
      </c>
      <c r="BF43">
        <f t="shared" si="49"/>
        <v>1.7477768889370133</v>
      </c>
      <c r="BG43">
        <f t="shared" si="50"/>
        <v>3.1364869693830608E-2</v>
      </c>
      <c r="BH43">
        <f t="shared" si="51"/>
        <v>42.584545517321303</v>
      </c>
      <c r="BI43">
        <f t="shared" si="52"/>
        <v>0.8620111703116714</v>
      </c>
      <c r="BJ43">
        <f t="shared" si="53"/>
        <v>58.013360914340964</v>
      </c>
      <c r="BK43">
        <f t="shared" si="54"/>
        <v>498.62181676058941</v>
      </c>
      <c r="BL43">
        <f t="shared" si="55"/>
        <v>2.0406764579388673E-3</v>
      </c>
    </row>
    <row r="44" spans="1:64" x14ac:dyDescent="0.2">
      <c r="A44" s="1">
        <v>29</v>
      </c>
      <c r="B44" s="1" t="s">
        <v>140</v>
      </c>
      <c r="C44" s="1" t="s">
        <v>82</v>
      </c>
      <c r="D44" s="1" t="s">
        <v>138</v>
      </c>
      <c r="E44" s="1" t="s">
        <v>131</v>
      </c>
      <c r="F44" s="1" t="s">
        <v>85</v>
      </c>
      <c r="G44" s="1">
        <v>5914.4999992763624</v>
      </c>
      <c r="H44" s="1">
        <v>0</v>
      </c>
      <c r="I44">
        <f t="shared" si="28"/>
        <v>1.8824968017210648</v>
      </c>
      <c r="J44">
        <f t="shared" si="29"/>
        <v>4.9633283924103051E-2</v>
      </c>
      <c r="K44">
        <f t="shared" si="30"/>
        <v>424.59093847173739</v>
      </c>
      <c r="L44">
        <f t="shared" si="31"/>
        <v>0.88553116637433016</v>
      </c>
      <c r="M44">
        <f t="shared" si="32"/>
        <v>1.7258167151036479</v>
      </c>
      <c r="N44">
        <f t="shared" si="33"/>
        <v>29.453767776489258</v>
      </c>
      <c r="O44" s="1">
        <v>2</v>
      </c>
      <c r="P44">
        <f t="shared" si="34"/>
        <v>4.644859790802002</v>
      </c>
      <c r="Q44" s="1">
        <v>0</v>
      </c>
      <c r="R44">
        <f t="shared" si="35"/>
        <v>4.644859790802002</v>
      </c>
      <c r="S44" s="1">
        <v>30.067070007324219</v>
      </c>
      <c r="T44" s="1">
        <v>29.453767776489258</v>
      </c>
      <c r="U44" s="1">
        <v>30.068456649780273</v>
      </c>
      <c r="V44" s="1">
        <v>500.06610107421875</v>
      </c>
      <c r="W44" s="1">
        <v>499.13632202148438</v>
      </c>
      <c r="X44" s="1">
        <v>23.931324005126953</v>
      </c>
      <c r="Y44" s="1">
        <v>24.27692985534668</v>
      </c>
      <c r="Z44" s="1">
        <v>55.380626678466797</v>
      </c>
      <c r="AA44" s="1">
        <v>56.180412292480469</v>
      </c>
      <c r="AB44" s="1">
        <v>500.0107421875</v>
      </c>
      <c r="AC44" s="1">
        <v>114.72444915771484</v>
      </c>
      <c r="AD44" s="1">
        <v>1.0558971203863621E-2</v>
      </c>
      <c r="AE44" s="1">
        <v>98.97357177734375</v>
      </c>
      <c r="AF44" s="1">
        <v>-2.3156599998474121</v>
      </c>
      <c r="AG44" s="1">
        <v>0.24173009395599365</v>
      </c>
      <c r="AH44" s="1">
        <v>0.164296954870224</v>
      </c>
      <c r="AI44" s="1">
        <v>1.6084708040580153E-3</v>
      </c>
      <c r="AJ44" s="1">
        <v>0.18333278596401215</v>
      </c>
      <c r="AK44" s="1">
        <v>6.1807059682905674E-4</v>
      </c>
      <c r="AL44" s="1">
        <v>1</v>
      </c>
      <c r="AM44" s="1">
        <v>-1.355140209197998</v>
      </c>
      <c r="AN44" s="1">
        <v>7.355140209197998</v>
      </c>
      <c r="AO44" s="1">
        <v>1</v>
      </c>
      <c r="AP44" s="1">
        <v>0</v>
      </c>
      <c r="AQ44" s="1">
        <v>0.15999999642372131</v>
      </c>
      <c r="AR44" s="1">
        <v>111115</v>
      </c>
      <c r="AS44">
        <f t="shared" si="36"/>
        <v>2.5000537109374998</v>
      </c>
      <c r="AT44">
        <f t="shared" si="37"/>
        <v>8.8553116637433017E-4</v>
      </c>
      <c r="AU44">
        <f t="shared" si="38"/>
        <v>302.60376777648924</v>
      </c>
      <c r="AV44">
        <f t="shared" si="39"/>
        <v>303.2170700073242</v>
      </c>
      <c r="AW44">
        <f t="shared" si="40"/>
        <v>18.355911454947773</v>
      </c>
      <c r="AX44">
        <f t="shared" si="41"/>
        <v>-5.0887837275287354E-2</v>
      </c>
      <c r="AY44">
        <f t="shared" si="42"/>
        <v>4.1285911746753419</v>
      </c>
      <c r="AZ44">
        <f t="shared" si="43"/>
        <v>41.714076803889036</v>
      </c>
      <c r="BA44">
        <f t="shared" si="44"/>
        <v>17.437146948542356</v>
      </c>
      <c r="BB44">
        <f t="shared" si="45"/>
        <v>29.760418891906738</v>
      </c>
      <c r="BC44">
        <f t="shared" si="46"/>
        <v>4.2021706557731591</v>
      </c>
      <c r="BD44">
        <f t="shared" si="47"/>
        <v>4.910852803803023E-2</v>
      </c>
      <c r="BE44">
        <f t="shared" si="48"/>
        <v>2.402774459571694</v>
      </c>
      <c r="BF44">
        <f t="shared" si="49"/>
        <v>1.7993961962014651</v>
      </c>
      <c r="BG44">
        <f t="shared" si="50"/>
        <v>3.0739548605179964E-2</v>
      </c>
      <c r="BH44">
        <f t="shared" si="51"/>
        <v>42.023281724842242</v>
      </c>
      <c r="BI44">
        <f t="shared" si="52"/>
        <v>0.85065125445521406</v>
      </c>
      <c r="BJ44">
        <f t="shared" si="53"/>
        <v>57.229118240356236</v>
      </c>
      <c r="BK44">
        <f t="shared" si="54"/>
        <v>498.58918587598521</v>
      </c>
      <c r="BL44">
        <f t="shared" si="55"/>
        <v>2.1607695293973748E-3</v>
      </c>
    </row>
    <row r="45" spans="1:64" x14ac:dyDescent="0.2">
      <c r="A45" s="1">
        <v>30</v>
      </c>
      <c r="B45" s="1" t="s">
        <v>141</v>
      </c>
      <c r="C45" s="1" t="s">
        <v>87</v>
      </c>
      <c r="D45" s="1" t="s">
        <v>142</v>
      </c>
      <c r="E45" s="1" t="s">
        <v>131</v>
      </c>
      <c r="F45" s="1" t="s">
        <v>85</v>
      </c>
      <c r="G45" s="1">
        <v>6086.4999992763624</v>
      </c>
      <c r="H45" s="1">
        <v>0</v>
      </c>
      <c r="I45">
        <f t="shared" si="28"/>
        <v>0.13708027267740924</v>
      </c>
      <c r="J45">
        <f t="shared" si="29"/>
        <v>9.0546496201256418E-2</v>
      </c>
      <c r="K45">
        <f t="shared" si="30"/>
        <v>483.05212013600993</v>
      </c>
      <c r="L45">
        <f t="shared" si="31"/>
        <v>1.5800834727275925</v>
      </c>
      <c r="M45">
        <f t="shared" si="32"/>
        <v>1.7024734104138415</v>
      </c>
      <c r="N45">
        <f t="shared" si="33"/>
        <v>29.461751937866211</v>
      </c>
      <c r="O45" s="1">
        <v>2</v>
      </c>
      <c r="P45">
        <f t="shared" si="34"/>
        <v>4.644859790802002</v>
      </c>
      <c r="Q45" s="1">
        <v>0</v>
      </c>
      <c r="R45">
        <f t="shared" si="35"/>
        <v>4.644859790802002</v>
      </c>
      <c r="S45" s="1">
        <v>30.225944519042969</v>
      </c>
      <c r="T45" s="1">
        <v>29.461751937866211</v>
      </c>
      <c r="U45" s="1">
        <v>30.242633819580078</v>
      </c>
      <c r="V45" s="1">
        <v>499.83056640625</v>
      </c>
      <c r="W45" s="1">
        <v>499.46005249023438</v>
      </c>
      <c r="X45" s="1">
        <v>23.91539192199707</v>
      </c>
      <c r="Y45" s="1">
        <v>24.531930923461914</v>
      </c>
      <c r="Z45" s="1">
        <v>54.841690063476562</v>
      </c>
      <c r="AA45" s="1">
        <v>56.255512237548828</v>
      </c>
      <c r="AB45" s="1">
        <v>499.99139404296875</v>
      </c>
      <c r="AC45" s="1">
        <v>115.110595703125</v>
      </c>
      <c r="AD45" s="1">
        <v>9.5332436263561249E-2</v>
      </c>
      <c r="AE45" s="1">
        <v>98.973831176757812</v>
      </c>
      <c r="AF45" s="1">
        <v>-2.2769880294799805</v>
      </c>
      <c r="AG45" s="1">
        <v>0.25042626261711121</v>
      </c>
      <c r="AH45" s="1">
        <v>0.10334944725036621</v>
      </c>
      <c r="AI45" s="1">
        <v>8.046240545809269E-3</v>
      </c>
      <c r="AJ45" s="1">
        <v>0.10850491374731064</v>
      </c>
      <c r="AK45" s="1">
        <v>6.8790437653660774E-3</v>
      </c>
      <c r="AL45" s="1">
        <v>0.5</v>
      </c>
      <c r="AM45" s="1">
        <v>-1.355140209197998</v>
      </c>
      <c r="AN45" s="1">
        <v>7.355140209197998</v>
      </c>
      <c r="AO45" s="1">
        <v>1</v>
      </c>
      <c r="AP45" s="1">
        <v>0</v>
      </c>
      <c r="AQ45" s="1">
        <v>0.15999999642372131</v>
      </c>
      <c r="AR45" s="1">
        <v>111115</v>
      </c>
      <c r="AS45">
        <f t="shared" si="36"/>
        <v>2.4999569702148432</v>
      </c>
      <c r="AT45">
        <f t="shared" si="37"/>
        <v>1.5800834727275925E-3</v>
      </c>
      <c r="AU45">
        <f t="shared" si="38"/>
        <v>302.61175193786619</v>
      </c>
      <c r="AV45">
        <f t="shared" si="39"/>
        <v>303.37594451904295</v>
      </c>
      <c r="AW45">
        <f t="shared" si="40"/>
        <v>18.41769490083243</v>
      </c>
      <c r="AX45">
        <f t="shared" si="41"/>
        <v>-0.1604842659784457</v>
      </c>
      <c r="AY45">
        <f t="shared" si="42"/>
        <v>4.1304926000724453</v>
      </c>
      <c r="AZ45">
        <f t="shared" si="43"/>
        <v>41.733178871249109</v>
      </c>
      <c r="BA45">
        <f t="shared" si="44"/>
        <v>17.201247947787195</v>
      </c>
      <c r="BB45">
        <f t="shared" si="45"/>
        <v>29.84384822845459</v>
      </c>
      <c r="BC45">
        <f t="shared" si="46"/>
        <v>4.2223858417599462</v>
      </c>
      <c r="BD45">
        <f t="shared" si="47"/>
        <v>8.8815141492194577E-2</v>
      </c>
      <c r="BE45">
        <f t="shared" si="48"/>
        <v>2.4280191896586039</v>
      </c>
      <c r="BF45">
        <f t="shared" si="49"/>
        <v>1.7943666521013424</v>
      </c>
      <c r="BG45">
        <f t="shared" si="50"/>
        <v>5.566246104753509E-2</v>
      </c>
      <c r="BH45">
        <f t="shared" si="51"/>
        <v>47.809518987916384</v>
      </c>
      <c r="BI45">
        <f t="shared" si="52"/>
        <v>0.96714865929233595</v>
      </c>
      <c r="BJ45">
        <f t="shared" si="53"/>
        <v>58.185499399973928</v>
      </c>
      <c r="BK45">
        <f t="shared" si="54"/>
        <v>499.42021095002667</v>
      </c>
      <c r="BL45">
        <f t="shared" si="55"/>
        <v>1.5970687506713192E-4</v>
      </c>
    </row>
    <row r="46" spans="1:64" x14ac:dyDescent="0.2">
      <c r="A46" s="1">
        <v>31</v>
      </c>
      <c r="B46" s="1" t="s">
        <v>143</v>
      </c>
      <c r="C46" s="1" t="s">
        <v>82</v>
      </c>
      <c r="D46" s="1" t="s">
        <v>144</v>
      </c>
      <c r="E46" s="1" t="s">
        <v>85</v>
      </c>
      <c r="F46" s="1" t="s">
        <v>85</v>
      </c>
      <c r="G46" s="1">
        <v>6254.4999992763624</v>
      </c>
      <c r="H46" s="1">
        <v>0</v>
      </c>
      <c r="I46">
        <f t="shared" si="28"/>
        <v>3.6779968913937524</v>
      </c>
      <c r="J46">
        <f t="shared" si="29"/>
        <v>0.10147259208875188</v>
      </c>
      <c r="K46">
        <f t="shared" si="30"/>
        <v>426.41322258156657</v>
      </c>
      <c r="L46">
        <f t="shared" si="31"/>
        <v>1.7174153755901731</v>
      </c>
      <c r="M46">
        <f t="shared" si="32"/>
        <v>1.65551778187384</v>
      </c>
      <c r="N46">
        <f t="shared" si="33"/>
        <v>29.262413024902344</v>
      </c>
      <c r="O46" s="1">
        <v>2</v>
      </c>
      <c r="P46">
        <f t="shared" si="34"/>
        <v>4.644859790802002</v>
      </c>
      <c r="Q46" s="1">
        <v>0</v>
      </c>
      <c r="R46">
        <f t="shared" si="35"/>
        <v>4.644859790802002</v>
      </c>
      <c r="S46" s="1">
        <v>30.123708724975586</v>
      </c>
      <c r="T46" s="1">
        <v>29.262413024902344</v>
      </c>
      <c r="U46" s="1">
        <v>30.178302764892578</v>
      </c>
      <c r="V46" s="1">
        <v>500.05947875976562</v>
      </c>
      <c r="W46" s="1">
        <v>498.24600219726562</v>
      </c>
      <c r="X46" s="1">
        <v>23.857442855834961</v>
      </c>
      <c r="Y46" s="1">
        <v>24.527559280395508</v>
      </c>
      <c r="Z46" s="1">
        <v>55.033851623535156</v>
      </c>
      <c r="AA46" s="1">
        <v>56.579666137695312</v>
      </c>
      <c r="AB46" s="1">
        <v>500.00009155273438</v>
      </c>
      <c r="AC46" s="1">
        <v>115.50460815429688</v>
      </c>
      <c r="AD46" s="1">
        <v>0.10390087962150574</v>
      </c>
      <c r="AE46" s="1">
        <v>98.979682922363281</v>
      </c>
      <c r="AF46" s="1">
        <v>-2.3337063789367676</v>
      </c>
      <c r="AG46" s="1">
        <v>0.23923814296722412</v>
      </c>
      <c r="AH46" s="1">
        <v>0.10591620206832886</v>
      </c>
      <c r="AI46" s="1">
        <v>4.0320311672985554E-3</v>
      </c>
      <c r="AJ46" s="1">
        <v>8.6969904601573944E-2</v>
      </c>
      <c r="AK46" s="1">
        <v>2.057321835309267E-3</v>
      </c>
      <c r="AL46" s="1">
        <v>0.75</v>
      </c>
      <c r="AM46" s="1">
        <v>-1.355140209197998</v>
      </c>
      <c r="AN46" s="1">
        <v>7.355140209197998</v>
      </c>
      <c r="AO46" s="1">
        <v>1</v>
      </c>
      <c r="AP46" s="1">
        <v>0</v>
      </c>
      <c r="AQ46" s="1">
        <v>0.15999999642372131</v>
      </c>
      <c r="AR46" s="1">
        <v>111115</v>
      </c>
      <c r="AS46">
        <f t="shared" si="36"/>
        <v>2.5000004577636719</v>
      </c>
      <c r="AT46">
        <f t="shared" si="37"/>
        <v>1.717415375590173E-3</v>
      </c>
      <c r="AU46">
        <f t="shared" si="38"/>
        <v>302.41241302490232</v>
      </c>
      <c r="AV46">
        <f t="shared" si="39"/>
        <v>303.27370872497556</v>
      </c>
      <c r="AW46">
        <f t="shared" si="40"/>
        <v>18.480736891610832</v>
      </c>
      <c r="AX46">
        <f t="shared" si="41"/>
        <v>-0.17896675114756261</v>
      </c>
      <c r="AY46">
        <f t="shared" si="42"/>
        <v>4.0832478223068565</v>
      </c>
      <c r="AZ46">
        <f t="shared" si="43"/>
        <v>41.253393643518081</v>
      </c>
      <c r="BA46">
        <f t="shared" si="44"/>
        <v>16.725834363122573</v>
      </c>
      <c r="BB46">
        <f t="shared" si="45"/>
        <v>29.693060874938965</v>
      </c>
      <c r="BC46">
        <f t="shared" si="46"/>
        <v>4.1859111992043365</v>
      </c>
      <c r="BD46">
        <f t="shared" si="47"/>
        <v>9.930319346375735E-2</v>
      </c>
      <c r="BE46">
        <f t="shared" si="48"/>
        <v>2.4277300404330164</v>
      </c>
      <c r="BF46">
        <f t="shared" si="49"/>
        <v>1.7581811587713201</v>
      </c>
      <c r="BG46">
        <f t="shared" si="50"/>
        <v>6.2255823876327138E-2</v>
      </c>
      <c r="BH46">
        <f t="shared" si="51"/>
        <v>42.206245565026578</v>
      </c>
      <c r="BI46">
        <f t="shared" si="52"/>
        <v>0.85582868844121907</v>
      </c>
      <c r="BJ46">
        <f t="shared" si="53"/>
        <v>58.973269235157268</v>
      </c>
      <c r="BK46">
        <f t="shared" si="54"/>
        <v>497.1770149668622</v>
      </c>
      <c r="BL46">
        <f t="shared" si="55"/>
        <v>4.3627017016603696E-3</v>
      </c>
    </row>
    <row r="47" spans="1:64" x14ac:dyDescent="0.2">
      <c r="A47" s="1">
        <v>32</v>
      </c>
      <c r="B47" s="1" t="s">
        <v>145</v>
      </c>
      <c r="C47" s="1" t="s">
        <v>82</v>
      </c>
      <c r="D47" s="1" t="s">
        <v>146</v>
      </c>
      <c r="E47" s="1" t="s">
        <v>85</v>
      </c>
      <c r="F47" s="1" t="s">
        <v>85</v>
      </c>
      <c r="G47" s="1">
        <v>6358.9999993108213</v>
      </c>
      <c r="H47" s="1">
        <v>0</v>
      </c>
      <c r="I47">
        <f t="shared" si="28"/>
        <v>0.2213764349364426</v>
      </c>
      <c r="J47">
        <f t="shared" si="29"/>
        <v>7.1942688425021856E-2</v>
      </c>
      <c r="K47">
        <f t="shared" si="30"/>
        <v>480.75924457784913</v>
      </c>
      <c r="L47">
        <f t="shared" si="31"/>
        <v>1.2625602618450142</v>
      </c>
      <c r="M47">
        <f t="shared" si="32"/>
        <v>1.7056208179667962</v>
      </c>
      <c r="N47">
        <f t="shared" si="33"/>
        <v>29.451892852783203</v>
      </c>
      <c r="O47" s="1">
        <v>2</v>
      </c>
      <c r="P47">
        <f t="shared" si="34"/>
        <v>4.644859790802002</v>
      </c>
      <c r="Q47" s="1">
        <v>0</v>
      </c>
      <c r="R47">
        <f t="shared" si="35"/>
        <v>4.644859790802002</v>
      </c>
      <c r="S47" s="1">
        <v>30.211132049560547</v>
      </c>
      <c r="T47" s="1">
        <v>29.451892852783203</v>
      </c>
      <c r="U47" s="1">
        <v>30.226860046386719</v>
      </c>
      <c r="V47" s="1">
        <v>500.03662109375</v>
      </c>
      <c r="W47" s="1">
        <v>499.69570922851562</v>
      </c>
      <c r="X47" s="1">
        <v>23.981733322143555</v>
      </c>
      <c r="Y47" s="1">
        <v>24.474401473999023</v>
      </c>
      <c r="Z47" s="1">
        <v>55.045063018798828</v>
      </c>
      <c r="AA47" s="1">
        <v>56.175884246826172</v>
      </c>
      <c r="AB47" s="1">
        <v>499.9957275390625</v>
      </c>
      <c r="AC47" s="1">
        <v>115.31932067871094</v>
      </c>
      <c r="AD47" s="1">
        <v>0.12674891948699951</v>
      </c>
      <c r="AE47" s="1">
        <v>98.981948852539062</v>
      </c>
      <c r="AF47" s="1">
        <v>-2.307307243347168</v>
      </c>
      <c r="AG47" s="1">
        <v>0.24713237583637238</v>
      </c>
      <c r="AH47" s="1">
        <v>0.13098977506160736</v>
      </c>
      <c r="AI47" s="1">
        <v>1.7587040783837438E-3</v>
      </c>
      <c r="AJ47" s="1">
        <v>0.12170694023370743</v>
      </c>
      <c r="AK47" s="1">
        <v>2.0738320890814066E-3</v>
      </c>
      <c r="AL47" s="1">
        <v>0.75</v>
      </c>
      <c r="AM47" s="1">
        <v>-1.355140209197998</v>
      </c>
      <c r="AN47" s="1">
        <v>7.355140209197998</v>
      </c>
      <c r="AO47" s="1">
        <v>1</v>
      </c>
      <c r="AP47" s="1">
        <v>0</v>
      </c>
      <c r="AQ47" s="1">
        <v>0.15999999642372131</v>
      </c>
      <c r="AR47" s="1">
        <v>111115</v>
      </c>
      <c r="AS47">
        <f t="shared" si="36"/>
        <v>2.4999786376953121</v>
      </c>
      <c r="AT47">
        <f t="shared" si="37"/>
        <v>1.2625602618450142E-3</v>
      </c>
      <c r="AU47">
        <f t="shared" si="38"/>
        <v>302.60189285278318</v>
      </c>
      <c r="AV47">
        <f t="shared" si="39"/>
        <v>303.36113204956052</v>
      </c>
      <c r="AW47">
        <f t="shared" si="40"/>
        <v>18.451090896179721</v>
      </c>
      <c r="AX47">
        <f t="shared" si="41"/>
        <v>-0.10721462892155931</v>
      </c>
      <c r="AY47">
        <f t="shared" si="42"/>
        <v>4.1281447728626741</v>
      </c>
      <c r="AZ47">
        <f t="shared" si="43"/>
        <v>41.706036511896585</v>
      </c>
      <c r="BA47">
        <f t="shared" si="44"/>
        <v>17.231635037897561</v>
      </c>
      <c r="BB47">
        <f t="shared" si="45"/>
        <v>29.831512451171875</v>
      </c>
      <c r="BC47">
        <f t="shared" si="46"/>
        <v>4.2193915156113038</v>
      </c>
      <c r="BD47">
        <f t="shared" si="47"/>
        <v>7.0845387776836133E-2</v>
      </c>
      <c r="BE47">
        <f t="shared" si="48"/>
        <v>2.4225239548958779</v>
      </c>
      <c r="BF47">
        <f t="shared" si="49"/>
        <v>1.7968675607154259</v>
      </c>
      <c r="BG47">
        <f t="shared" si="50"/>
        <v>4.4375662619229587E-2</v>
      </c>
      <c r="BH47">
        <f t="shared" si="51"/>
        <v>47.586486957189983</v>
      </c>
      <c r="BI47">
        <f t="shared" si="52"/>
        <v>0.96210400789732087</v>
      </c>
      <c r="BJ47">
        <f t="shared" si="53"/>
        <v>57.92089111995513</v>
      </c>
      <c r="BK47">
        <f t="shared" si="54"/>
        <v>499.63136752594022</v>
      </c>
      <c r="BL47">
        <f t="shared" si="55"/>
        <v>2.5663561613376495E-4</v>
      </c>
    </row>
    <row r="48" spans="1:64" x14ac:dyDescent="0.2">
      <c r="A48" s="1">
        <v>33</v>
      </c>
      <c r="B48" s="1" t="s">
        <v>147</v>
      </c>
      <c r="C48" s="1" t="s">
        <v>87</v>
      </c>
      <c r="D48" s="1" t="s">
        <v>148</v>
      </c>
      <c r="E48" s="1" t="s">
        <v>85</v>
      </c>
      <c r="F48" s="1" t="s">
        <v>85</v>
      </c>
      <c r="G48" s="1">
        <v>6515.9999993108213</v>
      </c>
      <c r="H48" s="1">
        <v>0</v>
      </c>
      <c r="I48">
        <f t="shared" si="28"/>
        <v>1.3108622859891192</v>
      </c>
      <c r="J48">
        <f t="shared" si="29"/>
        <v>3.170364344587414E-2</v>
      </c>
      <c r="K48">
        <f t="shared" si="30"/>
        <v>419.27255494698966</v>
      </c>
      <c r="L48">
        <f t="shared" si="31"/>
        <v>0.58145076056454792</v>
      </c>
      <c r="M48">
        <f t="shared" si="32"/>
        <v>1.7667513518836753</v>
      </c>
      <c r="N48">
        <f t="shared" si="33"/>
        <v>29.692098617553711</v>
      </c>
      <c r="O48" s="1">
        <v>2</v>
      </c>
      <c r="P48">
        <f t="shared" si="34"/>
        <v>4.644859790802002</v>
      </c>
      <c r="Q48" s="1">
        <v>0</v>
      </c>
      <c r="R48">
        <f t="shared" si="35"/>
        <v>4.644859790802002</v>
      </c>
      <c r="S48" s="1">
        <v>30.350963592529297</v>
      </c>
      <c r="T48" s="1">
        <v>29.692098617553711</v>
      </c>
      <c r="U48" s="1">
        <v>30.392654418945312</v>
      </c>
      <c r="V48" s="1">
        <v>500.01272583007812</v>
      </c>
      <c r="W48" s="1">
        <v>499.37225341796875</v>
      </c>
      <c r="X48" s="1">
        <v>24.211296081542969</v>
      </c>
      <c r="Y48" s="1">
        <v>24.438186645507812</v>
      </c>
      <c r="Z48" s="1">
        <v>55.128086090087891</v>
      </c>
      <c r="AA48" s="1">
        <v>55.644702911376953</v>
      </c>
      <c r="AB48" s="1">
        <v>500.01300048828125</v>
      </c>
      <c r="AC48" s="1">
        <v>114.9796142578125</v>
      </c>
      <c r="AD48" s="1">
        <v>1.7265643924474716E-2</v>
      </c>
      <c r="AE48" s="1">
        <v>98.981483459472656</v>
      </c>
      <c r="AF48" s="1">
        <v>-2.3059811592102051</v>
      </c>
      <c r="AG48" s="1">
        <v>0.24879701435565948</v>
      </c>
      <c r="AH48" s="1">
        <v>9.9260583519935608E-2</v>
      </c>
      <c r="AI48" s="1">
        <v>1.3558567734435201E-3</v>
      </c>
      <c r="AJ48" s="1">
        <v>9.3965120613574982E-2</v>
      </c>
      <c r="AK48" s="1">
        <v>3.659101901575923E-3</v>
      </c>
      <c r="AL48" s="1">
        <v>0.75</v>
      </c>
      <c r="AM48" s="1">
        <v>-1.355140209197998</v>
      </c>
      <c r="AN48" s="1">
        <v>7.355140209197998</v>
      </c>
      <c r="AO48" s="1">
        <v>1</v>
      </c>
      <c r="AP48" s="1">
        <v>0</v>
      </c>
      <c r="AQ48" s="1">
        <v>0.15999999642372131</v>
      </c>
      <c r="AR48" s="1">
        <v>111115</v>
      </c>
      <c r="AS48">
        <f t="shared" si="36"/>
        <v>2.5000650024414059</v>
      </c>
      <c r="AT48">
        <f t="shared" si="37"/>
        <v>5.8145076056454793E-4</v>
      </c>
      <c r="AU48">
        <f t="shared" si="38"/>
        <v>302.84209861755369</v>
      </c>
      <c r="AV48">
        <f t="shared" si="39"/>
        <v>303.50096359252927</v>
      </c>
      <c r="AW48">
        <f t="shared" si="40"/>
        <v>18.396737870050856</v>
      </c>
      <c r="AX48">
        <f t="shared" si="41"/>
        <v>2.5392692522345542E-3</v>
      </c>
      <c r="AY48">
        <f t="shared" si="42"/>
        <v>4.1856793191155122</v>
      </c>
      <c r="AZ48">
        <f t="shared" si="43"/>
        <v>42.287498356491213</v>
      </c>
      <c r="BA48">
        <f t="shared" si="44"/>
        <v>17.8493117109834</v>
      </c>
      <c r="BB48">
        <f t="shared" si="45"/>
        <v>30.021531105041504</v>
      </c>
      <c r="BC48">
        <f t="shared" si="46"/>
        <v>4.265721634686086</v>
      </c>
      <c r="BD48">
        <f t="shared" si="47"/>
        <v>3.1488716176764027E-2</v>
      </c>
      <c r="BE48">
        <f t="shared" si="48"/>
        <v>2.4189279672318369</v>
      </c>
      <c r="BF48">
        <f t="shared" si="49"/>
        <v>1.8467936674542491</v>
      </c>
      <c r="BG48">
        <f t="shared" si="50"/>
        <v>1.9699645284146222E-2</v>
      </c>
      <c r="BH48">
        <f t="shared" si="51"/>
        <v>41.500219462496297</v>
      </c>
      <c r="BI48">
        <f t="shared" si="52"/>
        <v>0.83959922097646744</v>
      </c>
      <c r="BJ48">
        <f t="shared" si="53"/>
        <v>56.629765141896968</v>
      </c>
      <c r="BK48">
        <f t="shared" si="54"/>
        <v>498.99125933724542</v>
      </c>
      <c r="BL48">
        <f t="shared" si="55"/>
        <v>1.4876778300191174E-3</v>
      </c>
    </row>
    <row r="49" spans="1:64" x14ac:dyDescent="0.2">
      <c r="A49" s="1">
        <v>34</v>
      </c>
      <c r="B49" s="1" t="s">
        <v>149</v>
      </c>
      <c r="C49" s="1" t="s">
        <v>87</v>
      </c>
      <c r="D49" s="1" t="s">
        <v>150</v>
      </c>
      <c r="E49" s="1" t="s">
        <v>85</v>
      </c>
      <c r="F49" s="1" t="s">
        <v>85</v>
      </c>
      <c r="G49" s="1">
        <v>6651.4999992763624</v>
      </c>
      <c r="H49" s="1">
        <v>0</v>
      </c>
      <c r="I49">
        <f t="shared" si="28"/>
        <v>2.5515791993693973</v>
      </c>
      <c r="J49">
        <f t="shared" si="29"/>
        <v>3.5387054825106116E-2</v>
      </c>
      <c r="K49">
        <f t="shared" si="30"/>
        <v>370.10141247196179</v>
      </c>
      <c r="L49">
        <f t="shared" si="31"/>
        <v>0.64636357606914796</v>
      </c>
      <c r="M49">
        <f t="shared" si="32"/>
        <v>1.760343493345407</v>
      </c>
      <c r="N49">
        <f t="shared" si="33"/>
        <v>29.813253402709961</v>
      </c>
      <c r="O49" s="1">
        <v>2</v>
      </c>
      <c r="P49">
        <f t="shared" si="34"/>
        <v>4.644859790802002</v>
      </c>
      <c r="Q49" s="1">
        <v>0</v>
      </c>
      <c r="R49">
        <f t="shared" si="35"/>
        <v>4.644859790802002</v>
      </c>
      <c r="S49" s="1">
        <v>30.509963989257812</v>
      </c>
      <c r="T49" s="1">
        <v>29.813253402709961</v>
      </c>
      <c r="U49" s="1">
        <v>30.559358596801758</v>
      </c>
      <c r="V49" s="1">
        <v>500.15399169921875</v>
      </c>
      <c r="W49" s="1">
        <v>499.00439453125</v>
      </c>
      <c r="X49" s="1">
        <v>24.546712875366211</v>
      </c>
      <c r="Y49" s="1">
        <v>24.798835754394531</v>
      </c>
      <c r="Z49" s="1">
        <v>55.385150909423828</v>
      </c>
      <c r="AA49" s="1">
        <v>55.954021453857422</v>
      </c>
      <c r="AB49" s="1">
        <v>500.02166748046875</v>
      </c>
      <c r="AC49" s="1">
        <v>114.62835693359375</v>
      </c>
      <c r="AD49" s="1">
        <v>2.721887081861496E-2</v>
      </c>
      <c r="AE49" s="1">
        <v>98.981231689453125</v>
      </c>
      <c r="AF49" s="1">
        <v>-2.3222088813781738</v>
      </c>
      <c r="AG49" s="1">
        <v>0.238116055727005</v>
      </c>
      <c r="AH49" s="1">
        <v>9.2636518180370331E-2</v>
      </c>
      <c r="AI49" s="1">
        <v>5.8369757607579231E-3</v>
      </c>
      <c r="AJ49" s="1">
        <v>9.2371739447116852E-2</v>
      </c>
      <c r="AK49" s="1">
        <v>2.9637073166668415E-3</v>
      </c>
      <c r="AL49" s="1">
        <v>0.5</v>
      </c>
      <c r="AM49" s="1">
        <v>-1.355140209197998</v>
      </c>
      <c r="AN49" s="1">
        <v>7.355140209197998</v>
      </c>
      <c r="AO49" s="1">
        <v>1</v>
      </c>
      <c r="AP49" s="1">
        <v>0</v>
      </c>
      <c r="AQ49" s="1">
        <v>0.15999999642372131</v>
      </c>
      <c r="AR49" s="1">
        <v>111115</v>
      </c>
      <c r="AS49">
        <f t="shared" si="36"/>
        <v>2.5001083374023434</v>
      </c>
      <c r="AT49">
        <f t="shared" si="37"/>
        <v>6.4636357606914796E-4</v>
      </c>
      <c r="AU49">
        <f t="shared" si="38"/>
        <v>302.96325340270994</v>
      </c>
      <c r="AV49">
        <f t="shared" si="39"/>
        <v>303.65996398925779</v>
      </c>
      <c r="AW49">
        <f t="shared" si="40"/>
        <v>18.34053669943205</v>
      </c>
      <c r="AX49">
        <f t="shared" si="41"/>
        <v>-6.8085943585236034E-3</v>
      </c>
      <c r="AY49">
        <f t="shared" si="42"/>
        <v>4.2149628007798263</v>
      </c>
      <c r="AZ49">
        <f t="shared" si="43"/>
        <v>42.583454750330702</v>
      </c>
      <c r="BA49">
        <f t="shared" si="44"/>
        <v>17.784618995936171</v>
      </c>
      <c r="BB49">
        <f t="shared" si="45"/>
        <v>30.161608695983887</v>
      </c>
      <c r="BC49">
        <f t="shared" si="46"/>
        <v>4.3001584599647904</v>
      </c>
      <c r="BD49">
        <f t="shared" si="47"/>
        <v>3.511949550815148E-2</v>
      </c>
      <c r="BE49">
        <f t="shared" si="48"/>
        <v>2.4546193074344194</v>
      </c>
      <c r="BF49">
        <f t="shared" si="49"/>
        <v>1.845539152530371</v>
      </c>
      <c r="BG49">
        <f t="shared" si="50"/>
        <v>2.1973567428914507E-2</v>
      </c>
      <c r="BH49">
        <f t="shared" si="51"/>
        <v>36.633093656481108</v>
      </c>
      <c r="BI49">
        <f t="shared" si="52"/>
        <v>0.74167966560620002</v>
      </c>
      <c r="BJ49">
        <f t="shared" si="53"/>
        <v>57.106492221036987</v>
      </c>
      <c r="BK49">
        <f t="shared" si="54"/>
        <v>498.26279369198033</v>
      </c>
      <c r="BL49">
        <f t="shared" si="55"/>
        <v>2.9243953099621842E-3</v>
      </c>
    </row>
    <row r="50" spans="1:64" x14ac:dyDescent="0.2">
      <c r="A50" s="1">
        <v>35</v>
      </c>
      <c r="B50" s="1" t="s">
        <v>151</v>
      </c>
      <c r="C50" s="1" t="s">
        <v>93</v>
      </c>
      <c r="D50" s="1" t="s">
        <v>152</v>
      </c>
      <c r="E50" s="1" t="s">
        <v>85</v>
      </c>
      <c r="F50" s="1" t="s">
        <v>85</v>
      </c>
      <c r="G50" s="1">
        <v>6748.4999992763624</v>
      </c>
      <c r="H50" s="1">
        <v>0</v>
      </c>
      <c r="I50">
        <f t="shared" si="28"/>
        <v>1.0999017255825378</v>
      </c>
      <c r="J50">
        <f t="shared" si="29"/>
        <v>2.750893724565737E-2</v>
      </c>
      <c r="K50">
        <f t="shared" si="30"/>
        <v>421.95526182424999</v>
      </c>
      <c r="L50">
        <f t="shared" si="31"/>
        <v>0.49320461819476386</v>
      </c>
      <c r="M50">
        <f t="shared" si="32"/>
        <v>1.7252855956180588</v>
      </c>
      <c r="N50">
        <f t="shared" si="33"/>
        <v>29.688518524169922</v>
      </c>
      <c r="O50" s="1">
        <v>2</v>
      </c>
      <c r="P50">
        <f t="shared" si="34"/>
        <v>4.644859790802002</v>
      </c>
      <c r="Q50" s="1">
        <v>0</v>
      </c>
      <c r="R50">
        <f t="shared" si="35"/>
        <v>4.644859790802002</v>
      </c>
      <c r="S50" s="1">
        <v>30.448427200317383</v>
      </c>
      <c r="T50" s="1">
        <v>29.688518524169922</v>
      </c>
      <c r="U50" s="1">
        <v>30.544736862182617</v>
      </c>
      <c r="V50" s="1">
        <v>500.07577514648438</v>
      </c>
      <c r="W50" s="1">
        <v>499.53726196289062</v>
      </c>
      <c r="X50" s="1">
        <v>24.655134201049805</v>
      </c>
      <c r="Y50" s="1">
        <v>24.847515106201172</v>
      </c>
      <c r="Z50" s="1">
        <v>55.828182220458984</v>
      </c>
      <c r="AA50" s="1">
        <v>56.263801574707031</v>
      </c>
      <c r="AB50" s="1">
        <v>499.99734497070312</v>
      </c>
      <c r="AC50" s="1">
        <v>115.19236755371094</v>
      </c>
      <c r="AD50" s="1">
        <v>0.15020313858985901</v>
      </c>
      <c r="AE50" s="1">
        <v>98.984992980957031</v>
      </c>
      <c r="AF50" s="1">
        <v>-2.3638029098510742</v>
      </c>
      <c r="AG50" s="1">
        <v>0.24095533788204193</v>
      </c>
      <c r="AH50" s="1">
        <v>6.2648288905620575E-2</v>
      </c>
      <c r="AI50" s="1">
        <v>3.3598535228520632E-3</v>
      </c>
      <c r="AJ50" s="1">
        <v>0.10162800550460815</v>
      </c>
      <c r="AK50" s="1">
        <v>1.5636357711628079E-3</v>
      </c>
      <c r="AL50" s="1">
        <v>0.5</v>
      </c>
      <c r="AM50" s="1">
        <v>-1.355140209197998</v>
      </c>
      <c r="AN50" s="1">
        <v>7.355140209197998</v>
      </c>
      <c r="AO50" s="1">
        <v>1</v>
      </c>
      <c r="AP50" s="1">
        <v>0</v>
      </c>
      <c r="AQ50" s="1">
        <v>0.15999999642372131</v>
      </c>
      <c r="AR50" s="1">
        <v>111115</v>
      </c>
      <c r="AS50">
        <f t="shared" si="36"/>
        <v>2.4999867248535153</v>
      </c>
      <c r="AT50">
        <f t="shared" si="37"/>
        <v>4.9320461819476384E-4</v>
      </c>
      <c r="AU50">
        <f t="shared" si="38"/>
        <v>302.8385185241699</v>
      </c>
      <c r="AV50">
        <f t="shared" si="39"/>
        <v>303.59842720031736</v>
      </c>
      <c r="AW50">
        <f t="shared" si="40"/>
        <v>18.430778396633741</v>
      </c>
      <c r="AX50">
        <f t="shared" si="41"/>
        <v>2.2141416567527744E-2</v>
      </c>
      <c r="AY50">
        <f t="shared" si="42"/>
        <v>4.1848167039996058</v>
      </c>
      <c r="AZ50">
        <f t="shared" si="43"/>
        <v>42.277284444569197</v>
      </c>
      <c r="BA50">
        <f t="shared" si="44"/>
        <v>17.429769338368025</v>
      </c>
      <c r="BB50">
        <f t="shared" si="45"/>
        <v>30.068472862243652</v>
      </c>
      <c r="BC50">
        <f t="shared" si="46"/>
        <v>4.2772349733990991</v>
      </c>
      <c r="BD50">
        <f t="shared" si="47"/>
        <v>2.7346976220654594E-2</v>
      </c>
      <c r="BE50">
        <f t="shared" si="48"/>
        <v>2.459531108381547</v>
      </c>
      <c r="BF50">
        <f t="shared" si="49"/>
        <v>1.8177038650175521</v>
      </c>
      <c r="BG50">
        <f t="shared" si="50"/>
        <v>1.7106337905606801E-2</v>
      </c>
      <c r="BH50">
        <f t="shared" si="51"/>
        <v>41.767238629951272</v>
      </c>
      <c r="BI50">
        <f t="shared" si="52"/>
        <v>0.84469226613088177</v>
      </c>
      <c r="BJ50">
        <f t="shared" si="53"/>
        <v>57.592151667021142</v>
      </c>
      <c r="BK50">
        <f t="shared" si="54"/>
        <v>499.21758227471645</v>
      </c>
      <c r="BL50">
        <f t="shared" si="55"/>
        <v>1.2688997592979212E-3</v>
      </c>
    </row>
    <row r="51" spans="1:64" x14ac:dyDescent="0.2">
      <c r="A51" s="1">
        <v>36</v>
      </c>
      <c r="B51" s="1" t="s">
        <v>153</v>
      </c>
      <c r="C51" s="1" t="s">
        <v>93</v>
      </c>
      <c r="D51" s="1" t="s">
        <v>154</v>
      </c>
      <c r="E51" s="1" t="s">
        <v>85</v>
      </c>
      <c r="F51" s="1" t="s">
        <v>85</v>
      </c>
      <c r="G51" s="1">
        <v>6941.4999992763624</v>
      </c>
      <c r="H51" s="1">
        <v>0</v>
      </c>
      <c r="I51">
        <f t="shared" si="28"/>
        <v>1.5892850661817612</v>
      </c>
      <c r="J51">
        <f t="shared" si="29"/>
        <v>1.7309351991031854E-2</v>
      </c>
      <c r="K51">
        <f t="shared" si="30"/>
        <v>340.0927221991123</v>
      </c>
      <c r="L51">
        <f t="shared" si="31"/>
        <v>0.30551648535055281</v>
      </c>
      <c r="M51">
        <f t="shared" si="32"/>
        <v>1.6950255667251914</v>
      </c>
      <c r="N51">
        <f t="shared" si="33"/>
        <v>29.569925308227539</v>
      </c>
      <c r="O51" s="1">
        <v>2</v>
      </c>
      <c r="P51">
        <f t="shared" si="34"/>
        <v>4.644859790802002</v>
      </c>
      <c r="Q51" s="1">
        <v>0</v>
      </c>
      <c r="R51">
        <f t="shared" si="35"/>
        <v>4.644859790802002</v>
      </c>
      <c r="S51" s="1">
        <v>30.290229797363281</v>
      </c>
      <c r="T51" s="1">
        <v>29.569925308227539</v>
      </c>
      <c r="U51" s="1">
        <v>30.416067123413086</v>
      </c>
      <c r="V51" s="1">
        <v>500.05584716796875</v>
      </c>
      <c r="W51" s="1">
        <v>499.35910034179688</v>
      </c>
      <c r="X51" s="1">
        <v>24.746078491210938</v>
      </c>
      <c r="Y51" s="1">
        <v>24.86524772644043</v>
      </c>
      <c r="Z51" s="1">
        <v>56.544609069824219</v>
      </c>
      <c r="AA51" s="1">
        <v>56.816905975341797</v>
      </c>
      <c r="AB51" s="1">
        <v>499.994384765625</v>
      </c>
      <c r="AC51" s="1">
        <v>115.52097320556641</v>
      </c>
      <c r="AD51" s="1">
        <v>2.6439934968948364E-2</v>
      </c>
      <c r="AE51" s="1">
        <v>98.985694885253906</v>
      </c>
      <c r="AF51" s="1">
        <v>-2.376704216003418</v>
      </c>
      <c r="AG51" s="1">
        <v>0.23802155256271362</v>
      </c>
      <c r="AH51" s="1">
        <v>0.10547563433647156</v>
      </c>
      <c r="AI51" s="1">
        <v>1.530188019387424E-3</v>
      </c>
      <c r="AJ51" s="1">
        <v>5.8563239872455597E-2</v>
      </c>
      <c r="AK51" s="1">
        <v>1.8359237583354115E-3</v>
      </c>
      <c r="AL51" s="1">
        <v>0.75</v>
      </c>
      <c r="AM51" s="1">
        <v>-1.355140209197998</v>
      </c>
      <c r="AN51" s="1">
        <v>7.355140209197998</v>
      </c>
      <c r="AO51" s="1">
        <v>1</v>
      </c>
      <c r="AP51" s="1">
        <v>0</v>
      </c>
      <c r="AQ51" s="1">
        <v>0.15999999642372131</v>
      </c>
      <c r="AR51" s="1">
        <v>111115</v>
      </c>
      <c r="AS51">
        <f t="shared" si="36"/>
        <v>2.4999719238281246</v>
      </c>
      <c r="AT51">
        <f t="shared" si="37"/>
        <v>3.0551648535055281E-4</v>
      </c>
      <c r="AU51">
        <f t="shared" si="38"/>
        <v>302.71992530822752</v>
      </c>
      <c r="AV51">
        <f t="shared" si="39"/>
        <v>303.44022979736326</v>
      </c>
      <c r="AW51">
        <f t="shared" si="40"/>
        <v>18.483355299755431</v>
      </c>
      <c r="AX51">
        <f t="shared" si="41"/>
        <v>5.2031934053293066E-2</v>
      </c>
      <c r="AY51">
        <f t="shared" si="42"/>
        <v>4.1563293914208774</v>
      </c>
      <c r="AZ51">
        <f t="shared" si="43"/>
        <v>41.989192440776144</v>
      </c>
      <c r="BA51">
        <f t="shared" si="44"/>
        <v>17.123944714335714</v>
      </c>
      <c r="BB51">
        <f t="shared" si="45"/>
        <v>29.93007755279541</v>
      </c>
      <c r="BC51">
        <f t="shared" si="46"/>
        <v>4.243368495761378</v>
      </c>
      <c r="BD51">
        <f t="shared" si="47"/>
        <v>1.7245087126936866E-2</v>
      </c>
      <c r="BE51">
        <f t="shared" si="48"/>
        <v>2.461303824695686</v>
      </c>
      <c r="BF51">
        <f t="shared" si="49"/>
        <v>1.782064671065692</v>
      </c>
      <c r="BG51">
        <f t="shared" si="50"/>
        <v>1.078393488589894E-2</v>
      </c>
      <c r="BH51">
        <f t="shared" si="51"/>
        <v>33.664314432296749</v>
      </c>
      <c r="BI51">
        <f t="shared" si="52"/>
        <v>0.68105842462133692</v>
      </c>
      <c r="BJ51">
        <f t="shared" si="53"/>
        <v>57.964490316983984</v>
      </c>
      <c r="BK51">
        <f t="shared" si="54"/>
        <v>498.89718438825309</v>
      </c>
      <c r="BL51">
        <f t="shared" si="55"/>
        <v>1.8465147070849861E-3</v>
      </c>
    </row>
    <row r="52" spans="1:64" x14ac:dyDescent="0.2">
      <c r="A52" s="1">
        <v>37</v>
      </c>
      <c r="B52" s="1" t="s">
        <v>155</v>
      </c>
      <c r="C52" s="1" t="s">
        <v>87</v>
      </c>
      <c r="D52" s="1" t="s">
        <v>156</v>
      </c>
      <c r="E52" s="1" t="s">
        <v>157</v>
      </c>
      <c r="F52" s="1" t="s">
        <v>85</v>
      </c>
      <c r="G52" s="1">
        <v>7076.4999992763624</v>
      </c>
      <c r="H52" s="1">
        <v>0</v>
      </c>
      <c r="I52">
        <f t="shared" si="28"/>
        <v>1.1209299383485403</v>
      </c>
      <c r="J52">
        <f t="shared" si="29"/>
        <v>1.2273005308831698E-2</v>
      </c>
      <c r="K52">
        <f t="shared" si="30"/>
        <v>340.94832949444674</v>
      </c>
      <c r="L52">
        <f t="shared" si="31"/>
        <v>0.21893940130662981</v>
      </c>
      <c r="M52">
        <f t="shared" si="32"/>
        <v>1.7109322076887992</v>
      </c>
      <c r="N52">
        <f t="shared" si="33"/>
        <v>29.680341720581055</v>
      </c>
      <c r="O52" s="1">
        <v>2</v>
      </c>
      <c r="P52">
        <f t="shared" si="34"/>
        <v>4.644859790802002</v>
      </c>
      <c r="Q52" s="1">
        <v>0</v>
      </c>
      <c r="R52">
        <f t="shared" si="35"/>
        <v>4.644859790802002</v>
      </c>
      <c r="S52" s="1">
        <v>30.322179794311523</v>
      </c>
      <c r="T52" s="1">
        <v>29.680341720581055</v>
      </c>
      <c r="U52" s="1">
        <v>30.404678344726562</v>
      </c>
      <c r="V52" s="1">
        <v>499.92422485351562</v>
      </c>
      <c r="W52" s="1">
        <v>499.43212890625</v>
      </c>
      <c r="X52" s="1">
        <v>24.887556076049805</v>
      </c>
      <c r="Y52" s="1">
        <v>24.972942352294922</v>
      </c>
      <c r="Z52" s="1">
        <v>56.762725830078125</v>
      </c>
      <c r="AA52" s="1">
        <v>56.957473754882812</v>
      </c>
      <c r="AB52" s="1">
        <v>500.014404296875</v>
      </c>
      <c r="AC52" s="1">
        <v>115.20358276367188</v>
      </c>
      <c r="AD52" s="1">
        <v>0.11259794235229492</v>
      </c>
      <c r="AE52" s="1">
        <v>98.983726501464844</v>
      </c>
      <c r="AF52" s="1">
        <v>-2.3182859420776367</v>
      </c>
      <c r="AG52" s="1">
        <v>0.2413993775844574</v>
      </c>
      <c r="AH52" s="1">
        <v>0.10689375549554825</v>
      </c>
      <c r="AI52" s="1">
        <v>3.9871186017990112E-3</v>
      </c>
      <c r="AJ52" s="1">
        <v>6.4992368221282959E-2</v>
      </c>
      <c r="AK52" s="1">
        <v>1.6755508258938789E-3</v>
      </c>
      <c r="AL52" s="1">
        <v>0.5</v>
      </c>
      <c r="AM52" s="1">
        <v>-1.355140209197998</v>
      </c>
      <c r="AN52" s="1">
        <v>7.355140209197998</v>
      </c>
      <c r="AO52" s="1">
        <v>1</v>
      </c>
      <c r="AP52" s="1">
        <v>0</v>
      </c>
      <c r="AQ52" s="1">
        <v>0.15999999642372131</v>
      </c>
      <c r="AR52" s="1">
        <v>111115</v>
      </c>
      <c r="AS52">
        <f t="shared" si="36"/>
        <v>2.5000720214843746</v>
      </c>
      <c r="AT52">
        <f t="shared" si="37"/>
        <v>2.189394013066298E-4</v>
      </c>
      <c r="AU52">
        <f t="shared" si="38"/>
        <v>302.83034172058103</v>
      </c>
      <c r="AV52">
        <f t="shared" si="39"/>
        <v>303.4721797943115</v>
      </c>
      <c r="AW52">
        <f t="shared" si="40"/>
        <v>18.432572830187382</v>
      </c>
      <c r="AX52">
        <f t="shared" si="41"/>
        <v>6.2820278378380917E-2</v>
      </c>
      <c r="AY52">
        <f t="shared" si="42"/>
        <v>4.1828471034252077</v>
      </c>
      <c r="AZ52">
        <f t="shared" si="43"/>
        <v>42.257927148896606</v>
      </c>
      <c r="BA52">
        <f t="shared" si="44"/>
        <v>17.284984796601684</v>
      </c>
      <c r="BB52">
        <f t="shared" si="45"/>
        <v>30.001260757446289</v>
      </c>
      <c r="BC52">
        <f t="shared" si="46"/>
        <v>4.2607583106141051</v>
      </c>
      <c r="BD52">
        <f t="shared" si="47"/>
        <v>1.2240662091254481E-2</v>
      </c>
      <c r="BE52">
        <f t="shared" si="48"/>
        <v>2.4719148957364085</v>
      </c>
      <c r="BF52">
        <f t="shared" si="49"/>
        <v>1.7888434148776966</v>
      </c>
      <c r="BG52">
        <f t="shared" si="50"/>
        <v>7.6533130835215605E-3</v>
      </c>
      <c r="BH52">
        <f t="shared" si="51"/>
        <v>33.748336197809635</v>
      </c>
      <c r="BI52">
        <f t="shared" si="52"/>
        <v>0.68267199837767589</v>
      </c>
      <c r="BJ52">
        <f t="shared" si="53"/>
        <v>57.785192422982391</v>
      </c>
      <c r="BK52">
        <f t="shared" si="54"/>
        <v>499.10633749705244</v>
      </c>
      <c r="BL52">
        <f t="shared" si="55"/>
        <v>1.2977826029014251E-3</v>
      </c>
    </row>
    <row r="53" spans="1:64" x14ac:dyDescent="0.2">
      <c r="A53" s="1">
        <v>38</v>
      </c>
      <c r="B53" s="1" t="s">
        <v>158</v>
      </c>
      <c r="C53" s="1" t="s">
        <v>87</v>
      </c>
      <c r="D53" s="1" t="s">
        <v>159</v>
      </c>
      <c r="E53" s="1" t="s">
        <v>157</v>
      </c>
      <c r="F53" s="1" t="s">
        <v>85</v>
      </c>
      <c r="G53" s="1">
        <v>7169.4999992763624</v>
      </c>
      <c r="H53" s="1">
        <v>0</v>
      </c>
      <c r="I53">
        <f t="shared" si="28"/>
        <v>2.7141669832882238</v>
      </c>
      <c r="J53">
        <f t="shared" si="29"/>
        <v>5.6463581633969979E-2</v>
      </c>
      <c r="K53">
        <f t="shared" si="30"/>
        <v>408.38219966037815</v>
      </c>
      <c r="L53">
        <f t="shared" si="31"/>
        <v>0.97633777979911951</v>
      </c>
      <c r="M53">
        <f t="shared" si="32"/>
        <v>1.6738574008127021</v>
      </c>
      <c r="N53">
        <f t="shared" si="33"/>
        <v>29.693145751953125</v>
      </c>
      <c r="O53" s="1">
        <v>2</v>
      </c>
      <c r="P53">
        <f t="shared" si="34"/>
        <v>4.644859790802002</v>
      </c>
      <c r="Q53" s="1">
        <v>0</v>
      </c>
      <c r="R53">
        <f t="shared" si="35"/>
        <v>4.644859790802002</v>
      </c>
      <c r="S53" s="1">
        <v>30.369434356689453</v>
      </c>
      <c r="T53" s="1">
        <v>29.693145751953125</v>
      </c>
      <c r="U53" s="1">
        <v>30.437955856323242</v>
      </c>
      <c r="V53" s="1">
        <v>500.0535888671875</v>
      </c>
      <c r="W53" s="1">
        <v>498.77313232421875</v>
      </c>
      <c r="X53" s="1">
        <v>24.996698379516602</v>
      </c>
      <c r="Y53" s="1">
        <v>25.377323150634766</v>
      </c>
      <c r="Z53" s="1">
        <v>56.860496520996094</v>
      </c>
      <c r="AA53" s="1">
        <v>57.726314544677734</v>
      </c>
      <c r="AB53" s="1">
        <v>499.99948120117188</v>
      </c>
      <c r="AC53" s="1">
        <v>114.88806915283203</v>
      </c>
      <c r="AD53" s="1">
        <v>1.1899436824023724E-2</v>
      </c>
      <c r="AE53" s="1">
        <v>98.988937377929688</v>
      </c>
      <c r="AF53" s="1">
        <v>-2.2652554512023926</v>
      </c>
      <c r="AG53" s="1">
        <v>0.23337706923484802</v>
      </c>
      <c r="AH53" s="1">
        <v>4.6149957925081253E-2</v>
      </c>
      <c r="AI53" s="1">
        <v>1.9926475360989571E-3</v>
      </c>
      <c r="AJ53" s="1">
        <v>2.899264357984066E-2</v>
      </c>
      <c r="AK53" s="1">
        <v>1.3284911401569843E-3</v>
      </c>
      <c r="AL53" s="1">
        <v>0.5</v>
      </c>
      <c r="AM53" s="1">
        <v>-1.355140209197998</v>
      </c>
      <c r="AN53" s="1">
        <v>7.355140209197998</v>
      </c>
      <c r="AO53" s="1">
        <v>1</v>
      </c>
      <c r="AP53" s="1">
        <v>0</v>
      </c>
      <c r="AQ53" s="1">
        <v>0.15999999642372131</v>
      </c>
      <c r="AR53" s="1">
        <v>111115</v>
      </c>
      <c r="AS53">
        <f t="shared" si="36"/>
        <v>2.4999974060058592</v>
      </c>
      <c r="AT53">
        <f t="shared" si="37"/>
        <v>9.7633777979911956E-4</v>
      </c>
      <c r="AU53">
        <f t="shared" si="38"/>
        <v>302.8431457519531</v>
      </c>
      <c r="AV53">
        <f t="shared" si="39"/>
        <v>303.51943435668943</v>
      </c>
      <c r="AW53">
        <f t="shared" si="40"/>
        <v>18.382090653581372</v>
      </c>
      <c r="AX53">
        <f t="shared" si="41"/>
        <v>-6.3086921149445085E-2</v>
      </c>
      <c r="AY53">
        <f t="shared" si="42"/>
        <v>4.1859316529903721</v>
      </c>
      <c r="AZ53">
        <f t="shared" si="43"/>
        <v>42.286863197742093</v>
      </c>
      <c r="BA53">
        <f t="shared" si="44"/>
        <v>16.909540047107328</v>
      </c>
      <c r="BB53">
        <f t="shared" si="45"/>
        <v>30.031290054321289</v>
      </c>
      <c r="BC53">
        <f t="shared" si="46"/>
        <v>4.2681129720828288</v>
      </c>
      <c r="BD53">
        <f t="shared" si="47"/>
        <v>5.578544575639386E-2</v>
      </c>
      <c r="BE53">
        <f t="shared" si="48"/>
        <v>2.51207425217767</v>
      </c>
      <c r="BF53">
        <f t="shared" si="49"/>
        <v>1.7560387199051588</v>
      </c>
      <c r="BG53">
        <f t="shared" si="50"/>
        <v>3.4926202237677791E-2</v>
      </c>
      <c r="BH53">
        <f t="shared" si="51"/>
        <v>40.425319988442354</v>
      </c>
      <c r="BI53">
        <f t="shared" si="52"/>
        <v>0.81877345268653412</v>
      </c>
      <c r="BJ53">
        <f t="shared" si="53"/>
        <v>59.109144105358169</v>
      </c>
      <c r="BK53">
        <f t="shared" si="54"/>
        <v>497.98427634309849</v>
      </c>
      <c r="BL53">
        <f t="shared" si="55"/>
        <v>3.2216295767269424E-3</v>
      </c>
    </row>
    <row r="54" spans="1:64" x14ac:dyDescent="0.2">
      <c r="A54" s="1">
        <v>39</v>
      </c>
      <c r="B54" s="1" t="s">
        <v>160</v>
      </c>
      <c r="C54" s="1" t="s">
        <v>82</v>
      </c>
      <c r="D54" s="1" t="s">
        <v>161</v>
      </c>
      <c r="E54" s="1" t="s">
        <v>157</v>
      </c>
      <c r="F54" s="1" t="s">
        <v>85</v>
      </c>
      <c r="G54" s="1">
        <v>7368.4999992763624</v>
      </c>
      <c r="H54" s="1">
        <v>0</v>
      </c>
      <c r="I54">
        <f t="shared" si="28"/>
        <v>0.82637870749479603</v>
      </c>
      <c r="J54">
        <f t="shared" si="29"/>
        <v>5.1979041780231432E-2</v>
      </c>
      <c r="K54">
        <f t="shared" si="30"/>
        <v>460.22329003194102</v>
      </c>
      <c r="L54">
        <f t="shared" si="31"/>
        <v>0.90476044668527711</v>
      </c>
      <c r="M54">
        <f t="shared" si="32"/>
        <v>1.6830749641057885</v>
      </c>
      <c r="N54">
        <f t="shared" si="33"/>
        <v>29.790657043457031</v>
      </c>
      <c r="O54" s="1">
        <v>2</v>
      </c>
      <c r="P54">
        <f t="shared" si="34"/>
        <v>4.644859790802002</v>
      </c>
      <c r="Q54" s="1">
        <v>0</v>
      </c>
      <c r="R54">
        <f t="shared" si="35"/>
        <v>4.644859790802002</v>
      </c>
      <c r="S54" s="1">
        <v>30.464775085449219</v>
      </c>
      <c r="T54" s="1">
        <v>29.790657043457031</v>
      </c>
      <c r="U54" s="1">
        <v>30.536561965942383</v>
      </c>
      <c r="V54" s="1">
        <v>499.90634155273438</v>
      </c>
      <c r="W54" s="1">
        <v>499.39505004882812</v>
      </c>
      <c r="X54" s="1">
        <v>25.168827056884766</v>
      </c>
      <c r="Y54" s="1">
        <v>25.521499633789062</v>
      </c>
      <c r="Z54" s="1">
        <v>56.94183349609375</v>
      </c>
      <c r="AA54" s="1">
        <v>57.739715576171875</v>
      </c>
      <c r="AB54" s="1">
        <v>499.9932861328125</v>
      </c>
      <c r="AC54" s="1">
        <v>115.28391265869141</v>
      </c>
      <c r="AD54" s="1">
        <v>8.0618761479854584E-2</v>
      </c>
      <c r="AE54" s="1">
        <v>98.991546630859375</v>
      </c>
      <c r="AF54" s="1">
        <v>-2.318110466003418</v>
      </c>
      <c r="AG54" s="1">
        <v>0.23390711843967438</v>
      </c>
      <c r="AH54" s="1">
        <v>2.2026252001523972E-2</v>
      </c>
      <c r="AI54" s="1">
        <v>2.5567535776644945E-3</v>
      </c>
      <c r="AJ54" s="1">
        <v>2.5010505691170692E-2</v>
      </c>
      <c r="AK54" s="1">
        <v>2.5499800685793161E-3</v>
      </c>
      <c r="AL54" s="1">
        <v>0.75</v>
      </c>
      <c r="AM54" s="1">
        <v>-1.355140209197998</v>
      </c>
      <c r="AN54" s="1">
        <v>7.355140209197998</v>
      </c>
      <c r="AO54" s="1">
        <v>1</v>
      </c>
      <c r="AP54" s="1">
        <v>0</v>
      </c>
      <c r="AQ54" s="1">
        <v>0.15999999642372131</v>
      </c>
      <c r="AR54" s="1">
        <v>111115</v>
      </c>
      <c r="AS54">
        <f t="shared" si="36"/>
        <v>2.4999664306640619</v>
      </c>
      <c r="AT54">
        <f t="shared" si="37"/>
        <v>9.047604466852771E-4</v>
      </c>
      <c r="AU54">
        <f t="shared" si="38"/>
        <v>302.94065704345701</v>
      </c>
      <c r="AV54">
        <f t="shared" si="39"/>
        <v>303.6147750854492</v>
      </c>
      <c r="AW54">
        <f t="shared" si="40"/>
        <v>18.445425613103225</v>
      </c>
      <c r="AX54">
        <f t="shared" si="41"/>
        <v>-5.0882811776192374E-2</v>
      </c>
      <c r="AY54">
        <f t="shared" si="42"/>
        <v>4.209487685193479</v>
      </c>
      <c r="AZ54">
        <f t="shared" si="43"/>
        <v>42.523708624239475</v>
      </c>
      <c r="BA54">
        <f t="shared" si="44"/>
        <v>17.002208990450413</v>
      </c>
      <c r="BB54">
        <f t="shared" si="45"/>
        <v>30.127716064453125</v>
      </c>
      <c r="BC54">
        <f t="shared" si="46"/>
        <v>4.2918041192711005</v>
      </c>
      <c r="BD54">
        <f t="shared" si="47"/>
        <v>5.1403799392596504E-2</v>
      </c>
      <c r="BE54">
        <f t="shared" si="48"/>
        <v>2.5264127210876905</v>
      </c>
      <c r="BF54">
        <f t="shared" si="49"/>
        <v>1.76539139818341</v>
      </c>
      <c r="BG54">
        <f t="shared" si="50"/>
        <v>3.2178566037390756E-2</v>
      </c>
      <c r="BH54">
        <f t="shared" si="51"/>
        <v>45.558215275804415</v>
      </c>
      <c r="BI54">
        <f t="shared" si="52"/>
        <v>0.92156157732629285</v>
      </c>
      <c r="BJ54">
        <f t="shared" si="53"/>
        <v>59.066940805017879</v>
      </c>
      <c r="BK54">
        <f t="shared" si="54"/>
        <v>499.1548681476807</v>
      </c>
      <c r="BL54">
        <f t="shared" si="55"/>
        <v>9.7788612939423043E-4</v>
      </c>
    </row>
    <row r="55" spans="1:64" x14ac:dyDescent="0.2">
      <c r="A55" s="1">
        <v>40</v>
      </c>
      <c r="B55" s="1" t="s">
        <v>162</v>
      </c>
      <c r="C55" s="1" t="s">
        <v>93</v>
      </c>
      <c r="D55" s="1" t="s">
        <v>163</v>
      </c>
      <c r="E55" s="1" t="s">
        <v>157</v>
      </c>
      <c r="F55" s="1" t="s">
        <v>85</v>
      </c>
      <c r="G55" s="1">
        <v>7511.4999992763624</v>
      </c>
      <c r="H55" s="1">
        <v>0</v>
      </c>
      <c r="I55">
        <f t="shared" si="28"/>
        <v>1.3848282233898095</v>
      </c>
      <c r="J55">
        <f t="shared" si="29"/>
        <v>5.1673594661508608E-2</v>
      </c>
      <c r="K55">
        <f t="shared" si="30"/>
        <v>443.12979909678552</v>
      </c>
      <c r="L55">
        <f t="shared" si="31"/>
        <v>0.86415430534539261</v>
      </c>
      <c r="M55">
        <f t="shared" si="32"/>
        <v>1.6177197188599042</v>
      </c>
      <c r="N55">
        <f t="shared" si="33"/>
        <v>29.45997428894043</v>
      </c>
      <c r="O55" s="1">
        <v>2</v>
      </c>
      <c r="P55">
        <f t="shared" si="34"/>
        <v>4.644859790802002</v>
      </c>
      <c r="Q55" s="1">
        <v>0</v>
      </c>
      <c r="R55">
        <f t="shared" si="35"/>
        <v>4.644859790802002</v>
      </c>
      <c r="S55" s="1">
        <v>30.264135360717773</v>
      </c>
      <c r="T55" s="1">
        <v>29.45997428894043</v>
      </c>
      <c r="U55" s="1">
        <v>30.391782760620117</v>
      </c>
      <c r="V55" s="1">
        <v>499.87042236328125</v>
      </c>
      <c r="W55" s="1">
        <v>499.14395141601562</v>
      </c>
      <c r="X55" s="1">
        <v>25.042625427246094</v>
      </c>
      <c r="Y55" s="1">
        <v>25.3795166015625</v>
      </c>
      <c r="Z55" s="1">
        <v>57.311069488525391</v>
      </c>
      <c r="AA55" s="1">
        <v>58.082057952880859</v>
      </c>
      <c r="AB55" s="1">
        <v>499.99676513671875</v>
      </c>
      <c r="AC55" s="1">
        <v>115.64512634277344</v>
      </c>
      <c r="AD55" s="1">
        <v>0.14648111164569855</v>
      </c>
      <c r="AE55" s="1">
        <v>98.991226196289062</v>
      </c>
      <c r="AF55" s="1">
        <v>-2.2387495040893555</v>
      </c>
      <c r="AG55" s="1">
        <v>0.22281484305858612</v>
      </c>
      <c r="AH55" s="1">
        <v>0.16087335348129272</v>
      </c>
      <c r="AI55" s="1">
        <v>3.0147104989737272E-3</v>
      </c>
      <c r="AJ55" s="1">
        <v>0.1746370792388916</v>
      </c>
      <c r="AK55" s="1">
        <v>3.0070370994508266E-3</v>
      </c>
      <c r="AL55" s="1">
        <v>0.5</v>
      </c>
      <c r="AM55" s="1">
        <v>-1.355140209197998</v>
      </c>
      <c r="AN55" s="1">
        <v>7.355140209197998</v>
      </c>
      <c r="AO55" s="1">
        <v>1</v>
      </c>
      <c r="AP55" s="1">
        <v>0</v>
      </c>
      <c r="AQ55" s="1">
        <v>0.15999999642372131</v>
      </c>
      <c r="AR55" s="1">
        <v>111115</v>
      </c>
      <c r="AS55">
        <f t="shared" si="36"/>
        <v>2.4999838256835933</v>
      </c>
      <c r="AT55">
        <f t="shared" si="37"/>
        <v>8.6415430534539264E-4</v>
      </c>
      <c r="AU55">
        <f t="shared" si="38"/>
        <v>302.60997428894041</v>
      </c>
      <c r="AV55">
        <f t="shared" si="39"/>
        <v>303.41413536071775</v>
      </c>
      <c r="AW55">
        <f t="shared" si="40"/>
        <v>18.503219801264549</v>
      </c>
      <c r="AX55">
        <f t="shared" si="41"/>
        <v>-3.7983013379461972E-2</v>
      </c>
      <c r="AY55">
        <f t="shared" si="42"/>
        <v>4.130069187517651</v>
      </c>
      <c r="AZ55">
        <f t="shared" si="43"/>
        <v>41.721568124918093</v>
      </c>
      <c r="BA55">
        <f t="shared" si="44"/>
        <v>16.342051523355593</v>
      </c>
      <c r="BB55">
        <f t="shared" si="45"/>
        <v>29.862054824829102</v>
      </c>
      <c r="BC55">
        <f t="shared" si="46"/>
        <v>4.2268086056782854</v>
      </c>
      <c r="BD55">
        <f t="shared" si="47"/>
        <v>5.1105056089312692E-2</v>
      </c>
      <c r="BE55">
        <f t="shared" si="48"/>
        <v>2.5123494686577468</v>
      </c>
      <c r="BF55">
        <f t="shared" si="49"/>
        <v>1.7144591370205386</v>
      </c>
      <c r="BG55">
        <f t="shared" si="50"/>
        <v>3.199125771531864E-2</v>
      </c>
      <c r="BH55">
        <f t="shared" si="51"/>
        <v>43.865962176706027</v>
      </c>
      <c r="BI55">
        <f t="shared" si="52"/>
        <v>0.88777956306928252</v>
      </c>
      <c r="BJ55">
        <f t="shared" si="53"/>
        <v>59.916835542184458</v>
      </c>
      <c r="BK55">
        <f t="shared" si="54"/>
        <v>498.74145958939937</v>
      </c>
      <c r="BL55">
        <f t="shared" si="55"/>
        <v>1.66367811056521E-3</v>
      </c>
    </row>
    <row r="56" spans="1:64" x14ac:dyDescent="0.2">
      <c r="A56" s="1">
        <v>41</v>
      </c>
      <c r="B56" s="1" t="s">
        <v>164</v>
      </c>
      <c r="C56" s="1" t="s">
        <v>93</v>
      </c>
      <c r="D56" s="1" t="s">
        <v>165</v>
      </c>
      <c r="E56" s="1" t="s">
        <v>157</v>
      </c>
      <c r="F56" s="1" t="s">
        <v>85</v>
      </c>
      <c r="G56" s="1">
        <v>7782.9999993108213</v>
      </c>
      <c r="H56" s="1">
        <v>0</v>
      </c>
      <c r="I56">
        <f t="shared" si="28"/>
        <v>1.9541125002554649</v>
      </c>
      <c r="J56">
        <f t="shared" si="29"/>
        <v>4.6038301383358897E-2</v>
      </c>
      <c r="K56">
        <f t="shared" si="30"/>
        <v>417.99716771380776</v>
      </c>
      <c r="L56">
        <f t="shared" si="31"/>
        <v>0.7846530943183696</v>
      </c>
      <c r="M56">
        <f t="shared" si="32"/>
        <v>1.6464126410077382</v>
      </c>
      <c r="N56">
        <f t="shared" si="33"/>
        <v>29.583929061889648</v>
      </c>
      <c r="O56" s="1">
        <v>2</v>
      </c>
      <c r="P56">
        <f t="shared" si="34"/>
        <v>4.644859790802002</v>
      </c>
      <c r="Q56" s="1">
        <v>0</v>
      </c>
      <c r="R56">
        <f t="shared" si="35"/>
        <v>4.644859790802002</v>
      </c>
      <c r="S56" s="1">
        <v>30.344717025756836</v>
      </c>
      <c r="T56" s="1">
        <v>29.583929061889648</v>
      </c>
      <c r="U56" s="1">
        <v>30.429519653320312</v>
      </c>
      <c r="V56" s="1">
        <v>500.034912109375</v>
      </c>
      <c r="W56" s="1">
        <v>499.09661865234375</v>
      </c>
      <c r="X56" s="1">
        <v>25.083484649658203</v>
      </c>
      <c r="Y56" s="1">
        <v>25.389377593994141</v>
      </c>
      <c r="Z56" s="1">
        <v>57.138866424560547</v>
      </c>
      <c r="AA56" s="1">
        <v>57.835674285888672</v>
      </c>
      <c r="AB56" s="1">
        <v>499.999267578125</v>
      </c>
      <c r="AC56" s="1">
        <v>114.9444580078125</v>
      </c>
      <c r="AD56" s="1">
        <v>0.10753444582223892</v>
      </c>
      <c r="AE56" s="1">
        <v>98.989105224609375</v>
      </c>
      <c r="AF56" s="1">
        <v>-2.1932127475738525</v>
      </c>
      <c r="AG56" s="1">
        <v>0.22359122335910797</v>
      </c>
      <c r="AH56" s="1">
        <v>3.9238061755895615E-2</v>
      </c>
      <c r="AI56" s="1">
        <v>2.1875048987567425E-3</v>
      </c>
      <c r="AJ56" s="1">
        <v>4.6980198472738266E-2</v>
      </c>
      <c r="AK56" s="1">
        <v>1.8981482135131955E-3</v>
      </c>
      <c r="AL56" s="1">
        <v>0.5</v>
      </c>
      <c r="AM56" s="1">
        <v>-1.355140209197998</v>
      </c>
      <c r="AN56" s="1">
        <v>7.355140209197998</v>
      </c>
      <c r="AO56" s="1">
        <v>1</v>
      </c>
      <c r="AP56" s="1">
        <v>0</v>
      </c>
      <c r="AQ56" s="1">
        <v>0.15999999642372131</v>
      </c>
      <c r="AR56" s="1">
        <v>111115</v>
      </c>
      <c r="AS56">
        <f t="shared" si="36"/>
        <v>2.4999963378906251</v>
      </c>
      <c r="AT56">
        <f t="shared" si="37"/>
        <v>7.8465309431836959E-4</v>
      </c>
      <c r="AU56">
        <f t="shared" si="38"/>
        <v>302.73392906188963</v>
      </c>
      <c r="AV56">
        <f t="shared" si="39"/>
        <v>303.49471702575681</v>
      </c>
      <c r="AW56">
        <f t="shared" si="40"/>
        <v>18.391112870176585</v>
      </c>
      <c r="AX56">
        <f t="shared" si="41"/>
        <v>-2.6992036117232186E-2</v>
      </c>
      <c r="AY56">
        <f t="shared" si="42"/>
        <v>4.159684411246964</v>
      </c>
      <c r="AZ56">
        <f t="shared" si="43"/>
        <v>42.021638662239752</v>
      </c>
      <c r="BA56">
        <f t="shared" si="44"/>
        <v>16.632261068245612</v>
      </c>
      <c r="BB56">
        <f t="shared" si="45"/>
        <v>29.964323043823242</v>
      </c>
      <c r="BC56">
        <f t="shared" si="46"/>
        <v>4.2517268162368707</v>
      </c>
      <c r="BD56">
        <f t="shared" si="47"/>
        <v>4.5586463557720364E-2</v>
      </c>
      <c r="BE56">
        <f t="shared" si="48"/>
        <v>2.5132717702392258</v>
      </c>
      <c r="BF56">
        <f t="shared" si="49"/>
        <v>1.7384550459976449</v>
      </c>
      <c r="BG56">
        <f t="shared" si="50"/>
        <v>2.8531792904927529E-2</v>
      </c>
      <c r="BH56">
        <f t="shared" si="51"/>
        <v>41.377165618410807</v>
      </c>
      <c r="BI56">
        <f t="shared" si="52"/>
        <v>0.83750751275871194</v>
      </c>
      <c r="BJ56">
        <f t="shared" si="53"/>
        <v>59.441170216716756</v>
      </c>
      <c r="BK56">
        <f t="shared" si="54"/>
        <v>498.52866784345844</v>
      </c>
      <c r="BL56">
        <f t="shared" si="55"/>
        <v>2.3299509384838921E-3</v>
      </c>
    </row>
    <row r="57" spans="1:64" x14ac:dyDescent="0.2">
      <c r="A57" s="1">
        <v>42</v>
      </c>
      <c r="B57" s="1" t="s">
        <v>166</v>
      </c>
      <c r="C57" s="1" t="s">
        <v>82</v>
      </c>
      <c r="D57" s="1" t="s">
        <v>167</v>
      </c>
      <c r="E57" s="1" t="s">
        <v>157</v>
      </c>
      <c r="F57" s="1" t="s">
        <v>85</v>
      </c>
      <c r="G57" s="1">
        <v>8036.9999993108213</v>
      </c>
      <c r="H57" s="1">
        <v>0</v>
      </c>
      <c r="I57">
        <f t="shared" si="28"/>
        <v>0.85098680824055084</v>
      </c>
      <c r="J57">
        <f t="shared" si="29"/>
        <v>1.5184615233265921E-2</v>
      </c>
      <c r="K57">
        <f t="shared" si="30"/>
        <v>396.80297259697068</v>
      </c>
      <c r="L57">
        <f t="shared" si="31"/>
        <v>0.27175828549578451</v>
      </c>
      <c r="M57">
        <f t="shared" si="32"/>
        <v>1.7164829768690688</v>
      </c>
      <c r="N57">
        <f t="shared" si="33"/>
        <v>29.95451545715332</v>
      </c>
      <c r="O57" s="1">
        <v>2</v>
      </c>
      <c r="P57">
        <f t="shared" si="34"/>
        <v>4.644859790802002</v>
      </c>
      <c r="Q57" s="1">
        <v>0</v>
      </c>
      <c r="R57">
        <f t="shared" si="35"/>
        <v>4.644859790802002</v>
      </c>
      <c r="S57" s="1">
        <v>30.632184982299805</v>
      </c>
      <c r="T57" s="1">
        <v>29.95451545715332</v>
      </c>
      <c r="U57" s="1">
        <v>30.679977416992188</v>
      </c>
      <c r="V57" s="1">
        <v>499.98709106445312</v>
      </c>
      <c r="W57" s="1">
        <v>499.5924072265625</v>
      </c>
      <c r="X57" s="1">
        <v>25.481559753417969</v>
      </c>
      <c r="Y57" s="1">
        <v>25.58747673034668</v>
      </c>
      <c r="Z57" s="1">
        <v>57.097732543945312</v>
      </c>
      <c r="AA57" s="1">
        <v>57.335063934326172</v>
      </c>
      <c r="AB57" s="1">
        <v>500.02310180664062</v>
      </c>
      <c r="AC57" s="1">
        <v>114.77439880371094</v>
      </c>
      <c r="AD57" s="1">
        <v>4.7862045466899872E-2</v>
      </c>
      <c r="AE57" s="1">
        <v>98.987823486328125</v>
      </c>
      <c r="AF57" s="1">
        <v>-2.28401780128479</v>
      </c>
      <c r="AG57" s="1">
        <v>0.22942875325679779</v>
      </c>
      <c r="AH57" s="1">
        <v>5.8393049985170364E-2</v>
      </c>
      <c r="AI57" s="1">
        <v>2.0789592526853085E-3</v>
      </c>
      <c r="AJ57" s="1">
        <v>2.4847837164998055E-2</v>
      </c>
      <c r="AK57" s="1">
        <v>2.9419201891869307E-3</v>
      </c>
      <c r="AL57" s="1">
        <v>0.75</v>
      </c>
      <c r="AM57" s="1">
        <v>-1.355140209197998</v>
      </c>
      <c r="AN57" s="1">
        <v>7.355140209197998</v>
      </c>
      <c r="AO57" s="1">
        <v>1</v>
      </c>
      <c r="AP57" s="1">
        <v>0</v>
      </c>
      <c r="AQ57" s="1">
        <v>0.15999999642372131</v>
      </c>
      <c r="AR57" s="1">
        <v>111115</v>
      </c>
      <c r="AS57">
        <f t="shared" si="36"/>
        <v>2.5001155090332032</v>
      </c>
      <c r="AT57">
        <f t="shared" si="37"/>
        <v>2.7175828549578449E-4</v>
      </c>
      <c r="AU57">
        <f t="shared" si="38"/>
        <v>303.1045154571533</v>
      </c>
      <c r="AV57">
        <f t="shared" si="39"/>
        <v>303.78218498229978</v>
      </c>
      <c r="AW57">
        <f t="shared" si="40"/>
        <v>18.363903398128514</v>
      </c>
      <c r="AX57">
        <f t="shared" si="41"/>
        <v>5.5403295193156683E-2</v>
      </c>
      <c r="AY57">
        <f t="shared" si="42"/>
        <v>4.2493316069131541</v>
      </c>
      <c r="AZ57">
        <f t="shared" si="43"/>
        <v>42.927821395123999</v>
      </c>
      <c r="BA57">
        <f t="shared" si="44"/>
        <v>17.340344664777319</v>
      </c>
      <c r="BB57">
        <f t="shared" si="45"/>
        <v>30.293350219726562</v>
      </c>
      <c r="BC57">
        <f t="shared" si="46"/>
        <v>4.3327667469553228</v>
      </c>
      <c r="BD57">
        <f t="shared" si="47"/>
        <v>1.5135136618966944E-2</v>
      </c>
      <c r="BE57">
        <f t="shared" si="48"/>
        <v>2.5328486300440853</v>
      </c>
      <c r="BF57">
        <f t="shared" si="49"/>
        <v>1.7999181169112375</v>
      </c>
      <c r="BG57">
        <f t="shared" si="50"/>
        <v>9.4638933224960933E-3</v>
      </c>
      <c r="BH57">
        <f t="shared" si="51"/>
        <v>39.278662610279227</v>
      </c>
      <c r="BI57">
        <f t="shared" si="52"/>
        <v>0.79425340909359066</v>
      </c>
      <c r="BJ57">
        <f t="shared" si="53"/>
        <v>58.309207200415393</v>
      </c>
      <c r="BK57">
        <f t="shared" si="54"/>
        <v>499.34507313191455</v>
      </c>
      <c r="BL57">
        <f t="shared" si="55"/>
        <v>9.9370893589271429E-4</v>
      </c>
    </row>
    <row r="58" spans="1:64" x14ac:dyDescent="0.2">
      <c r="A58" s="1">
        <v>43</v>
      </c>
      <c r="B58" s="1" t="s">
        <v>168</v>
      </c>
      <c r="C58" s="1" t="s">
        <v>82</v>
      </c>
      <c r="D58" s="1" t="s">
        <v>169</v>
      </c>
      <c r="E58" s="1" t="s">
        <v>170</v>
      </c>
      <c r="F58" s="1" t="s">
        <v>85</v>
      </c>
      <c r="G58" s="1">
        <v>8139.9999993108213</v>
      </c>
      <c r="H58" s="1">
        <v>0</v>
      </c>
      <c r="I58">
        <f t="shared" si="28"/>
        <v>1.505692499612669</v>
      </c>
      <c r="J58">
        <f t="shared" si="29"/>
        <v>5.8202644054084977E-2</v>
      </c>
      <c r="K58">
        <f t="shared" si="30"/>
        <v>444.39515436253481</v>
      </c>
      <c r="L58">
        <f t="shared" si="31"/>
        <v>0.99143165756900886</v>
      </c>
      <c r="M58">
        <f t="shared" si="32"/>
        <v>1.6488905141879551</v>
      </c>
      <c r="N58">
        <f t="shared" si="33"/>
        <v>29.811136245727539</v>
      </c>
      <c r="O58" s="1">
        <v>2</v>
      </c>
      <c r="P58">
        <f t="shared" si="34"/>
        <v>4.644859790802002</v>
      </c>
      <c r="Q58" s="1">
        <v>0</v>
      </c>
      <c r="R58">
        <f t="shared" si="35"/>
        <v>4.644859790802002</v>
      </c>
      <c r="S58" s="1">
        <v>30.588476181030273</v>
      </c>
      <c r="T58" s="1">
        <v>29.811136245727539</v>
      </c>
      <c r="U58" s="1">
        <v>30.658699035644531</v>
      </c>
      <c r="V58" s="1">
        <v>500.02825927734375</v>
      </c>
      <c r="W58" s="1">
        <v>499.22799682617188</v>
      </c>
      <c r="X58" s="1">
        <v>25.530727386474609</v>
      </c>
      <c r="Y58" s="1">
        <v>25.917024612426758</v>
      </c>
      <c r="Z58" s="1">
        <v>57.353057861328125</v>
      </c>
      <c r="AA58" s="1">
        <v>58.220851898193359</v>
      </c>
      <c r="AB58" s="1">
        <v>499.9967041015625</v>
      </c>
      <c r="AC58" s="1">
        <v>114.91706085205078</v>
      </c>
      <c r="AD58" s="1">
        <v>4.7254927456378937E-2</v>
      </c>
      <c r="AE58" s="1">
        <v>98.991264343261719</v>
      </c>
      <c r="AF58" s="1">
        <v>-2.2466840744018555</v>
      </c>
      <c r="AG58" s="1">
        <v>0.22411058843135834</v>
      </c>
      <c r="AH58" s="1">
        <v>3.2185453921556473E-2</v>
      </c>
      <c r="AI58" s="1">
        <v>2.3770038969814777E-3</v>
      </c>
      <c r="AJ58" s="1">
        <v>4.2799949645996094E-2</v>
      </c>
      <c r="AK58" s="1">
        <v>1.4000303344801068E-3</v>
      </c>
      <c r="AL58" s="1">
        <v>0.5</v>
      </c>
      <c r="AM58" s="1">
        <v>-1.355140209197998</v>
      </c>
      <c r="AN58" s="1">
        <v>7.355140209197998</v>
      </c>
      <c r="AO58" s="1">
        <v>1</v>
      </c>
      <c r="AP58" s="1">
        <v>0</v>
      </c>
      <c r="AQ58" s="1">
        <v>0.15999999642372131</v>
      </c>
      <c r="AR58" s="1">
        <v>111115</v>
      </c>
      <c r="AS58">
        <f t="shared" si="36"/>
        <v>2.4999835205078123</v>
      </c>
      <c r="AT58">
        <f t="shared" si="37"/>
        <v>9.9143165756900888E-4</v>
      </c>
      <c r="AU58">
        <f t="shared" si="38"/>
        <v>302.96113624572752</v>
      </c>
      <c r="AV58">
        <f t="shared" si="39"/>
        <v>303.73847618103025</v>
      </c>
      <c r="AW58">
        <f t="shared" si="40"/>
        <v>18.38672932535269</v>
      </c>
      <c r="AX58">
        <f t="shared" si="41"/>
        <v>-6.0918528951042453E-2</v>
      </c>
      <c r="AY58">
        <f t="shared" si="42"/>
        <v>4.2144495485875124</v>
      </c>
      <c r="AZ58">
        <f t="shared" si="43"/>
        <v>42.573954141786729</v>
      </c>
      <c r="BA58">
        <f t="shared" si="44"/>
        <v>16.656929529359971</v>
      </c>
      <c r="BB58">
        <f t="shared" si="45"/>
        <v>30.199806213378906</v>
      </c>
      <c r="BC58">
        <f t="shared" si="46"/>
        <v>4.3095909130313901</v>
      </c>
      <c r="BD58">
        <f t="shared" si="47"/>
        <v>5.7482358533361248E-2</v>
      </c>
      <c r="BE58">
        <f t="shared" si="48"/>
        <v>2.5655590343995573</v>
      </c>
      <c r="BF58">
        <f t="shared" si="49"/>
        <v>1.7440318786318327</v>
      </c>
      <c r="BG58">
        <f t="shared" si="50"/>
        <v>3.5990500280432214E-2</v>
      </c>
      <c r="BH58">
        <f t="shared" si="51"/>
        <v>43.991238198366275</v>
      </c>
      <c r="BI58">
        <f t="shared" si="52"/>
        <v>0.89016472871666785</v>
      </c>
      <c r="BJ58">
        <f t="shared" si="53"/>
        <v>59.989306419647278</v>
      </c>
      <c r="BK58">
        <f t="shared" si="54"/>
        <v>498.79037653922535</v>
      </c>
      <c r="BL58">
        <f t="shared" si="55"/>
        <v>1.8108899646327834E-3</v>
      </c>
    </row>
    <row r="59" spans="1:64" x14ac:dyDescent="0.2">
      <c r="A59" s="1">
        <v>44</v>
      </c>
      <c r="B59" s="1" t="s">
        <v>171</v>
      </c>
      <c r="C59" s="1" t="s">
        <v>82</v>
      </c>
      <c r="D59" s="1" t="s">
        <v>172</v>
      </c>
      <c r="E59" s="1" t="s">
        <v>170</v>
      </c>
      <c r="F59" s="1" t="s">
        <v>85</v>
      </c>
      <c r="G59" s="1">
        <v>8251.9999993108213</v>
      </c>
      <c r="H59" s="1">
        <v>0</v>
      </c>
      <c r="I59">
        <f t="shared" si="28"/>
        <v>0.49111646328513331</v>
      </c>
      <c r="J59">
        <f t="shared" si="29"/>
        <v>1.9206885322788567E-2</v>
      </c>
      <c r="K59">
        <f t="shared" si="30"/>
        <v>445.21311128157095</v>
      </c>
      <c r="L59">
        <f t="shared" si="31"/>
        <v>0.3385060335134355</v>
      </c>
      <c r="M59">
        <f t="shared" si="32"/>
        <v>1.6917735026409746</v>
      </c>
      <c r="N59">
        <f t="shared" si="33"/>
        <v>29.925033569335938</v>
      </c>
      <c r="O59" s="1">
        <v>2</v>
      </c>
      <c r="P59">
        <f t="shared" si="34"/>
        <v>4.644859790802002</v>
      </c>
      <c r="Q59" s="1">
        <v>0</v>
      </c>
      <c r="R59">
        <f t="shared" si="35"/>
        <v>4.644859790802002</v>
      </c>
      <c r="S59" s="1">
        <v>30.583789825439453</v>
      </c>
      <c r="T59" s="1">
        <v>29.925033569335938</v>
      </c>
      <c r="U59" s="1">
        <v>30.641244888305664</v>
      </c>
      <c r="V59" s="1">
        <v>499.90274047851562</v>
      </c>
      <c r="W59" s="1">
        <v>499.63864135742188</v>
      </c>
      <c r="X59" s="1">
        <v>25.631315231323242</v>
      </c>
      <c r="Y59" s="1">
        <v>25.763229370117188</v>
      </c>
      <c r="Z59" s="1">
        <v>57.595146179199219</v>
      </c>
      <c r="AA59" s="1">
        <v>57.891563415527344</v>
      </c>
      <c r="AB59" s="1">
        <v>499.99951171875</v>
      </c>
      <c r="AC59" s="1">
        <v>114.79969787597656</v>
      </c>
      <c r="AD59" s="1">
        <v>0.15309947729110718</v>
      </c>
      <c r="AE59" s="1">
        <v>98.992446899414062</v>
      </c>
      <c r="AF59" s="1">
        <v>-2.315298318862915</v>
      </c>
      <c r="AG59" s="1">
        <v>0.2247205525636673</v>
      </c>
      <c r="AH59" s="1">
        <v>2.7519391849637032E-2</v>
      </c>
      <c r="AI59" s="1">
        <v>2.2504029329866171E-3</v>
      </c>
      <c r="AJ59" s="1">
        <v>2.3158784955739975E-2</v>
      </c>
      <c r="AK59" s="1">
        <v>2.6228090282529593E-3</v>
      </c>
      <c r="AL59" s="1">
        <v>0.75</v>
      </c>
      <c r="AM59" s="1">
        <v>-1.355140209197998</v>
      </c>
      <c r="AN59" s="1">
        <v>7.355140209197998</v>
      </c>
      <c r="AO59" s="1">
        <v>1</v>
      </c>
      <c r="AP59" s="1">
        <v>0</v>
      </c>
      <c r="AQ59" s="1">
        <v>0.15999999642372131</v>
      </c>
      <c r="AR59" s="1">
        <v>111115</v>
      </c>
      <c r="AS59">
        <f t="shared" si="36"/>
        <v>2.4999975585937495</v>
      </c>
      <c r="AT59">
        <f t="shared" si="37"/>
        <v>3.3850603351343549E-4</v>
      </c>
      <c r="AU59">
        <f t="shared" si="38"/>
        <v>303.07503356933591</v>
      </c>
      <c r="AV59">
        <f t="shared" si="39"/>
        <v>303.73378982543943</v>
      </c>
      <c r="AW59">
        <f t="shared" si="40"/>
        <v>18.367951249600537</v>
      </c>
      <c r="AX59">
        <f t="shared" si="41"/>
        <v>4.3322561633203284E-2</v>
      </c>
      <c r="AY59">
        <f t="shared" si="42"/>
        <v>4.2421386180197249</v>
      </c>
      <c r="AZ59">
        <f t="shared" si="43"/>
        <v>42.853154466725627</v>
      </c>
      <c r="BA59">
        <f t="shared" si="44"/>
        <v>17.08992509660844</v>
      </c>
      <c r="BB59">
        <f t="shared" si="45"/>
        <v>30.254411697387695</v>
      </c>
      <c r="BC59">
        <f t="shared" si="46"/>
        <v>4.3231064397853114</v>
      </c>
      <c r="BD59">
        <f t="shared" si="47"/>
        <v>1.9127790303480382E-2</v>
      </c>
      <c r="BE59">
        <f t="shared" si="48"/>
        <v>2.5503651153787503</v>
      </c>
      <c r="BF59">
        <f t="shared" si="49"/>
        <v>1.7727413244065611</v>
      </c>
      <c r="BG59">
        <f t="shared" si="50"/>
        <v>1.1961950060933334E-2</v>
      </c>
      <c r="BH59">
        <f t="shared" si="51"/>
        <v>44.072735277463835</v>
      </c>
      <c r="BI59">
        <f t="shared" si="52"/>
        <v>0.89107021440938339</v>
      </c>
      <c r="BJ59">
        <f t="shared" si="53"/>
        <v>58.873033798712946</v>
      </c>
      <c r="BK59">
        <f t="shared" si="54"/>
        <v>499.49590137057709</v>
      </c>
      <c r="BL59">
        <f t="shared" si="55"/>
        <v>5.7885392177901016E-4</v>
      </c>
    </row>
    <row r="60" spans="1:64" x14ac:dyDescent="0.2">
      <c r="A60" s="1">
        <v>45</v>
      </c>
      <c r="B60" s="1" t="s">
        <v>173</v>
      </c>
      <c r="C60" s="1" t="s">
        <v>87</v>
      </c>
      <c r="D60" s="1" t="s">
        <v>174</v>
      </c>
      <c r="E60" s="1" t="s">
        <v>170</v>
      </c>
      <c r="F60" s="1" t="s">
        <v>85</v>
      </c>
      <c r="G60" s="1">
        <v>8428.9999993108213</v>
      </c>
      <c r="H60" s="1">
        <v>0</v>
      </c>
      <c r="I60">
        <f t="shared" si="28"/>
        <v>1.9279836520799287</v>
      </c>
      <c r="J60">
        <f t="shared" si="29"/>
        <v>1.6173779248740652E-2</v>
      </c>
      <c r="K60">
        <f t="shared" si="30"/>
        <v>296.49924271315768</v>
      </c>
      <c r="L60">
        <f t="shared" si="31"/>
        <v>0.28756399282671852</v>
      </c>
      <c r="M60">
        <f t="shared" si="32"/>
        <v>1.705258601038361</v>
      </c>
      <c r="N60">
        <f t="shared" si="33"/>
        <v>30.021884918212891</v>
      </c>
      <c r="O60" s="1">
        <v>2</v>
      </c>
      <c r="P60">
        <f t="shared" si="34"/>
        <v>4.644859790802002</v>
      </c>
      <c r="Q60" s="1">
        <v>0</v>
      </c>
      <c r="R60">
        <f t="shared" si="35"/>
        <v>4.644859790802002</v>
      </c>
      <c r="S60" s="1">
        <v>30.685768127441406</v>
      </c>
      <c r="T60" s="1">
        <v>30.021884918212891</v>
      </c>
      <c r="U60" s="1">
        <v>30.7261962890625</v>
      </c>
      <c r="V60" s="1">
        <v>499.97412109375</v>
      </c>
      <c r="W60" s="1">
        <v>499.1455078125</v>
      </c>
      <c r="X60" s="1">
        <v>25.754409790039062</v>
      </c>
      <c r="Y60" s="1">
        <v>25.866460800170898</v>
      </c>
      <c r="Z60" s="1">
        <v>57.534542083740234</v>
      </c>
      <c r="AA60" s="1">
        <v>57.784866333007812</v>
      </c>
      <c r="AB60" s="1">
        <v>499.99679565429688</v>
      </c>
      <c r="AC60" s="1">
        <v>114.56478118896484</v>
      </c>
      <c r="AD60" s="1">
        <v>6.590539962053299E-2</v>
      </c>
      <c r="AE60" s="1">
        <v>98.991111755371094</v>
      </c>
      <c r="AF60" s="1">
        <v>-2.4024457931518555</v>
      </c>
      <c r="AG60" s="1">
        <v>0.22863833606243134</v>
      </c>
      <c r="AH60" s="1">
        <v>0.15564899146556854</v>
      </c>
      <c r="AI60" s="1">
        <v>1.3836647849529982E-3</v>
      </c>
      <c r="AJ60" s="1">
        <v>0.18291470408439636</v>
      </c>
      <c r="AK60" s="1">
        <v>1.8661973299458623E-3</v>
      </c>
      <c r="AL60" s="1">
        <v>0.75</v>
      </c>
      <c r="AM60" s="1">
        <v>-1.355140209197998</v>
      </c>
      <c r="AN60" s="1">
        <v>7.355140209197998</v>
      </c>
      <c r="AO60" s="1">
        <v>1</v>
      </c>
      <c r="AP60" s="1">
        <v>0</v>
      </c>
      <c r="AQ60" s="1">
        <v>0.15999999642372131</v>
      </c>
      <c r="AR60" s="1">
        <v>111115</v>
      </c>
      <c r="AS60">
        <f t="shared" si="36"/>
        <v>2.4999839782714841</v>
      </c>
      <c r="AT60">
        <f t="shared" si="37"/>
        <v>2.8756399282671853E-4</v>
      </c>
      <c r="AU60">
        <f t="shared" si="38"/>
        <v>303.17188491821287</v>
      </c>
      <c r="AV60">
        <f t="shared" si="39"/>
        <v>303.83576812744138</v>
      </c>
      <c r="AW60">
        <f t="shared" si="40"/>
        <v>18.33036458051879</v>
      </c>
      <c r="AX60">
        <f t="shared" si="41"/>
        <v>5.2003334081108861E-2</v>
      </c>
      <c r="AY60">
        <f t="shared" si="42"/>
        <v>4.2658083128240039</v>
      </c>
      <c r="AZ60">
        <f t="shared" si="43"/>
        <v>43.092841742860294</v>
      </c>
      <c r="BA60">
        <f t="shared" si="44"/>
        <v>17.226380942689396</v>
      </c>
      <c r="BB60">
        <f t="shared" si="45"/>
        <v>30.353826522827148</v>
      </c>
      <c r="BC60">
        <f t="shared" si="46"/>
        <v>4.3478076832756578</v>
      </c>
      <c r="BD60">
        <f t="shared" si="47"/>
        <v>1.6117656259868003E-2</v>
      </c>
      <c r="BE60">
        <f t="shared" si="48"/>
        <v>2.5605497117856428</v>
      </c>
      <c r="BF60">
        <f t="shared" si="49"/>
        <v>1.787257971490015</v>
      </c>
      <c r="BG60">
        <f t="shared" si="50"/>
        <v>1.0078562473110911E-2</v>
      </c>
      <c r="BH60">
        <f t="shared" si="51"/>
        <v>29.350789670801092</v>
      </c>
      <c r="BI60">
        <f t="shared" si="52"/>
        <v>0.59401364546495172</v>
      </c>
      <c r="BJ60">
        <f t="shared" si="53"/>
        <v>58.741079634592317</v>
      </c>
      <c r="BK60">
        <f t="shared" si="54"/>
        <v>498.5851511930253</v>
      </c>
      <c r="BL60">
        <f t="shared" si="55"/>
        <v>2.2714643821627615E-3</v>
      </c>
    </row>
    <row r="61" spans="1:64" x14ac:dyDescent="0.2">
      <c r="A61" s="1">
        <v>46</v>
      </c>
      <c r="B61" s="1" t="s">
        <v>175</v>
      </c>
      <c r="C61" s="1" t="s">
        <v>87</v>
      </c>
      <c r="D61" s="1" t="s">
        <v>176</v>
      </c>
      <c r="E61" s="1" t="s">
        <v>170</v>
      </c>
      <c r="F61" s="1" t="s">
        <v>85</v>
      </c>
      <c r="G61" s="1">
        <v>8535.9999992419034</v>
      </c>
      <c r="H61" s="1">
        <v>0</v>
      </c>
      <c r="I61">
        <f t="shared" si="28"/>
        <v>0.48147251896964099</v>
      </c>
      <c r="J61">
        <f t="shared" si="29"/>
        <v>2.0572355802198804E-2</v>
      </c>
      <c r="K61">
        <f t="shared" si="30"/>
        <v>448.77088070383502</v>
      </c>
      <c r="L61">
        <f t="shared" si="31"/>
        <v>0.36081404422642271</v>
      </c>
      <c r="M61">
        <f t="shared" si="32"/>
        <v>1.6838061287916961</v>
      </c>
      <c r="N61">
        <f t="shared" si="33"/>
        <v>29.95244026184082</v>
      </c>
      <c r="O61" s="1">
        <v>2</v>
      </c>
      <c r="P61">
        <f t="shared" si="34"/>
        <v>4.644859790802002</v>
      </c>
      <c r="Q61" s="1">
        <v>0</v>
      </c>
      <c r="R61">
        <f t="shared" si="35"/>
        <v>4.644859790802002</v>
      </c>
      <c r="S61" s="1">
        <v>30.671764373779297</v>
      </c>
      <c r="T61" s="1">
        <v>29.95244026184082</v>
      </c>
      <c r="U61" s="1">
        <v>30.714515686035156</v>
      </c>
      <c r="V61" s="1">
        <v>499.98251342773438</v>
      </c>
      <c r="W61" s="1">
        <v>499.71780395507812</v>
      </c>
      <c r="X61" s="1">
        <v>25.771751403808594</v>
      </c>
      <c r="Y61" s="1">
        <v>25.912336349487305</v>
      </c>
      <c r="Z61" s="1">
        <v>57.617763519287109</v>
      </c>
      <c r="AA61" s="1">
        <v>57.93206787109375</v>
      </c>
      <c r="AB61" s="1">
        <v>500.0030517578125</v>
      </c>
      <c r="AC61" s="1">
        <v>114.77858734130859</v>
      </c>
      <c r="AD61" s="1">
        <v>8.7065406143665314E-2</v>
      </c>
      <c r="AE61" s="1">
        <v>98.988327026367188</v>
      </c>
      <c r="AF61" s="1">
        <v>-2.1805129051208496</v>
      </c>
      <c r="AG61" s="1">
        <v>0.22791688144207001</v>
      </c>
      <c r="AH61" s="1">
        <v>3.3764712512493134E-2</v>
      </c>
      <c r="AI61" s="1">
        <v>6.3316603191196918E-3</v>
      </c>
      <c r="AJ61" s="1">
        <v>1.8985176458954811E-2</v>
      </c>
      <c r="AK61" s="1">
        <v>3.4912039991468191E-3</v>
      </c>
      <c r="AL61" s="1">
        <v>0.75</v>
      </c>
      <c r="AM61" s="1">
        <v>-1.355140209197998</v>
      </c>
      <c r="AN61" s="1">
        <v>7.355140209197998</v>
      </c>
      <c r="AO61" s="1">
        <v>1</v>
      </c>
      <c r="AP61" s="1">
        <v>0</v>
      </c>
      <c r="AQ61" s="1">
        <v>0.15999999642372131</v>
      </c>
      <c r="AR61" s="1">
        <v>111115</v>
      </c>
      <c r="AS61">
        <f t="shared" si="36"/>
        <v>2.5000152587890625</v>
      </c>
      <c r="AT61">
        <f t="shared" si="37"/>
        <v>3.608140442264227E-4</v>
      </c>
      <c r="AU61">
        <f t="shared" si="38"/>
        <v>303.1024402618408</v>
      </c>
      <c r="AV61">
        <f t="shared" si="39"/>
        <v>303.82176437377927</v>
      </c>
      <c r="AW61">
        <f t="shared" si="40"/>
        <v>18.364573564129159</v>
      </c>
      <c r="AX61">
        <f t="shared" si="41"/>
        <v>4.2356915390366727E-2</v>
      </c>
      <c r="AY61">
        <f t="shared" si="42"/>
        <v>4.2488249533719671</v>
      </c>
      <c r="AZ61">
        <f t="shared" si="43"/>
        <v>42.922484711154091</v>
      </c>
      <c r="BA61">
        <f t="shared" si="44"/>
        <v>17.010148361666786</v>
      </c>
      <c r="BB61">
        <f t="shared" si="45"/>
        <v>30.312102317810059</v>
      </c>
      <c r="BC61">
        <f t="shared" si="46"/>
        <v>4.3374256852523967</v>
      </c>
      <c r="BD61">
        <f t="shared" si="47"/>
        <v>2.04816414139164E-2</v>
      </c>
      <c r="BE61">
        <f t="shared" si="48"/>
        <v>2.565018824580271</v>
      </c>
      <c r="BF61">
        <f t="shared" si="49"/>
        <v>1.7724068606721257</v>
      </c>
      <c r="BG61">
        <f t="shared" si="50"/>
        <v>1.2809145212927232E-2</v>
      </c>
      <c r="BH61">
        <f t="shared" si="51"/>
        <v>44.423078699022035</v>
      </c>
      <c r="BI61">
        <f t="shared" si="52"/>
        <v>0.89804861294110916</v>
      </c>
      <c r="BJ61">
        <f t="shared" si="53"/>
        <v>59.138476781352523</v>
      </c>
      <c r="BK61">
        <f t="shared" si="54"/>
        <v>499.57786692147891</v>
      </c>
      <c r="BL61">
        <f t="shared" si="55"/>
        <v>5.6995221904858231E-4</v>
      </c>
    </row>
    <row r="62" spans="1:64" x14ac:dyDescent="0.2">
      <c r="A62" s="1">
        <v>47</v>
      </c>
      <c r="B62" s="1" t="s">
        <v>177</v>
      </c>
      <c r="C62" s="1" t="s">
        <v>87</v>
      </c>
      <c r="D62" s="1" t="s">
        <v>176</v>
      </c>
      <c r="E62" s="1" t="s">
        <v>170</v>
      </c>
      <c r="F62" s="1" t="s">
        <v>85</v>
      </c>
      <c r="G62" s="1">
        <v>8660.4999992763624</v>
      </c>
      <c r="H62" s="1">
        <v>0</v>
      </c>
      <c r="I62">
        <f t="shared" si="28"/>
        <v>0.60227714500390528</v>
      </c>
      <c r="J62">
        <f t="shared" si="29"/>
        <v>1.9651648877682823E-2</v>
      </c>
      <c r="K62">
        <f t="shared" si="30"/>
        <v>437.52097312913889</v>
      </c>
      <c r="L62">
        <f t="shared" si="31"/>
        <v>0.33780043686811501</v>
      </c>
      <c r="M62">
        <f t="shared" si="32"/>
        <v>1.6504927609377535</v>
      </c>
      <c r="N62">
        <f t="shared" si="33"/>
        <v>29.749290466308594</v>
      </c>
      <c r="O62" s="1">
        <v>2</v>
      </c>
      <c r="P62">
        <f t="shared" si="34"/>
        <v>4.644859790802002</v>
      </c>
      <c r="Q62" s="1">
        <v>0</v>
      </c>
      <c r="R62">
        <f t="shared" si="35"/>
        <v>4.644859790802002</v>
      </c>
      <c r="S62" s="1">
        <v>30.481365203857422</v>
      </c>
      <c r="T62" s="1">
        <v>29.749290466308594</v>
      </c>
      <c r="U62" s="1">
        <v>30.556638717651367</v>
      </c>
      <c r="V62" s="1">
        <v>499.97781372070312</v>
      </c>
      <c r="W62" s="1">
        <v>499.66937255859375</v>
      </c>
      <c r="X62" s="1">
        <v>25.618915557861328</v>
      </c>
      <c r="Y62" s="1">
        <v>25.75056266784668</v>
      </c>
      <c r="Z62" s="1">
        <v>57.902820587158203</v>
      </c>
      <c r="AA62" s="1">
        <v>58.200363159179688</v>
      </c>
      <c r="AB62" s="1">
        <v>499.97586059570312</v>
      </c>
      <c r="AC62" s="1">
        <v>115.53543090820312</v>
      </c>
      <c r="AD62" s="1">
        <v>0.1260560005903244</v>
      </c>
      <c r="AE62" s="1">
        <v>98.987655639648438</v>
      </c>
      <c r="AF62" s="1">
        <v>-2.2542967796325684</v>
      </c>
      <c r="AG62" s="1">
        <v>0.22748705744743347</v>
      </c>
      <c r="AH62" s="1">
        <v>3.8119800388813019E-2</v>
      </c>
      <c r="AI62" s="1">
        <v>6.8822856992483139E-3</v>
      </c>
      <c r="AJ62" s="1">
        <v>3.5926312208175659E-2</v>
      </c>
      <c r="AK62" s="1">
        <v>6.5094195306301117E-3</v>
      </c>
      <c r="AL62" s="1">
        <v>0.75</v>
      </c>
      <c r="AM62" s="1">
        <v>-1.355140209197998</v>
      </c>
      <c r="AN62" s="1">
        <v>7.355140209197998</v>
      </c>
      <c r="AO62" s="1">
        <v>1</v>
      </c>
      <c r="AP62" s="1">
        <v>0</v>
      </c>
      <c r="AQ62" s="1">
        <v>0.15999999642372131</v>
      </c>
      <c r="AR62" s="1">
        <v>111115</v>
      </c>
      <c r="AS62">
        <f t="shared" si="36"/>
        <v>2.4998793029785156</v>
      </c>
      <c r="AT62">
        <f t="shared" si="37"/>
        <v>3.3780043686811501E-4</v>
      </c>
      <c r="AU62">
        <f t="shared" si="38"/>
        <v>302.89929046630857</v>
      </c>
      <c r="AV62">
        <f t="shared" si="39"/>
        <v>303.6313652038574</v>
      </c>
      <c r="AW62">
        <f t="shared" si="40"/>
        <v>18.485668532125601</v>
      </c>
      <c r="AX62">
        <f t="shared" si="41"/>
        <v>4.7210110879806547E-2</v>
      </c>
      <c r="AY62">
        <f t="shared" si="42"/>
        <v>4.1994805908297472</v>
      </c>
      <c r="AZ62">
        <f t="shared" si="43"/>
        <v>42.424285772737214</v>
      </c>
      <c r="BA62">
        <f t="shared" si="44"/>
        <v>16.673723104890534</v>
      </c>
      <c r="BB62">
        <f t="shared" si="45"/>
        <v>30.115327835083008</v>
      </c>
      <c r="BC62">
        <f t="shared" si="46"/>
        <v>4.28875402299433</v>
      </c>
      <c r="BD62">
        <f t="shared" si="47"/>
        <v>1.9568856218986234E-2</v>
      </c>
      <c r="BE62">
        <f t="shared" si="48"/>
        <v>2.5489878298919937</v>
      </c>
      <c r="BF62">
        <f t="shared" si="49"/>
        <v>1.7397661931023363</v>
      </c>
      <c r="BG62">
        <f t="shared" si="50"/>
        <v>1.2237946690295388E-2</v>
      </c>
      <c r="BH62">
        <f t="shared" si="51"/>
        <v>43.309175423231082</v>
      </c>
      <c r="BI62">
        <f t="shared" si="52"/>
        <v>0.87562095489019187</v>
      </c>
      <c r="BJ62">
        <f t="shared" si="53"/>
        <v>59.48212395461254</v>
      </c>
      <c r="BK62">
        <f t="shared" si="54"/>
        <v>499.49432440162559</v>
      </c>
      <c r="BL62">
        <f t="shared" si="55"/>
        <v>7.1721983702355469E-4</v>
      </c>
    </row>
    <row r="63" spans="1:64" x14ac:dyDescent="0.2">
      <c r="A63" s="1">
        <v>48</v>
      </c>
      <c r="B63" s="1" t="s">
        <v>178</v>
      </c>
      <c r="C63" s="1" t="s">
        <v>87</v>
      </c>
      <c r="D63" s="1" t="s">
        <v>176</v>
      </c>
      <c r="E63" s="1" t="s">
        <v>170</v>
      </c>
      <c r="F63" s="1" t="s">
        <v>85</v>
      </c>
      <c r="G63" s="1">
        <v>8766.9999993108213</v>
      </c>
      <c r="H63" s="1">
        <v>0</v>
      </c>
      <c r="I63">
        <f t="shared" si="28"/>
        <v>0.76946750156438493</v>
      </c>
      <c r="J63">
        <f t="shared" si="29"/>
        <v>2.7729265235365206E-2</v>
      </c>
      <c r="K63">
        <f t="shared" si="30"/>
        <v>442.30125466639419</v>
      </c>
      <c r="L63">
        <f t="shared" si="31"/>
        <v>0.46378070062277155</v>
      </c>
      <c r="M63">
        <f t="shared" si="32"/>
        <v>1.6093107224772298</v>
      </c>
      <c r="N63">
        <f t="shared" si="33"/>
        <v>29.499858856201172</v>
      </c>
      <c r="O63" s="1">
        <v>2</v>
      </c>
      <c r="P63">
        <f t="shared" si="34"/>
        <v>4.644859790802002</v>
      </c>
      <c r="Q63" s="1">
        <v>0</v>
      </c>
      <c r="R63">
        <f t="shared" si="35"/>
        <v>4.644859790802002</v>
      </c>
      <c r="S63" s="1">
        <v>30.272087097167969</v>
      </c>
      <c r="T63" s="1">
        <v>29.499858856201172</v>
      </c>
      <c r="U63" s="1">
        <v>30.397224426269531</v>
      </c>
      <c r="V63" s="1">
        <v>499.99478149414062</v>
      </c>
      <c r="W63" s="1">
        <v>499.59429931640625</v>
      </c>
      <c r="X63" s="1">
        <v>25.381622314453125</v>
      </c>
      <c r="Y63" s="1">
        <v>25.562398910522461</v>
      </c>
      <c r="Z63" s="1">
        <v>58.056148529052734</v>
      </c>
      <c r="AA63" s="1">
        <v>58.469646453857422</v>
      </c>
      <c r="AB63" s="1">
        <v>499.98214721679688</v>
      </c>
      <c r="AC63" s="1">
        <v>115.73676300048828</v>
      </c>
      <c r="AD63" s="1">
        <v>9.5762968063354492E-2</v>
      </c>
      <c r="AE63" s="1">
        <v>98.983963012695312</v>
      </c>
      <c r="AF63" s="1">
        <v>-2.3620436191558838</v>
      </c>
      <c r="AG63" s="1">
        <v>0.22547852993011475</v>
      </c>
      <c r="AH63" s="1">
        <v>4.5005977153778076E-2</v>
      </c>
      <c r="AI63" s="1">
        <v>5.7644839398562908E-3</v>
      </c>
      <c r="AJ63" s="1">
        <v>7.2227314114570618E-2</v>
      </c>
      <c r="AK63" s="1">
        <v>4.7859940677881241E-3</v>
      </c>
      <c r="AL63" s="1">
        <v>0.75</v>
      </c>
      <c r="AM63" s="1">
        <v>-1.355140209197998</v>
      </c>
      <c r="AN63" s="1">
        <v>7.355140209197998</v>
      </c>
      <c r="AO63" s="1">
        <v>1</v>
      </c>
      <c r="AP63" s="1">
        <v>0</v>
      </c>
      <c r="AQ63" s="1">
        <v>0.15999999642372131</v>
      </c>
      <c r="AR63" s="1">
        <v>111115</v>
      </c>
      <c r="AS63">
        <f t="shared" si="36"/>
        <v>2.4999107360839843</v>
      </c>
      <c r="AT63">
        <f t="shared" si="37"/>
        <v>4.6378070062277156E-4</v>
      </c>
      <c r="AU63">
        <f t="shared" si="38"/>
        <v>302.64985885620115</v>
      </c>
      <c r="AV63">
        <f t="shared" si="39"/>
        <v>303.42208709716795</v>
      </c>
      <c r="AW63">
        <f t="shared" si="40"/>
        <v>18.517881666171206</v>
      </c>
      <c r="AX63">
        <f t="shared" si="41"/>
        <v>2.7921468781779285E-2</v>
      </c>
      <c r="AY63">
        <f t="shared" si="42"/>
        <v>4.139578270752148</v>
      </c>
      <c r="AZ63">
        <f t="shared" si="43"/>
        <v>41.820696451820396</v>
      </c>
      <c r="BA63">
        <f t="shared" si="44"/>
        <v>16.258297541297935</v>
      </c>
      <c r="BB63">
        <f t="shared" si="45"/>
        <v>29.88597297668457</v>
      </c>
      <c r="BC63">
        <f t="shared" si="46"/>
        <v>4.2326249621312346</v>
      </c>
      <c r="BD63">
        <f t="shared" si="47"/>
        <v>2.7564707183871304E-2</v>
      </c>
      <c r="BE63">
        <f t="shared" si="48"/>
        <v>2.5302675482749182</v>
      </c>
      <c r="BF63">
        <f t="shared" si="49"/>
        <v>1.7023574138563164</v>
      </c>
      <c r="BG63">
        <f t="shared" si="50"/>
        <v>1.7242651312544377E-2</v>
      </c>
      <c r="BH63">
        <f t="shared" si="51"/>
        <v>43.780731032367093</v>
      </c>
      <c r="BI63">
        <f t="shared" si="52"/>
        <v>0.88532085988890186</v>
      </c>
      <c r="BJ63">
        <f t="shared" si="53"/>
        <v>60.007085979756333</v>
      </c>
      <c r="BK63">
        <f t="shared" si="54"/>
        <v>499.37065830808797</v>
      </c>
      <c r="BL63">
        <f t="shared" si="55"/>
        <v>9.2463387179059046E-4</v>
      </c>
    </row>
    <row r="64" spans="1:64" x14ac:dyDescent="0.2">
      <c r="A64" s="1">
        <v>49</v>
      </c>
      <c r="B64" s="1" t="s">
        <v>179</v>
      </c>
      <c r="C64" s="1" t="s">
        <v>93</v>
      </c>
      <c r="D64" s="1" t="s">
        <v>180</v>
      </c>
      <c r="E64" s="1" t="s">
        <v>170</v>
      </c>
      <c r="F64" s="1" t="s">
        <v>85</v>
      </c>
      <c r="G64" s="1">
        <v>8939.9999993108213</v>
      </c>
      <c r="H64" s="1">
        <v>0</v>
      </c>
      <c r="I64">
        <f t="shared" si="28"/>
        <v>0.61082810194780479</v>
      </c>
      <c r="J64">
        <f t="shared" si="29"/>
        <v>9.1369574179145513E-3</v>
      </c>
      <c r="K64">
        <f t="shared" si="30"/>
        <v>380.45341710754946</v>
      </c>
      <c r="L64">
        <f t="shared" si="31"/>
        <v>0.15532858392775392</v>
      </c>
      <c r="M64">
        <f t="shared" si="32"/>
        <v>1.6294932112415963</v>
      </c>
      <c r="N64">
        <f t="shared" si="33"/>
        <v>29.453758239746094</v>
      </c>
      <c r="O64" s="1">
        <v>2</v>
      </c>
      <c r="P64">
        <f t="shared" si="34"/>
        <v>4.644859790802002</v>
      </c>
      <c r="Q64" s="1">
        <v>0</v>
      </c>
      <c r="R64">
        <f t="shared" si="35"/>
        <v>4.644859790802002</v>
      </c>
      <c r="S64" s="1">
        <v>30.136196136474609</v>
      </c>
      <c r="T64" s="1">
        <v>29.453758239746094</v>
      </c>
      <c r="U64" s="1">
        <v>30.24432373046875</v>
      </c>
      <c r="V64" s="1">
        <v>499.86160278320312</v>
      </c>
      <c r="W64" s="1">
        <v>499.58624267578125</v>
      </c>
      <c r="X64" s="1">
        <v>25.188438415527344</v>
      </c>
      <c r="Y64" s="1">
        <v>25.248998641967773</v>
      </c>
      <c r="Z64" s="1">
        <v>58.061569213867188</v>
      </c>
      <c r="AA64" s="1">
        <v>58.201164245605469</v>
      </c>
      <c r="AB64" s="1">
        <v>500.02023315429688</v>
      </c>
      <c r="AC64" s="1">
        <v>115.44789886474609</v>
      </c>
      <c r="AD64" s="1">
        <v>6.9020859897136688E-2</v>
      </c>
      <c r="AE64" s="1">
        <v>98.978012084960938</v>
      </c>
      <c r="AF64" s="1">
        <v>-2.4614500999450684</v>
      </c>
      <c r="AG64" s="1">
        <v>0.22826202213764191</v>
      </c>
      <c r="AH64" s="1">
        <v>5.8430809527635574E-2</v>
      </c>
      <c r="AI64" s="1">
        <v>2.1147348452359438E-3</v>
      </c>
      <c r="AJ64" s="1">
        <v>4.5656170696020126E-2</v>
      </c>
      <c r="AK64" s="1">
        <v>2.3575897794216871E-3</v>
      </c>
      <c r="AL64" s="1">
        <v>0.75</v>
      </c>
      <c r="AM64" s="1">
        <v>-1.355140209197998</v>
      </c>
      <c r="AN64" s="1">
        <v>7.355140209197998</v>
      </c>
      <c r="AO64" s="1">
        <v>1</v>
      </c>
      <c r="AP64" s="1">
        <v>0</v>
      </c>
      <c r="AQ64" s="1">
        <v>0.15999999642372131</v>
      </c>
      <c r="AR64" s="1">
        <v>111115</v>
      </c>
      <c r="AS64">
        <f t="shared" si="36"/>
        <v>2.500101165771484</v>
      </c>
      <c r="AT64">
        <f t="shared" si="37"/>
        <v>1.5532858392775393E-4</v>
      </c>
      <c r="AU64">
        <f t="shared" si="38"/>
        <v>302.60375823974607</v>
      </c>
      <c r="AV64">
        <f t="shared" si="39"/>
        <v>303.28619613647459</v>
      </c>
      <c r="AW64">
        <f t="shared" si="40"/>
        <v>18.471663405485515</v>
      </c>
      <c r="AX64">
        <f t="shared" si="41"/>
        <v>7.5462417656736988E-2</v>
      </c>
      <c r="AY64">
        <f t="shared" si="42"/>
        <v>4.1285889039594448</v>
      </c>
      <c r="AZ64">
        <f t="shared" si="43"/>
        <v>41.71218250388317</v>
      </c>
      <c r="BA64">
        <f t="shared" si="44"/>
        <v>16.463183861915397</v>
      </c>
      <c r="BB64">
        <f t="shared" si="45"/>
        <v>29.794977188110352</v>
      </c>
      <c r="BC64">
        <f t="shared" si="46"/>
        <v>4.2105339800948105</v>
      </c>
      <c r="BD64">
        <f t="shared" si="47"/>
        <v>9.1190192895974839E-3</v>
      </c>
      <c r="BE64">
        <f t="shared" si="48"/>
        <v>2.4990956927178485</v>
      </c>
      <c r="BF64">
        <f t="shared" si="49"/>
        <v>1.711438287376962</v>
      </c>
      <c r="BG64">
        <f t="shared" si="50"/>
        <v>5.7009959747493658E-3</v>
      </c>
      <c r="BH64">
        <f t="shared" si="51"/>
        <v>37.656522916235716</v>
      </c>
      <c r="BI64">
        <f t="shared" si="52"/>
        <v>0.76153701725220246</v>
      </c>
      <c r="BJ64">
        <f t="shared" si="53"/>
        <v>59.244439706984629</v>
      </c>
      <c r="BK64">
        <f t="shared" si="54"/>
        <v>499.40870923564114</v>
      </c>
      <c r="BL64">
        <f t="shared" si="55"/>
        <v>7.2462029572062468E-4</v>
      </c>
    </row>
    <row r="65" spans="1:64" x14ac:dyDescent="0.2">
      <c r="A65" s="1">
        <v>50</v>
      </c>
      <c r="B65" s="1" t="s">
        <v>181</v>
      </c>
      <c r="C65" s="1" t="s">
        <v>93</v>
      </c>
      <c r="D65" s="1" t="s">
        <v>182</v>
      </c>
      <c r="E65" s="1" t="s">
        <v>170</v>
      </c>
      <c r="F65" s="1" t="s">
        <v>85</v>
      </c>
      <c r="G65" s="1">
        <v>9324.9999993108213</v>
      </c>
      <c r="H65" s="1">
        <v>0</v>
      </c>
      <c r="I65">
        <f t="shared" si="28"/>
        <v>0.87986889615895292</v>
      </c>
      <c r="J65">
        <f t="shared" si="29"/>
        <v>3.194505008321466E-2</v>
      </c>
      <c r="K65">
        <f t="shared" si="30"/>
        <v>442.4879610518351</v>
      </c>
      <c r="L65">
        <f t="shared" si="31"/>
        <v>0.53357390864321208</v>
      </c>
      <c r="M65">
        <f t="shared" si="32"/>
        <v>1.6092537304004981</v>
      </c>
      <c r="N65">
        <f t="shared" si="33"/>
        <v>29.292331695556641</v>
      </c>
      <c r="O65" s="1">
        <v>2</v>
      </c>
      <c r="P65">
        <f t="shared" si="34"/>
        <v>4.644859790802002</v>
      </c>
      <c r="Q65" s="1">
        <v>0</v>
      </c>
      <c r="R65">
        <f t="shared" si="35"/>
        <v>4.644859790802002</v>
      </c>
      <c r="S65" s="1">
        <v>29.950721740722656</v>
      </c>
      <c r="T65" s="1">
        <v>29.292331695556641</v>
      </c>
      <c r="U65" s="1">
        <v>30.012643814086914</v>
      </c>
      <c r="V65" s="1">
        <v>499.93609619140625</v>
      </c>
      <c r="W65" s="1">
        <v>499.4775390625</v>
      </c>
      <c r="X65" s="1">
        <v>24.859775543212891</v>
      </c>
      <c r="Y65" s="1">
        <v>25.06785774230957</v>
      </c>
      <c r="Z65" s="1">
        <v>57.914909362792969</v>
      </c>
      <c r="AA65" s="1">
        <v>58.399669647216797</v>
      </c>
      <c r="AB65" s="1">
        <v>499.99313354492188</v>
      </c>
      <c r="AC65" s="1">
        <v>115.65133666992188</v>
      </c>
      <c r="AD65" s="1">
        <v>0.15920427441596985</v>
      </c>
      <c r="AE65" s="1">
        <v>98.973548889160156</v>
      </c>
      <c r="AF65" s="1">
        <v>-2.4220092296600342</v>
      </c>
      <c r="AG65" s="1">
        <v>0.23622119426727295</v>
      </c>
      <c r="AH65" s="1">
        <v>2.5055050849914551E-2</v>
      </c>
      <c r="AI65" s="1">
        <v>8.0186370760202408E-3</v>
      </c>
      <c r="AJ65" s="1">
        <v>3.6071848124265671E-2</v>
      </c>
      <c r="AK65" s="1">
        <v>1.0565400123596191E-2</v>
      </c>
      <c r="AL65" s="1">
        <v>0.5</v>
      </c>
      <c r="AM65" s="1">
        <v>-1.355140209197998</v>
      </c>
      <c r="AN65" s="1">
        <v>7.355140209197998</v>
      </c>
      <c r="AO65" s="1">
        <v>1</v>
      </c>
      <c r="AP65" s="1">
        <v>0</v>
      </c>
      <c r="AQ65" s="1">
        <v>0.15999999642372131</v>
      </c>
      <c r="AR65" s="1">
        <v>111115</v>
      </c>
      <c r="AS65">
        <f t="shared" si="36"/>
        <v>2.4999656677246094</v>
      </c>
      <c r="AT65">
        <f t="shared" si="37"/>
        <v>5.3357390864321207E-4</v>
      </c>
      <c r="AU65">
        <f t="shared" si="38"/>
        <v>302.44233169555662</v>
      </c>
      <c r="AV65">
        <f t="shared" si="39"/>
        <v>303.10072174072263</v>
      </c>
      <c r="AW65">
        <f t="shared" si="40"/>
        <v>18.50421345358609</v>
      </c>
      <c r="AX65">
        <f t="shared" si="41"/>
        <v>1.0856919006268449E-2</v>
      </c>
      <c r="AY65">
        <f t="shared" si="42"/>
        <v>4.0903085742054861</v>
      </c>
      <c r="AZ65">
        <f t="shared" si="43"/>
        <v>41.327290171096081</v>
      </c>
      <c r="BA65">
        <f t="shared" si="44"/>
        <v>16.259432428786511</v>
      </c>
      <c r="BB65">
        <f t="shared" si="45"/>
        <v>29.621526718139648</v>
      </c>
      <c r="BC65">
        <f t="shared" si="46"/>
        <v>4.1687037393087802</v>
      </c>
      <c r="BD65">
        <f t="shared" si="47"/>
        <v>3.1726848499112226E-2</v>
      </c>
      <c r="BE65">
        <f t="shared" si="48"/>
        <v>2.481054843804988</v>
      </c>
      <c r="BF65">
        <f t="shared" si="49"/>
        <v>1.6876488955037923</v>
      </c>
      <c r="BG65">
        <f t="shared" si="50"/>
        <v>1.9848769590797816E-2</v>
      </c>
      <c r="BH65">
        <f t="shared" si="51"/>
        <v>43.7946038460286</v>
      </c>
      <c r="BI65">
        <f t="shared" si="52"/>
        <v>0.88590162008559559</v>
      </c>
      <c r="BJ65">
        <f t="shared" si="53"/>
        <v>59.583929925775593</v>
      </c>
      <c r="BK65">
        <f t="shared" si="54"/>
        <v>499.22181056620246</v>
      </c>
      <c r="BL65">
        <f t="shared" si="55"/>
        <v>1.050155372681825E-3</v>
      </c>
    </row>
    <row r="66" spans="1:64" x14ac:dyDescent="0.2">
      <c r="A66" s="1">
        <v>51</v>
      </c>
      <c r="B66" s="1" t="s">
        <v>183</v>
      </c>
      <c r="C66" s="1" t="s">
        <v>82</v>
      </c>
      <c r="D66" s="1" t="s">
        <v>184</v>
      </c>
      <c r="E66" s="1" t="s">
        <v>170</v>
      </c>
      <c r="F66" s="1" t="s">
        <v>85</v>
      </c>
      <c r="G66" s="1">
        <v>9558.4999992763624</v>
      </c>
      <c r="H66" s="1">
        <v>0</v>
      </c>
      <c r="I66">
        <f t="shared" si="28"/>
        <v>1.0316909538375996</v>
      </c>
      <c r="J66">
        <f t="shared" si="29"/>
        <v>1.9167771709051831E-2</v>
      </c>
      <c r="K66">
        <f t="shared" si="30"/>
        <v>400.57973083899816</v>
      </c>
      <c r="L66">
        <f t="shared" si="31"/>
        <v>0.33386271071739881</v>
      </c>
      <c r="M66">
        <f t="shared" si="32"/>
        <v>1.6738811566825524</v>
      </c>
      <c r="N66">
        <f t="shared" si="33"/>
        <v>29.337196350097656</v>
      </c>
      <c r="O66" s="1">
        <v>2</v>
      </c>
      <c r="P66">
        <f t="shared" si="34"/>
        <v>4.644859790802002</v>
      </c>
      <c r="Q66" s="1">
        <v>0</v>
      </c>
      <c r="R66">
        <f t="shared" si="35"/>
        <v>4.644859790802002</v>
      </c>
      <c r="S66" s="1">
        <v>29.937349319458008</v>
      </c>
      <c r="T66" s="1">
        <v>29.337196350097656</v>
      </c>
      <c r="U66" s="1">
        <v>29.997756958007812</v>
      </c>
      <c r="V66" s="1">
        <v>500.06982421875</v>
      </c>
      <c r="W66" s="1">
        <v>499.59042358398438</v>
      </c>
      <c r="X66" s="1">
        <v>24.392637252807617</v>
      </c>
      <c r="Y66" s="1">
        <v>24.522909164428711</v>
      </c>
      <c r="Z66" s="1">
        <v>56.868354797363281</v>
      </c>
      <c r="AA66" s="1">
        <v>57.172065734863281</v>
      </c>
      <c r="AB66" s="1">
        <v>499.99331665039062</v>
      </c>
      <c r="AC66" s="1">
        <v>115.43688201904297</v>
      </c>
      <c r="AD66" s="1">
        <v>5.3528595715761185E-2</v>
      </c>
      <c r="AE66" s="1">
        <v>98.970123291015625</v>
      </c>
      <c r="AF66" s="1">
        <v>-2.3512771129608154</v>
      </c>
      <c r="AG66" s="1">
        <v>0.2362409383058548</v>
      </c>
      <c r="AH66" s="1">
        <v>9.2449873685836792E-2</v>
      </c>
      <c r="AI66" s="1">
        <v>4.2942301370203495E-3</v>
      </c>
      <c r="AJ66" s="1">
        <v>0.10638763010501862</v>
      </c>
      <c r="AK66" s="1">
        <v>2.2263904102146626E-3</v>
      </c>
      <c r="AL66" s="1">
        <v>0.75</v>
      </c>
      <c r="AM66" s="1">
        <v>-1.355140209197998</v>
      </c>
      <c r="AN66" s="1">
        <v>7.355140209197998</v>
      </c>
      <c r="AO66" s="1">
        <v>1</v>
      </c>
      <c r="AP66" s="1">
        <v>0</v>
      </c>
      <c r="AQ66" s="1">
        <v>0.15999999642372131</v>
      </c>
      <c r="AR66" s="1">
        <v>111115</v>
      </c>
      <c r="AS66">
        <f t="shared" si="36"/>
        <v>2.4999665832519526</v>
      </c>
      <c r="AT66">
        <f t="shared" si="37"/>
        <v>3.3386271071739882E-4</v>
      </c>
      <c r="AU66">
        <f t="shared" si="38"/>
        <v>302.48719635009763</v>
      </c>
      <c r="AV66">
        <f t="shared" si="39"/>
        <v>303.08734931945799</v>
      </c>
      <c r="AW66">
        <f t="shared" si="40"/>
        <v>18.469900710212414</v>
      </c>
      <c r="AX66">
        <f t="shared" si="41"/>
        <v>4.1646998033484948E-2</v>
      </c>
      <c r="AY66">
        <f t="shared" si="42"/>
        <v>4.1009165001404391</v>
      </c>
      <c r="AZ66">
        <f t="shared" si="43"/>
        <v>41.435903723004806</v>
      </c>
      <c r="BA66">
        <f t="shared" si="44"/>
        <v>16.912994558576095</v>
      </c>
      <c r="BB66">
        <f t="shared" si="45"/>
        <v>29.637272834777832</v>
      </c>
      <c r="BC66">
        <f t="shared" si="46"/>
        <v>4.1724861479439994</v>
      </c>
      <c r="BD66">
        <f t="shared" si="47"/>
        <v>1.9088997845182872E-2</v>
      </c>
      <c r="BE66">
        <f t="shared" si="48"/>
        <v>2.4270353434578866</v>
      </c>
      <c r="BF66">
        <f t="shared" si="49"/>
        <v>1.7454508044861128</v>
      </c>
      <c r="BG66">
        <f t="shared" si="50"/>
        <v>1.1937676073160599E-2</v>
      </c>
      <c r="BH66">
        <f t="shared" si="51"/>
        <v>39.645425349017508</v>
      </c>
      <c r="BI66">
        <f t="shared" si="52"/>
        <v>0.80181627174776726</v>
      </c>
      <c r="BJ66">
        <f t="shared" si="53"/>
        <v>57.964185035262759</v>
      </c>
      <c r="BK66">
        <f t="shared" si="54"/>
        <v>499.29056893811565</v>
      </c>
      <c r="BL66">
        <f t="shared" si="55"/>
        <v>1.1977219092007597E-3</v>
      </c>
    </row>
    <row r="67" spans="1:64" x14ac:dyDescent="0.2">
      <c r="A67" s="1">
        <v>52</v>
      </c>
      <c r="B67" s="1" t="s">
        <v>185</v>
      </c>
      <c r="C67" s="1" t="s">
        <v>93</v>
      </c>
      <c r="D67" s="1" t="s">
        <v>186</v>
      </c>
      <c r="E67" s="1" t="s">
        <v>170</v>
      </c>
      <c r="F67" s="1" t="s">
        <v>85</v>
      </c>
      <c r="G67" s="1">
        <v>9702.4999992763624</v>
      </c>
      <c r="H67" s="1">
        <v>0</v>
      </c>
      <c r="I67">
        <f t="shared" si="28"/>
        <v>1.9843943896621281</v>
      </c>
      <c r="J67">
        <f t="shared" si="29"/>
        <v>3.110559926766613E-2</v>
      </c>
      <c r="K67">
        <f t="shared" si="30"/>
        <v>384.09843957613049</v>
      </c>
      <c r="L67">
        <f t="shared" si="31"/>
        <v>0.5450357090240876</v>
      </c>
      <c r="M67">
        <f t="shared" si="32"/>
        <v>1.6880768030346966</v>
      </c>
      <c r="N67">
        <f t="shared" si="33"/>
        <v>29.384637832641602</v>
      </c>
      <c r="O67" s="1">
        <v>2</v>
      </c>
      <c r="P67">
        <f t="shared" si="34"/>
        <v>4.644859790802002</v>
      </c>
      <c r="Q67" s="1">
        <v>0</v>
      </c>
      <c r="R67">
        <f t="shared" si="35"/>
        <v>4.644859790802002</v>
      </c>
      <c r="S67" s="1">
        <v>29.998323440551758</v>
      </c>
      <c r="T67" s="1">
        <v>29.384637832641602</v>
      </c>
      <c r="U67" s="1">
        <v>30.063920974731445</v>
      </c>
      <c r="V67" s="1">
        <v>500.11190795898438</v>
      </c>
      <c r="W67" s="1">
        <v>499.20932006835938</v>
      </c>
      <c r="X67" s="1">
        <v>24.281162261962891</v>
      </c>
      <c r="Y67" s="1">
        <v>24.49383544921875</v>
      </c>
      <c r="Z67" s="1">
        <v>56.408756256103516</v>
      </c>
      <c r="AA67" s="1">
        <v>56.90283203125</v>
      </c>
      <c r="AB67" s="1">
        <v>500.0025634765625</v>
      </c>
      <c r="AC67" s="1">
        <v>115.16854858398438</v>
      </c>
      <c r="AD67" s="1">
        <v>4.4441882520914078E-2</v>
      </c>
      <c r="AE67" s="1">
        <v>98.967063903808594</v>
      </c>
      <c r="AF67" s="1">
        <v>-2.3211073875427246</v>
      </c>
      <c r="AG67" s="1">
        <v>0.23830096423625946</v>
      </c>
      <c r="AH67" s="1">
        <v>2.6035025715827942E-2</v>
      </c>
      <c r="AI67" s="1">
        <v>2.8471730183809996E-3</v>
      </c>
      <c r="AJ67" s="1">
        <v>1.542032603174448E-2</v>
      </c>
      <c r="AK67" s="1">
        <v>1.9465403165668249E-3</v>
      </c>
      <c r="AL67" s="1">
        <v>0.75</v>
      </c>
      <c r="AM67" s="1">
        <v>-1.355140209197998</v>
      </c>
      <c r="AN67" s="1">
        <v>7.355140209197998</v>
      </c>
      <c r="AO67" s="1">
        <v>1</v>
      </c>
      <c r="AP67" s="1">
        <v>0</v>
      </c>
      <c r="AQ67" s="1">
        <v>0.15999999642372131</v>
      </c>
      <c r="AR67" s="1">
        <v>111115</v>
      </c>
      <c r="AS67">
        <f t="shared" si="36"/>
        <v>2.500012817382812</v>
      </c>
      <c r="AT67">
        <f t="shared" si="37"/>
        <v>5.4503570902408763E-4</v>
      </c>
      <c r="AU67">
        <f t="shared" si="38"/>
        <v>302.53463783264158</v>
      </c>
      <c r="AV67">
        <f t="shared" si="39"/>
        <v>303.14832344055174</v>
      </c>
      <c r="AW67">
        <f t="shared" si="40"/>
        <v>18.426967361562674</v>
      </c>
      <c r="AX67">
        <f t="shared" si="41"/>
        <v>6.616635115907799E-3</v>
      </c>
      <c r="AY67">
        <f t="shared" si="42"/>
        <v>4.1121597811869011</v>
      </c>
      <c r="AZ67">
        <f t="shared" si="43"/>
        <v>41.550790929634232</v>
      </c>
      <c r="BA67">
        <f t="shared" si="44"/>
        <v>17.056955480415482</v>
      </c>
      <c r="BB67">
        <f t="shared" si="45"/>
        <v>29.69148063659668</v>
      </c>
      <c r="BC67">
        <f t="shared" si="46"/>
        <v>4.1855304069845651</v>
      </c>
      <c r="BD67">
        <f t="shared" si="47"/>
        <v>3.0898677653606398E-2</v>
      </c>
      <c r="BE67">
        <f t="shared" si="48"/>
        <v>2.4240829781522044</v>
      </c>
      <c r="BF67">
        <f t="shared" si="49"/>
        <v>1.7614474288323607</v>
      </c>
      <c r="BG67">
        <f t="shared" si="50"/>
        <v>1.9330158154289356E-2</v>
      </c>
      <c r="BH67">
        <f t="shared" si="51"/>
        <v>38.01309481488407</v>
      </c>
      <c r="BI67">
        <f t="shared" si="52"/>
        <v>0.7694135989358809</v>
      </c>
      <c r="BJ67">
        <f t="shared" si="53"/>
        <v>57.82966131367597</v>
      </c>
      <c r="BK67">
        <f t="shared" si="54"/>
        <v>498.63256801411035</v>
      </c>
      <c r="BL67">
        <f t="shared" si="55"/>
        <v>2.3014312106398997E-3</v>
      </c>
    </row>
    <row r="68" spans="1:64" x14ac:dyDescent="0.2">
      <c r="A68" s="1">
        <v>53</v>
      </c>
      <c r="B68" s="1" t="s">
        <v>187</v>
      </c>
      <c r="C68" s="1" t="s">
        <v>87</v>
      </c>
      <c r="D68" s="1" t="s">
        <v>188</v>
      </c>
      <c r="E68" s="1" t="s">
        <v>170</v>
      </c>
      <c r="F68" s="1" t="s">
        <v>85</v>
      </c>
      <c r="G68" s="1">
        <v>9804.9999993108213</v>
      </c>
      <c r="H68" s="1">
        <v>0</v>
      </c>
      <c r="I68">
        <f t="shared" si="28"/>
        <v>1.5286328104273581</v>
      </c>
      <c r="J68">
        <f t="shared" si="29"/>
        <v>1.9154310734231638E-2</v>
      </c>
      <c r="K68">
        <f t="shared" si="30"/>
        <v>358.85545749741584</v>
      </c>
      <c r="L68">
        <f t="shared" si="31"/>
        <v>0.34249875895958143</v>
      </c>
      <c r="M68">
        <f t="shared" si="32"/>
        <v>1.7180105572546251</v>
      </c>
      <c r="N68">
        <f t="shared" si="33"/>
        <v>29.475372314453125</v>
      </c>
      <c r="O68" s="1">
        <v>2</v>
      </c>
      <c r="P68">
        <f t="shared" si="34"/>
        <v>4.644859790802002</v>
      </c>
      <c r="Q68" s="1">
        <v>0</v>
      </c>
      <c r="R68">
        <f t="shared" si="35"/>
        <v>4.644859790802002</v>
      </c>
      <c r="S68" s="1">
        <v>30.067722320556641</v>
      </c>
      <c r="T68" s="1">
        <v>29.475372314453125</v>
      </c>
      <c r="U68" s="1">
        <v>30.119895935058594</v>
      </c>
      <c r="V68" s="1">
        <v>499.99545288085938</v>
      </c>
      <c r="W68" s="1">
        <v>499.31558227539062</v>
      </c>
      <c r="X68" s="1">
        <v>24.277437210083008</v>
      </c>
      <c r="Y68" s="1">
        <v>24.411094665527344</v>
      </c>
      <c r="Z68" s="1">
        <v>56.171901702880859</v>
      </c>
      <c r="AA68" s="1">
        <v>56.481155395507812</v>
      </c>
      <c r="AB68" s="1">
        <v>499.99154663085938</v>
      </c>
      <c r="AC68" s="1">
        <v>115.19333648681641</v>
      </c>
      <c r="AD68" s="1">
        <v>2.6786332949995995E-2</v>
      </c>
      <c r="AE68" s="1">
        <v>98.960227966308594</v>
      </c>
      <c r="AF68" s="1">
        <v>-2.3540449142456055</v>
      </c>
      <c r="AG68" s="1">
        <v>0.24159571528434753</v>
      </c>
      <c r="AH68" s="1">
        <v>0.15094380080699921</v>
      </c>
      <c r="AI68" s="1">
        <v>2.4490475188940763E-3</v>
      </c>
      <c r="AJ68" s="1">
        <v>0.1425318717956543</v>
      </c>
      <c r="AK68" s="1">
        <v>1.5248075360432267E-3</v>
      </c>
      <c r="AL68" s="1">
        <v>0.5</v>
      </c>
      <c r="AM68" s="1">
        <v>-1.355140209197998</v>
      </c>
      <c r="AN68" s="1">
        <v>7.355140209197998</v>
      </c>
      <c r="AO68" s="1">
        <v>1</v>
      </c>
      <c r="AP68" s="1">
        <v>0</v>
      </c>
      <c r="AQ68" s="1">
        <v>0.15999999642372131</v>
      </c>
      <c r="AR68" s="1">
        <v>111115</v>
      </c>
      <c r="AS68">
        <f t="shared" si="36"/>
        <v>2.4999577331542966</v>
      </c>
      <c r="AT68">
        <f t="shared" si="37"/>
        <v>3.4249875895958143E-4</v>
      </c>
      <c r="AU68">
        <f t="shared" si="38"/>
        <v>302.6253723144531</v>
      </c>
      <c r="AV68">
        <f t="shared" si="39"/>
        <v>303.21772232055662</v>
      </c>
      <c r="AW68">
        <f t="shared" si="40"/>
        <v>18.430933425927151</v>
      </c>
      <c r="AX68">
        <f t="shared" si="41"/>
        <v>3.9724395593635997E-2</v>
      </c>
      <c r="AY68">
        <f t="shared" si="42"/>
        <v>4.1337380502623509</v>
      </c>
      <c r="AZ68">
        <f t="shared" si="43"/>
        <v>41.771711072348161</v>
      </c>
      <c r="BA68">
        <f t="shared" si="44"/>
        <v>17.360616406820817</v>
      </c>
      <c r="BB68">
        <f t="shared" si="45"/>
        <v>29.771547317504883</v>
      </c>
      <c r="BC68">
        <f t="shared" si="46"/>
        <v>4.2048622225391288</v>
      </c>
      <c r="BD68">
        <f t="shared" si="47"/>
        <v>1.907564724571803E-2</v>
      </c>
      <c r="BE68">
        <f t="shared" si="48"/>
        <v>2.4157274930077257</v>
      </c>
      <c r="BF68">
        <f t="shared" si="49"/>
        <v>1.7891347295314031</v>
      </c>
      <c r="BG68">
        <f t="shared" si="50"/>
        <v>1.1929322084289679E-2</v>
      </c>
      <c r="BH68">
        <f t="shared" si="51"/>
        <v>35.512417880898241</v>
      </c>
      <c r="BI68">
        <f t="shared" si="52"/>
        <v>0.71869468976334505</v>
      </c>
      <c r="BJ68">
        <f t="shared" si="53"/>
        <v>57.193451874027481</v>
      </c>
      <c r="BK68">
        <f t="shared" si="54"/>
        <v>498.87129452785439</v>
      </c>
      <c r="BL68">
        <f t="shared" si="55"/>
        <v>1.7525118810249559E-3</v>
      </c>
    </row>
    <row r="69" spans="1:64" x14ac:dyDescent="0.2">
      <c r="A69" s="1">
        <v>54</v>
      </c>
      <c r="B69" s="1" t="s">
        <v>189</v>
      </c>
      <c r="C69" s="1" t="s">
        <v>82</v>
      </c>
      <c r="D69" s="1" t="s">
        <v>190</v>
      </c>
      <c r="E69" s="1" t="s">
        <v>170</v>
      </c>
      <c r="F69" s="1" t="s">
        <v>85</v>
      </c>
      <c r="G69" s="1">
        <v>9930.4999992763624</v>
      </c>
      <c r="H69" s="1">
        <v>0</v>
      </c>
      <c r="I69">
        <f t="shared" si="28"/>
        <v>2.6516840916070974</v>
      </c>
      <c r="J69">
        <f t="shared" si="29"/>
        <v>4.0591383889104216E-2</v>
      </c>
      <c r="K69">
        <f t="shared" si="30"/>
        <v>381.21886603318933</v>
      </c>
      <c r="L69">
        <f t="shared" si="31"/>
        <v>0.70524190610224446</v>
      </c>
      <c r="M69">
        <f t="shared" si="32"/>
        <v>1.6770768448469311</v>
      </c>
      <c r="N69">
        <f t="shared" si="33"/>
        <v>29.364645004272461</v>
      </c>
      <c r="O69" s="1">
        <v>2</v>
      </c>
      <c r="P69">
        <f t="shared" si="34"/>
        <v>4.644859790802002</v>
      </c>
      <c r="Q69" s="1">
        <v>0</v>
      </c>
      <c r="R69">
        <f t="shared" si="35"/>
        <v>4.644859790802002</v>
      </c>
      <c r="S69" s="1">
        <v>30.035560607910156</v>
      </c>
      <c r="T69" s="1">
        <v>29.364645004272461</v>
      </c>
      <c r="U69" s="1">
        <v>30.121101379394531</v>
      </c>
      <c r="V69" s="1">
        <v>500.04830932617188</v>
      </c>
      <c r="W69" s="1">
        <v>498.84689331054688</v>
      </c>
      <c r="X69" s="1">
        <v>24.283748626708984</v>
      </c>
      <c r="Y69" s="1">
        <v>24.558921813964844</v>
      </c>
      <c r="Z69" s="1">
        <v>56.290012359619141</v>
      </c>
      <c r="AA69" s="1">
        <v>56.927864074707031</v>
      </c>
      <c r="AB69" s="1">
        <v>499.99197387695312</v>
      </c>
      <c r="AC69" s="1">
        <v>115.38867950439453</v>
      </c>
      <c r="AD69" s="1">
        <v>4.1759621351957321E-2</v>
      </c>
      <c r="AE69" s="1">
        <v>98.959617614746094</v>
      </c>
      <c r="AF69" s="1">
        <v>-2.4303967952728271</v>
      </c>
      <c r="AG69" s="1">
        <v>0.22736565768718719</v>
      </c>
      <c r="AH69" s="1">
        <v>8.3322830498218536E-2</v>
      </c>
      <c r="AI69" s="1">
        <v>2.6670752558857203E-3</v>
      </c>
      <c r="AJ69" s="1">
        <v>8.1201590597629547E-2</v>
      </c>
      <c r="AK69" s="1">
        <v>1.5343658160418272E-3</v>
      </c>
      <c r="AL69" s="1">
        <v>0.75</v>
      </c>
      <c r="AM69" s="1">
        <v>-1.355140209197998</v>
      </c>
      <c r="AN69" s="1">
        <v>7.355140209197998</v>
      </c>
      <c r="AO69" s="1">
        <v>1</v>
      </c>
      <c r="AP69" s="1">
        <v>0</v>
      </c>
      <c r="AQ69" s="1">
        <v>0.15999999642372131</v>
      </c>
      <c r="AR69" s="1">
        <v>111115</v>
      </c>
      <c r="AS69">
        <f t="shared" si="36"/>
        <v>2.4999598693847656</v>
      </c>
      <c r="AT69">
        <f t="shared" si="37"/>
        <v>7.0524190610224446E-4</v>
      </c>
      <c r="AU69">
        <f t="shared" si="38"/>
        <v>302.51464500427244</v>
      </c>
      <c r="AV69">
        <f t="shared" si="39"/>
        <v>303.18556060791013</v>
      </c>
      <c r="AW69">
        <f t="shared" si="40"/>
        <v>18.46218830804105</v>
      </c>
      <c r="AX69">
        <f t="shared" si="41"/>
        <v>-1.7566183284268171E-2</v>
      </c>
      <c r="AY69">
        <f t="shared" si="42"/>
        <v>4.1074183565873383</v>
      </c>
      <c r="AZ69">
        <f t="shared" si="43"/>
        <v>41.50600472788495</v>
      </c>
      <c r="BA69">
        <f t="shared" si="44"/>
        <v>16.947082913920106</v>
      </c>
      <c r="BB69">
        <f t="shared" si="45"/>
        <v>29.700102806091309</v>
      </c>
      <c r="BC69">
        <f t="shared" si="46"/>
        <v>4.1876084702337595</v>
      </c>
      <c r="BD69">
        <f t="shared" si="47"/>
        <v>4.0239729291798282E-2</v>
      </c>
      <c r="BE69">
        <f t="shared" si="48"/>
        <v>2.4303415117404072</v>
      </c>
      <c r="BF69">
        <f t="shared" si="49"/>
        <v>1.7572669584933522</v>
      </c>
      <c r="BG69">
        <f t="shared" si="50"/>
        <v>2.5181190120874442E-2</v>
      </c>
      <c r="BH69">
        <f t="shared" si="51"/>
        <v>37.725273210171537</v>
      </c>
      <c r="BI69">
        <f t="shared" si="52"/>
        <v>0.76420014065491904</v>
      </c>
      <c r="BJ69">
        <f t="shared" si="53"/>
        <v>58.140568934796086</v>
      </c>
      <c r="BK69">
        <f t="shared" si="54"/>
        <v>498.07619759853452</v>
      </c>
      <c r="BL69">
        <f t="shared" si="55"/>
        <v>3.095317994811126E-3</v>
      </c>
    </row>
    <row r="70" spans="1:64" x14ac:dyDescent="0.2">
      <c r="A70" s="1">
        <v>55</v>
      </c>
      <c r="B70" s="1" t="s">
        <v>191</v>
      </c>
      <c r="C70" s="1" t="s">
        <v>82</v>
      </c>
      <c r="D70" s="1" t="s">
        <v>190</v>
      </c>
      <c r="E70" s="1" t="s">
        <v>192</v>
      </c>
      <c r="F70" s="1" t="s">
        <v>85</v>
      </c>
      <c r="G70" s="1">
        <v>9965.9999993108213</v>
      </c>
      <c r="H70" s="1">
        <v>0</v>
      </c>
      <c r="I70">
        <f t="shared" si="28"/>
        <v>2.4751382816654659</v>
      </c>
      <c r="J70">
        <f t="shared" si="29"/>
        <v>3.9498546304145163E-2</v>
      </c>
      <c r="K70">
        <f t="shared" si="30"/>
        <v>385.50288347272192</v>
      </c>
      <c r="L70">
        <f t="shared" si="31"/>
        <v>0.68640882850650131</v>
      </c>
      <c r="M70">
        <f t="shared" si="32"/>
        <v>1.6770564946500088</v>
      </c>
      <c r="N70">
        <f t="shared" si="33"/>
        <v>29.365056991577148</v>
      </c>
      <c r="O70" s="1">
        <v>2</v>
      </c>
      <c r="P70">
        <f t="shared" si="34"/>
        <v>4.644859790802002</v>
      </c>
      <c r="Q70" s="1">
        <v>0</v>
      </c>
      <c r="R70">
        <f t="shared" si="35"/>
        <v>4.644859790802002</v>
      </c>
      <c r="S70" s="1">
        <v>30.035968780517578</v>
      </c>
      <c r="T70" s="1">
        <v>29.365056991577148</v>
      </c>
      <c r="U70" s="1">
        <v>30.124048233032227</v>
      </c>
      <c r="V70" s="1">
        <v>500.00701904296875</v>
      </c>
      <c r="W70" s="1">
        <v>498.8800048828125</v>
      </c>
      <c r="X70" s="1">
        <v>24.292350769042969</v>
      </c>
      <c r="Y70" s="1">
        <v>24.56016731262207</v>
      </c>
      <c r="Z70" s="1">
        <v>56.308506011962891</v>
      </c>
      <c r="AA70" s="1">
        <v>56.929294586181641</v>
      </c>
      <c r="AB70" s="1">
        <v>500.0068359375</v>
      </c>
      <c r="AC70" s="1">
        <v>115.3905029296875</v>
      </c>
      <c r="AD70" s="1">
        <v>3.7684477865695953E-2</v>
      </c>
      <c r="AE70" s="1">
        <v>98.959403991699219</v>
      </c>
      <c r="AF70" s="1">
        <v>-2.3999524116516113</v>
      </c>
      <c r="AG70" s="1">
        <v>0.23165728151798248</v>
      </c>
      <c r="AH70" s="1">
        <v>8.1329911947250366E-2</v>
      </c>
      <c r="AI70" s="1">
        <v>1.7748833633959293E-3</v>
      </c>
      <c r="AJ70" s="1">
        <v>7.5310975313186646E-2</v>
      </c>
      <c r="AK70" s="1">
        <v>1.7165167955681682E-3</v>
      </c>
      <c r="AL70" s="1">
        <v>0.75</v>
      </c>
      <c r="AM70" s="1">
        <v>-1.355140209197998</v>
      </c>
      <c r="AN70" s="1">
        <v>7.355140209197998</v>
      </c>
      <c r="AO70" s="1">
        <v>1</v>
      </c>
      <c r="AP70" s="1">
        <v>0</v>
      </c>
      <c r="AQ70" s="1">
        <v>0.15999999642372131</v>
      </c>
      <c r="AR70" s="1">
        <v>111115</v>
      </c>
      <c r="AS70">
        <f t="shared" si="36"/>
        <v>2.5000341796874999</v>
      </c>
      <c r="AT70">
        <f t="shared" si="37"/>
        <v>6.8640882850650137E-4</v>
      </c>
      <c r="AU70">
        <f t="shared" si="38"/>
        <v>302.51505699157713</v>
      </c>
      <c r="AV70">
        <f t="shared" si="39"/>
        <v>303.18596878051756</v>
      </c>
      <c r="AW70">
        <f t="shared" si="40"/>
        <v>18.462480056081404</v>
      </c>
      <c r="AX70">
        <f t="shared" si="41"/>
        <v>-1.4399274410272051E-2</v>
      </c>
      <c r="AY70">
        <f t="shared" si="42"/>
        <v>4.1075160138435018</v>
      </c>
      <c r="AZ70">
        <f t="shared" si="43"/>
        <v>41.507081168233825</v>
      </c>
      <c r="BA70">
        <f t="shared" si="44"/>
        <v>16.946913855611754</v>
      </c>
      <c r="BB70">
        <f t="shared" si="45"/>
        <v>29.700512886047363</v>
      </c>
      <c r="BC70">
        <f t="shared" si="46"/>
        <v>4.1877073276285985</v>
      </c>
      <c r="BD70">
        <f t="shared" si="47"/>
        <v>3.9165494251362946E-2</v>
      </c>
      <c r="BE70">
        <f t="shared" si="48"/>
        <v>2.430459519193493</v>
      </c>
      <c r="BF70">
        <f t="shared" si="49"/>
        <v>1.7572478084351055</v>
      </c>
      <c r="BG70">
        <f t="shared" si="50"/>
        <v>2.4508140251581847E-2</v>
      </c>
      <c r="BH70">
        <f t="shared" si="51"/>
        <v>38.149135585542034</v>
      </c>
      <c r="BI70">
        <f t="shared" si="52"/>
        <v>0.77273668958385489</v>
      </c>
      <c r="BJ70">
        <f t="shared" si="53"/>
        <v>58.132256562723484</v>
      </c>
      <c r="BK70">
        <f t="shared" si="54"/>
        <v>498.16062112727582</v>
      </c>
      <c r="BL70">
        <f t="shared" si="55"/>
        <v>2.8883329495695709E-3</v>
      </c>
    </row>
    <row r="71" spans="1:64" x14ac:dyDescent="0.2">
      <c r="A71" s="1">
        <v>56</v>
      </c>
      <c r="B71" s="1" t="s">
        <v>193</v>
      </c>
      <c r="C71" s="1" t="s">
        <v>87</v>
      </c>
      <c r="D71" s="1" t="s">
        <v>194</v>
      </c>
      <c r="E71" s="1" t="s">
        <v>192</v>
      </c>
      <c r="F71" s="1" t="s">
        <v>85</v>
      </c>
      <c r="G71" s="1">
        <v>10065.999999241903</v>
      </c>
      <c r="H71" s="1">
        <v>0</v>
      </c>
      <c r="I71">
        <f t="shared" si="28"/>
        <v>1.660179721908672</v>
      </c>
      <c r="J71">
        <f t="shared" si="29"/>
        <v>2.8778766705382122E-2</v>
      </c>
      <c r="K71">
        <f t="shared" si="30"/>
        <v>393.93113578230469</v>
      </c>
      <c r="L71">
        <f t="shared" si="31"/>
        <v>0.5011189119854218</v>
      </c>
      <c r="M71">
        <f t="shared" si="32"/>
        <v>1.6765589743167708</v>
      </c>
      <c r="N71">
        <f t="shared" si="33"/>
        <v>29.333253860473633</v>
      </c>
      <c r="O71" s="1">
        <v>2</v>
      </c>
      <c r="P71">
        <f t="shared" si="34"/>
        <v>4.644859790802002</v>
      </c>
      <c r="Q71" s="1">
        <v>0</v>
      </c>
      <c r="R71">
        <f t="shared" si="35"/>
        <v>4.644859790802002</v>
      </c>
      <c r="S71" s="1">
        <v>30.014524459838867</v>
      </c>
      <c r="T71" s="1">
        <v>29.333253860473633</v>
      </c>
      <c r="U71" s="1">
        <v>30.111528396606445</v>
      </c>
      <c r="V71" s="1">
        <v>499.9931640625</v>
      </c>
      <c r="W71" s="1">
        <v>499.22900390625</v>
      </c>
      <c r="X71" s="1">
        <v>24.295375823974609</v>
      </c>
      <c r="Y71" s="1">
        <v>24.49091911315918</v>
      </c>
      <c r="Z71" s="1">
        <v>56.380668640136719</v>
      </c>
      <c r="AA71" s="1">
        <v>56.834457397460938</v>
      </c>
      <c r="AB71" s="1">
        <v>499.987548828125</v>
      </c>
      <c r="AC71" s="1">
        <v>115.40299224853516</v>
      </c>
      <c r="AD71" s="1">
        <v>0.13657008111476898</v>
      </c>
      <c r="AE71" s="1">
        <v>98.951957702636719</v>
      </c>
      <c r="AF71" s="1">
        <v>-2.4161159992218018</v>
      </c>
      <c r="AG71" s="1">
        <v>0.23499457538127899</v>
      </c>
      <c r="AH71" s="1">
        <v>5.4637730121612549E-2</v>
      </c>
      <c r="AI71" s="1">
        <v>9.972485713660717E-4</v>
      </c>
      <c r="AJ71" s="1">
        <v>2.6619197800755501E-2</v>
      </c>
      <c r="AK71" s="1">
        <v>1.144869951531291E-3</v>
      </c>
      <c r="AL71" s="1">
        <v>0.5</v>
      </c>
      <c r="AM71" s="1">
        <v>-1.355140209197998</v>
      </c>
      <c r="AN71" s="1">
        <v>7.355140209197998</v>
      </c>
      <c r="AO71" s="1">
        <v>1</v>
      </c>
      <c r="AP71" s="1">
        <v>0</v>
      </c>
      <c r="AQ71" s="1">
        <v>0.15999999642372131</v>
      </c>
      <c r="AR71" s="1">
        <v>111115</v>
      </c>
      <c r="AS71">
        <f t="shared" si="36"/>
        <v>2.4999377441406248</v>
      </c>
      <c r="AT71">
        <f t="shared" si="37"/>
        <v>5.011189119854218E-4</v>
      </c>
      <c r="AU71">
        <f t="shared" si="38"/>
        <v>302.48325386047361</v>
      </c>
      <c r="AV71">
        <f t="shared" si="39"/>
        <v>303.16452445983884</v>
      </c>
      <c r="AW71">
        <f t="shared" si="40"/>
        <v>18.464478347052363</v>
      </c>
      <c r="AX71">
        <f t="shared" si="41"/>
        <v>1.7220287414787958E-2</v>
      </c>
      <c r="AY71">
        <f t="shared" si="42"/>
        <v>4.099983366500795</v>
      </c>
      <c r="AZ71">
        <f t="shared" si="43"/>
        <v>41.434080352626964</v>
      </c>
      <c r="BA71">
        <f t="shared" si="44"/>
        <v>16.943161239467784</v>
      </c>
      <c r="BB71">
        <f t="shared" si="45"/>
        <v>29.67388916015625</v>
      </c>
      <c r="BC71">
        <f t="shared" si="46"/>
        <v>4.1812934031200202</v>
      </c>
      <c r="BD71">
        <f t="shared" si="47"/>
        <v>2.8601556293645757E-2</v>
      </c>
      <c r="BE71">
        <f t="shared" si="48"/>
        <v>2.4234243921840242</v>
      </c>
      <c r="BF71">
        <f t="shared" si="49"/>
        <v>1.757869010935996</v>
      </c>
      <c r="BG71">
        <f t="shared" si="50"/>
        <v>1.7891809912103859E-2</v>
      </c>
      <c r="BH71">
        <f t="shared" si="51"/>
        <v>38.980257085682254</v>
      </c>
      <c r="BI71">
        <f t="shared" si="52"/>
        <v>0.78907902525687557</v>
      </c>
      <c r="BJ71">
        <f t="shared" si="53"/>
        <v>57.974691463031661</v>
      </c>
      <c r="BK71">
        <f t="shared" si="54"/>
        <v>498.74648285598818</v>
      </c>
      <c r="BL71">
        <f t="shared" si="55"/>
        <v>1.9298062334131478E-3</v>
      </c>
    </row>
    <row r="72" spans="1:64" x14ac:dyDescent="0.2">
      <c r="A72" s="1">
        <v>57</v>
      </c>
      <c r="B72" s="1" t="s">
        <v>195</v>
      </c>
      <c r="C72" s="1" t="s">
        <v>93</v>
      </c>
      <c r="D72" s="1" t="s">
        <v>196</v>
      </c>
      <c r="E72" s="1" t="s">
        <v>192</v>
      </c>
      <c r="F72" s="1" t="s">
        <v>85</v>
      </c>
      <c r="G72" s="1">
        <v>10243.999999310821</v>
      </c>
      <c r="H72" s="1">
        <v>0</v>
      </c>
      <c r="I72">
        <f t="shared" si="28"/>
        <v>0.77686798865141893</v>
      </c>
      <c r="J72">
        <f t="shared" si="29"/>
        <v>2.0428781617666519E-2</v>
      </c>
      <c r="K72">
        <f t="shared" si="30"/>
        <v>425.14211545684344</v>
      </c>
      <c r="L72">
        <f t="shared" si="31"/>
        <v>0.36938569338044647</v>
      </c>
      <c r="M72">
        <f t="shared" si="32"/>
        <v>1.7372235902059514</v>
      </c>
      <c r="N72">
        <f t="shared" si="33"/>
        <v>29.596864700317383</v>
      </c>
      <c r="O72" s="1">
        <v>2</v>
      </c>
      <c r="P72">
        <f t="shared" si="34"/>
        <v>4.644859790802002</v>
      </c>
      <c r="Q72" s="1">
        <v>0</v>
      </c>
      <c r="R72">
        <f t="shared" si="35"/>
        <v>4.644859790802002</v>
      </c>
      <c r="S72" s="1">
        <v>30.200656890869141</v>
      </c>
      <c r="T72" s="1">
        <v>29.596864700317383</v>
      </c>
      <c r="U72" s="1">
        <v>30.253852844238281</v>
      </c>
      <c r="V72" s="1">
        <v>500.02850341796875</v>
      </c>
      <c r="W72" s="1">
        <v>499.6439208984375</v>
      </c>
      <c r="X72" s="1">
        <v>24.368827819824219</v>
      </c>
      <c r="Y72" s="1">
        <v>24.512964248657227</v>
      </c>
      <c r="Z72" s="1">
        <v>55.949211120605469</v>
      </c>
      <c r="AA72" s="1">
        <v>56.280136108398438</v>
      </c>
      <c r="AB72" s="1">
        <v>499.9859619140625</v>
      </c>
      <c r="AC72" s="1">
        <v>114.79746246337891</v>
      </c>
      <c r="AD72" s="1">
        <v>2.9296711087226868E-2</v>
      </c>
      <c r="AE72" s="1">
        <v>98.950172424316406</v>
      </c>
      <c r="AF72" s="1">
        <v>-2.2867336273193359</v>
      </c>
      <c r="AG72" s="1">
        <v>0.24420429766178131</v>
      </c>
      <c r="AH72" s="1">
        <v>1.7364662140607834E-2</v>
      </c>
      <c r="AI72" s="1">
        <v>9.7770034335553646E-4</v>
      </c>
      <c r="AJ72" s="1">
        <v>4.2685125023126602E-2</v>
      </c>
      <c r="AK72" s="1">
        <v>1.7827792325988412E-3</v>
      </c>
      <c r="AL72" s="1">
        <v>0.5</v>
      </c>
      <c r="AM72" s="1">
        <v>-1.355140209197998</v>
      </c>
      <c r="AN72" s="1">
        <v>7.355140209197998</v>
      </c>
      <c r="AO72" s="1">
        <v>1</v>
      </c>
      <c r="AP72" s="1">
        <v>0</v>
      </c>
      <c r="AQ72" s="1">
        <v>0.15999999642372131</v>
      </c>
      <c r="AR72" s="1">
        <v>111115</v>
      </c>
      <c r="AS72">
        <f t="shared" si="36"/>
        <v>2.4999298095703124</v>
      </c>
      <c r="AT72">
        <f t="shared" si="37"/>
        <v>3.6938569338044644E-4</v>
      </c>
      <c r="AU72">
        <f t="shared" si="38"/>
        <v>302.74686470031736</v>
      </c>
      <c r="AV72">
        <f t="shared" si="39"/>
        <v>303.35065689086912</v>
      </c>
      <c r="AW72">
        <f t="shared" si="40"/>
        <v>18.367593583592907</v>
      </c>
      <c r="AX72">
        <f t="shared" si="41"/>
        <v>3.5518695409373829E-2</v>
      </c>
      <c r="AY72">
        <f t="shared" si="42"/>
        <v>4.1627856292416876</v>
      </c>
      <c r="AZ72">
        <f t="shared" si="43"/>
        <v>42.069513647645834</v>
      </c>
      <c r="BA72">
        <f t="shared" si="44"/>
        <v>17.556549398988608</v>
      </c>
      <c r="BB72">
        <f t="shared" si="45"/>
        <v>29.898760795593262</v>
      </c>
      <c r="BC72">
        <f t="shared" si="46"/>
        <v>4.2357375328061488</v>
      </c>
      <c r="BD72">
        <f t="shared" si="47"/>
        <v>2.0339326247027813E-2</v>
      </c>
      <c r="BE72">
        <f t="shared" si="48"/>
        <v>2.4255620390357362</v>
      </c>
      <c r="BF72">
        <f t="shared" si="49"/>
        <v>1.8101754937704126</v>
      </c>
      <c r="BG72">
        <f t="shared" si="50"/>
        <v>1.2720085757226012E-2</v>
      </c>
      <c r="BH72">
        <f t="shared" si="51"/>
        <v>42.067885629293293</v>
      </c>
      <c r="BI72">
        <f t="shared" si="52"/>
        <v>0.85089019934911203</v>
      </c>
      <c r="BJ72">
        <f t="shared" si="53"/>
        <v>57.019633579685383</v>
      </c>
      <c r="BK72">
        <f t="shared" si="54"/>
        <v>499.41812898395256</v>
      </c>
      <c r="BL72">
        <f t="shared" si="55"/>
        <v>8.8696676155531479E-4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7652-8ACC-BD47-8D07-7B1E5E10359E}">
  <dimension ref="A1:C49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197</v>
      </c>
      <c r="B1" t="s">
        <v>198</v>
      </c>
      <c r="C1" t="s">
        <v>199</v>
      </c>
    </row>
    <row r="2" spans="1:3" x14ac:dyDescent="0.2">
      <c r="A2" t="s">
        <v>84</v>
      </c>
      <c r="B2">
        <v>1</v>
      </c>
      <c r="C2">
        <v>10</v>
      </c>
    </row>
    <row r="3" spans="1:3" x14ac:dyDescent="0.2">
      <c r="A3" t="s">
        <v>84</v>
      </c>
      <c r="B3">
        <v>2</v>
      </c>
      <c r="C3">
        <v>10</v>
      </c>
    </row>
    <row r="4" spans="1:3" x14ac:dyDescent="0.2">
      <c r="A4" t="s">
        <v>84</v>
      </c>
      <c r="B4">
        <v>3</v>
      </c>
      <c r="C4">
        <v>0</v>
      </c>
    </row>
    <row r="5" spans="1:3" x14ac:dyDescent="0.2">
      <c r="A5" t="s">
        <v>84</v>
      </c>
      <c r="B5">
        <v>4</v>
      </c>
      <c r="C5">
        <v>20</v>
      </c>
    </row>
    <row r="6" spans="1:3" x14ac:dyDescent="0.2">
      <c r="A6" t="s">
        <v>84</v>
      </c>
      <c r="B6">
        <v>5</v>
      </c>
      <c r="C6">
        <v>20</v>
      </c>
    </row>
    <row r="7" spans="1:3" x14ac:dyDescent="0.2">
      <c r="A7" t="s">
        <v>84</v>
      </c>
      <c r="B7">
        <v>6</v>
      </c>
      <c r="C7">
        <v>0</v>
      </c>
    </row>
    <row r="8" spans="1:3" x14ac:dyDescent="0.2">
      <c r="A8" t="s">
        <v>102</v>
      </c>
      <c r="B8">
        <v>7</v>
      </c>
      <c r="C8">
        <v>0</v>
      </c>
    </row>
    <row r="9" spans="1:3" x14ac:dyDescent="0.2">
      <c r="A9" t="s">
        <v>102</v>
      </c>
      <c r="B9">
        <v>8</v>
      </c>
      <c r="C9">
        <v>10</v>
      </c>
    </row>
    <row r="10" spans="1:3" x14ac:dyDescent="0.2">
      <c r="A10" t="s">
        <v>102</v>
      </c>
      <c r="B10">
        <v>9</v>
      </c>
      <c r="C10">
        <v>10</v>
      </c>
    </row>
    <row r="11" spans="1:3" x14ac:dyDescent="0.2">
      <c r="A11" t="s">
        <v>102</v>
      </c>
      <c r="B11">
        <v>10</v>
      </c>
      <c r="C11">
        <v>0</v>
      </c>
    </row>
    <row r="12" spans="1:3" x14ac:dyDescent="0.2">
      <c r="A12" t="s">
        <v>102</v>
      </c>
      <c r="B12">
        <v>11</v>
      </c>
      <c r="C12">
        <v>20</v>
      </c>
    </row>
    <row r="13" spans="1:3" x14ac:dyDescent="0.2">
      <c r="A13" t="s">
        <v>102</v>
      </c>
      <c r="B13">
        <v>12</v>
      </c>
      <c r="C13">
        <v>20</v>
      </c>
    </row>
    <row r="14" spans="1:3" x14ac:dyDescent="0.2">
      <c r="A14" t="s">
        <v>118</v>
      </c>
      <c r="B14">
        <v>13</v>
      </c>
      <c r="C14">
        <v>20</v>
      </c>
    </row>
    <row r="15" spans="1:3" x14ac:dyDescent="0.2">
      <c r="A15" t="s">
        <v>118</v>
      </c>
      <c r="B15">
        <v>14</v>
      </c>
      <c r="C15">
        <v>10</v>
      </c>
    </row>
    <row r="16" spans="1:3" x14ac:dyDescent="0.2">
      <c r="A16" t="s">
        <v>118</v>
      </c>
      <c r="B16">
        <v>15</v>
      </c>
      <c r="C16">
        <v>10</v>
      </c>
    </row>
    <row r="17" spans="1:3" x14ac:dyDescent="0.2">
      <c r="A17" t="s">
        <v>118</v>
      </c>
      <c r="B17">
        <v>16</v>
      </c>
      <c r="C17">
        <v>20</v>
      </c>
    </row>
    <row r="18" spans="1:3" x14ac:dyDescent="0.2">
      <c r="A18" t="s">
        <v>118</v>
      </c>
      <c r="B18">
        <v>17</v>
      </c>
      <c r="C18">
        <v>0</v>
      </c>
    </row>
    <row r="19" spans="1:3" x14ac:dyDescent="0.2">
      <c r="A19" t="s">
        <v>118</v>
      </c>
      <c r="B19">
        <v>18</v>
      </c>
      <c r="C19">
        <v>0</v>
      </c>
    </row>
    <row r="20" spans="1:3" x14ac:dyDescent="0.2">
      <c r="A20" t="s">
        <v>131</v>
      </c>
      <c r="B20">
        <v>19</v>
      </c>
      <c r="C20">
        <v>20</v>
      </c>
    </row>
    <row r="21" spans="1:3" x14ac:dyDescent="0.2">
      <c r="A21" t="s">
        <v>131</v>
      </c>
      <c r="B21">
        <v>20</v>
      </c>
      <c r="C21">
        <v>20</v>
      </c>
    </row>
    <row r="22" spans="1:3" x14ac:dyDescent="0.2">
      <c r="A22" t="s">
        <v>131</v>
      </c>
      <c r="B22">
        <v>21</v>
      </c>
      <c r="C22">
        <v>10</v>
      </c>
    </row>
    <row r="23" spans="1:3" x14ac:dyDescent="0.2">
      <c r="A23" t="s">
        <v>131</v>
      </c>
      <c r="B23">
        <v>22</v>
      </c>
      <c r="C23">
        <v>0</v>
      </c>
    </row>
    <row r="24" spans="1:3" x14ac:dyDescent="0.2">
      <c r="A24" t="s">
        <v>131</v>
      </c>
      <c r="B24">
        <v>23</v>
      </c>
      <c r="C24">
        <v>0</v>
      </c>
    </row>
    <row r="25" spans="1:3" x14ac:dyDescent="0.2">
      <c r="A25" t="s">
        <v>131</v>
      </c>
      <c r="B25">
        <v>24</v>
      </c>
      <c r="C25">
        <v>10</v>
      </c>
    </row>
    <row r="26" spans="1:3" x14ac:dyDescent="0.2">
      <c r="A26" t="s">
        <v>85</v>
      </c>
      <c r="B26">
        <v>25</v>
      </c>
      <c r="C26">
        <v>0</v>
      </c>
    </row>
    <row r="27" spans="1:3" x14ac:dyDescent="0.2">
      <c r="A27" t="s">
        <v>85</v>
      </c>
      <c r="B27">
        <v>26</v>
      </c>
      <c r="C27">
        <v>0</v>
      </c>
    </row>
    <row r="28" spans="1:3" x14ac:dyDescent="0.2">
      <c r="A28" t="s">
        <v>85</v>
      </c>
      <c r="B28">
        <v>27</v>
      </c>
      <c r="C28">
        <v>10</v>
      </c>
    </row>
    <row r="29" spans="1:3" x14ac:dyDescent="0.2">
      <c r="A29" t="s">
        <v>85</v>
      </c>
      <c r="B29">
        <v>28</v>
      </c>
      <c r="C29">
        <v>10</v>
      </c>
    </row>
    <row r="30" spans="1:3" x14ac:dyDescent="0.2">
      <c r="A30" t="s">
        <v>85</v>
      </c>
      <c r="B30">
        <v>29</v>
      </c>
      <c r="C30">
        <v>20</v>
      </c>
    </row>
    <row r="31" spans="1:3" x14ac:dyDescent="0.2">
      <c r="A31" t="s">
        <v>85</v>
      </c>
      <c r="B31">
        <v>30</v>
      </c>
      <c r="C31">
        <v>20</v>
      </c>
    </row>
    <row r="32" spans="1:3" x14ac:dyDescent="0.2">
      <c r="A32" t="s">
        <v>157</v>
      </c>
      <c r="B32">
        <v>31</v>
      </c>
      <c r="C32">
        <v>10</v>
      </c>
    </row>
    <row r="33" spans="1:3" x14ac:dyDescent="0.2">
      <c r="A33" t="s">
        <v>157</v>
      </c>
      <c r="B33">
        <v>32</v>
      </c>
      <c r="C33">
        <v>10</v>
      </c>
    </row>
    <row r="34" spans="1:3" x14ac:dyDescent="0.2">
      <c r="A34" t="s">
        <v>157</v>
      </c>
      <c r="B34">
        <v>33</v>
      </c>
      <c r="C34">
        <v>0</v>
      </c>
    </row>
    <row r="35" spans="1:3" x14ac:dyDescent="0.2">
      <c r="A35" t="s">
        <v>157</v>
      </c>
      <c r="B35">
        <v>34</v>
      </c>
      <c r="C35">
        <v>20</v>
      </c>
    </row>
    <row r="36" spans="1:3" x14ac:dyDescent="0.2">
      <c r="A36" t="s">
        <v>157</v>
      </c>
      <c r="B36">
        <v>35</v>
      </c>
      <c r="C36">
        <v>20</v>
      </c>
    </row>
    <row r="37" spans="1:3" x14ac:dyDescent="0.2">
      <c r="A37" t="s">
        <v>157</v>
      </c>
      <c r="B37">
        <v>36</v>
      </c>
      <c r="C37">
        <v>0</v>
      </c>
    </row>
    <row r="38" spans="1:3" x14ac:dyDescent="0.2">
      <c r="A38" t="s">
        <v>170</v>
      </c>
      <c r="B38">
        <v>37</v>
      </c>
      <c r="C38">
        <v>0</v>
      </c>
    </row>
    <row r="39" spans="1:3" x14ac:dyDescent="0.2">
      <c r="A39" t="s">
        <v>170</v>
      </c>
      <c r="B39">
        <v>38</v>
      </c>
      <c r="C39">
        <v>0</v>
      </c>
    </row>
    <row r="40" spans="1:3" x14ac:dyDescent="0.2">
      <c r="A40" t="s">
        <v>170</v>
      </c>
      <c r="B40">
        <v>39</v>
      </c>
      <c r="C40">
        <v>10</v>
      </c>
    </row>
    <row r="41" spans="1:3" x14ac:dyDescent="0.2">
      <c r="A41" t="s">
        <v>170</v>
      </c>
      <c r="B41">
        <v>40</v>
      </c>
      <c r="C41">
        <v>10</v>
      </c>
    </row>
    <row r="42" spans="1:3" x14ac:dyDescent="0.2">
      <c r="A42" t="s">
        <v>170</v>
      </c>
      <c r="B42">
        <v>41</v>
      </c>
      <c r="C42">
        <v>20</v>
      </c>
    </row>
    <row r="43" spans="1:3" x14ac:dyDescent="0.2">
      <c r="A43" t="s">
        <v>170</v>
      </c>
      <c r="B43">
        <v>42</v>
      </c>
      <c r="C43">
        <v>20</v>
      </c>
    </row>
    <row r="44" spans="1:3" x14ac:dyDescent="0.2">
      <c r="A44" t="s">
        <v>192</v>
      </c>
      <c r="B44">
        <v>43</v>
      </c>
      <c r="C44">
        <v>0</v>
      </c>
    </row>
    <row r="45" spans="1:3" x14ac:dyDescent="0.2">
      <c r="A45" t="s">
        <v>192</v>
      </c>
      <c r="B45">
        <v>44</v>
      </c>
      <c r="C45">
        <v>10</v>
      </c>
    </row>
    <row r="46" spans="1:3" x14ac:dyDescent="0.2">
      <c r="A46" t="s">
        <v>192</v>
      </c>
      <c r="B46">
        <v>45</v>
      </c>
      <c r="C46">
        <v>20</v>
      </c>
    </row>
    <row r="47" spans="1:3" x14ac:dyDescent="0.2">
      <c r="A47" t="s">
        <v>192</v>
      </c>
      <c r="B47">
        <v>46</v>
      </c>
      <c r="C47">
        <v>0</v>
      </c>
    </row>
    <row r="48" spans="1:3" x14ac:dyDescent="0.2">
      <c r="A48" t="s">
        <v>192</v>
      </c>
      <c r="B48">
        <v>47</v>
      </c>
      <c r="C48">
        <v>10</v>
      </c>
    </row>
    <row r="49" spans="1:3" x14ac:dyDescent="0.2">
      <c r="A49" t="s">
        <v>192</v>
      </c>
      <c r="B49">
        <v>48</v>
      </c>
      <c r="C4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6139-41FE-994B-B9A1-A216F8503A08}">
  <dimension ref="A1:BL56"/>
  <sheetViews>
    <sheetView tabSelected="1" zoomScale="158" workbookViewId="0">
      <selection activeCell="A3" sqref="A3:A56"/>
    </sheetView>
  </sheetViews>
  <sheetFormatPr baseColWidth="10" defaultRowHeight="16" x14ac:dyDescent="0.2"/>
  <sheetData>
    <row r="1" spans="1:64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</row>
    <row r="2" spans="1:64" x14ac:dyDescent="0.2">
      <c r="A2" s="1" t="s">
        <v>79</v>
      </c>
      <c r="B2" s="1" t="s">
        <v>79</v>
      </c>
      <c r="C2" s="1" t="s">
        <v>79</v>
      </c>
      <c r="D2" s="1" t="s">
        <v>79</v>
      </c>
      <c r="E2" s="1" t="s">
        <v>79</v>
      </c>
      <c r="F2" s="1" t="s">
        <v>79</v>
      </c>
      <c r="G2" s="1" t="s">
        <v>79</v>
      </c>
      <c r="H2" s="1" t="s">
        <v>79</v>
      </c>
      <c r="I2" s="1" t="s">
        <v>80</v>
      </c>
      <c r="J2" s="1" t="s">
        <v>80</v>
      </c>
      <c r="K2" s="1" t="s">
        <v>80</v>
      </c>
      <c r="L2" s="1" t="s">
        <v>80</v>
      </c>
      <c r="M2" s="1" t="s">
        <v>80</v>
      </c>
      <c r="N2" s="1" t="s">
        <v>80</v>
      </c>
      <c r="O2" s="1" t="s">
        <v>79</v>
      </c>
      <c r="P2" s="1" t="s">
        <v>80</v>
      </c>
      <c r="Q2" s="1" t="s">
        <v>79</v>
      </c>
      <c r="R2" s="1" t="s">
        <v>80</v>
      </c>
      <c r="S2" s="1" t="s">
        <v>79</v>
      </c>
      <c r="T2" s="1" t="s">
        <v>79</v>
      </c>
      <c r="U2" s="1" t="s">
        <v>79</v>
      </c>
      <c r="V2" s="1" t="s">
        <v>79</v>
      </c>
      <c r="W2" s="1" t="s">
        <v>79</v>
      </c>
      <c r="X2" s="1" t="s">
        <v>79</v>
      </c>
      <c r="Y2" s="1" t="s">
        <v>79</v>
      </c>
      <c r="Z2" s="1" t="s">
        <v>79</v>
      </c>
      <c r="AA2" s="1" t="s">
        <v>79</v>
      </c>
      <c r="AB2" s="1" t="s">
        <v>79</v>
      </c>
      <c r="AC2" s="1" t="s">
        <v>79</v>
      </c>
      <c r="AD2" s="1" t="s">
        <v>79</v>
      </c>
      <c r="AE2" s="1" t="s">
        <v>79</v>
      </c>
      <c r="AF2" s="1" t="s">
        <v>79</v>
      </c>
      <c r="AG2" s="1" t="s">
        <v>79</v>
      </c>
      <c r="AH2" s="1" t="s">
        <v>79</v>
      </c>
      <c r="AI2" s="1" t="s">
        <v>79</v>
      </c>
      <c r="AJ2" s="1" t="s">
        <v>79</v>
      </c>
      <c r="AK2" s="1" t="s">
        <v>79</v>
      </c>
      <c r="AL2" s="1" t="s">
        <v>79</v>
      </c>
      <c r="AM2" s="1" t="s">
        <v>79</v>
      </c>
      <c r="AN2" s="1" t="s">
        <v>79</v>
      </c>
      <c r="AO2" s="1" t="s">
        <v>79</v>
      </c>
      <c r="AP2" s="1" t="s">
        <v>79</v>
      </c>
      <c r="AQ2" s="1" t="s">
        <v>79</v>
      </c>
      <c r="AR2" s="1" t="s">
        <v>79</v>
      </c>
      <c r="AS2" s="1" t="s">
        <v>80</v>
      </c>
      <c r="AT2" s="1" t="s">
        <v>80</v>
      </c>
      <c r="AU2" s="1" t="s">
        <v>80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80</v>
      </c>
      <c r="BA2" s="1" t="s">
        <v>80</v>
      </c>
      <c r="BB2" s="1" t="s">
        <v>80</v>
      </c>
      <c r="BC2" s="1" t="s">
        <v>80</v>
      </c>
      <c r="BD2" s="1" t="s">
        <v>80</v>
      </c>
      <c r="BE2" s="1" t="s">
        <v>80</v>
      </c>
      <c r="BF2" s="1" t="s">
        <v>80</v>
      </c>
      <c r="BG2" s="1" t="s">
        <v>80</v>
      </c>
      <c r="BH2" s="1" t="s">
        <v>80</v>
      </c>
      <c r="BI2" s="1" t="s">
        <v>80</v>
      </c>
      <c r="BJ2" s="1" t="s">
        <v>80</v>
      </c>
      <c r="BK2" s="1" t="s">
        <v>80</v>
      </c>
      <c r="BL2" s="1" t="s">
        <v>80</v>
      </c>
    </row>
    <row r="3" spans="1:64" x14ac:dyDescent="0.2">
      <c r="A3" s="1">
        <v>1</v>
      </c>
      <c r="B3" s="1" t="s">
        <v>81</v>
      </c>
      <c r="C3" s="1">
        <v>10</v>
      </c>
      <c r="D3" s="1" t="s">
        <v>83</v>
      </c>
      <c r="E3" s="1" t="s">
        <v>84</v>
      </c>
      <c r="F3" s="1" t="s">
        <v>85</v>
      </c>
      <c r="G3" s="1">
        <v>1209.9999993108213</v>
      </c>
      <c r="H3" s="1">
        <v>0</v>
      </c>
      <c r="I3">
        <f t="shared" ref="I3:I15" si="0">(V3-W3*(1000-X3)/(1000-Y3))*AS3</f>
        <v>1.8509190800099389</v>
      </c>
      <c r="J3">
        <f t="shared" ref="J3:J15" si="1">IF(BD3&lt;&gt;0,1/(1/BD3-1/R3),0)</f>
        <v>1.973155243369118E-2</v>
      </c>
      <c r="K3">
        <f t="shared" ref="K3:K15" si="2">((BG3-AT3/2)*W3-I3)/(BG3+AT3/2)</f>
        <v>338.61906949658436</v>
      </c>
      <c r="L3">
        <f t="shared" ref="L3:L15" si="3">AT3*1000</f>
        <v>0.29647387943659192</v>
      </c>
      <c r="M3">
        <f t="shared" ref="M3:M15" si="4">(AY3-BE3)</f>
        <v>1.4456574859685269</v>
      </c>
      <c r="N3">
        <f t="shared" ref="N3:N15" si="5">(T3+AX3*H3)</f>
        <v>28.732526779174805</v>
      </c>
      <c r="O3" s="1">
        <v>2</v>
      </c>
      <c r="P3">
        <f t="shared" ref="P3:P15" si="6">(O3*AM3+AN3)</f>
        <v>4.644859790802002</v>
      </c>
      <c r="Q3" s="1">
        <v>0</v>
      </c>
      <c r="R3">
        <f t="shared" ref="R3:R15" si="7">P3*(Q3+1)*(Q3+1)/(Q3*Q3+1)</f>
        <v>4.644859790802002</v>
      </c>
      <c r="S3" s="1">
        <v>29.120912551879883</v>
      </c>
      <c r="T3" s="1">
        <v>28.732526779174805</v>
      </c>
      <c r="U3" s="1">
        <v>29.052568435668945</v>
      </c>
      <c r="V3" s="1">
        <v>500.16217041015625</v>
      </c>
      <c r="W3" s="1">
        <v>499.36248779296875</v>
      </c>
      <c r="X3" s="1">
        <v>25.269819259643555</v>
      </c>
      <c r="Y3" s="1">
        <v>25.385412216186523</v>
      </c>
      <c r="Z3" s="1">
        <v>61.798500061035156</v>
      </c>
      <c r="AA3" s="1">
        <v>62.081188201904297</v>
      </c>
      <c r="AB3" s="1">
        <v>499.94009399414062</v>
      </c>
      <c r="AC3" s="1">
        <v>115.12281036376953</v>
      </c>
      <c r="AD3" s="1">
        <v>9.7061999142169952E-2</v>
      </c>
      <c r="AE3" s="1">
        <v>99.0445556640625</v>
      </c>
      <c r="AF3" s="1">
        <v>-2.06522536277771</v>
      </c>
      <c r="AG3" s="1">
        <v>0.21633917093276978</v>
      </c>
      <c r="AH3" s="1">
        <v>7.1928940713405609E-2</v>
      </c>
      <c r="AI3" s="1">
        <v>2.8835458215326071E-3</v>
      </c>
      <c r="AJ3" s="1">
        <v>4.8149187117815018E-2</v>
      </c>
      <c r="AK3" s="1">
        <v>1.2975606368854642E-3</v>
      </c>
      <c r="AL3" s="1">
        <v>0.75</v>
      </c>
      <c r="AM3" s="1">
        <v>-1.355140209197998</v>
      </c>
      <c r="AN3" s="1">
        <v>7.355140209197998</v>
      </c>
      <c r="AO3" s="1">
        <v>1</v>
      </c>
      <c r="AP3" s="1">
        <v>0</v>
      </c>
      <c r="AQ3" s="1">
        <v>0.15999999642372131</v>
      </c>
      <c r="AR3" s="1">
        <v>111115</v>
      </c>
      <c r="AS3">
        <f t="shared" ref="AS3:AS15" si="8">AB3*0.000001/(O3*0.0001)</f>
        <v>2.4997004699707031</v>
      </c>
      <c r="AT3">
        <f t="shared" ref="AT3:AT15" si="9">(Y3-X3)/(1000-Y3)*AS3</f>
        <v>2.9647387943659191E-4</v>
      </c>
      <c r="AU3">
        <f t="shared" ref="AU3:AU15" si="10">(T3+273.15)</f>
        <v>301.88252677917478</v>
      </c>
      <c r="AV3">
        <f t="shared" ref="AV3:AV15" si="11">(S3+273.15)</f>
        <v>302.27091255187986</v>
      </c>
      <c r="AW3">
        <f t="shared" ref="AW3:AW15" si="12">(AC3*AO3+AD3*AP3)*AQ3</f>
        <v>18.419649246491872</v>
      </c>
      <c r="AX3">
        <f t="shared" ref="AX3:AX15" si="13">((AW3+0.00000010773*(AV3^4-AU3^4))-AT3*44100)/(P3*0.92*2*29.3+0.00000043092*AU3^3)</f>
        <v>3.7970389981262842E-2</v>
      </c>
      <c r="AY3">
        <f t="shared" ref="AY3:AY15" si="14">0.61365*EXP(17.502*N3/(240.97+N3))</f>
        <v>3.9599443592697852</v>
      </c>
      <c r="AZ3">
        <f t="shared" ref="AZ3:AZ15" si="15">AY3*1000/AE3</f>
        <v>39.981444035157793</v>
      </c>
      <c r="BA3">
        <f t="shared" ref="BA3:BA15" si="16">(AZ3-Y3)</f>
        <v>14.596031818971269</v>
      </c>
      <c r="BB3">
        <f t="shared" ref="BB3:BB15" si="17">IF(H3,T3,(S3+T3)/2)</f>
        <v>28.926719665527344</v>
      </c>
      <c r="BC3">
        <f t="shared" ref="BC3:BC15" si="18">0.61365*EXP(17.502*BB3/(240.97+BB3))</f>
        <v>4.0047503317917963</v>
      </c>
      <c r="BD3">
        <f t="shared" ref="BD3:BD15" si="19">IF(BA3&lt;&gt;0,(1000-(AZ3+Y3)/2)/BA3*AT3,0)</f>
        <v>1.9648086566524038E-2</v>
      </c>
      <c r="BE3">
        <f t="shared" ref="BE3:BE15" si="20">Y3*AE3/1000</f>
        <v>2.5142868733012582</v>
      </c>
      <c r="BF3">
        <f t="shared" ref="BF3:BF15" si="21">(BC3-BE3)</f>
        <v>1.4904634584905381</v>
      </c>
      <c r="BG3">
        <f t="shared" ref="BG3:BG15" si="22">1/(1.6/J3+1.37/R3)</f>
        <v>1.2287525813101E-2</v>
      </c>
      <c r="BH3">
        <f t="shared" ref="BH3:BH15" si="23">K3*AE3*0.001</f>
        <v>33.538375277667498</v>
      </c>
      <c r="BI3">
        <f t="shared" ref="BI3:BI15" si="24">K3/W3</f>
        <v>0.67810273653749664</v>
      </c>
      <c r="BJ3">
        <f t="shared" ref="BJ3:BJ15" si="25">(1-AT3*AE3/AY3/J3)*100</f>
        <v>62.419140835857249</v>
      </c>
      <c r="BK3">
        <f t="shared" ref="BK3:BK15" si="26">(W3-I3/(R3/1.35))</f>
        <v>498.82452951854214</v>
      </c>
      <c r="BL3">
        <f t="shared" ref="BL3:BL15" si="27">I3*BJ3/100/BK3</f>
        <v>2.3161005903704498E-3</v>
      </c>
    </row>
    <row r="4" spans="1:64" x14ac:dyDescent="0.2">
      <c r="A4" s="1">
        <v>2</v>
      </c>
      <c r="B4" s="1" t="s">
        <v>86</v>
      </c>
      <c r="C4" s="1" t="s">
        <v>87</v>
      </c>
      <c r="D4" s="1" t="s">
        <v>83</v>
      </c>
      <c r="E4" s="1" t="s">
        <v>84</v>
      </c>
      <c r="F4" s="1" t="s">
        <v>85</v>
      </c>
      <c r="G4" s="1">
        <v>1264.4999992763624</v>
      </c>
      <c r="H4" s="1">
        <v>0</v>
      </c>
      <c r="I4">
        <f t="shared" si="0"/>
        <v>1.4984968387519193</v>
      </c>
      <c r="J4">
        <f t="shared" si="1"/>
        <v>1.9935789864855349E-2</v>
      </c>
      <c r="K4">
        <f t="shared" si="2"/>
        <v>368.20107960338913</v>
      </c>
      <c r="L4">
        <f t="shared" si="3"/>
        <v>0.30476977557751234</v>
      </c>
      <c r="M4">
        <f t="shared" si="4"/>
        <v>1.4705665247234814</v>
      </c>
      <c r="N4">
        <f t="shared" si="5"/>
        <v>28.873872756958008</v>
      </c>
      <c r="O4" s="1">
        <v>2</v>
      </c>
      <c r="P4">
        <f t="shared" si="6"/>
        <v>4.644859790802002</v>
      </c>
      <c r="Q4" s="1">
        <v>0</v>
      </c>
      <c r="R4">
        <f t="shared" si="7"/>
        <v>4.644859790802002</v>
      </c>
      <c r="S4" s="1">
        <v>29.267873764038086</v>
      </c>
      <c r="T4" s="1">
        <v>28.873872756958008</v>
      </c>
      <c r="U4" s="1">
        <v>29.199708938598633</v>
      </c>
      <c r="V4" s="1">
        <v>500.2210693359375</v>
      </c>
      <c r="W4" s="1">
        <v>499.56069946289062</v>
      </c>
      <c r="X4" s="1">
        <v>25.345172882080078</v>
      </c>
      <c r="Y4" s="1">
        <v>25.4639892578125</v>
      </c>
      <c r="Z4" s="1">
        <v>61.455684661865234</v>
      </c>
      <c r="AA4" s="1">
        <v>61.743785858154297</v>
      </c>
      <c r="AB4" s="1">
        <v>499.94644165039062</v>
      </c>
      <c r="AC4" s="1">
        <v>115.01944732666016</v>
      </c>
      <c r="AD4" s="1">
        <v>5.9458337724208832E-2</v>
      </c>
      <c r="AE4" s="1">
        <v>99.039741516113281</v>
      </c>
      <c r="AF4" s="1">
        <v>-2.0468857288360596</v>
      </c>
      <c r="AG4" s="1">
        <v>0.21908947825431824</v>
      </c>
      <c r="AH4" s="1">
        <v>3.5247635096311569E-2</v>
      </c>
      <c r="AI4" s="1">
        <v>2.2098694462329149E-3</v>
      </c>
      <c r="AJ4" s="1">
        <v>3.0512126162648201E-2</v>
      </c>
      <c r="AK4" s="1">
        <v>2.3582878056913614E-3</v>
      </c>
      <c r="AL4" s="1">
        <v>0.75</v>
      </c>
      <c r="AM4" s="1">
        <v>-1.355140209197998</v>
      </c>
      <c r="AN4" s="1">
        <v>7.355140209197998</v>
      </c>
      <c r="AO4" s="1">
        <v>1</v>
      </c>
      <c r="AP4" s="1">
        <v>0</v>
      </c>
      <c r="AQ4" s="1">
        <v>0.15999999642372131</v>
      </c>
      <c r="AR4" s="1">
        <v>111115</v>
      </c>
      <c r="AS4">
        <f t="shared" si="8"/>
        <v>2.4997322082519524</v>
      </c>
      <c r="AT4">
        <f t="shared" si="9"/>
        <v>3.0476977557751235E-4</v>
      </c>
      <c r="AU4">
        <f t="shared" si="10"/>
        <v>302.02387275695799</v>
      </c>
      <c r="AV4">
        <f t="shared" si="11"/>
        <v>302.41787376403806</v>
      </c>
      <c r="AW4">
        <f t="shared" si="12"/>
        <v>18.403111160924027</v>
      </c>
      <c r="AX4">
        <f t="shared" si="13"/>
        <v>3.6789929107057112E-2</v>
      </c>
      <c r="AY4">
        <f t="shared" si="14"/>
        <v>3.9925134387863168</v>
      </c>
      <c r="AZ4">
        <f t="shared" si="15"/>
        <v>40.312236054622119</v>
      </c>
      <c r="BA4">
        <f t="shared" si="16"/>
        <v>14.848246796809619</v>
      </c>
      <c r="BB4">
        <f t="shared" si="17"/>
        <v>29.070873260498047</v>
      </c>
      <c r="BC4">
        <f t="shared" si="18"/>
        <v>4.0382960491865925</v>
      </c>
      <c r="BD4">
        <f t="shared" si="19"/>
        <v>1.9850590907974402E-2</v>
      </c>
      <c r="BE4">
        <f t="shared" si="20"/>
        <v>2.5219469140628354</v>
      </c>
      <c r="BF4">
        <f t="shared" si="21"/>
        <v>1.516349135123757</v>
      </c>
      <c r="BG4">
        <f t="shared" si="22"/>
        <v>1.2414245883373358E-2</v>
      </c>
      <c r="BH4">
        <f t="shared" si="23"/>
        <v>36.466539749873512</v>
      </c>
      <c r="BI4">
        <f t="shared" si="24"/>
        <v>0.73704973189297207</v>
      </c>
      <c r="BJ4">
        <f t="shared" si="25"/>
        <v>62.077098368489644</v>
      </c>
      <c r="BK4">
        <f t="shared" si="26"/>
        <v>499.12517055062483</v>
      </c>
      <c r="BL4">
        <f t="shared" si="27"/>
        <v>1.8637075658086584E-3</v>
      </c>
    </row>
    <row r="5" spans="1:64" x14ac:dyDescent="0.2">
      <c r="A5" s="1">
        <v>3</v>
      </c>
      <c r="B5" s="1" t="s">
        <v>88</v>
      </c>
      <c r="C5" s="1" t="s">
        <v>87</v>
      </c>
      <c r="D5" s="1" t="s">
        <v>89</v>
      </c>
      <c r="E5" s="1" t="s">
        <v>84</v>
      </c>
      <c r="F5" s="1" t="s">
        <v>85</v>
      </c>
      <c r="G5" s="1">
        <v>1454.4999992763624</v>
      </c>
      <c r="H5" s="1">
        <v>0</v>
      </c>
      <c r="I5">
        <f t="shared" si="0"/>
        <v>2.5124775647647462</v>
      </c>
      <c r="J5">
        <f t="shared" si="1"/>
        <v>8.7614656093817606E-2</v>
      </c>
      <c r="K5">
        <f t="shared" si="2"/>
        <v>440.72641820229046</v>
      </c>
      <c r="L5">
        <f t="shared" si="3"/>
        <v>1.3009517115256246</v>
      </c>
      <c r="M5">
        <f t="shared" si="4"/>
        <v>1.448338811969736</v>
      </c>
      <c r="N5">
        <f t="shared" si="5"/>
        <v>28.998708724975586</v>
      </c>
      <c r="O5" s="1">
        <v>2</v>
      </c>
      <c r="P5">
        <f t="shared" si="6"/>
        <v>4.644859790802002</v>
      </c>
      <c r="Q5" s="1">
        <v>0</v>
      </c>
      <c r="R5">
        <f t="shared" si="7"/>
        <v>4.644859790802002</v>
      </c>
      <c r="S5" s="1">
        <v>29.555015563964844</v>
      </c>
      <c r="T5" s="1">
        <v>28.998708724975586</v>
      </c>
      <c r="U5" s="1">
        <v>29.487964630126953</v>
      </c>
      <c r="V5" s="1">
        <v>499.95379638671875</v>
      </c>
      <c r="W5" s="1">
        <v>498.689208984375</v>
      </c>
      <c r="X5" s="1">
        <v>25.475912094116211</v>
      </c>
      <c r="Y5" s="1">
        <v>25.982807159423828</v>
      </c>
      <c r="Z5" s="1">
        <v>60.753196716308594</v>
      </c>
      <c r="AA5" s="1">
        <v>61.962005615234375</v>
      </c>
      <c r="AB5" s="1">
        <v>499.96514892578125</v>
      </c>
      <c r="AC5" s="1">
        <v>108.86094665527344</v>
      </c>
      <c r="AD5" s="1">
        <v>0.10995940864086151</v>
      </c>
      <c r="AE5" s="1">
        <v>99.032157897949219</v>
      </c>
      <c r="AF5" s="1">
        <v>-2.0095078945159912</v>
      </c>
      <c r="AG5" s="1">
        <v>0.20937210321426392</v>
      </c>
      <c r="AH5" s="1">
        <v>0.11211153119802475</v>
      </c>
      <c r="AI5" s="1">
        <v>5.20730996504426E-3</v>
      </c>
      <c r="AJ5" s="1">
        <v>8.7122447788715363E-2</v>
      </c>
      <c r="AK5" s="1">
        <v>6.4080641604959965E-3</v>
      </c>
      <c r="AL5" s="1">
        <v>0.75</v>
      </c>
      <c r="AM5" s="1">
        <v>-1.355140209197998</v>
      </c>
      <c r="AN5" s="1">
        <v>7.355140209197998</v>
      </c>
      <c r="AO5" s="1">
        <v>1</v>
      </c>
      <c r="AP5" s="1">
        <v>0</v>
      </c>
      <c r="AQ5" s="1">
        <v>0.15999999642372131</v>
      </c>
      <c r="AR5" s="1">
        <v>111115</v>
      </c>
      <c r="AS5">
        <f t="shared" si="8"/>
        <v>2.4998257446289061</v>
      </c>
      <c r="AT5">
        <f t="shared" si="9"/>
        <v>1.3009517115256247E-3</v>
      </c>
      <c r="AU5">
        <f t="shared" si="10"/>
        <v>302.14870872497556</v>
      </c>
      <c r="AV5">
        <f t="shared" si="11"/>
        <v>302.70501556396482</v>
      </c>
      <c r="AW5">
        <f t="shared" si="12"/>
        <v>17.417751075526667</v>
      </c>
      <c r="AX5">
        <f t="shared" si="13"/>
        <v>-0.12704261902613836</v>
      </c>
      <c r="AY5">
        <f t="shared" si="14"/>
        <v>4.021472273213762</v>
      </c>
      <c r="AZ5">
        <f t="shared" si="15"/>
        <v>40.607741551565638</v>
      </c>
      <c r="BA5">
        <f t="shared" si="16"/>
        <v>14.62493439214181</v>
      </c>
      <c r="BB5">
        <f t="shared" si="17"/>
        <v>29.276862144470215</v>
      </c>
      <c r="BC5">
        <f t="shared" si="18"/>
        <v>4.0866564603782249</v>
      </c>
      <c r="BD5">
        <f t="shared" si="19"/>
        <v>8.599260233556158E-2</v>
      </c>
      <c r="BE5">
        <f t="shared" si="20"/>
        <v>2.573133461244026</v>
      </c>
      <c r="BF5">
        <f t="shared" si="21"/>
        <v>1.513522999134199</v>
      </c>
      <c r="BG5">
        <f t="shared" si="22"/>
        <v>5.3888791526949663E-2</v>
      </c>
      <c r="BH5">
        <f t="shared" si="23"/>
        <v>43.646088237206833</v>
      </c>
      <c r="BI5">
        <f t="shared" si="24"/>
        <v>0.88376971119922376</v>
      </c>
      <c r="BJ5">
        <f t="shared" si="25"/>
        <v>63.434157874084526</v>
      </c>
      <c r="BK5">
        <f t="shared" si="26"/>
        <v>497.95897279529794</v>
      </c>
      <c r="BL5">
        <f t="shared" si="27"/>
        <v>3.2006030055793237E-3</v>
      </c>
    </row>
    <row r="6" spans="1:64" x14ac:dyDescent="0.2">
      <c r="A6" s="1">
        <v>4</v>
      </c>
      <c r="B6" s="1" t="s">
        <v>90</v>
      </c>
      <c r="C6" s="1" t="s">
        <v>82</v>
      </c>
      <c r="D6" s="1" t="s">
        <v>91</v>
      </c>
      <c r="E6" s="1" t="s">
        <v>84</v>
      </c>
      <c r="F6" s="1" t="s">
        <v>85</v>
      </c>
      <c r="G6" s="1">
        <v>1579.4999992763624</v>
      </c>
      <c r="H6" s="1">
        <v>20</v>
      </c>
      <c r="I6">
        <f t="shared" si="0"/>
        <v>2.9284484368161223</v>
      </c>
      <c r="J6">
        <f t="shared" si="1"/>
        <v>6.7845200791797941E-2</v>
      </c>
      <c r="K6">
        <f t="shared" si="2"/>
        <v>419.06691881338662</v>
      </c>
      <c r="L6">
        <f t="shared" si="3"/>
        <v>0.85979166812426688</v>
      </c>
      <c r="M6">
        <f t="shared" si="4"/>
        <v>1.2325873277085648</v>
      </c>
      <c r="N6">
        <f t="shared" si="5"/>
        <v>27.931734368759923</v>
      </c>
      <c r="O6" s="1">
        <v>2</v>
      </c>
      <c r="P6">
        <f t="shared" si="6"/>
        <v>4.644859790802002</v>
      </c>
      <c r="Q6" s="1">
        <v>0</v>
      </c>
      <c r="R6">
        <f t="shared" si="7"/>
        <v>4.644859790802002</v>
      </c>
      <c r="S6" s="1">
        <v>29.466411590576172</v>
      </c>
      <c r="T6" s="1">
        <v>28.901941299438477</v>
      </c>
      <c r="U6" s="1">
        <v>29.472400665283203</v>
      </c>
      <c r="V6" s="1">
        <v>499.75338745117188</v>
      </c>
      <c r="W6" s="1">
        <v>498.4105224609375</v>
      </c>
      <c r="X6" s="1">
        <v>25.387378692626953</v>
      </c>
      <c r="Y6" s="1">
        <v>25.722467422485352</v>
      </c>
      <c r="Z6" s="1">
        <v>60.847915649414062</v>
      </c>
      <c r="AA6" s="1">
        <v>61.651046752929688</v>
      </c>
      <c r="AB6" s="1">
        <v>499.97247314453125</v>
      </c>
      <c r="AC6" s="1">
        <v>115.44416809082031</v>
      </c>
      <c r="AD6" s="1">
        <v>8.2480542361736298E-2</v>
      </c>
      <c r="AE6" s="1">
        <v>99.025352478027344</v>
      </c>
      <c r="AF6" s="1">
        <v>-2.0944702625274658</v>
      </c>
      <c r="AG6" s="1">
        <v>0.21109482645988464</v>
      </c>
      <c r="AH6" s="1">
        <v>8.3451442420482635E-2</v>
      </c>
      <c r="AI6" s="1">
        <v>3.2002939842641354E-3</v>
      </c>
      <c r="AJ6" s="1">
        <v>8.3156369626522064E-2</v>
      </c>
      <c r="AK6" s="1">
        <v>2.2542555816471577E-3</v>
      </c>
      <c r="AL6" s="1">
        <v>0.5</v>
      </c>
      <c r="AM6" s="1">
        <v>-1.355140209197998</v>
      </c>
      <c r="AN6" s="1">
        <v>7.355140209197998</v>
      </c>
      <c r="AO6" s="1">
        <v>1</v>
      </c>
      <c r="AP6" s="1">
        <v>0</v>
      </c>
      <c r="AQ6" s="1">
        <v>0.15999999642372131</v>
      </c>
      <c r="AR6" s="1">
        <v>111115</v>
      </c>
      <c r="AS6">
        <f t="shared" si="8"/>
        <v>2.4998623657226564</v>
      </c>
      <c r="AT6">
        <f t="shared" si="9"/>
        <v>8.597916681242669E-4</v>
      </c>
      <c r="AU6">
        <f t="shared" si="10"/>
        <v>302.05194129943845</v>
      </c>
      <c r="AV6">
        <f t="shared" si="11"/>
        <v>302.61641159057615</v>
      </c>
      <c r="AW6">
        <f t="shared" si="12"/>
        <v>18.471066481670732</v>
      </c>
      <c r="AX6">
        <f t="shared" si="13"/>
        <v>-4.851034653392778E-2</v>
      </c>
      <c r="AY6">
        <f t="shared" si="14"/>
        <v>3.7797637308247523</v>
      </c>
      <c r="AZ6">
        <f t="shared" si="15"/>
        <v>38.169656923598843</v>
      </c>
      <c r="BA6">
        <f t="shared" si="16"/>
        <v>12.447189501113492</v>
      </c>
      <c r="BB6">
        <f t="shared" si="17"/>
        <v>28.901941299438477</v>
      </c>
      <c r="BC6">
        <f t="shared" si="18"/>
        <v>3.9990087451839855</v>
      </c>
      <c r="BD6">
        <f t="shared" si="19"/>
        <v>6.6868485449188997E-2</v>
      </c>
      <c r="BE6">
        <f t="shared" si="20"/>
        <v>2.5471764031161874</v>
      </c>
      <c r="BF6">
        <f t="shared" si="21"/>
        <v>1.4518323420677981</v>
      </c>
      <c r="BG6">
        <f t="shared" si="22"/>
        <v>4.1879471235341442E-2</v>
      </c>
      <c r="BH6">
        <f t="shared" si="23"/>
        <v>41.498249347376479</v>
      </c>
      <c r="BI6">
        <f t="shared" si="24"/>
        <v>0.84080672443313165</v>
      </c>
      <c r="BJ6">
        <f t="shared" si="25"/>
        <v>66.798642296780514</v>
      </c>
      <c r="BK6">
        <f t="shared" si="26"/>
        <v>497.55938689005751</v>
      </c>
      <c r="BL6">
        <f t="shared" si="27"/>
        <v>3.9315182221387841E-3</v>
      </c>
    </row>
    <row r="7" spans="1:64" x14ac:dyDescent="0.2">
      <c r="A7" s="1">
        <v>5</v>
      </c>
      <c r="B7" s="1" t="s">
        <v>92</v>
      </c>
      <c r="C7" s="1" t="s">
        <v>93</v>
      </c>
      <c r="D7" s="1" t="s">
        <v>94</v>
      </c>
      <c r="E7" s="1" t="s">
        <v>84</v>
      </c>
      <c r="F7" s="1" t="s">
        <v>85</v>
      </c>
      <c r="G7" s="1">
        <v>1681.4999992763624</v>
      </c>
      <c r="H7" s="1">
        <v>0</v>
      </c>
      <c r="I7">
        <f t="shared" si="0"/>
        <v>1.6182095210920535</v>
      </c>
      <c r="J7">
        <f t="shared" si="1"/>
        <v>5.4106525063235641E-2</v>
      </c>
      <c r="K7">
        <f t="shared" si="2"/>
        <v>439.59401759249289</v>
      </c>
      <c r="L7">
        <f t="shared" si="3"/>
        <v>0.81372719330908094</v>
      </c>
      <c r="M7">
        <f t="shared" si="4"/>
        <v>1.456820169024919</v>
      </c>
      <c r="N7">
        <f t="shared" si="5"/>
        <v>28.901565551757812</v>
      </c>
      <c r="O7" s="1">
        <v>2</v>
      </c>
      <c r="P7">
        <f t="shared" si="6"/>
        <v>4.644859790802002</v>
      </c>
      <c r="Q7" s="1">
        <v>0</v>
      </c>
      <c r="R7">
        <f t="shared" si="7"/>
        <v>4.644859790802002</v>
      </c>
      <c r="S7" s="1">
        <v>29.474174499511719</v>
      </c>
      <c r="T7" s="1">
        <v>28.901565551757812</v>
      </c>
      <c r="U7" s="1">
        <v>29.483591079711914</v>
      </c>
      <c r="V7" s="1">
        <v>500.14309692382812</v>
      </c>
      <c r="W7" s="1">
        <v>499.33322143554688</v>
      </c>
      <c r="X7" s="1">
        <v>25.354843139648438</v>
      </c>
      <c r="Y7" s="1">
        <v>25.672002792358398</v>
      </c>
      <c r="Z7" s="1">
        <v>60.740886688232422</v>
      </c>
      <c r="AA7" s="1">
        <v>61.500686645507812</v>
      </c>
      <c r="AB7" s="1">
        <v>499.9609375</v>
      </c>
      <c r="AC7" s="1">
        <v>115.29145812988281</v>
      </c>
      <c r="AD7" s="1">
        <v>0.12722474336624146</v>
      </c>
      <c r="AE7" s="1">
        <v>99.022331237792969</v>
      </c>
      <c r="AF7" s="1">
        <v>-2.1293792724609375</v>
      </c>
      <c r="AG7" s="1">
        <v>0.2079116553068161</v>
      </c>
      <c r="AH7" s="1">
        <v>2.0812863484025002E-2</v>
      </c>
      <c r="AI7" s="1">
        <v>1.6412650002166629E-3</v>
      </c>
      <c r="AJ7" s="1">
        <v>3.7075292319059372E-2</v>
      </c>
      <c r="AK7" s="1">
        <v>2.6979425456374884E-3</v>
      </c>
      <c r="AL7" s="1">
        <v>0.75</v>
      </c>
      <c r="AM7" s="1">
        <v>-1.355140209197998</v>
      </c>
      <c r="AN7" s="1">
        <v>7.355140209197998</v>
      </c>
      <c r="AO7" s="1">
        <v>1</v>
      </c>
      <c r="AP7" s="1">
        <v>0</v>
      </c>
      <c r="AQ7" s="1">
        <v>0.15999999642372131</v>
      </c>
      <c r="AR7" s="1">
        <v>111115</v>
      </c>
      <c r="AS7">
        <f t="shared" si="8"/>
        <v>2.4998046874999997</v>
      </c>
      <c r="AT7">
        <f t="shared" si="9"/>
        <v>8.1372719330908097E-4</v>
      </c>
      <c r="AU7">
        <f t="shared" si="10"/>
        <v>302.05156555175779</v>
      </c>
      <c r="AV7">
        <f t="shared" si="11"/>
        <v>302.6241744995117</v>
      </c>
      <c r="AW7">
        <f t="shared" si="12"/>
        <v>18.446632888466866</v>
      </c>
      <c r="AX7">
        <f t="shared" si="13"/>
        <v>-4.0487980223026944E-2</v>
      </c>
      <c r="AY7">
        <f t="shared" si="14"/>
        <v>3.9989217330673785</v>
      </c>
      <c r="AZ7">
        <f t="shared" si="15"/>
        <v>40.384039469484293</v>
      </c>
      <c r="BA7">
        <f t="shared" si="16"/>
        <v>14.712036677125894</v>
      </c>
      <c r="BB7">
        <f t="shared" si="17"/>
        <v>29.187870025634766</v>
      </c>
      <c r="BC7">
        <f t="shared" si="18"/>
        <v>4.0657020118063052</v>
      </c>
      <c r="BD7">
        <f t="shared" si="19"/>
        <v>5.3483512286035199E-2</v>
      </c>
      <c r="BE7">
        <f t="shared" si="20"/>
        <v>2.5421015640424596</v>
      </c>
      <c r="BF7">
        <f t="shared" si="21"/>
        <v>1.5236004477638456</v>
      </c>
      <c r="BG7">
        <f t="shared" si="22"/>
        <v>3.3482616203170015E-2</v>
      </c>
      <c r="BH7">
        <f t="shared" si="23"/>
        <v>43.529624420196022</v>
      </c>
      <c r="BI7">
        <f t="shared" si="24"/>
        <v>0.88036204827047537</v>
      </c>
      <c r="BJ7">
        <f t="shared" si="25"/>
        <v>62.759163354859361</v>
      </c>
      <c r="BK7">
        <f t="shared" si="26"/>
        <v>498.86289876664733</v>
      </c>
      <c r="BL7">
        <f t="shared" si="27"/>
        <v>2.0357792878101036E-3</v>
      </c>
    </row>
    <row r="8" spans="1:64" x14ac:dyDescent="0.2">
      <c r="A8" s="1">
        <v>6</v>
      </c>
      <c r="B8" s="1" t="s">
        <v>95</v>
      </c>
      <c r="C8" s="1" t="s">
        <v>93</v>
      </c>
      <c r="D8" s="1" t="s">
        <v>94</v>
      </c>
      <c r="E8" s="1" t="s">
        <v>84</v>
      </c>
      <c r="F8" s="1" t="s">
        <v>85</v>
      </c>
      <c r="G8" s="1">
        <v>1790.4999992763624</v>
      </c>
      <c r="H8" s="1">
        <v>0</v>
      </c>
      <c r="I8">
        <f t="shared" si="0"/>
        <v>1.6467749666076412</v>
      </c>
      <c r="J8">
        <f t="shared" si="1"/>
        <v>5.2222505091118858E-2</v>
      </c>
      <c r="K8">
        <f t="shared" si="2"/>
        <v>436.70602874457632</v>
      </c>
      <c r="L8">
        <f t="shared" si="3"/>
        <v>0.79855197231973096</v>
      </c>
      <c r="M8">
        <f t="shared" si="4"/>
        <v>1.4803542454124665</v>
      </c>
      <c r="N8">
        <f t="shared" si="5"/>
        <v>28.997705459594727</v>
      </c>
      <c r="O8" s="1">
        <v>2</v>
      </c>
      <c r="P8">
        <f t="shared" si="6"/>
        <v>4.644859790802002</v>
      </c>
      <c r="Q8" s="1">
        <v>0</v>
      </c>
      <c r="R8">
        <f t="shared" si="7"/>
        <v>4.644859790802002</v>
      </c>
      <c r="S8" s="1">
        <v>29.543769836425781</v>
      </c>
      <c r="T8" s="1">
        <v>28.997705459594727</v>
      </c>
      <c r="U8" s="1">
        <v>29.538703918457031</v>
      </c>
      <c r="V8" s="1">
        <v>500.02334594726562</v>
      </c>
      <c r="W8" s="1">
        <v>499.20513916015625</v>
      </c>
      <c r="X8" s="1">
        <v>25.350448608398438</v>
      </c>
      <c r="Y8" s="1">
        <v>25.661687850952148</v>
      </c>
      <c r="Z8" s="1">
        <v>60.482540130615234</v>
      </c>
      <c r="AA8" s="1">
        <v>61.225109100341797</v>
      </c>
      <c r="AB8" s="1">
        <v>499.97537231445312</v>
      </c>
      <c r="AC8" s="1">
        <v>115.08865356445312</v>
      </c>
      <c r="AD8" s="1">
        <v>4.1283287107944489E-2</v>
      </c>
      <c r="AE8" s="1">
        <v>99.01470947265625</v>
      </c>
      <c r="AF8" s="1">
        <v>-2.1154694557189941</v>
      </c>
      <c r="AG8" s="1">
        <v>0.21334168314933777</v>
      </c>
      <c r="AH8" s="1">
        <v>6.4645558595657349E-2</v>
      </c>
      <c r="AI8" s="1">
        <v>9.8761229310184717E-4</v>
      </c>
      <c r="AJ8" s="1">
        <v>4.7709871083498001E-2</v>
      </c>
      <c r="AK8" s="1">
        <v>1.5423846198245883E-3</v>
      </c>
      <c r="AL8" s="1">
        <v>0.75</v>
      </c>
      <c r="AM8" s="1">
        <v>-1.355140209197998</v>
      </c>
      <c r="AN8" s="1">
        <v>7.355140209197998</v>
      </c>
      <c r="AO8" s="1">
        <v>1</v>
      </c>
      <c r="AP8" s="1">
        <v>0</v>
      </c>
      <c r="AQ8" s="1">
        <v>0.15999999642372131</v>
      </c>
      <c r="AR8" s="1">
        <v>111115</v>
      </c>
      <c r="AS8">
        <f t="shared" si="8"/>
        <v>2.4998768615722651</v>
      </c>
      <c r="AT8">
        <f t="shared" si="9"/>
        <v>7.9855197231973101E-4</v>
      </c>
      <c r="AU8">
        <f t="shared" si="10"/>
        <v>302.1477054595947</v>
      </c>
      <c r="AV8">
        <f t="shared" si="11"/>
        <v>302.69376983642576</v>
      </c>
      <c r="AW8">
        <f t="shared" si="12"/>
        <v>18.414184158723401</v>
      </c>
      <c r="AX8">
        <f t="shared" si="13"/>
        <v>-3.9243348611735035E-2</v>
      </c>
      <c r="AY8">
        <f t="shared" si="14"/>
        <v>4.0212388125524861</v>
      </c>
      <c r="AZ8">
        <f t="shared" si="15"/>
        <v>40.61253963142704</v>
      </c>
      <c r="BA8">
        <f t="shared" si="16"/>
        <v>14.950851780474892</v>
      </c>
      <c r="BB8">
        <f t="shared" si="17"/>
        <v>29.270737648010254</v>
      </c>
      <c r="BC8">
        <f t="shared" si="18"/>
        <v>4.0852113503991498</v>
      </c>
      <c r="BD8">
        <f t="shared" si="19"/>
        <v>5.1641891453504625E-2</v>
      </c>
      <c r="BE8">
        <f t="shared" si="20"/>
        <v>2.5408845671400195</v>
      </c>
      <c r="BF8">
        <f t="shared" si="21"/>
        <v>1.5443267832591303</v>
      </c>
      <c r="BG8">
        <f t="shared" si="22"/>
        <v>3.2327849271710118E-2</v>
      </c>
      <c r="BH8">
        <f t="shared" si="23"/>
        <v>43.240320561101697</v>
      </c>
      <c r="BI8">
        <f t="shared" si="24"/>
        <v>0.87480275038689292</v>
      </c>
      <c r="BJ8">
        <f t="shared" si="25"/>
        <v>62.348235156743705</v>
      </c>
      <c r="BK8">
        <f t="shared" si="26"/>
        <v>498.72651411977876</v>
      </c>
      <c r="BL8">
        <f t="shared" si="27"/>
        <v>2.058713743132433E-3</v>
      </c>
    </row>
    <row r="9" spans="1:64" x14ac:dyDescent="0.2">
      <c r="A9" s="1">
        <v>7</v>
      </c>
      <c r="B9" s="1" t="s">
        <v>96</v>
      </c>
      <c r="C9" s="1" t="s">
        <v>93</v>
      </c>
      <c r="D9" s="1" t="s">
        <v>97</v>
      </c>
      <c r="E9" s="1" t="s">
        <v>84</v>
      </c>
      <c r="F9" s="1" t="s">
        <v>85</v>
      </c>
      <c r="G9" s="1">
        <v>1920.9999993108213</v>
      </c>
      <c r="H9" s="1">
        <v>0</v>
      </c>
      <c r="I9">
        <f t="shared" si="0"/>
        <v>3.6569827632294896</v>
      </c>
      <c r="J9">
        <f t="shared" si="1"/>
        <v>7.0603256668852782E-2</v>
      </c>
      <c r="K9">
        <f t="shared" si="2"/>
        <v>403.07477117414038</v>
      </c>
      <c r="L9">
        <f t="shared" si="3"/>
        <v>1.0847123387647302</v>
      </c>
      <c r="M9">
        <f t="shared" si="4"/>
        <v>1.4928913490215994</v>
      </c>
      <c r="N9">
        <f t="shared" si="5"/>
        <v>29.12385368347168</v>
      </c>
      <c r="O9" s="1">
        <v>2</v>
      </c>
      <c r="P9">
        <f t="shared" si="6"/>
        <v>4.644859790802002</v>
      </c>
      <c r="Q9" s="1">
        <v>0</v>
      </c>
      <c r="R9">
        <f t="shared" si="7"/>
        <v>4.644859790802002</v>
      </c>
      <c r="S9" s="1">
        <v>29.699785232543945</v>
      </c>
      <c r="T9" s="1">
        <v>29.12385368347168</v>
      </c>
      <c r="U9" s="1">
        <v>29.683652877807617</v>
      </c>
      <c r="V9" s="1">
        <v>499.92864990234375</v>
      </c>
      <c r="W9" s="1">
        <v>498.24954223632812</v>
      </c>
      <c r="X9" s="1">
        <v>25.408203125</v>
      </c>
      <c r="Y9" s="1">
        <v>25.830913543701172</v>
      </c>
      <c r="Z9" s="1">
        <v>60.081645965576172</v>
      </c>
      <c r="AA9" s="1">
        <v>61.081207275390625</v>
      </c>
      <c r="AB9" s="1">
        <v>499.9608154296875</v>
      </c>
      <c r="AC9" s="1">
        <v>114.98876953125</v>
      </c>
      <c r="AD9" s="1">
        <v>7.317575067281723E-2</v>
      </c>
      <c r="AE9" s="1">
        <v>99.020698547363281</v>
      </c>
      <c r="AF9" s="1">
        <v>-2.1113603115081787</v>
      </c>
      <c r="AG9" s="1">
        <v>0.21398331224918365</v>
      </c>
      <c r="AH9" s="1">
        <v>0.18956425786018372</v>
      </c>
      <c r="AI9" s="1">
        <v>1.8783106934279203E-3</v>
      </c>
      <c r="AJ9" s="1">
        <v>0.17062795162200928</v>
      </c>
      <c r="AK9" s="1">
        <v>1.4478547964245081E-3</v>
      </c>
      <c r="AL9" s="1">
        <v>0.75</v>
      </c>
      <c r="AM9" s="1">
        <v>-1.355140209197998</v>
      </c>
      <c r="AN9" s="1">
        <v>7.355140209197998</v>
      </c>
      <c r="AO9" s="1">
        <v>1</v>
      </c>
      <c r="AP9" s="1">
        <v>0</v>
      </c>
      <c r="AQ9" s="1">
        <v>0.15999999642372131</v>
      </c>
      <c r="AR9" s="1">
        <v>111115</v>
      </c>
      <c r="AS9">
        <f t="shared" si="8"/>
        <v>2.4998040771484371</v>
      </c>
      <c r="AT9">
        <f t="shared" si="9"/>
        <v>1.0847123387647301E-3</v>
      </c>
      <c r="AU9">
        <f t="shared" si="10"/>
        <v>302.27385368347166</v>
      </c>
      <c r="AV9">
        <f t="shared" si="11"/>
        <v>302.84978523254392</v>
      </c>
      <c r="AW9">
        <f t="shared" si="12"/>
        <v>18.398202713768114</v>
      </c>
      <c r="AX9">
        <f t="shared" si="13"/>
        <v>-8.601716132751823E-2</v>
      </c>
      <c r="AY9">
        <f t="shared" si="14"/>
        <v>4.0506864522354364</v>
      </c>
      <c r="AZ9">
        <f t="shared" si="15"/>
        <v>40.907471989787311</v>
      </c>
      <c r="BA9">
        <f t="shared" si="16"/>
        <v>15.076558446086139</v>
      </c>
      <c r="BB9">
        <f t="shared" si="17"/>
        <v>29.411819458007812</v>
      </c>
      <c r="BC9">
        <f t="shared" si="18"/>
        <v>4.1186137273114056</v>
      </c>
      <c r="BD9">
        <f t="shared" si="19"/>
        <v>6.9546134642433435E-2</v>
      </c>
      <c r="BE9">
        <f t="shared" si="20"/>
        <v>2.5577951032138371</v>
      </c>
      <c r="BF9">
        <f t="shared" si="21"/>
        <v>1.5608186240975686</v>
      </c>
      <c r="BG9">
        <f t="shared" si="22"/>
        <v>4.3560089706053268E-2</v>
      </c>
      <c r="BH9">
        <f t="shared" si="23"/>
        <v>39.912745408481989</v>
      </c>
      <c r="BI9">
        <f t="shared" si="24"/>
        <v>0.80898171900969906</v>
      </c>
      <c r="BJ9">
        <f t="shared" si="25"/>
        <v>62.443319052372438</v>
      </c>
      <c r="BK9">
        <f t="shared" si="26"/>
        <v>497.18666263334501</v>
      </c>
      <c r="BL9">
        <f t="shared" si="27"/>
        <v>4.5929257282142245E-3</v>
      </c>
    </row>
    <row r="10" spans="1:64" x14ac:dyDescent="0.2">
      <c r="A10" s="1">
        <v>8</v>
      </c>
      <c r="B10" s="1" t="s">
        <v>98</v>
      </c>
      <c r="C10" s="1" t="s">
        <v>82</v>
      </c>
      <c r="D10" s="1" t="s">
        <v>99</v>
      </c>
      <c r="E10" s="1" t="s">
        <v>84</v>
      </c>
      <c r="F10" s="1" t="s">
        <v>85</v>
      </c>
      <c r="G10" s="1">
        <v>2159.9999993108213</v>
      </c>
      <c r="H10" s="1">
        <v>0</v>
      </c>
      <c r="I10">
        <f t="shared" si="0"/>
        <v>2.6986671718017794</v>
      </c>
      <c r="J10">
        <f t="shared" si="1"/>
        <v>6.5195203318471048E-2</v>
      </c>
      <c r="K10">
        <f t="shared" si="2"/>
        <v>420.28644312371222</v>
      </c>
      <c r="L10">
        <f t="shared" si="3"/>
        <v>1.0005231028998469</v>
      </c>
      <c r="M10">
        <f t="shared" si="4"/>
        <v>1.4896674720016754</v>
      </c>
      <c r="N10">
        <f t="shared" si="5"/>
        <v>29.075534820556641</v>
      </c>
      <c r="O10" s="1">
        <v>2</v>
      </c>
      <c r="P10">
        <f t="shared" si="6"/>
        <v>4.644859790802002</v>
      </c>
      <c r="Q10" s="1">
        <v>0</v>
      </c>
      <c r="R10">
        <f t="shared" si="7"/>
        <v>4.644859790802002</v>
      </c>
      <c r="S10" s="1">
        <v>29.7388916015625</v>
      </c>
      <c r="T10" s="1">
        <v>29.075534820556641</v>
      </c>
      <c r="U10" s="1">
        <v>29.759370803833008</v>
      </c>
      <c r="V10" s="1">
        <v>500.00997924804688</v>
      </c>
      <c r="W10" s="1">
        <v>498.73086547851562</v>
      </c>
      <c r="X10" s="1">
        <v>25.359767913818359</v>
      </c>
      <c r="Y10" s="1">
        <v>25.749687194824219</v>
      </c>
      <c r="Z10" s="1">
        <v>59.831474304199219</v>
      </c>
      <c r="AA10" s="1">
        <v>60.751415252685547</v>
      </c>
      <c r="AB10" s="1">
        <v>499.98037719726562</v>
      </c>
      <c r="AC10" s="1">
        <v>100.00882720947266</v>
      </c>
      <c r="AD10" s="1">
        <v>5.7684525847434998E-2</v>
      </c>
      <c r="AE10" s="1">
        <v>99.019355773925781</v>
      </c>
      <c r="AF10" s="1">
        <v>-2.2087280750274658</v>
      </c>
      <c r="AG10" s="1">
        <v>0.22016026079654694</v>
      </c>
      <c r="AH10" s="1">
        <v>2.8900183737277985E-2</v>
      </c>
      <c r="AI10" s="1">
        <v>2.3158346302807331E-3</v>
      </c>
      <c r="AJ10" s="1">
        <v>3.0611881986260414E-2</v>
      </c>
      <c r="AK10" s="1">
        <v>3.2642201986163855E-3</v>
      </c>
      <c r="AL10" s="1">
        <v>0.5</v>
      </c>
      <c r="AM10" s="1">
        <v>-1.355140209197998</v>
      </c>
      <c r="AN10" s="1">
        <v>7.355140209197998</v>
      </c>
      <c r="AO10" s="1">
        <v>1</v>
      </c>
      <c r="AP10" s="1">
        <v>0</v>
      </c>
      <c r="AQ10" s="1">
        <v>0.15999999642372131</v>
      </c>
      <c r="AR10" s="1">
        <v>111115</v>
      </c>
      <c r="AS10">
        <f t="shared" si="8"/>
        <v>2.4999018859863282</v>
      </c>
      <c r="AT10">
        <f t="shared" si="9"/>
        <v>1.000523102899847E-3</v>
      </c>
      <c r="AU10">
        <f t="shared" si="10"/>
        <v>302.22553482055662</v>
      </c>
      <c r="AV10">
        <f t="shared" si="11"/>
        <v>302.88889160156248</v>
      </c>
      <c r="AW10">
        <f t="shared" si="12"/>
        <v>16.001411995856188</v>
      </c>
      <c r="AX10">
        <f t="shared" si="13"/>
        <v>-7.7025620892908125E-2</v>
      </c>
      <c r="AY10">
        <f t="shared" si="14"/>
        <v>4.0393849094132754</v>
      </c>
      <c r="AZ10">
        <f t="shared" si="15"/>
        <v>40.793892041024009</v>
      </c>
      <c r="BA10">
        <f t="shared" si="16"/>
        <v>15.04420484619979</v>
      </c>
      <c r="BB10">
        <f t="shared" si="17"/>
        <v>29.40721321105957</v>
      </c>
      <c r="BC10">
        <f t="shared" si="18"/>
        <v>4.1175194090132976</v>
      </c>
      <c r="BD10">
        <f t="shared" si="19"/>
        <v>6.4292790386765886E-2</v>
      </c>
      <c r="BE10">
        <f t="shared" si="20"/>
        <v>2.5497174374116001</v>
      </c>
      <c r="BF10">
        <f t="shared" si="21"/>
        <v>1.5678019716016975</v>
      </c>
      <c r="BG10">
        <f t="shared" si="22"/>
        <v>4.0263107326190463E-2</v>
      </c>
      <c r="BH10">
        <f t="shared" si="23"/>
        <v>41.616492838624687</v>
      </c>
      <c r="BI10">
        <f t="shared" si="24"/>
        <v>0.84271191581547977</v>
      </c>
      <c r="BJ10">
        <f t="shared" si="25"/>
        <v>62.38021276273119</v>
      </c>
      <c r="BK10">
        <f t="shared" si="26"/>
        <v>497.94651442250597</v>
      </c>
      <c r="BL10">
        <f t="shared" si="27"/>
        <v>3.3807533033548701E-3</v>
      </c>
    </row>
    <row r="11" spans="1:64" x14ac:dyDescent="0.2">
      <c r="A11" s="1">
        <v>9</v>
      </c>
      <c r="B11" s="1" t="s">
        <v>100</v>
      </c>
      <c r="C11" s="1" t="s">
        <v>82</v>
      </c>
      <c r="D11" s="1" t="s">
        <v>101</v>
      </c>
      <c r="E11" s="1" t="s">
        <v>102</v>
      </c>
      <c r="F11" s="1" t="s">
        <v>85</v>
      </c>
      <c r="G11" s="1">
        <v>2291.4999992763624</v>
      </c>
      <c r="H11" s="1">
        <v>0</v>
      </c>
      <c r="I11">
        <f t="shared" si="0"/>
        <v>3.0296671422999322</v>
      </c>
      <c r="J11">
        <f t="shared" si="1"/>
        <v>0.10380687960796063</v>
      </c>
      <c r="K11">
        <f t="shared" si="2"/>
        <v>439.45470923282505</v>
      </c>
      <c r="L11">
        <f t="shared" si="3"/>
        <v>1.5618945231901249</v>
      </c>
      <c r="M11">
        <f t="shared" si="4"/>
        <v>1.4722534759660904</v>
      </c>
      <c r="N11">
        <f t="shared" si="5"/>
        <v>29.106472015380859</v>
      </c>
      <c r="O11" s="1">
        <v>2</v>
      </c>
      <c r="P11">
        <f t="shared" si="6"/>
        <v>4.644859790802002</v>
      </c>
      <c r="Q11" s="1">
        <v>0</v>
      </c>
      <c r="R11">
        <f t="shared" si="7"/>
        <v>4.644859790802002</v>
      </c>
      <c r="S11" s="1">
        <v>29.796903610229492</v>
      </c>
      <c r="T11" s="1">
        <v>29.106472015380859</v>
      </c>
      <c r="U11" s="1">
        <v>29.814445495605469</v>
      </c>
      <c r="V11" s="1">
        <v>500.07546997070312</v>
      </c>
      <c r="W11" s="1">
        <v>498.55206298828125</v>
      </c>
      <c r="X11" s="1">
        <v>25.389720916748047</v>
      </c>
      <c r="Y11" s="1">
        <v>25.998262405395508</v>
      </c>
      <c r="Z11" s="1">
        <v>59.703300476074219</v>
      </c>
      <c r="AA11" s="1">
        <v>61.134269714355469</v>
      </c>
      <c r="AB11" s="1">
        <v>499.9783935546875</v>
      </c>
      <c r="AC11" s="1">
        <v>115.19963836669922</v>
      </c>
      <c r="AD11" s="1">
        <v>7.6637126505374908E-2</v>
      </c>
      <c r="AE11" s="1">
        <v>99.0206298828125</v>
      </c>
      <c r="AF11" s="1">
        <v>-2.1588914394378662</v>
      </c>
      <c r="AG11" s="1">
        <v>0.2110639214515686</v>
      </c>
      <c r="AH11" s="1">
        <v>6.118345633149147E-2</v>
      </c>
      <c r="AI11" s="1">
        <v>1.2952020624652505E-3</v>
      </c>
      <c r="AJ11" s="1">
        <v>5.1810603588819504E-2</v>
      </c>
      <c r="AK11" s="1">
        <v>9.9555391352623701E-4</v>
      </c>
      <c r="AL11" s="1">
        <v>0.5</v>
      </c>
      <c r="AM11" s="1">
        <v>-1.355140209197998</v>
      </c>
      <c r="AN11" s="1">
        <v>7.355140209197998</v>
      </c>
      <c r="AO11" s="1">
        <v>1</v>
      </c>
      <c r="AP11" s="1">
        <v>0</v>
      </c>
      <c r="AQ11" s="1">
        <v>0.15999999642372131</v>
      </c>
      <c r="AR11" s="1">
        <v>111115</v>
      </c>
      <c r="AS11">
        <f t="shared" si="8"/>
        <v>2.4998919677734377</v>
      </c>
      <c r="AT11">
        <f t="shared" si="9"/>
        <v>1.561894523190125E-3</v>
      </c>
      <c r="AU11">
        <f t="shared" si="10"/>
        <v>302.25647201538084</v>
      </c>
      <c r="AV11">
        <f t="shared" si="11"/>
        <v>302.94690361022947</v>
      </c>
      <c r="AW11">
        <f t="shared" si="12"/>
        <v>18.431941726685864</v>
      </c>
      <c r="AX11">
        <f t="shared" si="13"/>
        <v>-0.16089067622349598</v>
      </c>
      <c r="AY11">
        <f t="shared" si="14"/>
        <v>4.0466177952069975</v>
      </c>
      <c r="AZ11">
        <f t="shared" si="15"/>
        <v>40.866411373024292</v>
      </c>
      <c r="BA11">
        <f t="shared" si="16"/>
        <v>14.868148967628784</v>
      </c>
      <c r="BB11">
        <f t="shared" si="17"/>
        <v>29.451687812805176</v>
      </c>
      <c r="BC11">
        <f t="shared" si="18"/>
        <v>4.1280959573125386</v>
      </c>
      <c r="BD11">
        <f t="shared" si="19"/>
        <v>0.10153763878693425</v>
      </c>
      <c r="BE11">
        <f t="shared" si="20"/>
        <v>2.5743643192409071</v>
      </c>
      <c r="BF11">
        <f t="shared" si="21"/>
        <v>1.5537316380716315</v>
      </c>
      <c r="BG11">
        <f t="shared" si="22"/>
        <v>6.3661073184284253E-2</v>
      </c>
      <c r="BH11">
        <f t="shared" si="23"/>
        <v>43.515082113202553</v>
      </c>
      <c r="BI11">
        <f t="shared" si="24"/>
        <v>0.8814620214361738</v>
      </c>
      <c r="BJ11">
        <f t="shared" si="25"/>
        <v>63.182095821566641</v>
      </c>
      <c r="BK11">
        <f t="shared" si="26"/>
        <v>497.67150882167232</v>
      </c>
      <c r="BL11">
        <f t="shared" si="27"/>
        <v>3.8463266692817036E-3</v>
      </c>
    </row>
    <row r="12" spans="1:64" x14ac:dyDescent="0.2">
      <c r="A12" s="1">
        <v>10</v>
      </c>
      <c r="B12" s="1" t="s">
        <v>103</v>
      </c>
      <c r="C12" s="1" t="s">
        <v>87</v>
      </c>
      <c r="D12" s="1" t="s">
        <v>104</v>
      </c>
      <c r="E12" s="1" t="s">
        <v>102</v>
      </c>
      <c r="F12" s="1" t="s">
        <v>85</v>
      </c>
      <c r="G12" s="1">
        <v>2536.9999993108213</v>
      </c>
      <c r="H12" s="1">
        <v>0</v>
      </c>
      <c r="I12">
        <f t="shared" si="0"/>
        <v>0.64796066658983376</v>
      </c>
      <c r="J12">
        <f t="shared" si="1"/>
        <v>1.8889187174066929E-2</v>
      </c>
      <c r="K12">
        <f t="shared" si="2"/>
        <v>432.15968000910357</v>
      </c>
      <c r="L12">
        <f t="shared" si="3"/>
        <v>0.30877587020393105</v>
      </c>
      <c r="M12">
        <f t="shared" si="4"/>
        <v>1.5705648394971483</v>
      </c>
      <c r="N12">
        <f t="shared" si="5"/>
        <v>29.375661849975586</v>
      </c>
      <c r="O12" s="1">
        <v>2</v>
      </c>
      <c r="P12">
        <f t="shared" si="6"/>
        <v>4.644859790802002</v>
      </c>
      <c r="Q12" s="1">
        <v>0</v>
      </c>
      <c r="R12">
        <f t="shared" si="7"/>
        <v>4.644859790802002</v>
      </c>
      <c r="S12" s="1">
        <v>29.996110916137695</v>
      </c>
      <c r="T12" s="1">
        <v>29.375661849975586</v>
      </c>
      <c r="U12" s="1">
        <v>30.020298004150391</v>
      </c>
      <c r="V12" s="1">
        <v>499.78244018554688</v>
      </c>
      <c r="W12" s="1">
        <v>499.46157836914062</v>
      </c>
      <c r="X12" s="1">
        <v>25.527198791503906</v>
      </c>
      <c r="Y12" s="1">
        <v>25.647537231445312</v>
      </c>
      <c r="Z12" s="1">
        <v>59.339160919189453</v>
      </c>
      <c r="AA12" s="1">
        <v>59.618892669677734</v>
      </c>
      <c r="AB12" s="1">
        <v>500.017333984375</v>
      </c>
      <c r="AC12" s="1">
        <v>115.24488830566406</v>
      </c>
      <c r="AD12" s="1">
        <v>1.7093420028686523E-2</v>
      </c>
      <c r="AE12" s="1">
        <v>99.014015197753906</v>
      </c>
      <c r="AF12" s="1">
        <v>-2.2189011573791504</v>
      </c>
      <c r="AG12" s="1">
        <v>0.2302921861410141</v>
      </c>
      <c r="AH12" s="1">
        <v>1.465993095189333E-2</v>
      </c>
      <c r="AI12" s="1">
        <v>1.6131874872371554E-3</v>
      </c>
      <c r="AJ12" s="1">
        <v>1.1895198374986649E-2</v>
      </c>
      <c r="AK12" s="1">
        <v>2.6795307639986277E-3</v>
      </c>
      <c r="AL12" s="1">
        <v>0.75</v>
      </c>
      <c r="AM12" s="1">
        <v>-1.355140209197998</v>
      </c>
      <c r="AN12" s="1">
        <v>7.355140209197998</v>
      </c>
      <c r="AO12" s="1">
        <v>1</v>
      </c>
      <c r="AP12" s="1">
        <v>0</v>
      </c>
      <c r="AQ12" s="1">
        <v>0.15999999642372131</v>
      </c>
      <c r="AR12" s="1">
        <v>111115</v>
      </c>
      <c r="AS12">
        <f t="shared" si="8"/>
        <v>2.5000866699218744</v>
      </c>
      <c r="AT12">
        <f t="shared" si="9"/>
        <v>3.0877587020393106E-4</v>
      </c>
      <c r="AU12">
        <f t="shared" si="10"/>
        <v>302.52566184997556</v>
      </c>
      <c r="AV12">
        <f t="shared" si="11"/>
        <v>303.14611091613767</v>
      </c>
      <c r="AW12">
        <f t="shared" si="12"/>
        <v>18.439181716758412</v>
      </c>
      <c r="AX12">
        <f t="shared" si="13"/>
        <v>4.6685337333212167E-2</v>
      </c>
      <c r="AY12">
        <f t="shared" si="14"/>
        <v>4.1100304807164338</v>
      </c>
      <c r="AZ12">
        <f t="shared" si="15"/>
        <v>41.509582986890813</v>
      </c>
      <c r="BA12">
        <f t="shared" si="16"/>
        <v>15.8620457554455</v>
      </c>
      <c r="BB12">
        <f t="shared" si="17"/>
        <v>29.685886383056641</v>
      </c>
      <c r="BC12">
        <f t="shared" si="18"/>
        <v>4.1841825946104585</v>
      </c>
      <c r="BD12">
        <f t="shared" si="19"/>
        <v>1.8812681900352179E-2</v>
      </c>
      <c r="BE12">
        <f t="shared" si="20"/>
        <v>2.5394656412192855</v>
      </c>
      <c r="BF12">
        <f t="shared" si="21"/>
        <v>1.644716953391173</v>
      </c>
      <c r="BG12">
        <f t="shared" si="22"/>
        <v>1.1764775857171072E-2</v>
      </c>
      <c r="BH12">
        <f t="shared" si="23"/>
        <v>42.789865124277846</v>
      </c>
      <c r="BI12">
        <f t="shared" si="24"/>
        <v>0.8652510998347589</v>
      </c>
      <c r="BJ12">
        <f t="shared" si="25"/>
        <v>60.619455754435414</v>
      </c>
      <c r="BK12">
        <f t="shared" si="26"/>
        <v>499.27325257691143</v>
      </c>
      <c r="BL12">
        <f t="shared" si="27"/>
        <v>7.8672395839803381E-4</v>
      </c>
    </row>
    <row r="13" spans="1:64" x14ac:dyDescent="0.2">
      <c r="A13" s="1">
        <v>11</v>
      </c>
      <c r="B13" s="1" t="s">
        <v>105</v>
      </c>
      <c r="C13" s="1" t="s">
        <v>87</v>
      </c>
      <c r="D13" s="1" t="s">
        <v>106</v>
      </c>
      <c r="E13" s="1" t="s">
        <v>102</v>
      </c>
      <c r="F13" s="1" t="s">
        <v>85</v>
      </c>
      <c r="G13" s="1">
        <v>2668.9999993108213</v>
      </c>
      <c r="H13" s="1">
        <v>0</v>
      </c>
      <c r="I13">
        <f t="shared" si="0"/>
        <v>1.7093011419732307</v>
      </c>
      <c r="J13">
        <f t="shared" si="1"/>
        <v>3.0042193589969349E-2</v>
      </c>
      <c r="K13">
        <f t="shared" si="2"/>
        <v>396.25461570864076</v>
      </c>
      <c r="L13">
        <f t="shared" si="3"/>
        <v>0.49290799757097242</v>
      </c>
      <c r="M13">
        <f t="shared" si="4"/>
        <v>1.5797993097013063</v>
      </c>
      <c r="N13">
        <f t="shared" si="5"/>
        <v>29.462711334228516</v>
      </c>
      <c r="O13" s="1">
        <v>2</v>
      </c>
      <c r="P13">
        <f t="shared" si="6"/>
        <v>4.644859790802002</v>
      </c>
      <c r="Q13" s="1">
        <v>0</v>
      </c>
      <c r="R13">
        <f t="shared" si="7"/>
        <v>4.644859790802002</v>
      </c>
      <c r="S13" s="1">
        <v>30.105930328369141</v>
      </c>
      <c r="T13" s="1">
        <v>29.462711334228516</v>
      </c>
      <c r="U13" s="1">
        <v>30.142854690551758</v>
      </c>
      <c r="V13" s="1">
        <v>500.39981079101562</v>
      </c>
      <c r="W13" s="1">
        <v>499.61758422851562</v>
      </c>
      <c r="X13" s="1">
        <v>25.572444915771484</v>
      </c>
      <c r="Y13" s="1">
        <v>25.764528274536133</v>
      </c>
      <c r="Z13" s="1">
        <v>59.067737579345703</v>
      </c>
      <c r="AA13" s="1">
        <v>59.511417388916016</v>
      </c>
      <c r="AB13" s="1">
        <v>500.00006103515625</v>
      </c>
      <c r="AC13" s="1">
        <v>115.15261077880859</v>
      </c>
      <c r="AD13" s="1">
        <v>5.5865809321403503E-2</v>
      </c>
      <c r="AE13" s="1">
        <v>99.009063720703125</v>
      </c>
      <c r="AF13" s="1">
        <v>-2.284581184387207</v>
      </c>
      <c r="AG13" s="1">
        <v>0.23046451807022095</v>
      </c>
      <c r="AH13" s="1">
        <v>0.10795319825410843</v>
      </c>
      <c r="AI13" s="1">
        <v>3.4045334905385971E-3</v>
      </c>
      <c r="AJ13" s="1">
        <v>0.10767029225826263</v>
      </c>
      <c r="AK13" s="1">
        <v>3.6878888495266438E-3</v>
      </c>
      <c r="AL13" s="1">
        <v>0.75</v>
      </c>
      <c r="AM13" s="1">
        <v>-1.355140209197998</v>
      </c>
      <c r="AN13" s="1">
        <v>7.355140209197998</v>
      </c>
      <c r="AO13" s="1">
        <v>1</v>
      </c>
      <c r="AP13" s="1">
        <v>0</v>
      </c>
      <c r="AQ13" s="1">
        <v>0.15999999642372131</v>
      </c>
      <c r="AR13" s="1">
        <v>111115</v>
      </c>
      <c r="AS13">
        <f t="shared" si="8"/>
        <v>2.5000003051757811</v>
      </c>
      <c r="AT13">
        <f t="shared" si="9"/>
        <v>4.9290799757097244E-4</v>
      </c>
      <c r="AU13">
        <f t="shared" si="10"/>
        <v>302.61271133422849</v>
      </c>
      <c r="AV13">
        <f t="shared" si="11"/>
        <v>303.25593032836912</v>
      </c>
      <c r="AW13">
        <f t="shared" si="12"/>
        <v>18.424417312791547</v>
      </c>
      <c r="AX13">
        <f t="shared" si="13"/>
        <v>1.67432784908347E-2</v>
      </c>
      <c r="AY13">
        <f t="shared" si="14"/>
        <v>4.1307211313687118</v>
      </c>
      <c r="AZ13">
        <f t="shared" si="15"/>
        <v>41.720636234084139</v>
      </c>
      <c r="BA13">
        <f t="shared" si="16"/>
        <v>15.956107959548007</v>
      </c>
      <c r="BB13">
        <f t="shared" si="17"/>
        <v>29.784320831298828</v>
      </c>
      <c r="BC13">
        <f t="shared" si="18"/>
        <v>4.2079535292606476</v>
      </c>
      <c r="BD13">
        <f t="shared" si="19"/>
        <v>2.9849134270499022E-2</v>
      </c>
      <c r="BE13">
        <f t="shared" si="20"/>
        <v>2.5509218216674054</v>
      </c>
      <c r="BF13">
        <f t="shared" si="21"/>
        <v>1.6570317075932421</v>
      </c>
      <c r="BG13">
        <f t="shared" si="22"/>
        <v>1.867295856230532E-2</v>
      </c>
      <c r="BH13">
        <f t="shared" si="23"/>
        <v>39.232798496319539</v>
      </c>
      <c r="BI13">
        <f t="shared" si="24"/>
        <v>0.79311583142238129</v>
      </c>
      <c r="BJ13">
        <f t="shared" si="25"/>
        <v>60.673680642937832</v>
      </c>
      <c r="BK13">
        <f t="shared" si="26"/>
        <v>499.12078633889291</v>
      </c>
      <c r="BL13">
        <f t="shared" si="27"/>
        <v>2.0778455726401268E-3</v>
      </c>
    </row>
    <row r="14" spans="1:64" x14ac:dyDescent="0.2">
      <c r="A14" s="1">
        <v>12</v>
      </c>
      <c r="B14" s="1" t="s">
        <v>107</v>
      </c>
      <c r="C14" s="1" t="s">
        <v>82</v>
      </c>
      <c r="D14" s="1" t="s">
        <v>87</v>
      </c>
      <c r="E14" s="1" t="s">
        <v>102</v>
      </c>
      <c r="F14" s="1" t="s">
        <v>85</v>
      </c>
      <c r="G14" s="1">
        <v>2882.9999993108213</v>
      </c>
      <c r="H14" s="1">
        <v>0</v>
      </c>
      <c r="I14">
        <f t="shared" si="0"/>
        <v>2.6235430959803856</v>
      </c>
      <c r="J14">
        <f t="shared" si="1"/>
        <v>5.3112552166091745E-2</v>
      </c>
      <c r="K14">
        <f t="shared" si="2"/>
        <v>407.20260339967615</v>
      </c>
      <c r="L14">
        <f t="shared" si="3"/>
        <v>0.84010110696993512</v>
      </c>
      <c r="M14">
        <f t="shared" si="4"/>
        <v>1.530821567000924</v>
      </c>
      <c r="N14">
        <f t="shared" si="5"/>
        <v>29.265205383300781</v>
      </c>
      <c r="O14" s="1">
        <v>2</v>
      </c>
      <c r="P14">
        <f t="shared" si="6"/>
        <v>4.644859790802002</v>
      </c>
      <c r="Q14" s="1">
        <v>0</v>
      </c>
      <c r="R14">
        <f t="shared" si="7"/>
        <v>4.644859790802002</v>
      </c>
      <c r="S14" s="1">
        <v>30.057920455932617</v>
      </c>
      <c r="T14" s="1">
        <v>29.265205383300781</v>
      </c>
      <c r="U14" s="1">
        <v>30.124330520629883</v>
      </c>
      <c r="V14" s="1">
        <v>499.80078125</v>
      </c>
      <c r="W14" s="1">
        <v>498.58383178710938</v>
      </c>
      <c r="X14" s="1">
        <v>25.459966659545898</v>
      </c>
      <c r="Y14" s="1">
        <v>25.787338256835938</v>
      </c>
      <c r="Z14" s="1">
        <v>58.968021392822266</v>
      </c>
      <c r="AA14" s="1">
        <v>59.726249694824219</v>
      </c>
      <c r="AB14" s="1">
        <v>500.00497436523438</v>
      </c>
      <c r="AC14" s="1">
        <v>115.31301879882812</v>
      </c>
      <c r="AD14" s="1">
        <v>6.3568927347660065E-2</v>
      </c>
      <c r="AE14" s="1">
        <v>99.005363464355469</v>
      </c>
      <c r="AF14" s="1">
        <v>-2.36264967918396</v>
      </c>
      <c r="AG14" s="1">
        <v>0.22503477334976196</v>
      </c>
      <c r="AH14" s="1">
        <v>3.3034615218639374E-2</v>
      </c>
      <c r="AI14" s="1">
        <v>8.7880762293934822E-3</v>
      </c>
      <c r="AJ14" s="1">
        <v>1.8810443580150604E-2</v>
      </c>
      <c r="AK14" s="1">
        <v>8.5493000224232674E-3</v>
      </c>
      <c r="AL14" s="1">
        <v>0.75</v>
      </c>
      <c r="AM14" s="1">
        <v>-1.355140209197998</v>
      </c>
      <c r="AN14" s="1">
        <v>7.355140209197998</v>
      </c>
      <c r="AO14" s="1">
        <v>1</v>
      </c>
      <c r="AP14" s="1">
        <v>0</v>
      </c>
      <c r="AQ14" s="1">
        <v>0.15999999642372131</v>
      </c>
      <c r="AR14" s="1">
        <v>111115</v>
      </c>
      <c r="AS14">
        <f t="shared" si="8"/>
        <v>2.5000248718261719</v>
      </c>
      <c r="AT14">
        <f t="shared" si="9"/>
        <v>8.4010110696993508E-4</v>
      </c>
      <c r="AU14">
        <f t="shared" si="10"/>
        <v>302.41520538330076</v>
      </c>
      <c r="AV14">
        <f t="shared" si="11"/>
        <v>303.20792045593259</v>
      </c>
      <c r="AW14">
        <f t="shared" si="12"/>
        <v>18.450082595421009</v>
      </c>
      <c r="AX14">
        <f t="shared" si="13"/>
        <v>-3.4740338942686078E-2</v>
      </c>
      <c r="AY14">
        <f t="shared" si="14"/>
        <v>4.0839063638972446</v>
      </c>
      <c r="AZ14">
        <f t="shared" si="15"/>
        <v>41.24934469199296</v>
      </c>
      <c r="BA14">
        <f t="shared" si="16"/>
        <v>15.462006435157022</v>
      </c>
      <c r="BB14">
        <f t="shared" si="17"/>
        <v>29.661562919616699</v>
      </c>
      <c r="BC14">
        <f t="shared" si="18"/>
        <v>4.1783267883355659</v>
      </c>
      <c r="BD14">
        <f t="shared" si="19"/>
        <v>5.2512092437583938E-2</v>
      </c>
      <c r="BE14">
        <f t="shared" si="20"/>
        <v>2.5530847968963206</v>
      </c>
      <c r="BF14">
        <f t="shared" si="21"/>
        <v>1.6252419914392453</v>
      </c>
      <c r="BG14">
        <f t="shared" si="22"/>
        <v>3.2873482250462736E-2</v>
      </c>
      <c r="BH14">
        <f t="shared" si="23"/>
        <v>40.315241753216725</v>
      </c>
      <c r="BI14">
        <f t="shared" si="24"/>
        <v>0.81671842815301687</v>
      </c>
      <c r="BJ14">
        <f t="shared" si="25"/>
        <v>61.654241498320658</v>
      </c>
      <c r="BK14">
        <f t="shared" si="26"/>
        <v>497.82131508281896</v>
      </c>
      <c r="BL14">
        <f t="shared" si="27"/>
        <v>3.2492091985638853E-3</v>
      </c>
    </row>
    <row r="15" spans="1:64" x14ac:dyDescent="0.2">
      <c r="A15" s="1">
        <v>13</v>
      </c>
      <c r="B15" s="1" t="s">
        <v>108</v>
      </c>
      <c r="C15" s="1" t="s">
        <v>82</v>
      </c>
      <c r="D15" s="1" t="s">
        <v>109</v>
      </c>
      <c r="E15" s="1" t="s">
        <v>102</v>
      </c>
      <c r="F15" s="1" t="s">
        <v>85</v>
      </c>
      <c r="G15" s="1">
        <v>3076.9999993108213</v>
      </c>
      <c r="H15" s="1">
        <v>0</v>
      </c>
      <c r="I15">
        <f t="shared" si="0"/>
        <v>0.98808410655326151</v>
      </c>
      <c r="J15">
        <f t="shared" si="1"/>
        <v>4.704925730703325E-2</v>
      </c>
      <c r="K15">
        <f t="shared" si="2"/>
        <v>452.88657998132197</v>
      </c>
      <c r="L15">
        <f t="shared" si="3"/>
        <v>0.77482003944143552</v>
      </c>
      <c r="M15">
        <f t="shared" si="4"/>
        <v>1.5912428010150208</v>
      </c>
      <c r="N15">
        <f t="shared" si="5"/>
        <v>29.480607986450195</v>
      </c>
      <c r="O15" s="1">
        <v>2</v>
      </c>
      <c r="P15">
        <f t="shared" si="6"/>
        <v>4.644859790802002</v>
      </c>
      <c r="Q15" s="1">
        <v>0</v>
      </c>
      <c r="R15">
        <f t="shared" si="7"/>
        <v>4.644859790802002</v>
      </c>
      <c r="S15" s="1">
        <v>30.184637069702148</v>
      </c>
      <c r="T15" s="1">
        <v>29.480607986450195</v>
      </c>
      <c r="U15" s="1">
        <v>30.211452484130859</v>
      </c>
      <c r="V15" s="1">
        <v>499.98501586914062</v>
      </c>
      <c r="W15" s="1">
        <v>499.43499755859375</v>
      </c>
      <c r="X15" s="1">
        <v>25.393665313720703</v>
      </c>
      <c r="Y15" s="1">
        <v>25.695627212524414</v>
      </c>
      <c r="Z15" s="1">
        <v>58.382312774658203</v>
      </c>
      <c r="AA15" s="1">
        <v>59.076549530029297</v>
      </c>
      <c r="AB15" s="1">
        <v>500.00384521484375</v>
      </c>
      <c r="AC15" s="1">
        <v>115.13226318359375</v>
      </c>
      <c r="AD15" s="1">
        <v>2.0035708323121071E-2</v>
      </c>
      <c r="AE15" s="1">
        <v>98.995185852050781</v>
      </c>
      <c r="AF15" s="1">
        <v>-2.3279144763946533</v>
      </c>
      <c r="AG15" s="1">
        <v>0.23096261918544769</v>
      </c>
      <c r="AH15" s="1">
        <v>2.5281557813286781E-2</v>
      </c>
      <c r="AI15" s="1">
        <v>3.054256085306406E-3</v>
      </c>
      <c r="AJ15" s="1">
        <v>5.0978712737560272E-2</v>
      </c>
      <c r="AK15" s="1">
        <v>2.4385913275182247E-3</v>
      </c>
      <c r="AL15" s="1">
        <v>0.75</v>
      </c>
      <c r="AM15" s="1">
        <v>-1.355140209197998</v>
      </c>
      <c r="AN15" s="1">
        <v>7.355140209197998</v>
      </c>
      <c r="AO15" s="1">
        <v>1</v>
      </c>
      <c r="AP15" s="1">
        <v>0</v>
      </c>
      <c r="AQ15" s="1">
        <v>0.15999999642372131</v>
      </c>
      <c r="AR15" s="1">
        <v>111115</v>
      </c>
      <c r="AS15">
        <f t="shared" si="8"/>
        <v>2.5000192260742184</v>
      </c>
      <c r="AT15">
        <f t="shared" si="9"/>
        <v>7.7482003944143554E-4</v>
      </c>
      <c r="AU15">
        <f t="shared" si="10"/>
        <v>302.63060798645017</v>
      </c>
      <c r="AV15">
        <f t="shared" si="11"/>
        <v>303.33463706970213</v>
      </c>
      <c r="AW15">
        <f t="shared" si="12"/>
        <v>18.421161697629941</v>
      </c>
      <c r="AX15">
        <f t="shared" si="13"/>
        <v>-2.7864190922711685E-2</v>
      </c>
      <c r="AY15">
        <f t="shared" si="14"/>
        <v>4.1349861925038889</v>
      </c>
      <c r="AZ15">
        <f t="shared" si="15"/>
        <v>41.769568458446692</v>
      </c>
      <c r="BA15">
        <f t="shared" si="16"/>
        <v>16.073941245922278</v>
      </c>
      <c r="BB15">
        <f t="shared" si="17"/>
        <v>29.832622528076172</v>
      </c>
      <c r="BC15">
        <f t="shared" si="18"/>
        <v>4.2196608944404774</v>
      </c>
      <c r="BD15">
        <f t="shared" si="19"/>
        <v>4.6577459454507621E-2</v>
      </c>
      <c r="BE15">
        <f t="shared" si="20"/>
        <v>2.5437433914888681</v>
      </c>
      <c r="BF15">
        <f t="shared" si="21"/>
        <v>1.6759175029516094</v>
      </c>
      <c r="BG15">
        <f t="shared" si="22"/>
        <v>2.9152935767059501E-2</v>
      </c>
      <c r="BH15">
        <f t="shared" si="23"/>
        <v>44.833591155150629</v>
      </c>
      <c r="BI15">
        <f t="shared" si="24"/>
        <v>0.90679784595629842</v>
      </c>
      <c r="BJ15">
        <f t="shared" si="25"/>
        <v>60.573512839112318</v>
      </c>
      <c r="BK15">
        <f t="shared" si="26"/>
        <v>499.14781697534164</v>
      </c>
      <c r="BL15">
        <f t="shared" si="27"/>
        <v>1.1990781744194933E-3</v>
      </c>
    </row>
    <row r="16" spans="1:64" x14ac:dyDescent="0.2">
      <c r="A16" s="1">
        <v>16</v>
      </c>
      <c r="B16" s="1" t="s">
        <v>115</v>
      </c>
      <c r="C16" s="1" t="s">
        <v>93</v>
      </c>
      <c r="D16" s="1" t="s">
        <v>112</v>
      </c>
      <c r="E16" s="1" t="s">
        <v>102</v>
      </c>
      <c r="F16" s="1" t="s">
        <v>85</v>
      </c>
      <c r="G16" s="1">
        <v>3406.9999993108213</v>
      </c>
      <c r="H16" s="1">
        <v>0</v>
      </c>
      <c r="I16">
        <f t="shared" ref="I16:I56" si="28">(V16-W16*(1000-X16)/(1000-Y16))*AS16</f>
        <v>0.45342764628522997</v>
      </c>
      <c r="J16">
        <f t="shared" ref="J16:J56" si="29">IF(BD16&lt;&gt;0,1/(1/BD16-1/R16),0)</f>
        <v>4.8437851454663068E-2</v>
      </c>
      <c r="K16">
        <f t="shared" ref="K16:K56" si="30">((BG16-AT16/2)*W16-I16)/(BG16+AT16/2)</f>
        <v>471.57233051543983</v>
      </c>
      <c r="L16">
        <f t="shared" ref="L16:L56" si="31">AT16*1000</f>
        <v>0.81267062574847104</v>
      </c>
      <c r="M16">
        <f t="shared" ref="M16:M56" si="32">(AY16-BE16)</f>
        <v>1.6218219932190263</v>
      </c>
      <c r="N16">
        <f t="shared" ref="N16:N56" si="33">(T16+AX16*H16)</f>
        <v>29.521169662475586</v>
      </c>
      <c r="O16" s="1">
        <v>2</v>
      </c>
      <c r="P16">
        <f t="shared" ref="P16:P56" si="34">(O16*AM16+AN16)</f>
        <v>4.644859790802002</v>
      </c>
      <c r="Q16" s="1">
        <v>0</v>
      </c>
      <c r="R16">
        <f t="shared" ref="R16:R56" si="35">P16*(Q16+1)*(Q16+1)/(Q16*Q16+1)</f>
        <v>4.644859790802002</v>
      </c>
      <c r="S16" s="1">
        <v>30.298572540283203</v>
      </c>
      <c r="T16" s="1">
        <v>29.521169662475586</v>
      </c>
      <c r="U16" s="1">
        <v>30.382492065429688</v>
      </c>
      <c r="V16" s="1">
        <v>500.18231201171875</v>
      </c>
      <c r="W16" s="1">
        <v>499.83847045898438</v>
      </c>
      <c r="X16" s="1">
        <v>25.165981292724609</v>
      </c>
      <c r="Y16" s="1">
        <v>25.482755661010742</v>
      </c>
      <c r="Z16" s="1">
        <v>57.486083984375</v>
      </c>
      <c r="AA16" s="1">
        <v>58.209686279296875</v>
      </c>
      <c r="AB16" s="1">
        <v>500.01617431640625</v>
      </c>
      <c r="AC16" s="1">
        <v>115.50847625732422</v>
      </c>
      <c r="AD16" s="1">
        <v>4.6302743256092072E-2</v>
      </c>
      <c r="AE16" s="1">
        <v>99.002044677734375</v>
      </c>
      <c r="AF16" s="1">
        <v>-2.3505921363830566</v>
      </c>
      <c r="AG16" s="1">
        <v>0.23459850251674652</v>
      </c>
      <c r="AH16" s="1">
        <v>3.5553906112909317E-2</v>
      </c>
      <c r="AI16" s="1">
        <v>4.8176441341638565E-3</v>
      </c>
      <c r="AJ16" s="1">
        <v>2.898373082280159E-2</v>
      </c>
      <c r="AK16" s="1">
        <v>4.9629523418843746E-3</v>
      </c>
      <c r="AL16" s="1">
        <v>0.75</v>
      </c>
      <c r="AM16" s="1">
        <v>-1.355140209197998</v>
      </c>
      <c r="AN16" s="1">
        <v>7.355140209197998</v>
      </c>
      <c r="AO16" s="1">
        <v>1</v>
      </c>
      <c r="AP16" s="1">
        <v>0</v>
      </c>
      <c r="AQ16" s="1">
        <v>0.15999999642372131</v>
      </c>
      <c r="AR16" s="1">
        <v>111115</v>
      </c>
      <c r="AS16">
        <f t="shared" ref="AS16:AS56" si="36">AB16*0.000001/(O16*0.0001)</f>
        <v>2.5000808715820306</v>
      </c>
      <c r="AT16">
        <f t="shared" ref="AT16:AT56" si="37">(Y16-X16)/(1000-Y16)*AS16</f>
        <v>8.1267062574847109E-4</v>
      </c>
      <c r="AU16">
        <f t="shared" ref="AU16:AU56" si="38">(T16+273.15)</f>
        <v>302.67116966247556</v>
      </c>
      <c r="AV16">
        <f t="shared" ref="AV16:AV56" si="39">(S16+273.15)</f>
        <v>303.44857254028318</v>
      </c>
      <c r="AW16">
        <f t="shared" ref="AW16:AW56" si="40">(AC16*AO16+AD16*AP16)*AQ16</f>
        <v>18.481355788081373</v>
      </c>
      <c r="AX16">
        <f t="shared" ref="AX16:AX56" si="41">((AW16+0.00000010773*(AV16^4-AU16^4))-AT16*44100)/(P16*0.92*2*29.3+0.00000043092*AU16^3)</f>
        <v>-3.0617415265824465E-2</v>
      </c>
      <c r="AY16">
        <f t="shared" ref="AY16:AY56" si="42">0.61365*EXP(17.502*N16/(240.97+N16))</f>
        <v>4.1446669076822005</v>
      </c>
      <c r="AZ16">
        <f t="shared" ref="AZ16:AZ56" si="43">AY16*1000/AE16</f>
        <v>41.864457660179411</v>
      </c>
      <c r="BA16">
        <f t="shared" ref="BA16:BA56" si="44">(AZ16-Y16)</f>
        <v>16.381701999168669</v>
      </c>
      <c r="BB16">
        <f t="shared" ref="BB16:BB56" si="45">IF(H16,T16,(S16+T16)/2)</f>
        <v>29.909871101379395</v>
      </c>
      <c r="BC16">
        <f t="shared" ref="BC16:BC56" si="46">0.61365*EXP(17.502*BB16/(240.97+BB16))</f>
        <v>4.2384434140791241</v>
      </c>
      <c r="BD16">
        <f t="shared" ref="BD16:BD56" si="47">IF(BA16&lt;&gt;0,(1000-(AZ16+Y16)/2)/BA16*AT16,0)</f>
        <v>4.793794166151049E-2</v>
      </c>
      <c r="BE16">
        <f t="shared" ref="BE16:BE56" si="48">Y16*AE16/1000</f>
        <v>2.5228449144631742</v>
      </c>
      <c r="BF16">
        <f t="shared" ref="BF16:BF56" si="49">(BC16-BE16)</f>
        <v>1.7155984996159499</v>
      </c>
      <c r="BG16">
        <f t="shared" ref="BG16:BG56" si="50">1/(1.6/J16+1.37/R16)</f>
        <v>3.0005729813924704E-2</v>
      </c>
      <c r="BH16">
        <f t="shared" ref="BH16:BH56" si="51">K16*AE16*0.001</f>
        <v>46.686624934472896</v>
      </c>
      <c r="BI16">
        <f t="shared" ref="BI16:BI56" si="52">K16/W16</f>
        <v>0.94344945094444466</v>
      </c>
      <c r="BJ16">
        <f t="shared" ref="BJ16:BJ56" si="53">(1-AT16*AE16/AY16/J16)*100</f>
        <v>59.924013479021951</v>
      </c>
      <c r="BK16">
        <f t="shared" ref="BK16:BK56" si="54">(W16-I16/(R16/1.35))</f>
        <v>499.70668449556365</v>
      </c>
      <c r="BL16">
        <f t="shared" ref="BL16:BL56" si="55">I16*BJ16/100/BK16</f>
        <v>5.4374306429752278E-4</v>
      </c>
    </row>
    <row r="17" spans="1:64" x14ac:dyDescent="0.2">
      <c r="A17" s="1">
        <v>17</v>
      </c>
      <c r="B17" s="1" t="s">
        <v>116</v>
      </c>
      <c r="C17" s="1" t="s">
        <v>93</v>
      </c>
      <c r="D17" s="1" t="s">
        <v>117</v>
      </c>
      <c r="E17" s="1" t="s">
        <v>118</v>
      </c>
      <c r="F17" s="1" t="s">
        <v>85</v>
      </c>
      <c r="G17" s="1">
        <v>3553.4999992763624</v>
      </c>
      <c r="H17" s="1">
        <v>0</v>
      </c>
      <c r="I17">
        <f t="shared" si="28"/>
        <v>0.21797265467566038</v>
      </c>
      <c r="J17">
        <f t="shared" si="29"/>
        <v>2.8415453870620354E-2</v>
      </c>
      <c r="K17">
        <f t="shared" si="30"/>
        <v>473.79198903521825</v>
      </c>
      <c r="L17">
        <f t="shared" si="31"/>
        <v>0.49061899857338009</v>
      </c>
      <c r="M17">
        <f t="shared" si="32"/>
        <v>1.6618126198177574</v>
      </c>
      <c r="N17">
        <f t="shared" si="33"/>
        <v>29.609027862548828</v>
      </c>
      <c r="O17" s="1">
        <v>2</v>
      </c>
      <c r="P17">
        <f t="shared" si="34"/>
        <v>4.644859790802002</v>
      </c>
      <c r="Q17" s="1">
        <v>0</v>
      </c>
      <c r="R17">
        <f t="shared" si="35"/>
        <v>4.644859790802002</v>
      </c>
      <c r="S17" s="1">
        <v>30.336515426635742</v>
      </c>
      <c r="T17" s="1">
        <v>29.609027862548828</v>
      </c>
      <c r="U17" s="1">
        <v>30.419273376464844</v>
      </c>
      <c r="V17" s="1">
        <v>499.83126831054688</v>
      </c>
      <c r="W17" s="1">
        <v>499.64602661132812</v>
      </c>
      <c r="X17" s="1">
        <v>25.101133346557617</v>
      </c>
      <c r="Y17" s="1">
        <v>25.292415618896484</v>
      </c>
      <c r="Z17" s="1">
        <v>57.210903167724609</v>
      </c>
      <c r="AA17" s="1">
        <v>57.646881103515625</v>
      </c>
      <c r="AB17" s="1">
        <v>500.00457763671875</v>
      </c>
      <c r="AC17" s="1">
        <v>115.51254272460938</v>
      </c>
      <c r="AD17" s="1">
        <v>7.3781833052635193E-2</v>
      </c>
      <c r="AE17" s="1">
        <v>98.997695922851562</v>
      </c>
      <c r="AF17" s="1">
        <v>-2.3196823596954346</v>
      </c>
      <c r="AG17" s="1">
        <v>0.23039823770523071</v>
      </c>
      <c r="AH17" s="1">
        <v>3.1688503921031952E-2</v>
      </c>
      <c r="AI17" s="1">
        <v>1.148603274486959E-3</v>
      </c>
      <c r="AJ17" s="1">
        <v>3.7894848734140396E-2</v>
      </c>
      <c r="AK17" s="1">
        <v>2.8339843265712261E-3</v>
      </c>
      <c r="AL17" s="1">
        <v>0.75</v>
      </c>
      <c r="AM17" s="1">
        <v>-1.355140209197998</v>
      </c>
      <c r="AN17" s="1">
        <v>7.355140209197998</v>
      </c>
      <c r="AO17" s="1">
        <v>1</v>
      </c>
      <c r="AP17" s="1">
        <v>0</v>
      </c>
      <c r="AQ17" s="1">
        <v>0.15999999642372131</v>
      </c>
      <c r="AR17" s="1">
        <v>111115</v>
      </c>
      <c r="AS17">
        <f t="shared" si="36"/>
        <v>2.5000228881835933</v>
      </c>
      <c r="AT17">
        <f t="shared" si="37"/>
        <v>4.9061899857338008E-4</v>
      </c>
      <c r="AU17">
        <f t="shared" si="38"/>
        <v>302.75902786254881</v>
      </c>
      <c r="AV17">
        <f t="shared" si="39"/>
        <v>303.48651542663572</v>
      </c>
      <c r="AW17">
        <f t="shared" si="40"/>
        <v>18.482006422832455</v>
      </c>
      <c r="AX17">
        <f t="shared" si="41"/>
        <v>2.1256043746992914E-2</v>
      </c>
      <c r="AY17">
        <f t="shared" si="42"/>
        <v>4.1657034904116532</v>
      </c>
      <c r="AZ17">
        <f t="shared" si="43"/>
        <v>42.078792355510643</v>
      </c>
      <c r="BA17">
        <f t="shared" si="44"/>
        <v>16.786376736614159</v>
      </c>
      <c r="BB17">
        <f t="shared" si="45"/>
        <v>29.972771644592285</v>
      </c>
      <c r="BC17">
        <f t="shared" si="46"/>
        <v>4.2537910772395184</v>
      </c>
      <c r="BD17">
        <f t="shared" si="47"/>
        <v>2.8242676112752611E-2</v>
      </c>
      <c r="BE17">
        <f t="shared" si="48"/>
        <v>2.5038908705938958</v>
      </c>
      <c r="BF17">
        <f t="shared" si="49"/>
        <v>1.7499002066456226</v>
      </c>
      <c r="BG17">
        <f t="shared" si="50"/>
        <v>1.7667114683186491E-2</v>
      </c>
      <c r="BH17">
        <f t="shared" si="51"/>
        <v>46.904315261191556</v>
      </c>
      <c r="BI17">
        <f t="shared" si="52"/>
        <v>0.94825529234875394</v>
      </c>
      <c r="BJ17">
        <f t="shared" si="53"/>
        <v>58.967639927474245</v>
      </c>
      <c r="BK17">
        <f t="shared" si="54"/>
        <v>499.58267419660189</v>
      </c>
      <c r="BL17">
        <f t="shared" si="55"/>
        <v>2.5728140063343804E-4</v>
      </c>
    </row>
    <row r="18" spans="1:64" x14ac:dyDescent="0.2">
      <c r="A18" s="1">
        <v>18</v>
      </c>
      <c r="B18" s="1" t="s">
        <v>119</v>
      </c>
      <c r="C18" s="1" t="s">
        <v>87</v>
      </c>
      <c r="D18" s="1" t="s">
        <v>120</v>
      </c>
      <c r="E18" s="1" t="s">
        <v>118</v>
      </c>
      <c r="F18" s="1" t="s">
        <v>85</v>
      </c>
      <c r="G18" s="1">
        <v>3675.4999992763624</v>
      </c>
      <c r="H18" s="1">
        <v>0</v>
      </c>
      <c r="I18">
        <f t="shared" si="28"/>
        <v>2.2485834293725988</v>
      </c>
      <c r="J18">
        <f t="shared" si="29"/>
        <v>3.1926382119308358E-2</v>
      </c>
      <c r="K18">
        <f t="shared" si="30"/>
        <v>373.49847423712129</v>
      </c>
      <c r="L18">
        <f t="shared" si="31"/>
        <v>0.55561349759195844</v>
      </c>
      <c r="M18">
        <f t="shared" si="32"/>
        <v>1.6759113751065304</v>
      </c>
      <c r="N18">
        <f t="shared" si="33"/>
        <v>29.688283920288086</v>
      </c>
      <c r="O18" s="1">
        <v>2</v>
      </c>
      <c r="P18">
        <f t="shared" si="34"/>
        <v>4.644859790802002</v>
      </c>
      <c r="Q18" s="1">
        <v>0</v>
      </c>
      <c r="R18">
        <f t="shared" si="35"/>
        <v>4.644859790802002</v>
      </c>
      <c r="S18" s="1">
        <v>30.455347061157227</v>
      </c>
      <c r="T18" s="1">
        <v>29.688283920288086</v>
      </c>
      <c r="U18" s="1">
        <v>30.533447265625</v>
      </c>
      <c r="V18" s="1">
        <v>500.08016967773438</v>
      </c>
      <c r="W18" s="1">
        <v>499.06982421875</v>
      </c>
      <c r="X18" s="1">
        <v>25.127912521362305</v>
      </c>
      <c r="Y18" s="1">
        <v>25.344524383544922</v>
      </c>
      <c r="Z18" s="1">
        <v>56.878940582275391</v>
      </c>
      <c r="AA18" s="1">
        <v>57.369258880615234</v>
      </c>
      <c r="AB18" s="1">
        <v>500.00192260742188</v>
      </c>
      <c r="AC18" s="1">
        <v>115.18556976318359</v>
      </c>
      <c r="AD18" s="1">
        <v>5.7207658886909485E-2</v>
      </c>
      <c r="AE18" s="1">
        <v>98.989776611328125</v>
      </c>
      <c r="AF18" s="1">
        <v>-2.2813568115234375</v>
      </c>
      <c r="AG18" s="1">
        <v>0.23305545747280121</v>
      </c>
      <c r="AH18" s="1">
        <v>3.110218234360218E-2</v>
      </c>
      <c r="AI18" s="1">
        <v>1.1972237844020128E-3</v>
      </c>
      <c r="AJ18" s="1">
        <v>2.3098474368453026E-2</v>
      </c>
      <c r="AK18" s="1">
        <v>1.7619616119191051E-3</v>
      </c>
      <c r="AL18" s="1">
        <v>0.75</v>
      </c>
      <c r="AM18" s="1">
        <v>-1.355140209197998</v>
      </c>
      <c r="AN18" s="1">
        <v>7.355140209197998</v>
      </c>
      <c r="AO18" s="1">
        <v>1</v>
      </c>
      <c r="AP18" s="1">
        <v>0</v>
      </c>
      <c r="AQ18" s="1">
        <v>0.15999999642372131</v>
      </c>
      <c r="AR18" s="1">
        <v>111115</v>
      </c>
      <c r="AS18">
        <f t="shared" si="36"/>
        <v>2.500009613037109</v>
      </c>
      <c r="AT18">
        <f t="shared" si="37"/>
        <v>5.5561349759195846E-4</v>
      </c>
      <c r="AU18">
        <f t="shared" si="38"/>
        <v>302.83828392028806</v>
      </c>
      <c r="AV18">
        <f t="shared" si="39"/>
        <v>303.6053470611572</v>
      </c>
      <c r="AW18">
        <f t="shared" si="40"/>
        <v>18.429690750173677</v>
      </c>
      <c r="AX18">
        <f t="shared" si="41"/>
        <v>1.1976597227836597E-2</v>
      </c>
      <c r="AY18">
        <f t="shared" si="42"/>
        <v>4.184760182154001</v>
      </c>
      <c r="AZ18">
        <f t="shared" si="43"/>
        <v>42.274670429704841</v>
      </c>
      <c r="BA18">
        <f t="shared" si="44"/>
        <v>16.930146046159919</v>
      </c>
      <c r="BB18">
        <f t="shared" si="45"/>
        <v>30.071815490722656</v>
      </c>
      <c r="BC18">
        <f t="shared" si="46"/>
        <v>4.2780558470338459</v>
      </c>
      <c r="BD18">
        <f t="shared" si="47"/>
        <v>3.1708434614859719E-2</v>
      </c>
      <c r="BE18">
        <f t="shared" si="48"/>
        <v>2.5088488070474706</v>
      </c>
      <c r="BF18">
        <f t="shared" si="49"/>
        <v>1.7692070399863753</v>
      </c>
      <c r="BG18">
        <f t="shared" si="50"/>
        <v>1.9837238285910743E-2</v>
      </c>
      <c r="BH18">
        <f t="shared" si="51"/>
        <v>36.97253052940453</v>
      </c>
      <c r="BI18">
        <f t="shared" si="52"/>
        <v>0.7483892155206946</v>
      </c>
      <c r="BJ18">
        <f t="shared" si="53"/>
        <v>58.833603783805685</v>
      </c>
      <c r="BK18">
        <f t="shared" si="54"/>
        <v>498.41628724102156</v>
      </c>
      <c r="BL18">
        <f t="shared" si="55"/>
        <v>2.6542524782013251E-3</v>
      </c>
    </row>
    <row r="19" spans="1:64" x14ac:dyDescent="0.2">
      <c r="A19" s="1">
        <v>19</v>
      </c>
      <c r="B19" s="1" t="s">
        <v>121</v>
      </c>
      <c r="C19" s="1" t="s">
        <v>93</v>
      </c>
      <c r="D19" s="1" t="s">
        <v>122</v>
      </c>
      <c r="E19" s="1" t="s">
        <v>118</v>
      </c>
      <c r="F19" s="1" t="s">
        <v>85</v>
      </c>
      <c r="G19" s="1">
        <v>3790.4999992763624</v>
      </c>
      <c r="H19" s="1">
        <v>0</v>
      </c>
      <c r="I19">
        <f t="shared" si="28"/>
        <v>3.171810555081231</v>
      </c>
      <c r="J19">
        <f t="shared" si="29"/>
        <v>8.6319542404536084E-2</v>
      </c>
      <c r="K19">
        <f t="shared" si="30"/>
        <v>426.08286134666412</v>
      </c>
      <c r="L19">
        <f t="shared" si="31"/>
        <v>1.4548751095844799</v>
      </c>
      <c r="M19">
        <f t="shared" si="32"/>
        <v>1.6415764373474953</v>
      </c>
      <c r="N19">
        <f t="shared" si="33"/>
        <v>29.704051971435547</v>
      </c>
      <c r="O19" s="1">
        <v>2</v>
      </c>
      <c r="P19">
        <f t="shared" si="34"/>
        <v>4.644859790802002</v>
      </c>
      <c r="Q19" s="1">
        <v>0</v>
      </c>
      <c r="R19">
        <f t="shared" si="35"/>
        <v>4.644859790802002</v>
      </c>
      <c r="S19" s="1">
        <v>30.515344619750977</v>
      </c>
      <c r="T19" s="1">
        <v>29.704051971435547</v>
      </c>
      <c r="U19" s="1">
        <v>30.589262008666992</v>
      </c>
      <c r="V19" s="1">
        <v>500.033935546875</v>
      </c>
      <c r="W19" s="1">
        <v>498.47512817382812</v>
      </c>
      <c r="X19" s="1">
        <v>25.163373947143555</v>
      </c>
      <c r="Y19" s="1">
        <v>25.730348587036133</v>
      </c>
      <c r="Z19" s="1">
        <v>56.762676239013672</v>
      </c>
      <c r="AA19" s="1">
        <v>58.041637420654297</v>
      </c>
      <c r="AB19" s="1">
        <v>500.00143432617188</v>
      </c>
      <c r="AC19" s="1">
        <v>115.08283233642578</v>
      </c>
      <c r="AD19" s="1">
        <v>9.4292618334293365E-2</v>
      </c>
      <c r="AE19" s="1">
        <v>98.987548828125</v>
      </c>
      <c r="AF19" s="1">
        <v>-2.0938353538513184</v>
      </c>
      <c r="AG19" s="1">
        <v>0.22549377381801605</v>
      </c>
      <c r="AH19" s="1">
        <v>3.2817881554365158E-2</v>
      </c>
      <c r="AI19" s="1">
        <v>1.6741730505600572E-3</v>
      </c>
      <c r="AJ19" s="1">
        <v>2.5125658139586449E-2</v>
      </c>
      <c r="AK19" s="1">
        <v>2.7840638067573309E-3</v>
      </c>
      <c r="AL19" s="1">
        <v>0.75</v>
      </c>
      <c r="AM19" s="1">
        <v>-1.355140209197998</v>
      </c>
      <c r="AN19" s="1">
        <v>7.355140209197998</v>
      </c>
      <c r="AO19" s="1">
        <v>1</v>
      </c>
      <c r="AP19" s="1">
        <v>0</v>
      </c>
      <c r="AQ19" s="1">
        <v>0.15999999642372131</v>
      </c>
      <c r="AR19" s="1">
        <v>111115</v>
      </c>
      <c r="AS19">
        <f t="shared" si="36"/>
        <v>2.5000071716308589</v>
      </c>
      <c r="AT19">
        <f t="shared" si="37"/>
        <v>1.45487510958448E-3</v>
      </c>
      <c r="AU19">
        <f t="shared" si="38"/>
        <v>302.85405197143552</v>
      </c>
      <c r="AV19">
        <f t="shared" si="39"/>
        <v>303.66534461975095</v>
      </c>
      <c r="AW19">
        <f t="shared" si="40"/>
        <v>18.413252762259845</v>
      </c>
      <c r="AX19">
        <f t="shared" si="41"/>
        <v>-0.13718995389125951</v>
      </c>
      <c r="AY19">
        <f t="shared" si="42"/>
        <v>4.1885605744714116</v>
      </c>
      <c r="AZ19">
        <f t="shared" si="43"/>
        <v>42.314014480186117</v>
      </c>
      <c r="BA19">
        <f t="shared" si="44"/>
        <v>16.583665893149984</v>
      </c>
      <c r="BB19">
        <f t="shared" si="45"/>
        <v>30.109698295593262</v>
      </c>
      <c r="BC19">
        <f t="shared" si="46"/>
        <v>4.2873686028322391</v>
      </c>
      <c r="BD19">
        <f t="shared" si="47"/>
        <v>8.4744657396768147E-2</v>
      </c>
      <c r="BE19">
        <f t="shared" si="48"/>
        <v>2.5469841371239164</v>
      </c>
      <c r="BF19">
        <f t="shared" si="49"/>
        <v>1.7403844657083227</v>
      </c>
      <c r="BG19">
        <f t="shared" si="50"/>
        <v>5.3104688204059759E-2</v>
      </c>
      <c r="BH19">
        <f t="shared" si="51"/>
        <v>42.176898042380124</v>
      </c>
      <c r="BI19">
        <f t="shared" si="52"/>
        <v>0.85477255988202605</v>
      </c>
      <c r="BJ19">
        <f t="shared" si="53"/>
        <v>60.167977905977644</v>
      </c>
      <c r="BK19">
        <f t="shared" si="54"/>
        <v>497.55326089640482</v>
      </c>
      <c r="BL19">
        <f t="shared" si="55"/>
        <v>3.8355979630451892E-3</v>
      </c>
    </row>
    <row r="20" spans="1:64" x14ac:dyDescent="0.2">
      <c r="A20" s="1">
        <v>20</v>
      </c>
      <c r="B20" s="1" t="s">
        <v>123</v>
      </c>
      <c r="C20" s="1" t="s">
        <v>93</v>
      </c>
      <c r="D20" s="1" t="s">
        <v>124</v>
      </c>
      <c r="E20" s="1" t="s">
        <v>118</v>
      </c>
      <c r="F20" s="1" t="s">
        <v>85</v>
      </c>
      <c r="G20" s="1">
        <v>3894.4999992763624</v>
      </c>
      <c r="H20" s="1">
        <v>0</v>
      </c>
      <c r="I20">
        <f t="shared" si="28"/>
        <v>1.2407536253047757</v>
      </c>
      <c r="J20">
        <f t="shared" si="29"/>
        <v>5.7666804508712782E-2</v>
      </c>
      <c r="K20">
        <f t="shared" si="30"/>
        <v>451.29670312165564</v>
      </c>
      <c r="L20">
        <f t="shared" si="31"/>
        <v>0.99118383050834336</v>
      </c>
      <c r="M20">
        <f t="shared" si="32"/>
        <v>1.6639157486404037</v>
      </c>
      <c r="N20">
        <f t="shared" si="33"/>
        <v>29.741643905639648</v>
      </c>
      <c r="O20" s="1">
        <v>2</v>
      </c>
      <c r="P20">
        <f t="shared" si="34"/>
        <v>4.644859790802002</v>
      </c>
      <c r="Q20" s="1">
        <v>0</v>
      </c>
      <c r="R20">
        <f t="shared" si="35"/>
        <v>4.644859790802002</v>
      </c>
      <c r="S20" s="1">
        <v>30.509040832519531</v>
      </c>
      <c r="T20" s="1">
        <v>29.741643905639648</v>
      </c>
      <c r="U20" s="1">
        <v>30.579746246337891</v>
      </c>
      <c r="V20" s="1">
        <v>499.99246215820312</v>
      </c>
      <c r="W20" s="1">
        <v>499.2982177734375</v>
      </c>
      <c r="X20" s="1">
        <v>25.21074104309082</v>
      </c>
      <c r="Y20" s="1">
        <v>25.597057342529297</v>
      </c>
      <c r="Z20" s="1">
        <v>56.888412475585938</v>
      </c>
      <c r="AA20" s="1">
        <v>57.760143280029297</v>
      </c>
      <c r="AB20" s="1">
        <v>500.01123046875</v>
      </c>
      <c r="AC20" s="1">
        <v>115.13742828369141</v>
      </c>
      <c r="AD20" s="1">
        <v>2.2503591608256102E-3</v>
      </c>
      <c r="AE20" s="1">
        <v>98.984710693359375</v>
      </c>
      <c r="AF20" s="1">
        <v>-2.2122054100036621</v>
      </c>
      <c r="AG20" s="1">
        <v>0.22940383851528168</v>
      </c>
      <c r="AH20" s="1">
        <v>2.1997774019837379E-2</v>
      </c>
      <c r="AI20" s="1">
        <v>1.6449308022856712E-3</v>
      </c>
      <c r="AJ20" s="1">
        <v>2.2621983662247658E-2</v>
      </c>
      <c r="AK20" s="1">
        <v>3.0570020899176598E-3</v>
      </c>
      <c r="AL20" s="1">
        <v>0.5</v>
      </c>
      <c r="AM20" s="1">
        <v>-1.355140209197998</v>
      </c>
      <c r="AN20" s="1">
        <v>7.355140209197998</v>
      </c>
      <c r="AO20" s="1">
        <v>1</v>
      </c>
      <c r="AP20" s="1">
        <v>0</v>
      </c>
      <c r="AQ20" s="1">
        <v>0.15999999642372131</v>
      </c>
      <c r="AR20" s="1">
        <v>111115</v>
      </c>
      <c r="AS20">
        <f t="shared" si="36"/>
        <v>2.5000561523437494</v>
      </c>
      <c r="AT20">
        <f t="shared" si="37"/>
        <v>9.9118383050834338E-4</v>
      </c>
      <c r="AU20">
        <f t="shared" si="38"/>
        <v>302.89164390563963</v>
      </c>
      <c r="AV20">
        <f t="shared" si="39"/>
        <v>303.65904083251951</v>
      </c>
      <c r="AW20">
        <f t="shared" si="40"/>
        <v>18.421988113627094</v>
      </c>
      <c r="AX20">
        <f t="shared" si="41"/>
        <v>-6.122614556570051E-2</v>
      </c>
      <c r="AY20">
        <f t="shared" si="42"/>
        <v>4.1976330642919963</v>
      </c>
      <c r="AZ20">
        <f t="shared" si="43"/>
        <v>42.406883193260725</v>
      </c>
      <c r="BA20">
        <f t="shared" si="44"/>
        <v>16.809825850731428</v>
      </c>
      <c r="BB20">
        <f t="shared" si="45"/>
        <v>30.12534236907959</v>
      </c>
      <c r="BC20">
        <f t="shared" si="46"/>
        <v>4.2912195472310648</v>
      </c>
      <c r="BD20">
        <f t="shared" si="47"/>
        <v>5.6959639907971947E-2</v>
      </c>
      <c r="BE20">
        <f t="shared" si="48"/>
        <v>2.5337173156515926</v>
      </c>
      <c r="BF20">
        <f t="shared" si="49"/>
        <v>1.7575022315794722</v>
      </c>
      <c r="BG20">
        <f t="shared" si="50"/>
        <v>3.5662640964570509E-2</v>
      </c>
      <c r="BH20">
        <f t="shared" si="51"/>
        <v>44.671473595363977</v>
      </c>
      <c r="BI20">
        <f t="shared" si="52"/>
        <v>0.90386203486597838</v>
      </c>
      <c r="BJ20">
        <f t="shared" si="53"/>
        <v>59.468566112159579</v>
      </c>
      <c r="BK20">
        <f t="shared" si="54"/>
        <v>498.93760034479556</v>
      </c>
      <c r="BL20">
        <f t="shared" si="55"/>
        <v>1.4788590586147113E-3</v>
      </c>
    </row>
    <row r="21" spans="1:64" x14ac:dyDescent="0.2">
      <c r="A21" s="1">
        <v>21</v>
      </c>
      <c r="B21" s="1" t="s">
        <v>125</v>
      </c>
      <c r="C21" s="1" t="s">
        <v>82</v>
      </c>
      <c r="D21" s="1" t="s">
        <v>126</v>
      </c>
      <c r="E21" s="1" t="s">
        <v>118</v>
      </c>
      <c r="F21" s="1" t="s">
        <v>85</v>
      </c>
      <c r="G21" s="1">
        <v>4057.4999992763624</v>
      </c>
      <c r="H21" s="1">
        <v>0</v>
      </c>
      <c r="I21">
        <f t="shared" si="28"/>
        <v>1.5732194903238765</v>
      </c>
      <c r="J21">
        <f t="shared" si="29"/>
        <v>3.1628915261908759E-2</v>
      </c>
      <c r="K21">
        <f t="shared" si="30"/>
        <v>406.67434768193999</v>
      </c>
      <c r="L21">
        <f t="shared" si="31"/>
        <v>0.54916202835234096</v>
      </c>
      <c r="M21">
        <f t="shared" si="32"/>
        <v>1.6719936282536501</v>
      </c>
      <c r="N21">
        <f t="shared" si="33"/>
        <v>29.656103134155273</v>
      </c>
      <c r="O21" s="1">
        <v>2</v>
      </c>
      <c r="P21">
        <f t="shared" si="34"/>
        <v>4.644859790802002</v>
      </c>
      <c r="Q21" s="1">
        <v>0</v>
      </c>
      <c r="R21">
        <f t="shared" si="35"/>
        <v>4.644859790802002</v>
      </c>
      <c r="S21" s="1">
        <v>30.385044097900391</v>
      </c>
      <c r="T21" s="1">
        <v>29.656103134155273</v>
      </c>
      <c r="U21" s="1">
        <v>30.465482711791992</v>
      </c>
      <c r="V21" s="1">
        <v>500.11981201171875</v>
      </c>
      <c r="W21" s="1">
        <v>499.38082885742188</v>
      </c>
      <c r="X21" s="1">
        <v>25.092199325561523</v>
      </c>
      <c r="Y21" s="1">
        <v>25.306304931640625</v>
      </c>
      <c r="Z21" s="1">
        <v>57.026168823242188</v>
      </c>
      <c r="AA21" s="1">
        <v>57.512760162353516</v>
      </c>
      <c r="AB21" s="1">
        <v>500.00070190429688</v>
      </c>
      <c r="AC21" s="1">
        <v>115.43901824951172</v>
      </c>
      <c r="AD21" s="1">
        <v>7.7763088047504425E-2</v>
      </c>
      <c r="AE21" s="1">
        <v>98.987968444824219</v>
      </c>
      <c r="AF21" s="1">
        <v>-2.2736632823944092</v>
      </c>
      <c r="AG21" s="1">
        <v>0.23264490067958832</v>
      </c>
      <c r="AH21" s="1">
        <v>9.4662986695766449E-2</v>
      </c>
      <c r="AI21" s="1">
        <v>4.8779635690152645E-3</v>
      </c>
      <c r="AJ21" s="1">
        <v>0.11877517402172089</v>
      </c>
      <c r="AK21" s="1">
        <v>5.3167534060776234E-3</v>
      </c>
      <c r="AL21" s="1">
        <v>0.75</v>
      </c>
      <c r="AM21" s="1">
        <v>-1.355140209197998</v>
      </c>
      <c r="AN21" s="1">
        <v>7.355140209197998</v>
      </c>
      <c r="AO21" s="1">
        <v>1</v>
      </c>
      <c r="AP21" s="1">
        <v>0</v>
      </c>
      <c r="AQ21" s="1">
        <v>0.15999999642372131</v>
      </c>
      <c r="AR21" s="1">
        <v>111115</v>
      </c>
      <c r="AS21">
        <f t="shared" si="36"/>
        <v>2.5000035095214841</v>
      </c>
      <c r="AT21">
        <f t="shared" si="37"/>
        <v>5.4916202835234094E-4</v>
      </c>
      <c r="AU21">
        <f t="shared" si="38"/>
        <v>302.80610313415525</v>
      </c>
      <c r="AV21">
        <f t="shared" si="39"/>
        <v>303.53504409790037</v>
      </c>
      <c r="AW21">
        <f t="shared" si="40"/>
        <v>18.470242507079774</v>
      </c>
      <c r="AX21">
        <f t="shared" si="41"/>
        <v>1.1453217007318861E-2</v>
      </c>
      <c r="AY21">
        <f t="shared" si="42"/>
        <v>4.1770133422819917</v>
      </c>
      <c r="AZ21">
        <f t="shared" si="43"/>
        <v>42.197182222304669</v>
      </c>
      <c r="BA21">
        <f t="shared" si="44"/>
        <v>16.890877290664044</v>
      </c>
      <c r="BB21">
        <f t="shared" si="45"/>
        <v>30.020573616027832</v>
      </c>
      <c r="BC21">
        <f t="shared" si="46"/>
        <v>4.2654870740532465</v>
      </c>
      <c r="BD21">
        <f t="shared" si="47"/>
        <v>3.1414996584130744E-2</v>
      </c>
      <c r="BE21">
        <f t="shared" si="48"/>
        <v>2.5050197140283417</v>
      </c>
      <c r="BF21">
        <f t="shared" si="49"/>
        <v>1.7604673600249048</v>
      </c>
      <c r="BG21">
        <f t="shared" si="50"/>
        <v>1.9653480711330128E-2</v>
      </c>
      <c r="BH21">
        <f t="shared" si="51"/>
        <v>40.255867495659345</v>
      </c>
      <c r="BI21">
        <f t="shared" si="52"/>
        <v>0.81435714825578442</v>
      </c>
      <c r="BJ21">
        <f t="shared" si="53"/>
        <v>58.853513999057625</v>
      </c>
      <c r="BK21">
        <f t="shared" si="54"/>
        <v>498.92358226493207</v>
      </c>
      <c r="BL21">
        <f t="shared" si="55"/>
        <v>1.8557851059483668E-3</v>
      </c>
    </row>
    <row r="22" spans="1:64" x14ac:dyDescent="0.2">
      <c r="A22" s="1">
        <v>22</v>
      </c>
      <c r="B22" s="1" t="s">
        <v>127</v>
      </c>
      <c r="C22" s="1" t="s">
        <v>82</v>
      </c>
      <c r="D22" s="1" t="s">
        <v>128</v>
      </c>
      <c r="E22" s="1" t="s">
        <v>118</v>
      </c>
      <c r="F22" s="1" t="s">
        <v>85</v>
      </c>
      <c r="G22" s="1">
        <v>4202.4999992763624</v>
      </c>
      <c r="H22" s="1">
        <v>0</v>
      </c>
      <c r="I22">
        <f t="shared" si="28"/>
        <v>2.3654752843069873</v>
      </c>
      <c r="J22">
        <f t="shared" si="29"/>
        <v>4.9938739315741061E-2</v>
      </c>
      <c r="K22">
        <f t="shared" si="30"/>
        <v>409.70011988369015</v>
      </c>
      <c r="L22">
        <f t="shared" si="31"/>
        <v>0.86508131764713192</v>
      </c>
      <c r="M22">
        <f t="shared" si="32"/>
        <v>1.6747618275943328</v>
      </c>
      <c r="N22">
        <f t="shared" si="33"/>
        <v>29.651178359985352</v>
      </c>
      <c r="O22" s="1">
        <v>2</v>
      </c>
      <c r="P22">
        <f t="shared" si="34"/>
        <v>4.644859790802002</v>
      </c>
      <c r="Q22" s="1">
        <v>0</v>
      </c>
      <c r="R22">
        <f t="shared" si="35"/>
        <v>4.644859790802002</v>
      </c>
      <c r="S22" s="1">
        <v>30.370594024658203</v>
      </c>
      <c r="T22" s="1">
        <v>29.651178359985352</v>
      </c>
      <c r="U22" s="1">
        <v>30.438837051391602</v>
      </c>
      <c r="V22" s="1">
        <v>500.01214599609375</v>
      </c>
      <c r="W22" s="1">
        <v>498.89334106445312</v>
      </c>
      <c r="X22" s="1">
        <v>24.928722381591797</v>
      </c>
      <c r="Y22" s="1">
        <v>25.266006469726562</v>
      </c>
      <c r="Z22" s="1">
        <v>56.702377319335938</v>
      </c>
      <c r="AA22" s="1">
        <v>57.469558715820312</v>
      </c>
      <c r="AB22" s="1">
        <v>500.00827026367188</v>
      </c>
      <c r="AC22" s="1">
        <v>114.95529937744141</v>
      </c>
      <c r="AD22" s="1">
        <v>1.1381517164409161E-2</v>
      </c>
      <c r="AE22" s="1">
        <v>98.989410400390625</v>
      </c>
      <c r="AF22" s="1">
        <v>-2.2644102573394775</v>
      </c>
      <c r="AG22" s="1">
        <v>0.23267264664173126</v>
      </c>
      <c r="AH22" s="1">
        <v>4.1022609919309616E-2</v>
      </c>
      <c r="AI22" s="1">
        <v>3.041016636416316E-3</v>
      </c>
      <c r="AJ22" s="1">
        <v>4.5897606760263443E-2</v>
      </c>
      <c r="AK22" s="1">
        <v>1.7279478488489985E-3</v>
      </c>
      <c r="AL22" s="1">
        <v>0.75</v>
      </c>
      <c r="AM22" s="1">
        <v>-1.355140209197998</v>
      </c>
      <c r="AN22" s="1">
        <v>7.355140209197998</v>
      </c>
      <c r="AO22" s="1">
        <v>1</v>
      </c>
      <c r="AP22" s="1">
        <v>0</v>
      </c>
      <c r="AQ22" s="1">
        <v>0.15999999642372131</v>
      </c>
      <c r="AR22" s="1">
        <v>111115</v>
      </c>
      <c r="AS22">
        <f t="shared" si="36"/>
        <v>2.5000413513183588</v>
      </c>
      <c r="AT22">
        <f t="shared" si="37"/>
        <v>8.6508131764713187E-4</v>
      </c>
      <c r="AU22">
        <f t="shared" si="38"/>
        <v>302.80117835998533</v>
      </c>
      <c r="AV22">
        <f t="shared" si="39"/>
        <v>303.52059402465818</v>
      </c>
      <c r="AW22">
        <f t="shared" si="40"/>
        <v>18.392847489278438</v>
      </c>
      <c r="AX22">
        <f t="shared" si="41"/>
        <v>-4.2380037306669172E-2</v>
      </c>
      <c r="AY22">
        <f t="shared" si="42"/>
        <v>4.17582891120502</v>
      </c>
      <c r="AZ22">
        <f t="shared" si="43"/>
        <v>42.184602315689126</v>
      </c>
      <c r="BA22">
        <f t="shared" si="44"/>
        <v>16.918595845962564</v>
      </c>
      <c r="BB22">
        <f t="shared" si="45"/>
        <v>30.010886192321777</v>
      </c>
      <c r="BC22">
        <f t="shared" si="46"/>
        <v>4.2631145319380659</v>
      </c>
      <c r="BD22">
        <f t="shared" si="47"/>
        <v>4.9407539165522263E-2</v>
      </c>
      <c r="BE22">
        <f t="shared" si="48"/>
        <v>2.5010670836106872</v>
      </c>
      <c r="BF22">
        <f t="shared" si="49"/>
        <v>1.7620474483273787</v>
      </c>
      <c r="BG22">
        <f t="shared" si="50"/>
        <v>3.0927001648677125E-2</v>
      </c>
      <c r="BH22">
        <f t="shared" si="51"/>
        <v>40.555973308255844</v>
      </c>
      <c r="BI22">
        <f t="shared" si="52"/>
        <v>0.82121785592395813</v>
      </c>
      <c r="BJ22">
        <f t="shared" si="53"/>
        <v>58.935607791528554</v>
      </c>
      <c r="BK22">
        <f t="shared" si="54"/>
        <v>498.20583018626945</v>
      </c>
      <c r="BL22">
        <f t="shared" si="55"/>
        <v>2.7982555632548125E-3</v>
      </c>
    </row>
    <row r="23" spans="1:64" x14ac:dyDescent="0.2">
      <c r="A23" s="1">
        <v>23</v>
      </c>
      <c r="B23" s="1" t="s">
        <v>129</v>
      </c>
      <c r="C23" s="1" t="s">
        <v>93</v>
      </c>
      <c r="D23" s="1" t="s">
        <v>130</v>
      </c>
      <c r="E23" s="1" t="s">
        <v>131</v>
      </c>
      <c r="F23" s="1" t="s">
        <v>85</v>
      </c>
      <c r="G23" s="1">
        <v>4368.4999992763624</v>
      </c>
      <c r="H23" s="1">
        <v>0</v>
      </c>
      <c r="I23">
        <f t="shared" si="28"/>
        <v>4.3609354572901227</v>
      </c>
      <c r="J23">
        <f t="shared" si="29"/>
        <v>0.1172761356494457</v>
      </c>
      <c r="K23">
        <f t="shared" si="30"/>
        <v>424.26566393731019</v>
      </c>
      <c r="L23">
        <f t="shared" si="31"/>
        <v>1.9533910284825393</v>
      </c>
      <c r="M23">
        <f t="shared" si="32"/>
        <v>1.6331405177918055</v>
      </c>
      <c r="N23">
        <f t="shared" si="33"/>
        <v>29.645278930664062</v>
      </c>
      <c r="O23" s="1">
        <v>2</v>
      </c>
      <c r="P23">
        <f t="shared" si="34"/>
        <v>4.644859790802002</v>
      </c>
      <c r="Q23" s="1">
        <v>0</v>
      </c>
      <c r="R23">
        <f t="shared" si="35"/>
        <v>4.644859790802002</v>
      </c>
      <c r="S23" s="1">
        <v>30.424016952514648</v>
      </c>
      <c r="T23" s="1">
        <v>29.645278930664062</v>
      </c>
      <c r="U23" s="1">
        <v>30.476299285888672</v>
      </c>
      <c r="V23" s="1">
        <v>499.73086547851562</v>
      </c>
      <c r="W23" s="1">
        <v>497.59768676757812</v>
      </c>
      <c r="X23" s="1">
        <v>24.910066604614258</v>
      </c>
      <c r="Y23" s="1">
        <v>25.671365737915039</v>
      </c>
      <c r="Z23" s="1">
        <v>56.488555908203125</v>
      </c>
      <c r="AA23" s="1">
        <v>58.214954376220703</v>
      </c>
      <c r="AB23" s="1">
        <v>499.99920654296875</v>
      </c>
      <c r="AC23" s="1">
        <v>115.10211944580078</v>
      </c>
      <c r="AD23" s="1">
        <v>8.6548244580626488E-3</v>
      </c>
      <c r="AE23" s="1">
        <v>98.992393493652344</v>
      </c>
      <c r="AF23" s="1">
        <v>-2.1232314109802246</v>
      </c>
      <c r="AG23" s="1">
        <v>0.23588071763515472</v>
      </c>
      <c r="AH23" s="1">
        <v>6.8442471325397491E-2</v>
      </c>
      <c r="AI23" s="1">
        <v>3.9967233315110207E-3</v>
      </c>
      <c r="AJ23" s="1">
        <v>6.806570291519165E-2</v>
      </c>
      <c r="AK23" s="1">
        <v>3.3346118871122599E-3</v>
      </c>
      <c r="AL23" s="1">
        <v>0.75</v>
      </c>
      <c r="AM23" s="1">
        <v>-1.355140209197998</v>
      </c>
      <c r="AN23" s="1">
        <v>7.355140209197998</v>
      </c>
      <c r="AO23" s="1">
        <v>1</v>
      </c>
      <c r="AP23" s="1">
        <v>0</v>
      </c>
      <c r="AQ23" s="1">
        <v>0.15999999642372131</v>
      </c>
      <c r="AR23" s="1">
        <v>111115</v>
      </c>
      <c r="AS23">
        <f t="shared" si="36"/>
        <v>2.4999960327148436</v>
      </c>
      <c r="AT23">
        <f t="shared" si="37"/>
        <v>1.9533910284825393E-3</v>
      </c>
      <c r="AU23">
        <f t="shared" si="38"/>
        <v>302.79527893066404</v>
      </c>
      <c r="AV23">
        <f t="shared" si="39"/>
        <v>303.57401695251463</v>
      </c>
      <c r="AW23">
        <f t="shared" si="40"/>
        <v>18.416338699690868</v>
      </c>
      <c r="AX23">
        <f t="shared" si="41"/>
        <v>-0.22248949667237761</v>
      </c>
      <c r="AY23">
        <f t="shared" si="42"/>
        <v>4.1744104564389559</v>
      </c>
      <c r="AZ23">
        <f t="shared" si="43"/>
        <v>42.16900217395623</v>
      </c>
      <c r="BA23">
        <f t="shared" si="44"/>
        <v>16.497636436041191</v>
      </c>
      <c r="BB23">
        <f t="shared" si="45"/>
        <v>30.034647941589355</v>
      </c>
      <c r="BC23">
        <f t="shared" si="46"/>
        <v>4.2689360604239699</v>
      </c>
      <c r="BD23">
        <f t="shared" si="47"/>
        <v>0.11438800053417697</v>
      </c>
      <c r="BE23">
        <f t="shared" si="48"/>
        <v>2.5412699386471505</v>
      </c>
      <c r="BF23">
        <f t="shared" si="49"/>
        <v>1.7276661217768194</v>
      </c>
      <c r="BG23">
        <f t="shared" si="50"/>
        <v>7.1746490190850137E-2</v>
      </c>
      <c r="BH23">
        <f t="shared" si="51"/>
        <v>41.999073550327878</v>
      </c>
      <c r="BI23">
        <f t="shared" si="52"/>
        <v>0.85262788638219611</v>
      </c>
      <c r="BJ23">
        <f t="shared" si="53"/>
        <v>60.500989422680142</v>
      </c>
      <c r="BK23">
        <f t="shared" si="54"/>
        <v>496.3302076331164</v>
      </c>
      <c r="BL23">
        <f t="shared" si="55"/>
        <v>5.3158342151427085E-3</v>
      </c>
    </row>
    <row r="24" spans="1:64" x14ac:dyDescent="0.2">
      <c r="A24" s="1">
        <v>24</v>
      </c>
      <c r="B24" s="1" t="s">
        <v>132</v>
      </c>
      <c r="C24" s="1" t="s">
        <v>93</v>
      </c>
      <c r="D24" s="1" t="s">
        <v>93</v>
      </c>
      <c r="E24" s="1" t="s">
        <v>131</v>
      </c>
      <c r="F24" s="1" t="s">
        <v>85</v>
      </c>
      <c r="G24" s="1">
        <v>4564.4999992763624</v>
      </c>
      <c r="H24" s="1">
        <v>0</v>
      </c>
      <c r="I24">
        <f t="shared" si="28"/>
        <v>2.2481466350045229</v>
      </c>
      <c r="J24">
        <f t="shared" si="29"/>
        <v>3.288006065558001E-2</v>
      </c>
      <c r="K24">
        <f t="shared" si="30"/>
        <v>376.49449265767271</v>
      </c>
      <c r="L24">
        <f t="shared" si="31"/>
        <v>0.58377562931582982</v>
      </c>
      <c r="M24">
        <f t="shared" si="32"/>
        <v>1.710255626251231</v>
      </c>
      <c r="N24">
        <f t="shared" si="33"/>
        <v>29.73558235168457</v>
      </c>
      <c r="O24" s="1">
        <v>2</v>
      </c>
      <c r="P24">
        <f t="shared" si="34"/>
        <v>4.644859790802002</v>
      </c>
      <c r="Q24" s="1">
        <v>0</v>
      </c>
      <c r="R24">
        <f t="shared" si="35"/>
        <v>4.644859790802002</v>
      </c>
      <c r="S24" s="1">
        <v>30.461719512939453</v>
      </c>
      <c r="T24" s="1">
        <v>29.73558235168457</v>
      </c>
      <c r="U24" s="1">
        <v>30.518928527832031</v>
      </c>
      <c r="V24" s="1">
        <v>500.08367919921875</v>
      </c>
      <c r="W24" s="1">
        <v>499.06790161132812</v>
      </c>
      <c r="X24" s="1">
        <v>24.884908676147461</v>
      </c>
      <c r="Y24" s="1">
        <v>25.112550735473633</v>
      </c>
      <c r="Z24" s="1">
        <v>56.308963775634766</v>
      </c>
      <c r="AA24" s="1">
        <v>56.824066162109375</v>
      </c>
      <c r="AB24" s="1">
        <v>500.00912475585938</v>
      </c>
      <c r="AC24" s="1">
        <v>115.09598541259766</v>
      </c>
      <c r="AD24" s="1">
        <v>8.2955256104469299E-2</v>
      </c>
      <c r="AE24" s="1">
        <v>98.990875244140625</v>
      </c>
      <c r="AF24" s="1">
        <v>-2.2724745273590088</v>
      </c>
      <c r="AG24" s="1">
        <v>0.23727251589298248</v>
      </c>
      <c r="AH24" s="1">
        <v>0.10511460155248642</v>
      </c>
      <c r="AI24" s="1">
        <v>6.402408704161644E-3</v>
      </c>
      <c r="AJ24" s="1">
        <v>0.1320531964302063</v>
      </c>
      <c r="AK24" s="1">
        <v>5.4995422251522541E-3</v>
      </c>
      <c r="AL24" s="1">
        <v>0.75</v>
      </c>
      <c r="AM24" s="1">
        <v>-1.355140209197998</v>
      </c>
      <c r="AN24" s="1">
        <v>7.355140209197998</v>
      </c>
      <c r="AO24" s="1">
        <v>1</v>
      </c>
      <c r="AP24" s="1">
        <v>0</v>
      </c>
      <c r="AQ24" s="1">
        <v>0.15999999642372131</v>
      </c>
      <c r="AR24" s="1">
        <v>111115</v>
      </c>
      <c r="AS24">
        <f t="shared" si="36"/>
        <v>2.5000456237792967</v>
      </c>
      <c r="AT24">
        <f t="shared" si="37"/>
        <v>5.8377562931582984E-4</v>
      </c>
      <c r="AU24">
        <f t="shared" si="38"/>
        <v>302.88558235168455</v>
      </c>
      <c r="AV24">
        <f t="shared" si="39"/>
        <v>303.61171951293943</v>
      </c>
      <c r="AW24">
        <f t="shared" si="40"/>
        <v>18.415357254400305</v>
      </c>
      <c r="AX24">
        <f t="shared" si="41"/>
        <v>5.3234205280958628E-3</v>
      </c>
      <c r="AY24">
        <f t="shared" si="42"/>
        <v>4.1961690031686532</v>
      </c>
      <c r="AZ24">
        <f t="shared" si="43"/>
        <v>42.389452490642853</v>
      </c>
      <c r="BA24">
        <f t="shared" si="44"/>
        <v>17.27690175516922</v>
      </c>
      <c r="BB24">
        <f t="shared" si="45"/>
        <v>30.098650932312012</v>
      </c>
      <c r="BC24">
        <f t="shared" si="46"/>
        <v>4.2846509989765709</v>
      </c>
      <c r="BD24">
        <f t="shared" si="47"/>
        <v>3.2648945111953161E-2</v>
      </c>
      <c r="BE24">
        <f t="shared" si="48"/>
        <v>2.4859133769174222</v>
      </c>
      <c r="BF24">
        <f t="shared" si="49"/>
        <v>1.7987376220591487</v>
      </c>
      <c r="BG24">
        <f t="shared" si="50"/>
        <v>2.0426229883277532E-2</v>
      </c>
      <c r="BH24">
        <f t="shared" si="51"/>
        <v>37.2695193527817</v>
      </c>
      <c r="BI24">
        <f t="shared" si="52"/>
        <v>0.75439532665213349</v>
      </c>
      <c r="BJ24">
        <f t="shared" si="53"/>
        <v>58.115287045697386</v>
      </c>
      <c r="BK24">
        <f t="shared" si="54"/>
        <v>498.41449158520288</v>
      </c>
      <c r="BL24">
        <f t="shared" si="55"/>
        <v>2.6213460727951545E-3</v>
      </c>
    </row>
    <row r="25" spans="1:64" x14ac:dyDescent="0.2">
      <c r="A25" s="1">
        <v>25</v>
      </c>
      <c r="B25" s="1" t="s">
        <v>133</v>
      </c>
      <c r="C25" s="1" t="s">
        <v>87</v>
      </c>
      <c r="D25" s="1" t="s">
        <v>134</v>
      </c>
      <c r="E25" s="1" t="s">
        <v>131</v>
      </c>
      <c r="F25" s="1" t="s">
        <v>85</v>
      </c>
      <c r="G25" s="1">
        <v>4690.9999992419034</v>
      </c>
      <c r="H25" s="1">
        <v>0</v>
      </c>
      <c r="I25">
        <f t="shared" si="28"/>
        <v>2.0821722827830702</v>
      </c>
      <c r="J25">
        <f t="shared" si="29"/>
        <v>0.20099704982440361</v>
      </c>
      <c r="K25">
        <f t="shared" si="30"/>
        <v>469.01193249102238</v>
      </c>
      <c r="L25">
        <f t="shared" si="31"/>
        <v>3.0792384209382324</v>
      </c>
      <c r="M25">
        <f t="shared" si="32"/>
        <v>1.5289588545426662</v>
      </c>
      <c r="N25">
        <f t="shared" si="33"/>
        <v>29.311817169189453</v>
      </c>
      <c r="O25" s="1">
        <v>2</v>
      </c>
      <c r="P25">
        <f t="shared" si="34"/>
        <v>4.644859790802002</v>
      </c>
      <c r="Q25" s="1">
        <v>0</v>
      </c>
      <c r="R25">
        <f t="shared" si="35"/>
        <v>4.644859790802002</v>
      </c>
      <c r="S25" s="1">
        <v>30.296075820922852</v>
      </c>
      <c r="T25" s="1">
        <v>29.311817169189453</v>
      </c>
      <c r="U25" s="1">
        <v>30.391864776611328</v>
      </c>
      <c r="V25" s="1">
        <v>499.94473266601562</v>
      </c>
      <c r="W25" s="1">
        <v>498.49783325195312</v>
      </c>
      <c r="X25" s="1">
        <v>24.720638275146484</v>
      </c>
      <c r="Y25" s="1">
        <v>25.920434951782227</v>
      </c>
      <c r="Z25" s="1">
        <v>56.471992492675781</v>
      </c>
      <c r="AA25" s="1">
        <v>59.212814331054688</v>
      </c>
      <c r="AB25" s="1">
        <v>499.98858642578125</v>
      </c>
      <c r="AC25" s="1">
        <v>115.36460876464844</v>
      </c>
      <c r="AD25" s="1">
        <v>3.4315638244152069E-2</v>
      </c>
      <c r="AE25" s="1">
        <v>98.993476867675781</v>
      </c>
      <c r="AF25" s="1">
        <v>-2.3656966686248779</v>
      </c>
      <c r="AG25" s="1">
        <v>0.2289230078458786</v>
      </c>
      <c r="AH25" s="1">
        <v>8.6015574634075165E-2</v>
      </c>
      <c r="AI25" s="1">
        <v>4.6047575771808624E-2</v>
      </c>
      <c r="AJ25" s="1">
        <v>9.4190135598182678E-2</v>
      </c>
      <c r="AK25" s="1">
        <v>4.4281162321567535E-2</v>
      </c>
      <c r="AL25" s="1">
        <v>0.5</v>
      </c>
      <c r="AM25" s="1">
        <v>-1.355140209197998</v>
      </c>
      <c r="AN25" s="1">
        <v>7.355140209197998</v>
      </c>
      <c r="AO25" s="1">
        <v>1</v>
      </c>
      <c r="AP25" s="1">
        <v>0</v>
      </c>
      <c r="AQ25" s="1">
        <v>0.15999999642372131</v>
      </c>
      <c r="AR25" s="1">
        <v>111115</v>
      </c>
      <c r="AS25">
        <f t="shared" si="36"/>
        <v>2.4999429321289059</v>
      </c>
      <c r="AT25">
        <f t="shared" si="37"/>
        <v>3.0792384209382324E-3</v>
      </c>
      <c r="AU25">
        <f t="shared" si="38"/>
        <v>302.46181716918943</v>
      </c>
      <c r="AV25">
        <f t="shared" si="39"/>
        <v>303.44607582092283</v>
      </c>
      <c r="AW25">
        <f t="shared" si="40"/>
        <v>18.458336989767758</v>
      </c>
      <c r="AX25">
        <f t="shared" si="41"/>
        <v>-0.40231691459784624</v>
      </c>
      <c r="AY25">
        <f t="shared" si="42"/>
        <v>4.0949128323420148</v>
      </c>
      <c r="AZ25">
        <f t="shared" si="43"/>
        <v>41.365481463143979</v>
      </c>
      <c r="BA25">
        <f t="shared" si="44"/>
        <v>15.445046511361753</v>
      </c>
      <c r="BB25">
        <f t="shared" si="45"/>
        <v>29.803946495056152</v>
      </c>
      <c r="BC25">
        <f t="shared" si="46"/>
        <v>4.2127069784593996</v>
      </c>
      <c r="BD25">
        <f t="shared" si="47"/>
        <v>0.19266006931366872</v>
      </c>
      <c r="BE25">
        <f t="shared" si="48"/>
        <v>2.5659539777993485</v>
      </c>
      <c r="BF25">
        <f t="shared" si="49"/>
        <v>1.646753000660051</v>
      </c>
      <c r="BG25">
        <f t="shared" si="50"/>
        <v>0.12113480722183256</v>
      </c>
      <c r="BH25">
        <f t="shared" si="51"/>
        <v>46.42912188971394</v>
      </c>
      <c r="BI25">
        <f t="shared" si="52"/>
        <v>0.94085049363488837</v>
      </c>
      <c r="BJ25">
        <f t="shared" si="53"/>
        <v>62.964726993039037</v>
      </c>
      <c r="BK25">
        <f t="shared" si="54"/>
        <v>497.89266265297755</v>
      </c>
      <c r="BL25">
        <f t="shared" si="55"/>
        <v>2.633166125392084E-3</v>
      </c>
    </row>
    <row r="26" spans="1:64" x14ac:dyDescent="0.2">
      <c r="A26" s="1">
        <v>26</v>
      </c>
      <c r="B26" s="1" t="s">
        <v>135</v>
      </c>
      <c r="C26" s="1" t="s">
        <v>82</v>
      </c>
      <c r="D26" s="1" t="s">
        <v>136</v>
      </c>
      <c r="E26" s="1" t="s">
        <v>131</v>
      </c>
      <c r="F26" s="1" t="s">
        <v>85</v>
      </c>
      <c r="G26" s="1">
        <v>4829.4999991385266</v>
      </c>
      <c r="H26" s="1">
        <v>0</v>
      </c>
      <c r="I26">
        <f t="shared" si="28"/>
        <v>1.1764058517711633</v>
      </c>
      <c r="J26">
        <f t="shared" si="29"/>
        <v>0.24405813248211913</v>
      </c>
      <c r="K26">
        <f t="shared" si="30"/>
        <v>478.69384501674347</v>
      </c>
      <c r="L26">
        <f t="shared" si="31"/>
        <v>3.5874540690719998</v>
      </c>
      <c r="M26">
        <f t="shared" si="32"/>
        <v>1.4803305794185571</v>
      </c>
      <c r="N26">
        <f t="shared" si="33"/>
        <v>29.12672233581543</v>
      </c>
      <c r="O26" s="1">
        <v>2</v>
      </c>
      <c r="P26">
        <f t="shared" si="34"/>
        <v>4.644859790802002</v>
      </c>
      <c r="Q26" s="1">
        <v>0</v>
      </c>
      <c r="R26">
        <f t="shared" si="35"/>
        <v>4.644859790802002</v>
      </c>
      <c r="S26" s="1">
        <v>30.123035430908203</v>
      </c>
      <c r="T26" s="1">
        <v>29.12672233581543</v>
      </c>
      <c r="U26" s="1">
        <v>30.221092224121094</v>
      </c>
      <c r="V26" s="1">
        <v>499.95083618164062</v>
      </c>
      <c r="W26" s="1">
        <v>498.7645263671875</v>
      </c>
      <c r="X26" s="1">
        <v>24.574289321899414</v>
      </c>
      <c r="Y26" s="1">
        <v>25.972036361694336</v>
      </c>
      <c r="Z26" s="1">
        <v>56.696788787841797</v>
      </c>
      <c r="AA26" s="1">
        <v>59.921615600585938</v>
      </c>
      <c r="AB26" s="1">
        <v>499.987548828125</v>
      </c>
      <c r="AC26" s="1">
        <v>115.46004486083984</v>
      </c>
      <c r="AD26" s="1">
        <v>6.4217783510684967E-2</v>
      </c>
      <c r="AE26" s="1">
        <v>98.992149353027344</v>
      </c>
      <c r="AF26" s="1">
        <v>-2.3381392955780029</v>
      </c>
      <c r="AG26" s="1">
        <v>0.21087548136711121</v>
      </c>
      <c r="AH26" s="1">
        <v>4.1395734995603561E-2</v>
      </c>
      <c r="AI26" s="1">
        <v>1.5577488578855991E-2</v>
      </c>
      <c r="AJ26" s="1">
        <v>2.7837194502353668E-2</v>
      </c>
      <c r="AK26" s="1">
        <v>1.4583968557417393E-2</v>
      </c>
      <c r="AL26" s="1">
        <v>0.75</v>
      </c>
      <c r="AM26" s="1">
        <v>-1.355140209197998</v>
      </c>
      <c r="AN26" s="1">
        <v>7.355140209197998</v>
      </c>
      <c r="AO26" s="1">
        <v>1</v>
      </c>
      <c r="AP26" s="1">
        <v>0</v>
      </c>
      <c r="AQ26" s="1">
        <v>0.15999999642372131</v>
      </c>
      <c r="AR26" s="1">
        <v>111115</v>
      </c>
      <c r="AS26">
        <f t="shared" si="36"/>
        <v>2.4999377441406248</v>
      </c>
      <c r="AT26">
        <f t="shared" si="37"/>
        <v>3.5874540690719998E-3</v>
      </c>
      <c r="AU26">
        <f t="shared" si="38"/>
        <v>302.27672233581541</v>
      </c>
      <c r="AV26">
        <f t="shared" si="39"/>
        <v>303.27303543090818</v>
      </c>
      <c r="AW26">
        <f t="shared" si="40"/>
        <v>18.473606764817077</v>
      </c>
      <c r="AX26">
        <f t="shared" si="41"/>
        <v>-0.48726258856415089</v>
      </c>
      <c r="AY26">
        <f t="shared" si="42"/>
        <v>4.0513582819376595</v>
      </c>
      <c r="AZ26">
        <f t="shared" si="43"/>
        <v>40.926056343010011</v>
      </c>
      <c r="BA26">
        <f t="shared" si="44"/>
        <v>14.954019981315675</v>
      </c>
      <c r="BB26">
        <f t="shared" si="45"/>
        <v>29.624878883361816</v>
      </c>
      <c r="BC26">
        <f t="shared" si="46"/>
        <v>4.1695087196360845</v>
      </c>
      <c r="BD26">
        <f t="shared" si="47"/>
        <v>0.23187458328670796</v>
      </c>
      <c r="BE26">
        <f t="shared" si="48"/>
        <v>2.5710277025191024</v>
      </c>
      <c r="BF26">
        <f t="shared" si="49"/>
        <v>1.5984810171169821</v>
      </c>
      <c r="BG26">
        <f t="shared" si="50"/>
        <v>0.14596910321588288</v>
      </c>
      <c r="BH26">
        <f t="shared" si="51"/>
        <v>47.386932600272388</v>
      </c>
      <c r="BI26">
        <f t="shared" si="52"/>
        <v>0.95975920441529539</v>
      </c>
      <c r="BJ26">
        <f t="shared" si="53"/>
        <v>64.083569548798636</v>
      </c>
      <c r="BK26">
        <f t="shared" si="54"/>
        <v>498.42261122412202</v>
      </c>
      <c r="BL26">
        <f t="shared" si="55"/>
        <v>1.5125374435649699E-3</v>
      </c>
    </row>
    <row r="27" spans="1:64" x14ac:dyDescent="0.2">
      <c r="A27" s="1">
        <v>28</v>
      </c>
      <c r="B27" s="1" t="s">
        <v>139</v>
      </c>
      <c r="C27" s="1" t="s">
        <v>82</v>
      </c>
      <c r="D27" s="1" t="s">
        <v>136</v>
      </c>
      <c r="E27" s="1" t="s">
        <v>131</v>
      </c>
      <c r="F27" s="1" t="s">
        <v>85</v>
      </c>
      <c r="G27" s="1">
        <v>5780.9999993108213</v>
      </c>
      <c r="H27" s="1">
        <v>0</v>
      </c>
      <c r="I27">
        <f t="shared" si="28"/>
        <v>1.7539507914055519</v>
      </c>
      <c r="J27">
        <f t="shared" si="29"/>
        <v>5.0652379657477535E-2</v>
      </c>
      <c r="K27">
        <f t="shared" si="30"/>
        <v>430.25700758435164</v>
      </c>
      <c r="L27">
        <f t="shared" si="31"/>
        <v>0.87432010228554524</v>
      </c>
      <c r="M27">
        <f t="shared" si="32"/>
        <v>1.6706252057983018</v>
      </c>
      <c r="N27">
        <f t="shared" si="33"/>
        <v>29.201738357543945</v>
      </c>
      <c r="O27" s="1">
        <v>2</v>
      </c>
      <c r="P27">
        <f t="shared" si="34"/>
        <v>4.644859790802002</v>
      </c>
      <c r="Q27" s="1">
        <v>0</v>
      </c>
      <c r="R27">
        <f t="shared" si="35"/>
        <v>4.644859790802002</v>
      </c>
      <c r="S27" s="1">
        <v>29.852705001831055</v>
      </c>
      <c r="T27" s="1">
        <v>29.201738357543945</v>
      </c>
      <c r="U27" s="1">
        <v>29.897676467895508</v>
      </c>
      <c r="V27" s="1">
        <v>500.00775146484375</v>
      </c>
      <c r="W27" s="1">
        <v>499.131591796875</v>
      </c>
      <c r="X27" s="1">
        <v>23.890556335449219</v>
      </c>
      <c r="Y27" s="1">
        <v>24.231817245483398</v>
      </c>
      <c r="Z27" s="1">
        <v>55.972049713134766</v>
      </c>
      <c r="AA27" s="1">
        <v>56.771575927734375</v>
      </c>
      <c r="AB27" s="1">
        <v>499.9891357421875</v>
      </c>
      <c r="AC27" s="1">
        <v>115.10387420654297</v>
      </c>
      <c r="AD27" s="1">
        <v>3.3060990273952484E-2</v>
      </c>
      <c r="AE27" s="1">
        <v>98.97467041015625</v>
      </c>
      <c r="AF27" s="1">
        <v>-2.3344192504882812</v>
      </c>
      <c r="AG27" s="1">
        <v>0.24049699306488037</v>
      </c>
      <c r="AH27" s="1">
        <v>5.6628037244081497E-2</v>
      </c>
      <c r="AI27" s="1">
        <v>2.2676684893667698E-3</v>
      </c>
      <c r="AJ27" s="1">
        <v>6.8315751850605011E-2</v>
      </c>
      <c r="AK27" s="1">
        <v>1.9812521059066057E-3</v>
      </c>
      <c r="AL27" s="1">
        <v>0.75</v>
      </c>
      <c r="AM27" s="1">
        <v>-1.355140209197998</v>
      </c>
      <c r="AN27" s="1">
        <v>7.355140209197998</v>
      </c>
      <c r="AO27" s="1">
        <v>1</v>
      </c>
      <c r="AP27" s="1">
        <v>0</v>
      </c>
      <c r="AQ27" s="1">
        <v>0.15999999642372131</v>
      </c>
      <c r="AR27" s="1">
        <v>111115</v>
      </c>
      <c r="AS27">
        <f t="shared" si="36"/>
        <v>2.4999456787109375</v>
      </c>
      <c r="AT27">
        <f t="shared" si="37"/>
        <v>8.743201022855452E-4</v>
      </c>
      <c r="AU27">
        <f t="shared" si="38"/>
        <v>302.35173835754392</v>
      </c>
      <c r="AV27">
        <f t="shared" si="39"/>
        <v>303.00270500183103</v>
      </c>
      <c r="AW27">
        <f t="shared" si="40"/>
        <v>18.416619461403343</v>
      </c>
      <c r="AX27">
        <f t="shared" si="41"/>
        <v>-4.7126441726155252E-2</v>
      </c>
      <c r="AY27">
        <f t="shared" si="42"/>
        <v>4.0689613311091613</v>
      </c>
      <c r="AZ27">
        <f t="shared" si="43"/>
        <v>41.111137973454937</v>
      </c>
      <c r="BA27">
        <f t="shared" si="44"/>
        <v>16.879320727971539</v>
      </c>
      <c r="BB27">
        <f t="shared" si="45"/>
        <v>29.5272216796875</v>
      </c>
      <c r="BC27">
        <f t="shared" si="46"/>
        <v>4.1461130142478728</v>
      </c>
      <c r="BD27">
        <f t="shared" si="47"/>
        <v>5.0105972051272957E-2</v>
      </c>
      <c r="BE27">
        <f t="shared" si="48"/>
        <v>2.3983361253108595</v>
      </c>
      <c r="BF27">
        <f t="shared" si="49"/>
        <v>1.7477768889370133</v>
      </c>
      <c r="BG27">
        <f t="shared" si="50"/>
        <v>3.1364869693830608E-2</v>
      </c>
      <c r="BH27">
        <f t="shared" si="51"/>
        <v>42.584545517321303</v>
      </c>
      <c r="BI27">
        <f t="shared" si="52"/>
        <v>0.8620111703116714</v>
      </c>
      <c r="BJ27">
        <f t="shared" si="53"/>
        <v>58.013360914340964</v>
      </c>
      <c r="BK27">
        <f t="shared" si="54"/>
        <v>498.62181676058941</v>
      </c>
      <c r="BL27">
        <f t="shared" si="55"/>
        <v>2.0406764579388673E-3</v>
      </c>
    </row>
    <row r="28" spans="1:64" x14ac:dyDescent="0.2">
      <c r="A28" s="1">
        <v>29</v>
      </c>
      <c r="B28" s="1" t="s">
        <v>140</v>
      </c>
      <c r="C28" s="1" t="s">
        <v>82</v>
      </c>
      <c r="D28" s="1" t="s">
        <v>138</v>
      </c>
      <c r="E28" s="1" t="s">
        <v>131</v>
      </c>
      <c r="F28" s="1" t="s">
        <v>85</v>
      </c>
      <c r="G28" s="1">
        <v>5914.4999992763624</v>
      </c>
      <c r="H28" s="1">
        <v>0</v>
      </c>
      <c r="I28">
        <f t="shared" si="28"/>
        <v>1.8824968017210648</v>
      </c>
      <c r="J28">
        <f t="shared" si="29"/>
        <v>4.9633283924103051E-2</v>
      </c>
      <c r="K28">
        <f t="shared" si="30"/>
        <v>424.59093847173739</v>
      </c>
      <c r="L28">
        <f t="shared" si="31"/>
        <v>0.88553116637433016</v>
      </c>
      <c r="M28">
        <f t="shared" si="32"/>
        <v>1.7258167151036479</v>
      </c>
      <c r="N28">
        <f t="shared" si="33"/>
        <v>29.453767776489258</v>
      </c>
      <c r="O28" s="1">
        <v>2</v>
      </c>
      <c r="P28">
        <f t="shared" si="34"/>
        <v>4.644859790802002</v>
      </c>
      <c r="Q28" s="1">
        <v>0</v>
      </c>
      <c r="R28">
        <f t="shared" si="35"/>
        <v>4.644859790802002</v>
      </c>
      <c r="S28" s="1">
        <v>30.067070007324219</v>
      </c>
      <c r="T28" s="1">
        <v>29.453767776489258</v>
      </c>
      <c r="U28" s="1">
        <v>30.068456649780273</v>
      </c>
      <c r="V28" s="1">
        <v>500.06610107421875</v>
      </c>
      <c r="W28" s="1">
        <v>499.13632202148438</v>
      </c>
      <c r="X28" s="1">
        <v>23.931324005126953</v>
      </c>
      <c r="Y28" s="1">
        <v>24.27692985534668</v>
      </c>
      <c r="Z28" s="1">
        <v>55.380626678466797</v>
      </c>
      <c r="AA28" s="1">
        <v>56.180412292480469</v>
      </c>
      <c r="AB28" s="1">
        <v>500.0107421875</v>
      </c>
      <c r="AC28" s="1">
        <v>114.72444915771484</v>
      </c>
      <c r="AD28" s="1">
        <v>1.0558971203863621E-2</v>
      </c>
      <c r="AE28" s="1">
        <v>98.97357177734375</v>
      </c>
      <c r="AF28" s="1">
        <v>-2.3156599998474121</v>
      </c>
      <c r="AG28" s="1">
        <v>0.24173009395599365</v>
      </c>
      <c r="AH28" s="1">
        <v>0.164296954870224</v>
      </c>
      <c r="AI28" s="1">
        <v>1.6084708040580153E-3</v>
      </c>
      <c r="AJ28" s="1">
        <v>0.18333278596401215</v>
      </c>
      <c r="AK28" s="1">
        <v>6.1807059682905674E-4</v>
      </c>
      <c r="AL28" s="1">
        <v>1</v>
      </c>
      <c r="AM28" s="1">
        <v>-1.355140209197998</v>
      </c>
      <c r="AN28" s="1">
        <v>7.355140209197998</v>
      </c>
      <c r="AO28" s="1">
        <v>1</v>
      </c>
      <c r="AP28" s="1">
        <v>0</v>
      </c>
      <c r="AQ28" s="1">
        <v>0.15999999642372131</v>
      </c>
      <c r="AR28" s="1">
        <v>111115</v>
      </c>
      <c r="AS28">
        <f t="shared" si="36"/>
        <v>2.5000537109374998</v>
      </c>
      <c r="AT28">
        <f t="shared" si="37"/>
        <v>8.8553116637433017E-4</v>
      </c>
      <c r="AU28">
        <f t="shared" si="38"/>
        <v>302.60376777648924</v>
      </c>
      <c r="AV28">
        <f t="shared" si="39"/>
        <v>303.2170700073242</v>
      </c>
      <c r="AW28">
        <f t="shared" si="40"/>
        <v>18.355911454947773</v>
      </c>
      <c r="AX28">
        <f t="shared" si="41"/>
        <v>-5.0887837275287354E-2</v>
      </c>
      <c r="AY28">
        <f t="shared" si="42"/>
        <v>4.1285911746753419</v>
      </c>
      <c r="AZ28">
        <f t="shared" si="43"/>
        <v>41.714076803889036</v>
      </c>
      <c r="BA28">
        <f t="shared" si="44"/>
        <v>17.437146948542356</v>
      </c>
      <c r="BB28">
        <f t="shared" si="45"/>
        <v>29.760418891906738</v>
      </c>
      <c r="BC28">
        <f t="shared" si="46"/>
        <v>4.2021706557731591</v>
      </c>
      <c r="BD28">
        <f t="shared" si="47"/>
        <v>4.910852803803023E-2</v>
      </c>
      <c r="BE28">
        <f t="shared" si="48"/>
        <v>2.402774459571694</v>
      </c>
      <c r="BF28">
        <f t="shared" si="49"/>
        <v>1.7993961962014651</v>
      </c>
      <c r="BG28">
        <f t="shared" si="50"/>
        <v>3.0739548605179964E-2</v>
      </c>
      <c r="BH28">
        <f t="shared" si="51"/>
        <v>42.023281724842242</v>
      </c>
      <c r="BI28">
        <f t="shared" si="52"/>
        <v>0.85065125445521406</v>
      </c>
      <c r="BJ28">
        <f t="shared" si="53"/>
        <v>57.229118240356236</v>
      </c>
      <c r="BK28">
        <f t="shared" si="54"/>
        <v>498.58918587598521</v>
      </c>
      <c r="BL28">
        <f t="shared" si="55"/>
        <v>2.1607695293973748E-3</v>
      </c>
    </row>
    <row r="29" spans="1:64" x14ac:dyDescent="0.2">
      <c r="A29" s="1">
        <v>30</v>
      </c>
      <c r="B29" s="1" t="s">
        <v>141</v>
      </c>
      <c r="C29" s="1" t="s">
        <v>87</v>
      </c>
      <c r="D29" s="1" t="s">
        <v>142</v>
      </c>
      <c r="E29" s="1" t="s">
        <v>131</v>
      </c>
      <c r="F29" s="1" t="s">
        <v>85</v>
      </c>
      <c r="G29" s="1">
        <v>6086.4999992763624</v>
      </c>
      <c r="H29" s="1">
        <v>0</v>
      </c>
      <c r="I29">
        <f t="shared" si="28"/>
        <v>0.13708027267740924</v>
      </c>
      <c r="J29">
        <f t="shared" si="29"/>
        <v>9.0546496201256418E-2</v>
      </c>
      <c r="K29">
        <f t="shared" si="30"/>
        <v>483.05212013600993</v>
      </c>
      <c r="L29">
        <f t="shared" si="31"/>
        <v>1.5800834727275925</v>
      </c>
      <c r="M29">
        <f t="shared" si="32"/>
        <v>1.7024734104138415</v>
      </c>
      <c r="N29">
        <f t="shared" si="33"/>
        <v>29.461751937866211</v>
      </c>
      <c r="O29" s="1">
        <v>2</v>
      </c>
      <c r="P29">
        <f t="shared" si="34"/>
        <v>4.644859790802002</v>
      </c>
      <c r="Q29" s="1">
        <v>0</v>
      </c>
      <c r="R29">
        <f t="shared" si="35"/>
        <v>4.644859790802002</v>
      </c>
      <c r="S29" s="1">
        <v>30.225944519042969</v>
      </c>
      <c r="T29" s="1">
        <v>29.461751937866211</v>
      </c>
      <c r="U29" s="1">
        <v>30.242633819580078</v>
      </c>
      <c r="V29" s="1">
        <v>499.83056640625</v>
      </c>
      <c r="W29" s="1">
        <v>499.46005249023438</v>
      </c>
      <c r="X29" s="1">
        <v>23.91539192199707</v>
      </c>
      <c r="Y29" s="1">
        <v>24.531930923461914</v>
      </c>
      <c r="Z29" s="1">
        <v>54.841690063476562</v>
      </c>
      <c r="AA29" s="1">
        <v>56.255512237548828</v>
      </c>
      <c r="AB29" s="1">
        <v>499.99139404296875</v>
      </c>
      <c r="AC29" s="1">
        <v>115.110595703125</v>
      </c>
      <c r="AD29" s="1">
        <v>9.5332436263561249E-2</v>
      </c>
      <c r="AE29" s="1">
        <v>98.973831176757812</v>
      </c>
      <c r="AF29" s="1">
        <v>-2.2769880294799805</v>
      </c>
      <c r="AG29" s="1">
        <v>0.25042626261711121</v>
      </c>
      <c r="AH29" s="1">
        <v>0.10334944725036621</v>
      </c>
      <c r="AI29" s="1">
        <v>8.046240545809269E-3</v>
      </c>
      <c r="AJ29" s="1">
        <v>0.10850491374731064</v>
      </c>
      <c r="AK29" s="1">
        <v>6.8790437653660774E-3</v>
      </c>
      <c r="AL29" s="1">
        <v>0.5</v>
      </c>
      <c r="AM29" s="1">
        <v>-1.355140209197998</v>
      </c>
      <c r="AN29" s="1">
        <v>7.355140209197998</v>
      </c>
      <c r="AO29" s="1">
        <v>1</v>
      </c>
      <c r="AP29" s="1">
        <v>0</v>
      </c>
      <c r="AQ29" s="1">
        <v>0.15999999642372131</v>
      </c>
      <c r="AR29" s="1">
        <v>111115</v>
      </c>
      <c r="AS29">
        <f t="shared" si="36"/>
        <v>2.4999569702148432</v>
      </c>
      <c r="AT29">
        <f t="shared" si="37"/>
        <v>1.5800834727275925E-3</v>
      </c>
      <c r="AU29">
        <f t="shared" si="38"/>
        <v>302.61175193786619</v>
      </c>
      <c r="AV29">
        <f t="shared" si="39"/>
        <v>303.37594451904295</v>
      </c>
      <c r="AW29">
        <f t="shared" si="40"/>
        <v>18.41769490083243</v>
      </c>
      <c r="AX29">
        <f t="shared" si="41"/>
        <v>-0.1604842659784457</v>
      </c>
      <c r="AY29">
        <f t="shared" si="42"/>
        <v>4.1304926000724453</v>
      </c>
      <c r="AZ29">
        <f t="shared" si="43"/>
        <v>41.733178871249109</v>
      </c>
      <c r="BA29">
        <f t="shared" si="44"/>
        <v>17.201247947787195</v>
      </c>
      <c r="BB29">
        <f t="shared" si="45"/>
        <v>29.84384822845459</v>
      </c>
      <c r="BC29">
        <f t="shared" si="46"/>
        <v>4.2223858417599462</v>
      </c>
      <c r="BD29">
        <f t="shared" si="47"/>
        <v>8.8815141492194577E-2</v>
      </c>
      <c r="BE29">
        <f t="shared" si="48"/>
        <v>2.4280191896586039</v>
      </c>
      <c r="BF29">
        <f t="shared" si="49"/>
        <v>1.7943666521013424</v>
      </c>
      <c r="BG29">
        <f t="shared" si="50"/>
        <v>5.566246104753509E-2</v>
      </c>
      <c r="BH29">
        <f t="shared" si="51"/>
        <v>47.809518987916384</v>
      </c>
      <c r="BI29">
        <f t="shared" si="52"/>
        <v>0.96714865929233595</v>
      </c>
      <c r="BJ29">
        <f t="shared" si="53"/>
        <v>58.185499399973928</v>
      </c>
      <c r="BK29">
        <f t="shared" si="54"/>
        <v>499.42021095002667</v>
      </c>
      <c r="BL29">
        <f t="shared" si="55"/>
        <v>1.5970687506713192E-4</v>
      </c>
    </row>
    <row r="30" spans="1:64" x14ac:dyDescent="0.2">
      <c r="A30" s="1">
        <v>31</v>
      </c>
      <c r="B30" s="1" t="s">
        <v>143</v>
      </c>
      <c r="C30" s="1" t="s">
        <v>82</v>
      </c>
      <c r="D30" s="1" t="s">
        <v>144</v>
      </c>
      <c r="E30" s="1" t="s">
        <v>85</v>
      </c>
      <c r="F30" s="1" t="s">
        <v>85</v>
      </c>
      <c r="G30" s="1">
        <v>6254.4999992763624</v>
      </c>
      <c r="H30" s="1">
        <v>0</v>
      </c>
      <c r="I30">
        <f t="shared" si="28"/>
        <v>3.6779968913937524</v>
      </c>
      <c r="J30">
        <f t="shared" si="29"/>
        <v>0.10147259208875188</v>
      </c>
      <c r="K30">
        <f t="shared" si="30"/>
        <v>426.41322258156657</v>
      </c>
      <c r="L30">
        <f t="shared" si="31"/>
        <v>1.7174153755901731</v>
      </c>
      <c r="M30">
        <f t="shared" si="32"/>
        <v>1.65551778187384</v>
      </c>
      <c r="N30">
        <f t="shared" si="33"/>
        <v>29.262413024902344</v>
      </c>
      <c r="O30" s="1">
        <v>2</v>
      </c>
      <c r="P30">
        <f t="shared" si="34"/>
        <v>4.644859790802002</v>
      </c>
      <c r="Q30" s="1">
        <v>0</v>
      </c>
      <c r="R30">
        <f t="shared" si="35"/>
        <v>4.644859790802002</v>
      </c>
      <c r="S30" s="1">
        <v>30.123708724975586</v>
      </c>
      <c r="T30" s="1">
        <v>29.262413024902344</v>
      </c>
      <c r="U30" s="1">
        <v>30.178302764892578</v>
      </c>
      <c r="V30" s="1">
        <v>500.05947875976562</v>
      </c>
      <c r="W30" s="1">
        <v>498.24600219726562</v>
      </c>
      <c r="X30" s="1">
        <v>23.857442855834961</v>
      </c>
      <c r="Y30" s="1">
        <v>24.527559280395508</v>
      </c>
      <c r="Z30" s="1">
        <v>55.033851623535156</v>
      </c>
      <c r="AA30" s="1">
        <v>56.579666137695312</v>
      </c>
      <c r="AB30" s="1">
        <v>500.00009155273438</v>
      </c>
      <c r="AC30" s="1">
        <v>115.50460815429688</v>
      </c>
      <c r="AD30" s="1">
        <v>0.10390087962150574</v>
      </c>
      <c r="AE30" s="1">
        <v>98.979682922363281</v>
      </c>
      <c r="AF30" s="1">
        <v>-2.3337063789367676</v>
      </c>
      <c r="AG30" s="1">
        <v>0.23923814296722412</v>
      </c>
      <c r="AH30" s="1">
        <v>0.10591620206832886</v>
      </c>
      <c r="AI30" s="1">
        <v>4.0320311672985554E-3</v>
      </c>
      <c r="AJ30" s="1">
        <v>8.6969904601573944E-2</v>
      </c>
      <c r="AK30" s="1">
        <v>2.057321835309267E-3</v>
      </c>
      <c r="AL30" s="1">
        <v>0.75</v>
      </c>
      <c r="AM30" s="1">
        <v>-1.355140209197998</v>
      </c>
      <c r="AN30" s="1">
        <v>7.355140209197998</v>
      </c>
      <c r="AO30" s="1">
        <v>1</v>
      </c>
      <c r="AP30" s="1">
        <v>0</v>
      </c>
      <c r="AQ30" s="1">
        <v>0.15999999642372131</v>
      </c>
      <c r="AR30" s="1">
        <v>111115</v>
      </c>
      <c r="AS30">
        <f t="shared" si="36"/>
        <v>2.5000004577636719</v>
      </c>
      <c r="AT30">
        <f t="shared" si="37"/>
        <v>1.717415375590173E-3</v>
      </c>
      <c r="AU30">
        <f t="shared" si="38"/>
        <v>302.41241302490232</v>
      </c>
      <c r="AV30">
        <f t="shared" si="39"/>
        <v>303.27370872497556</v>
      </c>
      <c r="AW30">
        <f t="shared" si="40"/>
        <v>18.480736891610832</v>
      </c>
      <c r="AX30">
        <f t="shared" si="41"/>
        <v>-0.17896675114756261</v>
      </c>
      <c r="AY30">
        <f t="shared" si="42"/>
        <v>4.0832478223068565</v>
      </c>
      <c r="AZ30">
        <f t="shared" si="43"/>
        <v>41.253393643518081</v>
      </c>
      <c r="BA30">
        <f t="shared" si="44"/>
        <v>16.725834363122573</v>
      </c>
      <c r="BB30">
        <f t="shared" si="45"/>
        <v>29.693060874938965</v>
      </c>
      <c r="BC30">
        <f t="shared" si="46"/>
        <v>4.1859111992043365</v>
      </c>
      <c r="BD30">
        <f t="shared" si="47"/>
        <v>9.930319346375735E-2</v>
      </c>
      <c r="BE30">
        <f t="shared" si="48"/>
        <v>2.4277300404330164</v>
      </c>
      <c r="BF30">
        <f t="shared" si="49"/>
        <v>1.7581811587713201</v>
      </c>
      <c r="BG30">
        <f t="shared" si="50"/>
        <v>6.2255823876327138E-2</v>
      </c>
      <c r="BH30">
        <f t="shared" si="51"/>
        <v>42.206245565026578</v>
      </c>
      <c r="BI30">
        <f t="shared" si="52"/>
        <v>0.85582868844121907</v>
      </c>
      <c r="BJ30">
        <f t="shared" si="53"/>
        <v>58.973269235157268</v>
      </c>
      <c r="BK30">
        <f t="shared" si="54"/>
        <v>497.1770149668622</v>
      </c>
      <c r="BL30">
        <f t="shared" si="55"/>
        <v>4.3627017016603696E-3</v>
      </c>
    </row>
    <row r="31" spans="1:64" x14ac:dyDescent="0.2">
      <c r="A31" s="1">
        <v>32</v>
      </c>
      <c r="B31" s="1" t="s">
        <v>145</v>
      </c>
      <c r="C31" s="1" t="s">
        <v>82</v>
      </c>
      <c r="D31" s="1" t="s">
        <v>146</v>
      </c>
      <c r="E31" s="1" t="s">
        <v>85</v>
      </c>
      <c r="F31" s="1" t="s">
        <v>85</v>
      </c>
      <c r="G31" s="1">
        <v>6358.9999993108213</v>
      </c>
      <c r="H31" s="1">
        <v>0</v>
      </c>
      <c r="I31">
        <f t="shared" si="28"/>
        <v>0.2213764349364426</v>
      </c>
      <c r="J31">
        <f t="shared" si="29"/>
        <v>7.1942688425021856E-2</v>
      </c>
      <c r="K31">
        <f t="shared" si="30"/>
        <v>480.75924457784913</v>
      </c>
      <c r="L31">
        <f t="shared" si="31"/>
        <v>1.2625602618450142</v>
      </c>
      <c r="M31">
        <f t="shared" si="32"/>
        <v>1.7056208179667962</v>
      </c>
      <c r="N31">
        <f t="shared" si="33"/>
        <v>29.451892852783203</v>
      </c>
      <c r="O31" s="1">
        <v>2</v>
      </c>
      <c r="P31">
        <f t="shared" si="34"/>
        <v>4.644859790802002</v>
      </c>
      <c r="Q31" s="1">
        <v>0</v>
      </c>
      <c r="R31">
        <f t="shared" si="35"/>
        <v>4.644859790802002</v>
      </c>
      <c r="S31" s="1">
        <v>30.211132049560547</v>
      </c>
      <c r="T31" s="1">
        <v>29.451892852783203</v>
      </c>
      <c r="U31" s="1">
        <v>30.226860046386719</v>
      </c>
      <c r="V31" s="1">
        <v>500.03662109375</v>
      </c>
      <c r="W31" s="1">
        <v>499.69570922851562</v>
      </c>
      <c r="X31" s="1">
        <v>23.981733322143555</v>
      </c>
      <c r="Y31" s="1">
        <v>24.474401473999023</v>
      </c>
      <c r="Z31" s="1">
        <v>55.045063018798828</v>
      </c>
      <c r="AA31" s="1">
        <v>56.175884246826172</v>
      </c>
      <c r="AB31" s="1">
        <v>499.9957275390625</v>
      </c>
      <c r="AC31" s="1">
        <v>115.31932067871094</v>
      </c>
      <c r="AD31" s="1">
        <v>0.12674891948699951</v>
      </c>
      <c r="AE31" s="1">
        <v>98.981948852539062</v>
      </c>
      <c r="AF31" s="1">
        <v>-2.307307243347168</v>
      </c>
      <c r="AG31" s="1">
        <v>0.24713237583637238</v>
      </c>
      <c r="AH31" s="1">
        <v>0.13098977506160736</v>
      </c>
      <c r="AI31" s="1">
        <v>1.7587040783837438E-3</v>
      </c>
      <c r="AJ31" s="1">
        <v>0.12170694023370743</v>
      </c>
      <c r="AK31" s="1">
        <v>2.0738320890814066E-3</v>
      </c>
      <c r="AL31" s="1">
        <v>0.75</v>
      </c>
      <c r="AM31" s="1">
        <v>-1.355140209197998</v>
      </c>
      <c r="AN31" s="1">
        <v>7.355140209197998</v>
      </c>
      <c r="AO31" s="1">
        <v>1</v>
      </c>
      <c r="AP31" s="1">
        <v>0</v>
      </c>
      <c r="AQ31" s="1">
        <v>0.15999999642372131</v>
      </c>
      <c r="AR31" s="1">
        <v>111115</v>
      </c>
      <c r="AS31">
        <f t="shared" si="36"/>
        <v>2.4999786376953121</v>
      </c>
      <c r="AT31">
        <f t="shared" si="37"/>
        <v>1.2625602618450142E-3</v>
      </c>
      <c r="AU31">
        <f t="shared" si="38"/>
        <v>302.60189285278318</v>
      </c>
      <c r="AV31">
        <f t="shared" si="39"/>
        <v>303.36113204956052</v>
      </c>
      <c r="AW31">
        <f t="shared" si="40"/>
        <v>18.451090896179721</v>
      </c>
      <c r="AX31">
        <f t="shared" si="41"/>
        <v>-0.10721462892155931</v>
      </c>
      <c r="AY31">
        <f t="shared" si="42"/>
        <v>4.1281447728626741</v>
      </c>
      <c r="AZ31">
        <f t="shared" si="43"/>
        <v>41.706036511896585</v>
      </c>
      <c r="BA31">
        <f t="shared" si="44"/>
        <v>17.231635037897561</v>
      </c>
      <c r="BB31">
        <f t="shared" si="45"/>
        <v>29.831512451171875</v>
      </c>
      <c r="BC31">
        <f t="shared" si="46"/>
        <v>4.2193915156113038</v>
      </c>
      <c r="BD31">
        <f t="shared" si="47"/>
        <v>7.0845387776836133E-2</v>
      </c>
      <c r="BE31">
        <f t="shared" si="48"/>
        <v>2.4225239548958779</v>
      </c>
      <c r="BF31">
        <f t="shared" si="49"/>
        <v>1.7968675607154259</v>
      </c>
      <c r="BG31">
        <f t="shared" si="50"/>
        <v>4.4375662619229587E-2</v>
      </c>
      <c r="BH31">
        <f t="shared" si="51"/>
        <v>47.586486957189983</v>
      </c>
      <c r="BI31">
        <f t="shared" si="52"/>
        <v>0.96210400789732087</v>
      </c>
      <c r="BJ31">
        <f t="shared" si="53"/>
        <v>57.92089111995513</v>
      </c>
      <c r="BK31">
        <f t="shared" si="54"/>
        <v>499.63136752594022</v>
      </c>
      <c r="BL31">
        <f t="shared" si="55"/>
        <v>2.5663561613376495E-4</v>
      </c>
    </row>
    <row r="32" spans="1:64" x14ac:dyDescent="0.2">
      <c r="A32" s="1">
        <v>33</v>
      </c>
      <c r="B32" s="1" t="s">
        <v>147</v>
      </c>
      <c r="C32" s="1" t="s">
        <v>87</v>
      </c>
      <c r="D32" s="1" t="s">
        <v>148</v>
      </c>
      <c r="E32" s="1" t="s">
        <v>85</v>
      </c>
      <c r="F32" s="1" t="s">
        <v>85</v>
      </c>
      <c r="G32" s="1">
        <v>6515.9999993108213</v>
      </c>
      <c r="H32" s="1">
        <v>0</v>
      </c>
      <c r="I32">
        <f t="shared" si="28"/>
        <v>1.3108622859891192</v>
      </c>
      <c r="J32">
        <f t="shared" si="29"/>
        <v>3.170364344587414E-2</v>
      </c>
      <c r="K32">
        <f t="shared" si="30"/>
        <v>419.27255494698966</v>
      </c>
      <c r="L32">
        <f t="shared" si="31"/>
        <v>0.58145076056454792</v>
      </c>
      <c r="M32">
        <f t="shared" si="32"/>
        <v>1.7667513518836753</v>
      </c>
      <c r="N32">
        <f t="shared" si="33"/>
        <v>29.692098617553711</v>
      </c>
      <c r="O32" s="1">
        <v>2</v>
      </c>
      <c r="P32">
        <f t="shared" si="34"/>
        <v>4.644859790802002</v>
      </c>
      <c r="Q32" s="1">
        <v>0</v>
      </c>
      <c r="R32">
        <f t="shared" si="35"/>
        <v>4.644859790802002</v>
      </c>
      <c r="S32" s="1">
        <v>30.350963592529297</v>
      </c>
      <c r="T32" s="1">
        <v>29.692098617553711</v>
      </c>
      <c r="U32" s="1">
        <v>30.392654418945312</v>
      </c>
      <c r="V32" s="1">
        <v>500.01272583007812</v>
      </c>
      <c r="W32" s="1">
        <v>499.37225341796875</v>
      </c>
      <c r="X32" s="1">
        <v>24.211296081542969</v>
      </c>
      <c r="Y32" s="1">
        <v>24.438186645507812</v>
      </c>
      <c r="Z32" s="1">
        <v>55.128086090087891</v>
      </c>
      <c r="AA32" s="1">
        <v>55.644702911376953</v>
      </c>
      <c r="AB32" s="1">
        <v>500.01300048828125</v>
      </c>
      <c r="AC32" s="1">
        <v>114.9796142578125</v>
      </c>
      <c r="AD32" s="1">
        <v>1.7265643924474716E-2</v>
      </c>
      <c r="AE32" s="1">
        <v>98.981483459472656</v>
      </c>
      <c r="AF32" s="1">
        <v>-2.3059811592102051</v>
      </c>
      <c r="AG32" s="1">
        <v>0.24879701435565948</v>
      </c>
      <c r="AH32" s="1">
        <v>9.9260583519935608E-2</v>
      </c>
      <c r="AI32" s="1">
        <v>1.3558567734435201E-3</v>
      </c>
      <c r="AJ32" s="1">
        <v>9.3965120613574982E-2</v>
      </c>
      <c r="AK32" s="1">
        <v>3.659101901575923E-3</v>
      </c>
      <c r="AL32" s="1">
        <v>0.75</v>
      </c>
      <c r="AM32" s="1">
        <v>-1.355140209197998</v>
      </c>
      <c r="AN32" s="1">
        <v>7.355140209197998</v>
      </c>
      <c r="AO32" s="1">
        <v>1</v>
      </c>
      <c r="AP32" s="1">
        <v>0</v>
      </c>
      <c r="AQ32" s="1">
        <v>0.15999999642372131</v>
      </c>
      <c r="AR32" s="1">
        <v>111115</v>
      </c>
      <c r="AS32">
        <f t="shared" si="36"/>
        <v>2.5000650024414059</v>
      </c>
      <c r="AT32">
        <f t="shared" si="37"/>
        <v>5.8145076056454793E-4</v>
      </c>
      <c r="AU32">
        <f t="shared" si="38"/>
        <v>302.84209861755369</v>
      </c>
      <c r="AV32">
        <f t="shared" si="39"/>
        <v>303.50096359252927</v>
      </c>
      <c r="AW32">
        <f t="shared" si="40"/>
        <v>18.396737870050856</v>
      </c>
      <c r="AX32">
        <f t="shared" si="41"/>
        <v>2.5392692522345542E-3</v>
      </c>
      <c r="AY32">
        <f t="shared" si="42"/>
        <v>4.1856793191155122</v>
      </c>
      <c r="AZ32">
        <f t="shared" si="43"/>
        <v>42.287498356491213</v>
      </c>
      <c r="BA32">
        <f t="shared" si="44"/>
        <v>17.8493117109834</v>
      </c>
      <c r="BB32">
        <f t="shared" si="45"/>
        <v>30.021531105041504</v>
      </c>
      <c r="BC32">
        <f t="shared" si="46"/>
        <v>4.265721634686086</v>
      </c>
      <c r="BD32">
        <f t="shared" si="47"/>
        <v>3.1488716176764027E-2</v>
      </c>
      <c r="BE32">
        <f t="shared" si="48"/>
        <v>2.4189279672318369</v>
      </c>
      <c r="BF32">
        <f t="shared" si="49"/>
        <v>1.8467936674542491</v>
      </c>
      <c r="BG32">
        <f t="shared" si="50"/>
        <v>1.9699645284146222E-2</v>
      </c>
      <c r="BH32">
        <f t="shared" si="51"/>
        <v>41.500219462496297</v>
      </c>
      <c r="BI32">
        <f t="shared" si="52"/>
        <v>0.83959922097646744</v>
      </c>
      <c r="BJ32">
        <f t="shared" si="53"/>
        <v>56.629765141896968</v>
      </c>
      <c r="BK32">
        <f t="shared" si="54"/>
        <v>498.99125933724542</v>
      </c>
      <c r="BL32">
        <f t="shared" si="55"/>
        <v>1.4876778300191174E-3</v>
      </c>
    </row>
    <row r="33" spans="1:64" x14ac:dyDescent="0.2">
      <c r="A33" s="1">
        <v>34</v>
      </c>
      <c r="B33" s="1" t="s">
        <v>149</v>
      </c>
      <c r="C33" s="1" t="s">
        <v>87</v>
      </c>
      <c r="D33" s="1" t="s">
        <v>150</v>
      </c>
      <c r="E33" s="1" t="s">
        <v>85</v>
      </c>
      <c r="F33" s="1" t="s">
        <v>85</v>
      </c>
      <c r="G33" s="1">
        <v>6651.4999992763624</v>
      </c>
      <c r="H33" s="1">
        <v>0</v>
      </c>
      <c r="I33">
        <f t="shared" si="28"/>
        <v>2.5515791993693973</v>
      </c>
      <c r="J33">
        <f t="shared" si="29"/>
        <v>3.5387054825106116E-2</v>
      </c>
      <c r="K33">
        <f t="shared" si="30"/>
        <v>370.10141247196179</v>
      </c>
      <c r="L33">
        <f t="shared" si="31"/>
        <v>0.64636357606914796</v>
      </c>
      <c r="M33">
        <f t="shared" si="32"/>
        <v>1.760343493345407</v>
      </c>
      <c r="N33">
        <f t="shared" si="33"/>
        <v>29.813253402709961</v>
      </c>
      <c r="O33" s="1">
        <v>2</v>
      </c>
      <c r="P33">
        <f t="shared" si="34"/>
        <v>4.644859790802002</v>
      </c>
      <c r="Q33" s="1">
        <v>0</v>
      </c>
      <c r="R33">
        <f t="shared" si="35"/>
        <v>4.644859790802002</v>
      </c>
      <c r="S33" s="1">
        <v>30.509963989257812</v>
      </c>
      <c r="T33" s="1">
        <v>29.813253402709961</v>
      </c>
      <c r="U33" s="1">
        <v>30.559358596801758</v>
      </c>
      <c r="V33" s="1">
        <v>500.15399169921875</v>
      </c>
      <c r="W33" s="1">
        <v>499.00439453125</v>
      </c>
      <c r="X33" s="1">
        <v>24.546712875366211</v>
      </c>
      <c r="Y33" s="1">
        <v>24.798835754394531</v>
      </c>
      <c r="Z33" s="1">
        <v>55.385150909423828</v>
      </c>
      <c r="AA33" s="1">
        <v>55.954021453857422</v>
      </c>
      <c r="AB33" s="1">
        <v>500.02166748046875</v>
      </c>
      <c r="AC33" s="1">
        <v>114.62835693359375</v>
      </c>
      <c r="AD33" s="1">
        <v>2.721887081861496E-2</v>
      </c>
      <c r="AE33" s="1">
        <v>98.981231689453125</v>
      </c>
      <c r="AF33" s="1">
        <v>-2.3222088813781738</v>
      </c>
      <c r="AG33" s="1">
        <v>0.238116055727005</v>
      </c>
      <c r="AH33" s="1">
        <v>9.2636518180370331E-2</v>
      </c>
      <c r="AI33" s="1">
        <v>5.8369757607579231E-3</v>
      </c>
      <c r="AJ33" s="1">
        <v>9.2371739447116852E-2</v>
      </c>
      <c r="AK33" s="1">
        <v>2.9637073166668415E-3</v>
      </c>
      <c r="AL33" s="1">
        <v>0.5</v>
      </c>
      <c r="AM33" s="1">
        <v>-1.355140209197998</v>
      </c>
      <c r="AN33" s="1">
        <v>7.355140209197998</v>
      </c>
      <c r="AO33" s="1">
        <v>1</v>
      </c>
      <c r="AP33" s="1">
        <v>0</v>
      </c>
      <c r="AQ33" s="1">
        <v>0.15999999642372131</v>
      </c>
      <c r="AR33" s="1">
        <v>111115</v>
      </c>
      <c r="AS33">
        <f t="shared" si="36"/>
        <v>2.5001083374023434</v>
      </c>
      <c r="AT33">
        <f t="shared" si="37"/>
        <v>6.4636357606914796E-4</v>
      </c>
      <c r="AU33">
        <f t="shared" si="38"/>
        <v>302.96325340270994</v>
      </c>
      <c r="AV33">
        <f t="shared" si="39"/>
        <v>303.65996398925779</v>
      </c>
      <c r="AW33">
        <f t="shared" si="40"/>
        <v>18.34053669943205</v>
      </c>
      <c r="AX33">
        <f t="shared" si="41"/>
        <v>-6.8085943585236034E-3</v>
      </c>
      <c r="AY33">
        <f t="shared" si="42"/>
        <v>4.2149628007798263</v>
      </c>
      <c r="AZ33">
        <f t="shared" si="43"/>
        <v>42.583454750330702</v>
      </c>
      <c r="BA33">
        <f t="shared" si="44"/>
        <v>17.784618995936171</v>
      </c>
      <c r="BB33">
        <f t="shared" si="45"/>
        <v>30.161608695983887</v>
      </c>
      <c r="BC33">
        <f t="shared" si="46"/>
        <v>4.3001584599647904</v>
      </c>
      <c r="BD33">
        <f t="shared" si="47"/>
        <v>3.511949550815148E-2</v>
      </c>
      <c r="BE33">
        <f t="shared" si="48"/>
        <v>2.4546193074344194</v>
      </c>
      <c r="BF33">
        <f t="shared" si="49"/>
        <v>1.845539152530371</v>
      </c>
      <c r="BG33">
        <f t="shared" si="50"/>
        <v>2.1973567428914507E-2</v>
      </c>
      <c r="BH33">
        <f t="shared" si="51"/>
        <v>36.633093656481108</v>
      </c>
      <c r="BI33">
        <f t="shared" si="52"/>
        <v>0.74167966560620002</v>
      </c>
      <c r="BJ33">
        <f t="shared" si="53"/>
        <v>57.106492221036987</v>
      </c>
      <c r="BK33">
        <f t="shared" si="54"/>
        <v>498.26279369198033</v>
      </c>
      <c r="BL33">
        <f t="shared" si="55"/>
        <v>2.9243953099621842E-3</v>
      </c>
    </row>
    <row r="34" spans="1:64" x14ac:dyDescent="0.2">
      <c r="A34" s="1">
        <v>35</v>
      </c>
      <c r="B34" s="1" t="s">
        <v>151</v>
      </c>
      <c r="C34" s="1" t="s">
        <v>93</v>
      </c>
      <c r="D34" s="1" t="s">
        <v>152</v>
      </c>
      <c r="E34" s="1" t="s">
        <v>85</v>
      </c>
      <c r="F34" s="1" t="s">
        <v>85</v>
      </c>
      <c r="G34" s="1">
        <v>6748.4999992763624</v>
      </c>
      <c r="H34" s="1">
        <v>0</v>
      </c>
      <c r="I34">
        <f t="shared" si="28"/>
        <v>1.0999017255825378</v>
      </c>
      <c r="J34">
        <f t="shared" si="29"/>
        <v>2.750893724565737E-2</v>
      </c>
      <c r="K34">
        <f t="shared" si="30"/>
        <v>421.95526182424999</v>
      </c>
      <c r="L34">
        <f t="shared" si="31"/>
        <v>0.49320461819476386</v>
      </c>
      <c r="M34">
        <f t="shared" si="32"/>
        <v>1.7252855956180588</v>
      </c>
      <c r="N34">
        <f t="shared" si="33"/>
        <v>29.688518524169922</v>
      </c>
      <c r="O34" s="1">
        <v>2</v>
      </c>
      <c r="P34">
        <f t="shared" si="34"/>
        <v>4.644859790802002</v>
      </c>
      <c r="Q34" s="1">
        <v>0</v>
      </c>
      <c r="R34">
        <f t="shared" si="35"/>
        <v>4.644859790802002</v>
      </c>
      <c r="S34" s="1">
        <v>30.448427200317383</v>
      </c>
      <c r="T34" s="1">
        <v>29.688518524169922</v>
      </c>
      <c r="U34" s="1">
        <v>30.544736862182617</v>
      </c>
      <c r="V34" s="1">
        <v>500.07577514648438</v>
      </c>
      <c r="W34" s="1">
        <v>499.53726196289062</v>
      </c>
      <c r="X34" s="1">
        <v>24.655134201049805</v>
      </c>
      <c r="Y34" s="1">
        <v>24.847515106201172</v>
      </c>
      <c r="Z34" s="1">
        <v>55.828182220458984</v>
      </c>
      <c r="AA34" s="1">
        <v>56.263801574707031</v>
      </c>
      <c r="AB34" s="1">
        <v>499.99734497070312</v>
      </c>
      <c r="AC34" s="1">
        <v>115.19236755371094</v>
      </c>
      <c r="AD34" s="1">
        <v>0.15020313858985901</v>
      </c>
      <c r="AE34" s="1">
        <v>98.984992980957031</v>
      </c>
      <c r="AF34" s="1">
        <v>-2.3638029098510742</v>
      </c>
      <c r="AG34" s="1">
        <v>0.24095533788204193</v>
      </c>
      <c r="AH34" s="1">
        <v>6.2648288905620575E-2</v>
      </c>
      <c r="AI34" s="1">
        <v>3.3598535228520632E-3</v>
      </c>
      <c r="AJ34" s="1">
        <v>0.10162800550460815</v>
      </c>
      <c r="AK34" s="1">
        <v>1.5636357711628079E-3</v>
      </c>
      <c r="AL34" s="1">
        <v>0.5</v>
      </c>
      <c r="AM34" s="1">
        <v>-1.355140209197998</v>
      </c>
      <c r="AN34" s="1">
        <v>7.355140209197998</v>
      </c>
      <c r="AO34" s="1">
        <v>1</v>
      </c>
      <c r="AP34" s="1">
        <v>0</v>
      </c>
      <c r="AQ34" s="1">
        <v>0.15999999642372131</v>
      </c>
      <c r="AR34" s="1">
        <v>111115</v>
      </c>
      <c r="AS34">
        <f t="shared" si="36"/>
        <v>2.4999867248535153</v>
      </c>
      <c r="AT34">
        <f t="shared" si="37"/>
        <v>4.9320461819476384E-4</v>
      </c>
      <c r="AU34">
        <f t="shared" si="38"/>
        <v>302.8385185241699</v>
      </c>
      <c r="AV34">
        <f t="shared" si="39"/>
        <v>303.59842720031736</v>
      </c>
      <c r="AW34">
        <f t="shared" si="40"/>
        <v>18.430778396633741</v>
      </c>
      <c r="AX34">
        <f t="shared" si="41"/>
        <v>2.2141416567527744E-2</v>
      </c>
      <c r="AY34">
        <f t="shared" si="42"/>
        <v>4.1848167039996058</v>
      </c>
      <c r="AZ34">
        <f t="shared" si="43"/>
        <v>42.277284444569197</v>
      </c>
      <c r="BA34">
        <f t="shared" si="44"/>
        <v>17.429769338368025</v>
      </c>
      <c r="BB34">
        <f t="shared" si="45"/>
        <v>30.068472862243652</v>
      </c>
      <c r="BC34">
        <f t="shared" si="46"/>
        <v>4.2772349733990991</v>
      </c>
      <c r="BD34">
        <f t="shared" si="47"/>
        <v>2.7346976220654594E-2</v>
      </c>
      <c r="BE34">
        <f t="shared" si="48"/>
        <v>2.459531108381547</v>
      </c>
      <c r="BF34">
        <f t="shared" si="49"/>
        <v>1.8177038650175521</v>
      </c>
      <c r="BG34">
        <f t="shared" si="50"/>
        <v>1.7106337905606801E-2</v>
      </c>
      <c r="BH34">
        <f t="shared" si="51"/>
        <v>41.767238629951272</v>
      </c>
      <c r="BI34">
        <f t="shared" si="52"/>
        <v>0.84469226613088177</v>
      </c>
      <c r="BJ34">
        <f t="shared" si="53"/>
        <v>57.592151667021142</v>
      </c>
      <c r="BK34">
        <f t="shared" si="54"/>
        <v>499.21758227471645</v>
      </c>
      <c r="BL34">
        <f t="shared" si="55"/>
        <v>1.2688997592979212E-3</v>
      </c>
    </row>
    <row r="35" spans="1:64" x14ac:dyDescent="0.2">
      <c r="A35" s="1">
        <v>36</v>
      </c>
      <c r="B35" s="1" t="s">
        <v>153</v>
      </c>
      <c r="C35" s="1" t="s">
        <v>93</v>
      </c>
      <c r="D35" s="1" t="s">
        <v>154</v>
      </c>
      <c r="E35" s="1" t="s">
        <v>85</v>
      </c>
      <c r="F35" s="1" t="s">
        <v>85</v>
      </c>
      <c r="G35" s="1">
        <v>6941.4999992763624</v>
      </c>
      <c r="H35" s="1">
        <v>0</v>
      </c>
      <c r="I35">
        <f t="shared" si="28"/>
        <v>1.5892850661817612</v>
      </c>
      <c r="J35">
        <f t="shared" si="29"/>
        <v>1.7309351991031854E-2</v>
      </c>
      <c r="K35">
        <f t="shared" si="30"/>
        <v>340.0927221991123</v>
      </c>
      <c r="L35">
        <f t="shared" si="31"/>
        <v>0.30551648535055281</v>
      </c>
      <c r="M35">
        <f t="shared" si="32"/>
        <v>1.6950255667251914</v>
      </c>
      <c r="N35">
        <f t="shared" si="33"/>
        <v>29.569925308227539</v>
      </c>
      <c r="O35" s="1">
        <v>2</v>
      </c>
      <c r="P35">
        <f t="shared" si="34"/>
        <v>4.644859790802002</v>
      </c>
      <c r="Q35" s="1">
        <v>0</v>
      </c>
      <c r="R35">
        <f t="shared" si="35"/>
        <v>4.644859790802002</v>
      </c>
      <c r="S35" s="1">
        <v>30.290229797363281</v>
      </c>
      <c r="T35" s="1">
        <v>29.569925308227539</v>
      </c>
      <c r="U35" s="1">
        <v>30.416067123413086</v>
      </c>
      <c r="V35" s="1">
        <v>500.05584716796875</v>
      </c>
      <c r="W35" s="1">
        <v>499.35910034179688</v>
      </c>
      <c r="X35" s="1">
        <v>24.746078491210938</v>
      </c>
      <c r="Y35" s="1">
        <v>24.86524772644043</v>
      </c>
      <c r="Z35" s="1">
        <v>56.544609069824219</v>
      </c>
      <c r="AA35" s="1">
        <v>56.816905975341797</v>
      </c>
      <c r="AB35" s="1">
        <v>499.994384765625</v>
      </c>
      <c r="AC35" s="1">
        <v>115.52097320556641</v>
      </c>
      <c r="AD35" s="1">
        <v>2.6439934968948364E-2</v>
      </c>
      <c r="AE35" s="1">
        <v>98.985694885253906</v>
      </c>
      <c r="AF35" s="1">
        <v>-2.376704216003418</v>
      </c>
      <c r="AG35" s="1">
        <v>0.23802155256271362</v>
      </c>
      <c r="AH35" s="1">
        <v>0.10547563433647156</v>
      </c>
      <c r="AI35" s="1">
        <v>1.530188019387424E-3</v>
      </c>
      <c r="AJ35" s="1">
        <v>5.8563239872455597E-2</v>
      </c>
      <c r="AK35" s="1">
        <v>1.8359237583354115E-3</v>
      </c>
      <c r="AL35" s="1">
        <v>0.75</v>
      </c>
      <c r="AM35" s="1">
        <v>-1.355140209197998</v>
      </c>
      <c r="AN35" s="1">
        <v>7.355140209197998</v>
      </c>
      <c r="AO35" s="1">
        <v>1</v>
      </c>
      <c r="AP35" s="1">
        <v>0</v>
      </c>
      <c r="AQ35" s="1">
        <v>0.15999999642372131</v>
      </c>
      <c r="AR35" s="1">
        <v>111115</v>
      </c>
      <c r="AS35">
        <f t="shared" si="36"/>
        <v>2.4999719238281246</v>
      </c>
      <c r="AT35">
        <f t="shared" si="37"/>
        <v>3.0551648535055281E-4</v>
      </c>
      <c r="AU35">
        <f t="shared" si="38"/>
        <v>302.71992530822752</v>
      </c>
      <c r="AV35">
        <f t="shared" si="39"/>
        <v>303.44022979736326</v>
      </c>
      <c r="AW35">
        <f t="shared" si="40"/>
        <v>18.483355299755431</v>
      </c>
      <c r="AX35">
        <f t="shared" si="41"/>
        <v>5.2031934053293066E-2</v>
      </c>
      <c r="AY35">
        <f t="shared" si="42"/>
        <v>4.1563293914208774</v>
      </c>
      <c r="AZ35">
        <f t="shared" si="43"/>
        <v>41.989192440776144</v>
      </c>
      <c r="BA35">
        <f t="shared" si="44"/>
        <v>17.123944714335714</v>
      </c>
      <c r="BB35">
        <f t="shared" si="45"/>
        <v>29.93007755279541</v>
      </c>
      <c r="BC35">
        <f t="shared" si="46"/>
        <v>4.243368495761378</v>
      </c>
      <c r="BD35">
        <f t="shared" si="47"/>
        <v>1.7245087126936866E-2</v>
      </c>
      <c r="BE35">
        <f t="shared" si="48"/>
        <v>2.461303824695686</v>
      </c>
      <c r="BF35">
        <f t="shared" si="49"/>
        <v>1.782064671065692</v>
      </c>
      <c r="BG35">
        <f t="shared" si="50"/>
        <v>1.078393488589894E-2</v>
      </c>
      <c r="BH35">
        <f t="shared" si="51"/>
        <v>33.664314432296749</v>
      </c>
      <c r="BI35">
        <f t="shared" si="52"/>
        <v>0.68105842462133692</v>
      </c>
      <c r="BJ35">
        <f t="shared" si="53"/>
        <v>57.964490316983984</v>
      </c>
      <c r="BK35">
        <f t="shared" si="54"/>
        <v>498.89718438825309</v>
      </c>
      <c r="BL35">
        <f t="shared" si="55"/>
        <v>1.8465147070849861E-3</v>
      </c>
    </row>
    <row r="36" spans="1:64" x14ac:dyDescent="0.2">
      <c r="A36" s="1">
        <v>37</v>
      </c>
      <c r="B36" s="1" t="s">
        <v>155</v>
      </c>
      <c r="C36" s="1" t="s">
        <v>87</v>
      </c>
      <c r="D36" s="1" t="s">
        <v>156</v>
      </c>
      <c r="E36" s="1" t="s">
        <v>157</v>
      </c>
      <c r="F36" s="1" t="s">
        <v>85</v>
      </c>
      <c r="G36" s="1">
        <v>7076.4999992763624</v>
      </c>
      <c r="H36" s="1">
        <v>0</v>
      </c>
      <c r="I36">
        <f t="shared" si="28"/>
        <v>1.1209299383485403</v>
      </c>
      <c r="J36">
        <f t="shared" si="29"/>
        <v>1.2273005308831698E-2</v>
      </c>
      <c r="K36">
        <f t="shared" si="30"/>
        <v>340.94832949444674</v>
      </c>
      <c r="L36">
        <f t="shared" si="31"/>
        <v>0.21893940130662981</v>
      </c>
      <c r="M36">
        <f t="shared" si="32"/>
        <v>1.7109322076887992</v>
      </c>
      <c r="N36">
        <f t="shared" si="33"/>
        <v>29.680341720581055</v>
      </c>
      <c r="O36" s="1">
        <v>2</v>
      </c>
      <c r="P36">
        <f t="shared" si="34"/>
        <v>4.644859790802002</v>
      </c>
      <c r="Q36" s="1">
        <v>0</v>
      </c>
      <c r="R36">
        <f t="shared" si="35"/>
        <v>4.644859790802002</v>
      </c>
      <c r="S36" s="1">
        <v>30.322179794311523</v>
      </c>
      <c r="T36" s="1">
        <v>29.680341720581055</v>
      </c>
      <c r="U36" s="1">
        <v>30.404678344726562</v>
      </c>
      <c r="V36" s="1">
        <v>499.92422485351562</v>
      </c>
      <c r="W36" s="1">
        <v>499.43212890625</v>
      </c>
      <c r="X36" s="1">
        <v>24.887556076049805</v>
      </c>
      <c r="Y36" s="1">
        <v>24.972942352294922</v>
      </c>
      <c r="Z36" s="1">
        <v>56.762725830078125</v>
      </c>
      <c r="AA36" s="1">
        <v>56.957473754882812</v>
      </c>
      <c r="AB36" s="1">
        <v>500.014404296875</v>
      </c>
      <c r="AC36" s="1">
        <v>115.20358276367188</v>
      </c>
      <c r="AD36" s="1">
        <v>0.11259794235229492</v>
      </c>
      <c r="AE36" s="1">
        <v>98.983726501464844</v>
      </c>
      <c r="AF36" s="1">
        <v>-2.3182859420776367</v>
      </c>
      <c r="AG36" s="1">
        <v>0.2413993775844574</v>
      </c>
      <c r="AH36" s="1">
        <v>0.10689375549554825</v>
      </c>
      <c r="AI36" s="1">
        <v>3.9871186017990112E-3</v>
      </c>
      <c r="AJ36" s="1">
        <v>6.4992368221282959E-2</v>
      </c>
      <c r="AK36" s="1">
        <v>1.6755508258938789E-3</v>
      </c>
      <c r="AL36" s="1">
        <v>0.5</v>
      </c>
      <c r="AM36" s="1">
        <v>-1.355140209197998</v>
      </c>
      <c r="AN36" s="1">
        <v>7.355140209197998</v>
      </c>
      <c r="AO36" s="1">
        <v>1</v>
      </c>
      <c r="AP36" s="1">
        <v>0</v>
      </c>
      <c r="AQ36" s="1">
        <v>0.15999999642372131</v>
      </c>
      <c r="AR36" s="1">
        <v>111115</v>
      </c>
      <c r="AS36">
        <f t="shared" si="36"/>
        <v>2.5000720214843746</v>
      </c>
      <c r="AT36">
        <f t="shared" si="37"/>
        <v>2.189394013066298E-4</v>
      </c>
      <c r="AU36">
        <f t="shared" si="38"/>
        <v>302.83034172058103</v>
      </c>
      <c r="AV36">
        <f t="shared" si="39"/>
        <v>303.4721797943115</v>
      </c>
      <c r="AW36">
        <f t="shared" si="40"/>
        <v>18.432572830187382</v>
      </c>
      <c r="AX36">
        <f t="shared" si="41"/>
        <v>6.2820278378380917E-2</v>
      </c>
      <c r="AY36">
        <f t="shared" si="42"/>
        <v>4.1828471034252077</v>
      </c>
      <c r="AZ36">
        <f t="shared" si="43"/>
        <v>42.257927148896606</v>
      </c>
      <c r="BA36">
        <f t="shared" si="44"/>
        <v>17.284984796601684</v>
      </c>
      <c r="BB36">
        <f t="shared" si="45"/>
        <v>30.001260757446289</v>
      </c>
      <c r="BC36">
        <f t="shared" si="46"/>
        <v>4.2607583106141051</v>
      </c>
      <c r="BD36">
        <f t="shared" si="47"/>
        <v>1.2240662091254481E-2</v>
      </c>
      <c r="BE36">
        <f t="shared" si="48"/>
        <v>2.4719148957364085</v>
      </c>
      <c r="BF36">
        <f t="shared" si="49"/>
        <v>1.7888434148776966</v>
      </c>
      <c r="BG36">
        <f t="shared" si="50"/>
        <v>7.6533130835215605E-3</v>
      </c>
      <c r="BH36">
        <f t="shared" si="51"/>
        <v>33.748336197809635</v>
      </c>
      <c r="BI36">
        <f t="shared" si="52"/>
        <v>0.68267199837767589</v>
      </c>
      <c r="BJ36">
        <f t="shared" si="53"/>
        <v>57.785192422982391</v>
      </c>
      <c r="BK36">
        <f t="shared" si="54"/>
        <v>499.10633749705244</v>
      </c>
      <c r="BL36">
        <f t="shared" si="55"/>
        <v>1.2977826029014251E-3</v>
      </c>
    </row>
    <row r="37" spans="1:64" x14ac:dyDescent="0.2">
      <c r="A37" s="1">
        <v>38</v>
      </c>
      <c r="B37" s="1" t="s">
        <v>158</v>
      </c>
      <c r="C37" s="1" t="s">
        <v>87</v>
      </c>
      <c r="D37" s="1" t="s">
        <v>159</v>
      </c>
      <c r="E37" s="1" t="s">
        <v>157</v>
      </c>
      <c r="F37" s="1" t="s">
        <v>85</v>
      </c>
      <c r="G37" s="1">
        <v>7169.4999992763624</v>
      </c>
      <c r="H37" s="1">
        <v>0</v>
      </c>
      <c r="I37">
        <f t="shared" si="28"/>
        <v>2.7141669832882238</v>
      </c>
      <c r="J37">
        <f t="shared" si="29"/>
        <v>5.6463581633969979E-2</v>
      </c>
      <c r="K37">
        <f t="shared" si="30"/>
        <v>408.38219966037815</v>
      </c>
      <c r="L37">
        <f t="shared" si="31"/>
        <v>0.97633777979911951</v>
      </c>
      <c r="M37">
        <f t="shared" si="32"/>
        <v>1.6738574008127021</v>
      </c>
      <c r="N37">
        <f t="shared" si="33"/>
        <v>29.693145751953125</v>
      </c>
      <c r="O37" s="1">
        <v>2</v>
      </c>
      <c r="P37">
        <f t="shared" si="34"/>
        <v>4.644859790802002</v>
      </c>
      <c r="Q37" s="1">
        <v>0</v>
      </c>
      <c r="R37">
        <f t="shared" si="35"/>
        <v>4.644859790802002</v>
      </c>
      <c r="S37" s="1">
        <v>30.369434356689453</v>
      </c>
      <c r="T37" s="1">
        <v>29.693145751953125</v>
      </c>
      <c r="U37" s="1">
        <v>30.437955856323242</v>
      </c>
      <c r="V37" s="1">
        <v>500.0535888671875</v>
      </c>
      <c r="W37" s="1">
        <v>498.77313232421875</v>
      </c>
      <c r="X37" s="1">
        <v>24.996698379516602</v>
      </c>
      <c r="Y37" s="1">
        <v>25.377323150634766</v>
      </c>
      <c r="Z37" s="1">
        <v>56.860496520996094</v>
      </c>
      <c r="AA37" s="1">
        <v>57.726314544677734</v>
      </c>
      <c r="AB37" s="1">
        <v>499.99948120117188</v>
      </c>
      <c r="AC37" s="1">
        <v>114.88806915283203</v>
      </c>
      <c r="AD37" s="1">
        <v>1.1899436824023724E-2</v>
      </c>
      <c r="AE37" s="1">
        <v>98.988937377929688</v>
      </c>
      <c r="AF37" s="1">
        <v>-2.2652554512023926</v>
      </c>
      <c r="AG37" s="1">
        <v>0.23337706923484802</v>
      </c>
      <c r="AH37" s="1">
        <v>4.6149957925081253E-2</v>
      </c>
      <c r="AI37" s="1">
        <v>1.9926475360989571E-3</v>
      </c>
      <c r="AJ37" s="1">
        <v>2.899264357984066E-2</v>
      </c>
      <c r="AK37" s="1">
        <v>1.3284911401569843E-3</v>
      </c>
      <c r="AL37" s="1">
        <v>0.5</v>
      </c>
      <c r="AM37" s="1">
        <v>-1.355140209197998</v>
      </c>
      <c r="AN37" s="1">
        <v>7.355140209197998</v>
      </c>
      <c r="AO37" s="1">
        <v>1</v>
      </c>
      <c r="AP37" s="1">
        <v>0</v>
      </c>
      <c r="AQ37" s="1">
        <v>0.15999999642372131</v>
      </c>
      <c r="AR37" s="1">
        <v>111115</v>
      </c>
      <c r="AS37">
        <f t="shared" si="36"/>
        <v>2.4999974060058592</v>
      </c>
      <c r="AT37">
        <f t="shared" si="37"/>
        <v>9.7633777979911956E-4</v>
      </c>
      <c r="AU37">
        <f t="shared" si="38"/>
        <v>302.8431457519531</v>
      </c>
      <c r="AV37">
        <f t="shared" si="39"/>
        <v>303.51943435668943</v>
      </c>
      <c r="AW37">
        <f t="shared" si="40"/>
        <v>18.382090653581372</v>
      </c>
      <c r="AX37">
        <f t="shared" si="41"/>
        <v>-6.3086921149445085E-2</v>
      </c>
      <c r="AY37">
        <f t="shared" si="42"/>
        <v>4.1859316529903721</v>
      </c>
      <c r="AZ37">
        <f t="shared" si="43"/>
        <v>42.286863197742093</v>
      </c>
      <c r="BA37">
        <f t="shared" si="44"/>
        <v>16.909540047107328</v>
      </c>
      <c r="BB37">
        <f t="shared" si="45"/>
        <v>30.031290054321289</v>
      </c>
      <c r="BC37">
        <f t="shared" si="46"/>
        <v>4.2681129720828288</v>
      </c>
      <c r="BD37">
        <f t="shared" si="47"/>
        <v>5.578544575639386E-2</v>
      </c>
      <c r="BE37">
        <f t="shared" si="48"/>
        <v>2.51207425217767</v>
      </c>
      <c r="BF37">
        <f t="shared" si="49"/>
        <v>1.7560387199051588</v>
      </c>
      <c r="BG37">
        <f t="shared" si="50"/>
        <v>3.4926202237677791E-2</v>
      </c>
      <c r="BH37">
        <f t="shared" si="51"/>
        <v>40.425319988442354</v>
      </c>
      <c r="BI37">
        <f t="shared" si="52"/>
        <v>0.81877345268653412</v>
      </c>
      <c r="BJ37">
        <f t="shared" si="53"/>
        <v>59.109144105358169</v>
      </c>
      <c r="BK37">
        <f t="shared" si="54"/>
        <v>497.98427634309849</v>
      </c>
      <c r="BL37">
        <f t="shared" si="55"/>
        <v>3.2216295767269424E-3</v>
      </c>
    </row>
    <row r="38" spans="1:64" x14ac:dyDescent="0.2">
      <c r="A38" s="1">
        <v>39</v>
      </c>
      <c r="B38" s="1" t="s">
        <v>160</v>
      </c>
      <c r="C38" s="1" t="s">
        <v>82</v>
      </c>
      <c r="D38" s="1" t="s">
        <v>161</v>
      </c>
      <c r="E38" s="1" t="s">
        <v>157</v>
      </c>
      <c r="F38" s="1" t="s">
        <v>85</v>
      </c>
      <c r="G38" s="1">
        <v>7368.4999992763624</v>
      </c>
      <c r="H38" s="1">
        <v>0</v>
      </c>
      <c r="I38">
        <f t="shared" si="28"/>
        <v>0.82637870749479603</v>
      </c>
      <c r="J38">
        <f t="shared" si="29"/>
        <v>5.1979041780231432E-2</v>
      </c>
      <c r="K38">
        <f t="shared" si="30"/>
        <v>460.22329003194102</v>
      </c>
      <c r="L38">
        <f t="shared" si="31"/>
        <v>0.90476044668527711</v>
      </c>
      <c r="M38">
        <f t="shared" si="32"/>
        <v>1.6830749641057885</v>
      </c>
      <c r="N38">
        <f t="shared" si="33"/>
        <v>29.790657043457031</v>
      </c>
      <c r="O38" s="1">
        <v>2</v>
      </c>
      <c r="P38">
        <f t="shared" si="34"/>
        <v>4.644859790802002</v>
      </c>
      <c r="Q38" s="1">
        <v>0</v>
      </c>
      <c r="R38">
        <f t="shared" si="35"/>
        <v>4.644859790802002</v>
      </c>
      <c r="S38" s="1">
        <v>30.464775085449219</v>
      </c>
      <c r="T38" s="1">
        <v>29.790657043457031</v>
      </c>
      <c r="U38" s="1">
        <v>30.536561965942383</v>
      </c>
      <c r="V38" s="1">
        <v>499.90634155273438</v>
      </c>
      <c r="W38" s="1">
        <v>499.39505004882812</v>
      </c>
      <c r="X38" s="1">
        <v>25.168827056884766</v>
      </c>
      <c r="Y38" s="1">
        <v>25.521499633789062</v>
      </c>
      <c r="Z38" s="1">
        <v>56.94183349609375</v>
      </c>
      <c r="AA38" s="1">
        <v>57.739715576171875</v>
      </c>
      <c r="AB38" s="1">
        <v>499.9932861328125</v>
      </c>
      <c r="AC38" s="1">
        <v>115.28391265869141</v>
      </c>
      <c r="AD38" s="1">
        <v>8.0618761479854584E-2</v>
      </c>
      <c r="AE38" s="1">
        <v>98.991546630859375</v>
      </c>
      <c r="AF38" s="1">
        <v>-2.318110466003418</v>
      </c>
      <c r="AG38" s="1">
        <v>0.23390711843967438</v>
      </c>
      <c r="AH38" s="1">
        <v>2.2026252001523972E-2</v>
      </c>
      <c r="AI38" s="1">
        <v>2.5567535776644945E-3</v>
      </c>
      <c r="AJ38" s="1">
        <v>2.5010505691170692E-2</v>
      </c>
      <c r="AK38" s="1">
        <v>2.5499800685793161E-3</v>
      </c>
      <c r="AL38" s="1">
        <v>0.75</v>
      </c>
      <c r="AM38" s="1">
        <v>-1.355140209197998</v>
      </c>
      <c r="AN38" s="1">
        <v>7.355140209197998</v>
      </c>
      <c r="AO38" s="1">
        <v>1</v>
      </c>
      <c r="AP38" s="1">
        <v>0</v>
      </c>
      <c r="AQ38" s="1">
        <v>0.15999999642372131</v>
      </c>
      <c r="AR38" s="1">
        <v>111115</v>
      </c>
      <c r="AS38">
        <f t="shared" si="36"/>
        <v>2.4999664306640619</v>
      </c>
      <c r="AT38">
        <f t="shared" si="37"/>
        <v>9.047604466852771E-4</v>
      </c>
      <c r="AU38">
        <f t="shared" si="38"/>
        <v>302.94065704345701</v>
      </c>
      <c r="AV38">
        <f t="shared" si="39"/>
        <v>303.6147750854492</v>
      </c>
      <c r="AW38">
        <f t="shared" si="40"/>
        <v>18.445425613103225</v>
      </c>
      <c r="AX38">
        <f t="shared" si="41"/>
        <v>-5.0882811776192374E-2</v>
      </c>
      <c r="AY38">
        <f t="shared" si="42"/>
        <v>4.209487685193479</v>
      </c>
      <c r="AZ38">
        <f t="shared" si="43"/>
        <v>42.523708624239475</v>
      </c>
      <c r="BA38">
        <f t="shared" si="44"/>
        <v>17.002208990450413</v>
      </c>
      <c r="BB38">
        <f t="shared" si="45"/>
        <v>30.127716064453125</v>
      </c>
      <c r="BC38">
        <f t="shared" si="46"/>
        <v>4.2918041192711005</v>
      </c>
      <c r="BD38">
        <f t="shared" si="47"/>
        <v>5.1403799392596504E-2</v>
      </c>
      <c r="BE38">
        <f t="shared" si="48"/>
        <v>2.5264127210876905</v>
      </c>
      <c r="BF38">
        <f t="shared" si="49"/>
        <v>1.76539139818341</v>
      </c>
      <c r="BG38">
        <f t="shared" si="50"/>
        <v>3.2178566037390756E-2</v>
      </c>
      <c r="BH38">
        <f t="shared" si="51"/>
        <v>45.558215275804415</v>
      </c>
      <c r="BI38">
        <f t="shared" si="52"/>
        <v>0.92156157732629285</v>
      </c>
      <c r="BJ38">
        <f t="shared" si="53"/>
        <v>59.066940805017879</v>
      </c>
      <c r="BK38">
        <f t="shared" si="54"/>
        <v>499.1548681476807</v>
      </c>
      <c r="BL38">
        <f t="shared" si="55"/>
        <v>9.7788612939423043E-4</v>
      </c>
    </row>
    <row r="39" spans="1:64" x14ac:dyDescent="0.2">
      <c r="A39" s="1">
        <v>40</v>
      </c>
      <c r="B39" s="1" t="s">
        <v>162</v>
      </c>
      <c r="C39" s="1" t="s">
        <v>93</v>
      </c>
      <c r="D39" s="1" t="s">
        <v>163</v>
      </c>
      <c r="E39" s="1" t="s">
        <v>157</v>
      </c>
      <c r="F39" s="1" t="s">
        <v>85</v>
      </c>
      <c r="G39" s="1">
        <v>7511.4999992763624</v>
      </c>
      <c r="H39" s="1">
        <v>0</v>
      </c>
      <c r="I39">
        <f t="shared" si="28"/>
        <v>1.3848282233898095</v>
      </c>
      <c r="J39">
        <f t="shared" si="29"/>
        <v>5.1673594661508608E-2</v>
      </c>
      <c r="K39">
        <f t="shared" si="30"/>
        <v>443.12979909678552</v>
      </c>
      <c r="L39">
        <f t="shared" si="31"/>
        <v>0.86415430534539261</v>
      </c>
      <c r="M39">
        <f t="shared" si="32"/>
        <v>1.6177197188599042</v>
      </c>
      <c r="N39">
        <f t="shared" si="33"/>
        <v>29.45997428894043</v>
      </c>
      <c r="O39" s="1">
        <v>2</v>
      </c>
      <c r="P39">
        <f t="shared" si="34"/>
        <v>4.644859790802002</v>
      </c>
      <c r="Q39" s="1">
        <v>0</v>
      </c>
      <c r="R39">
        <f t="shared" si="35"/>
        <v>4.644859790802002</v>
      </c>
      <c r="S39" s="1">
        <v>30.264135360717773</v>
      </c>
      <c r="T39" s="1">
        <v>29.45997428894043</v>
      </c>
      <c r="U39" s="1">
        <v>30.391782760620117</v>
      </c>
      <c r="V39" s="1">
        <v>499.87042236328125</v>
      </c>
      <c r="W39" s="1">
        <v>499.14395141601562</v>
      </c>
      <c r="X39" s="1">
        <v>25.042625427246094</v>
      </c>
      <c r="Y39" s="1">
        <v>25.3795166015625</v>
      </c>
      <c r="Z39" s="1">
        <v>57.311069488525391</v>
      </c>
      <c r="AA39" s="1">
        <v>58.082057952880859</v>
      </c>
      <c r="AB39" s="1">
        <v>499.99676513671875</v>
      </c>
      <c r="AC39" s="1">
        <v>115.64512634277344</v>
      </c>
      <c r="AD39" s="1">
        <v>0.14648111164569855</v>
      </c>
      <c r="AE39" s="1">
        <v>98.991226196289062</v>
      </c>
      <c r="AF39" s="1">
        <v>-2.2387495040893555</v>
      </c>
      <c r="AG39" s="1">
        <v>0.22281484305858612</v>
      </c>
      <c r="AH39" s="1">
        <v>0.16087335348129272</v>
      </c>
      <c r="AI39" s="1">
        <v>3.0147104989737272E-3</v>
      </c>
      <c r="AJ39" s="1">
        <v>0.1746370792388916</v>
      </c>
      <c r="AK39" s="1">
        <v>3.0070370994508266E-3</v>
      </c>
      <c r="AL39" s="1">
        <v>0.5</v>
      </c>
      <c r="AM39" s="1">
        <v>-1.355140209197998</v>
      </c>
      <c r="AN39" s="1">
        <v>7.355140209197998</v>
      </c>
      <c r="AO39" s="1">
        <v>1</v>
      </c>
      <c r="AP39" s="1">
        <v>0</v>
      </c>
      <c r="AQ39" s="1">
        <v>0.15999999642372131</v>
      </c>
      <c r="AR39" s="1">
        <v>111115</v>
      </c>
      <c r="AS39">
        <f t="shared" si="36"/>
        <v>2.4999838256835933</v>
      </c>
      <c r="AT39">
        <f t="shared" si="37"/>
        <v>8.6415430534539264E-4</v>
      </c>
      <c r="AU39">
        <f t="shared" si="38"/>
        <v>302.60997428894041</v>
      </c>
      <c r="AV39">
        <f t="shared" si="39"/>
        <v>303.41413536071775</v>
      </c>
      <c r="AW39">
        <f t="shared" si="40"/>
        <v>18.503219801264549</v>
      </c>
      <c r="AX39">
        <f t="shared" si="41"/>
        <v>-3.7983013379461972E-2</v>
      </c>
      <c r="AY39">
        <f t="shared" si="42"/>
        <v>4.130069187517651</v>
      </c>
      <c r="AZ39">
        <f t="shared" si="43"/>
        <v>41.721568124918093</v>
      </c>
      <c r="BA39">
        <f t="shared" si="44"/>
        <v>16.342051523355593</v>
      </c>
      <c r="BB39">
        <f t="shared" si="45"/>
        <v>29.862054824829102</v>
      </c>
      <c r="BC39">
        <f t="shared" si="46"/>
        <v>4.2268086056782854</v>
      </c>
      <c r="BD39">
        <f t="shared" si="47"/>
        <v>5.1105056089312692E-2</v>
      </c>
      <c r="BE39">
        <f t="shared" si="48"/>
        <v>2.5123494686577468</v>
      </c>
      <c r="BF39">
        <f t="shared" si="49"/>
        <v>1.7144591370205386</v>
      </c>
      <c r="BG39">
        <f t="shared" si="50"/>
        <v>3.199125771531864E-2</v>
      </c>
      <c r="BH39">
        <f t="shared" si="51"/>
        <v>43.865962176706027</v>
      </c>
      <c r="BI39">
        <f t="shared" si="52"/>
        <v>0.88777956306928252</v>
      </c>
      <c r="BJ39">
        <f t="shared" si="53"/>
        <v>59.916835542184458</v>
      </c>
      <c r="BK39">
        <f t="shared" si="54"/>
        <v>498.74145958939937</v>
      </c>
      <c r="BL39">
        <f t="shared" si="55"/>
        <v>1.66367811056521E-3</v>
      </c>
    </row>
    <row r="40" spans="1:64" x14ac:dyDescent="0.2">
      <c r="A40" s="1">
        <v>41</v>
      </c>
      <c r="B40" s="1" t="s">
        <v>164</v>
      </c>
      <c r="C40" s="1" t="s">
        <v>93</v>
      </c>
      <c r="D40" s="1" t="s">
        <v>165</v>
      </c>
      <c r="E40" s="1" t="s">
        <v>157</v>
      </c>
      <c r="F40" s="1" t="s">
        <v>85</v>
      </c>
      <c r="G40" s="1">
        <v>7782.9999993108213</v>
      </c>
      <c r="H40" s="1">
        <v>0</v>
      </c>
      <c r="I40">
        <f t="shared" si="28"/>
        <v>1.9541125002554649</v>
      </c>
      <c r="J40">
        <f t="shared" si="29"/>
        <v>4.6038301383358897E-2</v>
      </c>
      <c r="K40">
        <f t="shared" si="30"/>
        <v>417.99716771380776</v>
      </c>
      <c r="L40">
        <f t="shared" si="31"/>
        <v>0.7846530943183696</v>
      </c>
      <c r="M40">
        <f t="shared" si="32"/>
        <v>1.6464126410077382</v>
      </c>
      <c r="N40">
        <f t="shared" si="33"/>
        <v>29.583929061889648</v>
      </c>
      <c r="O40" s="1">
        <v>2</v>
      </c>
      <c r="P40">
        <f t="shared" si="34"/>
        <v>4.644859790802002</v>
      </c>
      <c r="Q40" s="1">
        <v>0</v>
      </c>
      <c r="R40">
        <f t="shared" si="35"/>
        <v>4.644859790802002</v>
      </c>
      <c r="S40" s="1">
        <v>30.344717025756836</v>
      </c>
      <c r="T40" s="1">
        <v>29.583929061889648</v>
      </c>
      <c r="U40" s="1">
        <v>30.429519653320312</v>
      </c>
      <c r="V40" s="1">
        <v>500.034912109375</v>
      </c>
      <c r="W40" s="1">
        <v>499.09661865234375</v>
      </c>
      <c r="X40" s="1">
        <v>25.083484649658203</v>
      </c>
      <c r="Y40" s="1">
        <v>25.389377593994141</v>
      </c>
      <c r="Z40" s="1">
        <v>57.138866424560547</v>
      </c>
      <c r="AA40" s="1">
        <v>57.835674285888672</v>
      </c>
      <c r="AB40" s="1">
        <v>499.999267578125</v>
      </c>
      <c r="AC40" s="1">
        <v>114.9444580078125</v>
      </c>
      <c r="AD40" s="1">
        <v>0.10753444582223892</v>
      </c>
      <c r="AE40" s="1">
        <v>98.989105224609375</v>
      </c>
      <c r="AF40" s="1">
        <v>-2.1932127475738525</v>
      </c>
      <c r="AG40" s="1">
        <v>0.22359122335910797</v>
      </c>
      <c r="AH40" s="1">
        <v>3.9238061755895615E-2</v>
      </c>
      <c r="AI40" s="1">
        <v>2.1875048987567425E-3</v>
      </c>
      <c r="AJ40" s="1">
        <v>4.6980198472738266E-2</v>
      </c>
      <c r="AK40" s="1">
        <v>1.8981482135131955E-3</v>
      </c>
      <c r="AL40" s="1">
        <v>0.5</v>
      </c>
      <c r="AM40" s="1">
        <v>-1.355140209197998</v>
      </c>
      <c r="AN40" s="1">
        <v>7.355140209197998</v>
      </c>
      <c r="AO40" s="1">
        <v>1</v>
      </c>
      <c r="AP40" s="1">
        <v>0</v>
      </c>
      <c r="AQ40" s="1">
        <v>0.15999999642372131</v>
      </c>
      <c r="AR40" s="1">
        <v>111115</v>
      </c>
      <c r="AS40">
        <f t="shared" si="36"/>
        <v>2.4999963378906251</v>
      </c>
      <c r="AT40">
        <f t="shared" si="37"/>
        <v>7.8465309431836959E-4</v>
      </c>
      <c r="AU40">
        <f t="shared" si="38"/>
        <v>302.73392906188963</v>
      </c>
      <c r="AV40">
        <f t="shared" si="39"/>
        <v>303.49471702575681</v>
      </c>
      <c r="AW40">
        <f t="shared" si="40"/>
        <v>18.391112870176585</v>
      </c>
      <c r="AX40">
        <f t="shared" si="41"/>
        <v>-2.6992036117232186E-2</v>
      </c>
      <c r="AY40">
        <f t="shared" si="42"/>
        <v>4.159684411246964</v>
      </c>
      <c r="AZ40">
        <f t="shared" si="43"/>
        <v>42.021638662239752</v>
      </c>
      <c r="BA40">
        <f t="shared" si="44"/>
        <v>16.632261068245612</v>
      </c>
      <c r="BB40">
        <f t="shared" si="45"/>
        <v>29.964323043823242</v>
      </c>
      <c r="BC40">
        <f t="shared" si="46"/>
        <v>4.2517268162368707</v>
      </c>
      <c r="BD40">
        <f t="shared" si="47"/>
        <v>4.5586463557720364E-2</v>
      </c>
      <c r="BE40">
        <f t="shared" si="48"/>
        <v>2.5132717702392258</v>
      </c>
      <c r="BF40">
        <f t="shared" si="49"/>
        <v>1.7384550459976449</v>
      </c>
      <c r="BG40">
        <f t="shared" si="50"/>
        <v>2.8531792904927529E-2</v>
      </c>
      <c r="BH40">
        <f t="shared" si="51"/>
        <v>41.377165618410807</v>
      </c>
      <c r="BI40">
        <f t="shared" si="52"/>
        <v>0.83750751275871194</v>
      </c>
      <c r="BJ40">
        <f t="shared" si="53"/>
        <v>59.441170216716756</v>
      </c>
      <c r="BK40">
        <f t="shared" si="54"/>
        <v>498.52866784345844</v>
      </c>
      <c r="BL40">
        <f t="shared" si="55"/>
        <v>2.3299509384838921E-3</v>
      </c>
    </row>
    <row r="41" spans="1:64" x14ac:dyDescent="0.2">
      <c r="A41" s="1">
        <v>42</v>
      </c>
      <c r="B41" s="1" t="s">
        <v>166</v>
      </c>
      <c r="C41" s="1" t="s">
        <v>82</v>
      </c>
      <c r="D41" s="1" t="s">
        <v>167</v>
      </c>
      <c r="E41" s="1" t="s">
        <v>157</v>
      </c>
      <c r="F41" s="1" t="s">
        <v>85</v>
      </c>
      <c r="G41" s="1">
        <v>8036.9999993108213</v>
      </c>
      <c r="H41" s="1">
        <v>0</v>
      </c>
      <c r="I41">
        <f t="shared" si="28"/>
        <v>0.85098680824055084</v>
      </c>
      <c r="J41">
        <f t="shared" si="29"/>
        <v>1.5184615233265921E-2</v>
      </c>
      <c r="K41">
        <f t="shared" si="30"/>
        <v>396.80297259697068</v>
      </c>
      <c r="L41">
        <f t="shared" si="31"/>
        <v>0.27175828549578451</v>
      </c>
      <c r="M41">
        <f t="shared" si="32"/>
        <v>1.7164829768690688</v>
      </c>
      <c r="N41">
        <f t="shared" si="33"/>
        <v>29.95451545715332</v>
      </c>
      <c r="O41" s="1">
        <v>2</v>
      </c>
      <c r="P41">
        <f t="shared" si="34"/>
        <v>4.644859790802002</v>
      </c>
      <c r="Q41" s="1">
        <v>0</v>
      </c>
      <c r="R41">
        <f t="shared" si="35"/>
        <v>4.644859790802002</v>
      </c>
      <c r="S41" s="1">
        <v>30.632184982299805</v>
      </c>
      <c r="T41" s="1">
        <v>29.95451545715332</v>
      </c>
      <c r="U41" s="1">
        <v>30.679977416992188</v>
      </c>
      <c r="V41" s="1">
        <v>499.98709106445312</v>
      </c>
      <c r="W41" s="1">
        <v>499.5924072265625</v>
      </c>
      <c r="X41" s="1">
        <v>25.481559753417969</v>
      </c>
      <c r="Y41" s="1">
        <v>25.58747673034668</v>
      </c>
      <c r="Z41" s="1">
        <v>57.097732543945312</v>
      </c>
      <c r="AA41" s="1">
        <v>57.335063934326172</v>
      </c>
      <c r="AB41" s="1">
        <v>500.02310180664062</v>
      </c>
      <c r="AC41" s="1">
        <v>114.77439880371094</v>
      </c>
      <c r="AD41" s="1">
        <v>4.7862045466899872E-2</v>
      </c>
      <c r="AE41" s="1">
        <v>98.987823486328125</v>
      </c>
      <c r="AF41" s="1">
        <v>-2.28401780128479</v>
      </c>
      <c r="AG41" s="1">
        <v>0.22942875325679779</v>
      </c>
      <c r="AH41" s="1">
        <v>5.8393049985170364E-2</v>
      </c>
      <c r="AI41" s="1">
        <v>2.0789592526853085E-3</v>
      </c>
      <c r="AJ41" s="1">
        <v>2.4847837164998055E-2</v>
      </c>
      <c r="AK41" s="1">
        <v>2.9419201891869307E-3</v>
      </c>
      <c r="AL41" s="1">
        <v>0.75</v>
      </c>
      <c r="AM41" s="1">
        <v>-1.355140209197998</v>
      </c>
      <c r="AN41" s="1">
        <v>7.355140209197998</v>
      </c>
      <c r="AO41" s="1">
        <v>1</v>
      </c>
      <c r="AP41" s="1">
        <v>0</v>
      </c>
      <c r="AQ41" s="1">
        <v>0.15999999642372131</v>
      </c>
      <c r="AR41" s="1">
        <v>111115</v>
      </c>
      <c r="AS41">
        <f t="shared" si="36"/>
        <v>2.5001155090332032</v>
      </c>
      <c r="AT41">
        <f t="shared" si="37"/>
        <v>2.7175828549578449E-4</v>
      </c>
      <c r="AU41">
        <f t="shared" si="38"/>
        <v>303.1045154571533</v>
      </c>
      <c r="AV41">
        <f t="shared" si="39"/>
        <v>303.78218498229978</v>
      </c>
      <c r="AW41">
        <f t="shared" si="40"/>
        <v>18.363903398128514</v>
      </c>
      <c r="AX41">
        <f t="shared" si="41"/>
        <v>5.5403295193156683E-2</v>
      </c>
      <c r="AY41">
        <f t="shared" si="42"/>
        <v>4.2493316069131541</v>
      </c>
      <c r="AZ41">
        <f t="shared" si="43"/>
        <v>42.927821395123999</v>
      </c>
      <c r="BA41">
        <f t="shared" si="44"/>
        <v>17.340344664777319</v>
      </c>
      <c r="BB41">
        <f t="shared" si="45"/>
        <v>30.293350219726562</v>
      </c>
      <c r="BC41">
        <f t="shared" si="46"/>
        <v>4.3327667469553228</v>
      </c>
      <c r="BD41">
        <f t="shared" si="47"/>
        <v>1.5135136618966944E-2</v>
      </c>
      <c r="BE41">
        <f t="shared" si="48"/>
        <v>2.5328486300440853</v>
      </c>
      <c r="BF41">
        <f t="shared" si="49"/>
        <v>1.7999181169112375</v>
      </c>
      <c r="BG41">
        <f t="shared" si="50"/>
        <v>9.4638933224960933E-3</v>
      </c>
      <c r="BH41">
        <f t="shared" si="51"/>
        <v>39.278662610279227</v>
      </c>
      <c r="BI41">
        <f t="shared" si="52"/>
        <v>0.79425340909359066</v>
      </c>
      <c r="BJ41">
        <f t="shared" si="53"/>
        <v>58.309207200415393</v>
      </c>
      <c r="BK41">
        <f t="shared" si="54"/>
        <v>499.34507313191455</v>
      </c>
      <c r="BL41">
        <f t="shared" si="55"/>
        <v>9.9370893589271429E-4</v>
      </c>
    </row>
    <row r="42" spans="1:64" x14ac:dyDescent="0.2">
      <c r="A42" s="1">
        <v>43</v>
      </c>
      <c r="B42" s="1" t="s">
        <v>168</v>
      </c>
      <c r="C42" s="1" t="s">
        <v>82</v>
      </c>
      <c r="D42" s="1" t="s">
        <v>169</v>
      </c>
      <c r="E42" s="1" t="s">
        <v>170</v>
      </c>
      <c r="F42" s="1" t="s">
        <v>85</v>
      </c>
      <c r="G42" s="1">
        <v>8139.9999993108213</v>
      </c>
      <c r="H42" s="1">
        <v>0</v>
      </c>
      <c r="I42">
        <f t="shared" si="28"/>
        <v>1.505692499612669</v>
      </c>
      <c r="J42">
        <f t="shared" si="29"/>
        <v>5.8202644054084977E-2</v>
      </c>
      <c r="K42">
        <f t="shared" si="30"/>
        <v>444.39515436253481</v>
      </c>
      <c r="L42">
        <f t="shared" si="31"/>
        <v>0.99143165756900886</v>
      </c>
      <c r="M42">
        <f t="shared" si="32"/>
        <v>1.6488905141879551</v>
      </c>
      <c r="N42">
        <f t="shared" si="33"/>
        <v>29.811136245727539</v>
      </c>
      <c r="O42" s="1">
        <v>2</v>
      </c>
      <c r="P42">
        <f t="shared" si="34"/>
        <v>4.644859790802002</v>
      </c>
      <c r="Q42" s="1">
        <v>0</v>
      </c>
      <c r="R42">
        <f t="shared" si="35"/>
        <v>4.644859790802002</v>
      </c>
      <c r="S42" s="1">
        <v>30.588476181030273</v>
      </c>
      <c r="T42" s="1">
        <v>29.811136245727539</v>
      </c>
      <c r="U42" s="1">
        <v>30.658699035644531</v>
      </c>
      <c r="V42" s="1">
        <v>500.02825927734375</v>
      </c>
      <c r="W42" s="1">
        <v>499.22799682617188</v>
      </c>
      <c r="X42" s="1">
        <v>25.530727386474609</v>
      </c>
      <c r="Y42" s="1">
        <v>25.917024612426758</v>
      </c>
      <c r="Z42" s="1">
        <v>57.353057861328125</v>
      </c>
      <c r="AA42" s="1">
        <v>58.220851898193359</v>
      </c>
      <c r="AB42" s="1">
        <v>499.9967041015625</v>
      </c>
      <c r="AC42" s="1">
        <v>114.91706085205078</v>
      </c>
      <c r="AD42" s="1">
        <v>4.7254927456378937E-2</v>
      </c>
      <c r="AE42" s="1">
        <v>98.991264343261719</v>
      </c>
      <c r="AF42" s="1">
        <v>-2.2466840744018555</v>
      </c>
      <c r="AG42" s="1">
        <v>0.22411058843135834</v>
      </c>
      <c r="AH42" s="1">
        <v>3.2185453921556473E-2</v>
      </c>
      <c r="AI42" s="1">
        <v>2.3770038969814777E-3</v>
      </c>
      <c r="AJ42" s="1">
        <v>4.2799949645996094E-2</v>
      </c>
      <c r="AK42" s="1">
        <v>1.4000303344801068E-3</v>
      </c>
      <c r="AL42" s="1">
        <v>0.5</v>
      </c>
      <c r="AM42" s="1">
        <v>-1.355140209197998</v>
      </c>
      <c r="AN42" s="1">
        <v>7.355140209197998</v>
      </c>
      <c r="AO42" s="1">
        <v>1</v>
      </c>
      <c r="AP42" s="1">
        <v>0</v>
      </c>
      <c r="AQ42" s="1">
        <v>0.15999999642372131</v>
      </c>
      <c r="AR42" s="1">
        <v>111115</v>
      </c>
      <c r="AS42">
        <f t="shared" si="36"/>
        <v>2.4999835205078123</v>
      </c>
      <c r="AT42">
        <f t="shared" si="37"/>
        <v>9.9143165756900888E-4</v>
      </c>
      <c r="AU42">
        <f t="shared" si="38"/>
        <v>302.96113624572752</v>
      </c>
      <c r="AV42">
        <f t="shared" si="39"/>
        <v>303.73847618103025</v>
      </c>
      <c r="AW42">
        <f t="shared" si="40"/>
        <v>18.38672932535269</v>
      </c>
      <c r="AX42">
        <f t="shared" si="41"/>
        <v>-6.0918528951042453E-2</v>
      </c>
      <c r="AY42">
        <f t="shared" si="42"/>
        <v>4.2144495485875124</v>
      </c>
      <c r="AZ42">
        <f t="shared" si="43"/>
        <v>42.573954141786729</v>
      </c>
      <c r="BA42">
        <f t="shared" si="44"/>
        <v>16.656929529359971</v>
      </c>
      <c r="BB42">
        <f t="shared" si="45"/>
        <v>30.199806213378906</v>
      </c>
      <c r="BC42">
        <f t="shared" si="46"/>
        <v>4.3095909130313901</v>
      </c>
      <c r="BD42">
        <f t="shared" si="47"/>
        <v>5.7482358533361248E-2</v>
      </c>
      <c r="BE42">
        <f t="shared" si="48"/>
        <v>2.5655590343995573</v>
      </c>
      <c r="BF42">
        <f t="shared" si="49"/>
        <v>1.7440318786318327</v>
      </c>
      <c r="BG42">
        <f t="shared" si="50"/>
        <v>3.5990500280432214E-2</v>
      </c>
      <c r="BH42">
        <f t="shared" si="51"/>
        <v>43.991238198366275</v>
      </c>
      <c r="BI42">
        <f t="shared" si="52"/>
        <v>0.89016472871666785</v>
      </c>
      <c r="BJ42">
        <f t="shared" si="53"/>
        <v>59.989306419647278</v>
      </c>
      <c r="BK42">
        <f t="shared" si="54"/>
        <v>498.79037653922535</v>
      </c>
      <c r="BL42">
        <f t="shared" si="55"/>
        <v>1.8108899646327834E-3</v>
      </c>
    </row>
    <row r="43" spans="1:64" x14ac:dyDescent="0.2">
      <c r="A43" s="1">
        <v>44</v>
      </c>
      <c r="B43" s="1" t="s">
        <v>171</v>
      </c>
      <c r="C43" s="1" t="s">
        <v>82</v>
      </c>
      <c r="D43" s="1" t="s">
        <v>172</v>
      </c>
      <c r="E43" s="1" t="s">
        <v>170</v>
      </c>
      <c r="F43" s="1" t="s">
        <v>85</v>
      </c>
      <c r="G43" s="1">
        <v>8251.9999993108213</v>
      </c>
      <c r="H43" s="1">
        <v>0</v>
      </c>
      <c r="I43">
        <f t="shared" si="28"/>
        <v>0.49111646328513331</v>
      </c>
      <c r="J43">
        <f t="shared" si="29"/>
        <v>1.9206885322788567E-2</v>
      </c>
      <c r="K43">
        <f t="shared" si="30"/>
        <v>445.21311128157095</v>
      </c>
      <c r="L43">
        <f t="shared" si="31"/>
        <v>0.3385060335134355</v>
      </c>
      <c r="M43">
        <f t="shared" si="32"/>
        <v>1.6917735026409746</v>
      </c>
      <c r="N43">
        <f t="shared" si="33"/>
        <v>29.925033569335938</v>
      </c>
      <c r="O43" s="1">
        <v>2</v>
      </c>
      <c r="P43">
        <f t="shared" si="34"/>
        <v>4.644859790802002</v>
      </c>
      <c r="Q43" s="1">
        <v>0</v>
      </c>
      <c r="R43">
        <f t="shared" si="35"/>
        <v>4.644859790802002</v>
      </c>
      <c r="S43" s="1">
        <v>30.583789825439453</v>
      </c>
      <c r="T43" s="1">
        <v>29.925033569335938</v>
      </c>
      <c r="U43" s="1">
        <v>30.641244888305664</v>
      </c>
      <c r="V43" s="1">
        <v>499.90274047851562</v>
      </c>
      <c r="W43" s="1">
        <v>499.63864135742188</v>
      </c>
      <c r="X43" s="1">
        <v>25.631315231323242</v>
      </c>
      <c r="Y43" s="1">
        <v>25.763229370117188</v>
      </c>
      <c r="Z43" s="1">
        <v>57.595146179199219</v>
      </c>
      <c r="AA43" s="1">
        <v>57.891563415527344</v>
      </c>
      <c r="AB43" s="1">
        <v>499.99951171875</v>
      </c>
      <c r="AC43" s="1">
        <v>114.79969787597656</v>
      </c>
      <c r="AD43" s="1">
        <v>0.15309947729110718</v>
      </c>
      <c r="AE43" s="1">
        <v>98.992446899414062</v>
      </c>
      <c r="AF43" s="1">
        <v>-2.315298318862915</v>
      </c>
      <c r="AG43" s="1">
        <v>0.2247205525636673</v>
      </c>
      <c r="AH43" s="1">
        <v>2.7519391849637032E-2</v>
      </c>
      <c r="AI43" s="1">
        <v>2.2504029329866171E-3</v>
      </c>
      <c r="AJ43" s="1">
        <v>2.3158784955739975E-2</v>
      </c>
      <c r="AK43" s="1">
        <v>2.6228090282529593E-3</v>
      </c>
      <c r="AL43" s="1">
        <v>0.75</v>
      </c>
      <c r="AM43" s="1">
        <v>-1.355140209197998</v>
      </c>
      <c r="AN43" s="1">
        <v>7.355140209197998</v>
      </c>
      <c r="AO43" s="1">
        <v>1</v>
      </c>
      <c r="AP43" s="1">
        <v>0</v>
      </c>
      <c r="AQ43" s="1">
        <v>0.15999999642372131</v>
      </c>
      <c r="AR43" s="1">
        <v>111115</v>
      </c>
      <c r="AS43">
        <f t="shared" si="36"/>
        <v>2.4999975585937495</v>
      </c>
      <c r="AT43">
        <f t="shared" si="37"/>
        <v>3.3850603351343549E-4</v>
      </c>
      <c r="AU43">
        <f t="shared" si="38"/>
        <v>303.07503356933591</v>
      </c>
      <c r="AV43">
        <f t="shared" si="39"/>
        <v>303.73378982543943</v>
      </c>
      <c r="AW43">
        <f t="shared" si="40"/>
        <v>18.367951249600537</v>
      </c>
      <c r="AX43">
        <f t="shared" si="41"/>
        <v>4.3322561633203284E-2</v>
      </c>
      <c r="AY43">
        <f t="shared" si="42"/>
        <v>4.2421386180197249</v>
      </c>
      <c r="AZ43">
        <f t="shared" si="43"/>
        <v>42.853154466725627</v>
      </c>
      <c r="BA43">
        <f t="shared" si="44"/>
        <v>17.08992509660844</v>
      </c>
      <c r="BB43">
        <f t="shared" si="45"/>
        <v>30.254411697387695</v>
      </c>
      <c r="BC43">
        <f t="shared" si="46"/>
        <v>4.3231064397853114</v>
      </c>
      <c r="BD43">
        <f t="shared" si="47"/>
        <v>1.9127790303480382E-2</v>
      </c>
      <c r="BE43">
        <f t="shared" si="48"/>
        <v>2.5503651153787503</v>
      </c>
      <c r="BF43">
        <f t="shared" si="49"/>
        <v>1.7727413244065611</v>
      </c>
      <c r="BG43">
        <f t="shared" si="50"/>
        <v>1.1961950060933334E-2</v>
      </c>
      <c r="BH43">
        <f t="shared" si="51"/>
        <v>44.072735277463835</v>
      </c>
      <c r="BI43">
        <f t="shared" si="52"/>
        <v>0.89107021440938339</v>
      </c>
      <c r="BJ43">
        <f t="shared" si="53"/>
        <v>58.873033798712946</v>
      </c>
      <c r="BK43">
        <f t="shared" si="54"/>
        <v>499.49590137057709</v>
      </c>
      <c r="BL43">
        <f t="shared" si="55"/>
        <v>5.7885392177901016E-4</v>
      </c>
    </row>
    <row r="44" spans="1:64" x14ac:dyDescent="0.2">
      <c r="A44" s="1">
        <v>45</v>
      </c>
      <c r="B44" s="1" t="s">
        <v>173</v>
      </c>
      <c r="C44" s="1" t="s">
        <v>87</v>
      </c>
      <c r="D44" s="1" t="s">
        <v>174</v>
      </c>
      <c r="E44" s="1" t="s">
        <v>170</v>
      </c>
      <c r="F44" s="1" t="s">
        <v>85</v>
      </c>
      <c r="G44" s="1">
        <v>8428.9999993108213</v>
      </c>
      <c r="H44" s="1">
        <v>0</v>
      </c>
      <c r="I44">
        <f t="shared" si="28"/>
        <v>1.9279836520799287</v>
      </c>
      <c r="J44">
        <f t="shared" si="29"/>
        <v>1.6173779248740652E-2</v>
      </c>
      <c r="K44">
        <f t="shared" si="30"/>
        <v>296.49924271315768</v>
      </c>
      <c r="L44">
        <f t="shared" si="31"/>
        <v>0.28756399282671852</v>
      </c>
      <c r="M44">
        <f t="shared" si="32"/>
        <v>1.705258601038361</v>
      </c>
      <c r="N44">
        <f t="shared" si="33"/>
        <v>30.021884918212891</v>
      </c>
      <c r="O44" s="1">
        <v>2</v>
      </c>
      <c r="P44">
        <f t="shared" si="34"/>
        <v>4.644859790802002</v>
      </c>
      <c r="Q44" s="1">
        <v>0</v>
      </c>
      <c r="R44">
        <f t="shared" si="35"/>
        <v>4.644859790802002</v>
      </c>
      <c r="S44" s="1">
        <v>30.685768127441406</v>
      </c>
      <c r="T44" s="1">
        <v>30.021884918212891</v>
      </c>
      <c r="U44" s="1">
        <v>30.7261962890625</v>
      </c>
      <c r="V44" s="1">
        <v>499.97412109375</v>
      </c>
      <c r="W44" s="1">
        <v>499.1455078125</v>
      </c>
      <c r="X44" s="1">
        <v>25.754409790039062</v>
      </c>
      <c r="Y44" s="1">
        <v>25.866460800170898</v>
      </c>
      <c r="Z44" s="1">
        <v>57.534542083740234</v>
      </c>
      <c r="AA44" s="1">
        <v>57.784866333007812</v>
      </c>
      <c r="AB44" s="1">
        <v>499.99679565429688</v>
      </c>
      <c r="AC44" s="1">
        <v>114.56478118896484</v>
      </c>
      <c r="AD44" s="1">
        <v>6.590539962053299E-2</v>
      </c>
      <c r="AE44" s="1">
        <v>98.991111755371094</v>
      </c>
      <c r="AF44" s="1">
        <v>-2.4024457931518555</v>
      </c>
      <c r="AG44" s="1">
        <v>0.22863833606243134</v>
      </c>
      <c r="AH44" s="1">
        <v>0.15564899146556854</v>
      </c>
      <c r="AI44" s="1">
        <v>1.3836647849529982E-3</v>
      </c>
      <c r="AJ44" s="1">
        <v>0.18291470408439636</v>
      </c>
      <c r="AK44" s="1">
        <v>1.8661973299458623E-3</v>
      </c>
      <c r="AL44" s="1">
        <v>0.75</v>
      </c>
      <c r="AM44" s="1">
        <v>-1.355140209197998</v>
      </c>
      <c r="AN44" s="1">
        <v>7.355140209197998</v>
      </c>
      <c r="AO44" s="1">
        <v>1</v>
      </c>
      <c r="AP44" s="1">
        <v>0</v>
      </c>
      <c r="AQ44" s="1">
        <v>0.15999999642372131</v>
      </c>
      <c r="AR44" s="1">
        <v>111115</v>
      </c>
      <c r="AS44">
        <f t="shared" si="36"/>
        <v>2.4999839782714841</v>
      </c>
      <c r="AT44">
        <f t="shared" si="37"/>
        <v>2.8756399282671853E-4</v>
      </c>
      <c r="AU44">
        <f t="shared" si="38"/>
        <v>303.17188491821287</v>
      </c>
      <c r="AV44">
        <f t="shared" si="39"/>
        <v>303.83576812744138</v>
      </c>
      <c r="AW44">
        <f t="shared" si="40"/>
        <v>18.33036458051879</v>
      </c>
      <c r="AX44">
        <f t="shared" si="41"/>
        <v>5.2003334081108861E-2</v>
      </c>
      <c r="AY44">
        <f t="shared" si="42"/>
        <v>4.2658083128240039</v>
      </c>
      <c r="AZ44">
        <f t="shared" si="43"/>
        <v>43.092841742860294</v>
      </c>
      <c r="BA44">
        <f t="shared" si="44"/>
        <v>17.226380942689396</v>
      </c>
      <c r="BB44">
        <f t="shared" si="45"/>
        <v>30.353826522827148</v>
      </c>
      <c r="BC44">
        <f t="shared" si="46"/>
        <v>4.3478076832756578</v>
      </c>
      <c r="BD44">
        <f t="shared" si="47"/>
        <v>1.6117656259868003E-2</v>
      </c>
      <c r="BE44">
        <f t="shared" si="48"/>
        <v>2.5605497117856428</v>
      </c>
      <c r="BF44">
        <f t="shared" si="49"/>
        <v>1.787257971490015</v>
      </c>
      <c r="BG44">
        <f t="shared" si="50"/>
        <v>1.0078562473110911E-2</v>
      </c>
      <c r="BH44">
        <f t="shared" si="51"/>
        <v>29.350789670801092</v>
      </c>
      <c r="BI44">
        <f t="shared" si="52"/>
        <v>0.59401364546495172</v>
      </c>
      <c r="BJ44">
        <f t="shared" si="53"/>
        <v>58.741079634592317</v>
      </c>
      <c r="BK44">
        <f t="shared" si="54"/>
        <v>498.5851511930253</v>
      </c>
      <c r="BL44">
        <f t="shared" si="55"/>
        <v>2.2714643821627615E-3</v>
      </c>
    </row>
    <row r="45" spans="1:64" x14ac:dyDescent="0.2">
      <c r="A45" s="1">
        <v>46</v>
      </c>
      <c r="B45" s="1" t="s">
        <v>175</v>
      </c>
      <c r="C45" s="1" t="s">
        <v>87</v>
      </c>
      <c r="D45" s="1" t="s">
        <v>176</v>
      </c>
      <c r="E45" s="1" t="s">
        <v>170</v>
      </c>
      <c r="F45" s="1" t="s">
        <v>85</v>
      </c>
      <c r="G45" s="1">
        <v>8535.9999992419034</v>
      </c>
      <c r="H45" s="1">
        <v>0</v>
      </c>
      <c r="I45">
        <f t="shared" si="28"/>
        <v>0.48147251896964099</v>
      </c>
      <c r="J45">
        <f t="shared" si="29"/>
        <v>2.0572355802198804E-2</v>
      </c>
      <c r="K45">
        <f t="shared" si="30"/>
        <v>448.77088070383502</v>
      </c>
      <c r="L45">
        <f t="shared" si="31"/>
        <v>0.36081404422642271</v>
      </c>
      <c r="M45">
        <f t="shared" si="32"/>
        <v>1.6838061287916961</v>
      </c>
      <c r="N45">
        <f t="shared" si="33"/>
        <v>29.95244026184082</v>
      </c>
      <c r="O45" s="1">
        <v>2</v>
      </c>
      <c r="P45">
        <f t="shared" si="34"/>
        <v>4.644859790802002</v>
      </c>
      <c r="Q45" s="1">
        <v>0</v>
      </c>
      <c r="R45">
        <f t="shared" si="35"/>
        <v>4.644859790802002</v>
      </c>
      <c r="S45" s="1">
        <v>30.671764373779297</v>
      </c>
      <c r="T45" s="1">
        <v>29.95244026184082</v>
      </c>
      <c r="U45" s="1">
        <v>30.714515686035156</v>
      </c>
      <c r="V45" s="1">
        <v>499.98251342773438</v>
      </c>
      <c r="W45" s="1">
        <v>499.71780395507812</v>
      </c>
      <c r="X45" s="1">
        <v>25.771751403808594</v>
      </c>
      <c r="Y45" s="1">
        <v>25.912336349487305</v>
      </c>
      <c r="Z45" s="1">
        <v>57.617763519287109</v>
      </c>
      <c r="AA45" s="1">
        <v>57.93206787109375</v>
      </c>
      <c r="AB45" s="1">
        <v>500.0030517578125</v>
      </c>
      <c r="AC45" s="1">
        <v>114.77858734130859</v>
      </c>
      <c r="AD45" s="1">
        <v>8.7065406143665314E-2</v>
      </c>
      <c r="AE45" s="1">
        <v>98.988327026367188</v>
      </c>
      <c r="AF45" s="1">
        <v>-2.1805129051208496</v>
      </c>
      <c r="AG45" s="1">
        <v>0.22791688144207001</v>
      </c>
      <c r="AH45" s="1">
        <v>3.3764712512493134E-2</v>
      </c>
      <c r="AI45" s="1">
        <v>6.3316603191196918E-3</v>
      </c>
      <c r="AJ45" s="1">
        <v>1.8985176458954811E-2</v>
      </c>
      <c r="AK45" s="1">
        <v>3.4912039991468191E-3</v>
      </c>
      <c r="AL45" s="1">
        <v>0.75</v>
      </c>
      <c r="AM45" s="1">
        <v>-1.355140209197998</v>
      </c>
      <c r="AN45" s="1">
        <v>7.355140209197998</v>
      </c>
      <c r="AO45" s="1">
        <v>1</v>
      </c>
      <c r="AP45" s="1">
        <v>0</v>
      </c>
      <c r="AQ45" s="1">
        <v>0.15999999642372131</v>
      </c>
      <c r="AR45" s="1">
        <v>111115</v>
      </c>
      <c r="AS45">
        <f t="shared" si="36"/>
        <v>2.5000152587890625</v>
      </c>
      <c r="AT45">
        <f t="shared" si="37"/>
        <v>3.608140442264227E-4</v>
      </c>
      <c r="AU45">
        <f t="shared" si="38"/>
        <v>303.1024402618408</v>
      </c>
      <c r="AV45">
        <f t="shared" si="39"/>
        <v>303.82176437377927</v>
      </c>
      <c r="AW45">
        <f t="shared" si="40"/>
        <v>18.364573564129159</v>
      </c>
      <c r="AX45">
        <f t="shared" si="41"/>
        <v>4.2356915390366727E-2</v>
      </c>
      <c r="AY45">
        <f t="shared" si="42"/>
        <v>4.2488249533719671</v>
      </c>
      <c r="AZ45">
        <f t="shared" si="43"/>
        <v>42.922484711154091</v>
      </c>
      <c r="BA45">
        <f t="shared" si="44"/>
        <v>17.010148361666786</v>
      </c>
      <c r="BB45">
        <f t="shared" si="45"/>
        <v>30.312102317810059</v>
      </c>
      <c r="BC45">
        <f t="shared" si="46"/>
        <v>4.3374256852523967</v>
      </c>
      <c r="BD45">
        <f t="shared" si="47"/>
        <v>2.04816414139164E-2</v>
      </c>
      <c r="BE45">
        <f t="shared" si="48"/>
        <v>2.565018824580271</v>
      </c>
      <c r="BF45">
        <f t="shared" si="49"/>
        <v>1.7724068606721257</v>
      </c>
      <c r="BG45">
        <f t="shared" si="50"/>
        <v>1.2809145212927232E-2</v>
      </c>
      <c r="BH45">
        <f t="shared" si="51"/>
        <v>44.423078699022035</v>
      </c>
      <c r="BI45">
        <f t="shared" si="52"/>
        <v>0.89804861294110916</v>
      </c>
      <c r="BJ45">
        <f t="shared" si="53"/>
        <v>59.138476781352523</v>
      </c>
      <c r="BK45">
        <f t="shared" si="54"/>
        <v>499.57786692147891</v>
      </c>
      <c r="BL45">
        <f t="shared" si="55"/>
        <v>5.6995221904858231E-4</v>
      </c>
    </row>
    <row r="46" spans="1:64" x14ac:dyDescent="0.2">
      <c r="A46" s="1">
        <v>47</v>
      </c>
      <c r="B46" s="1" t="s">
        <v>177</v>
      </c>
      <c r="C46" s="1" t="s">
        <v>87</v>
      </c>
      <c r="D46" s="1" t="s">
        <v>176</v>
      </c>
      <c r="E46" s="1" t="s">
        <v>170</v>
      </c>
      <c r="F46" s="1" t="s">
        <v>85</v>
      </c>
      <c r="G46" s="1">
        <v>8660.4999992763624</v>
      </c>
      <c r="H46" s="1">
        <v>0</v>
      </c>
      <c r="I46">
        <f t="shared" si="28"/>
        <v>0.60227714500390528</v>
      </c>
      <c r="J46">
        <f t="shared" si="29"/>
        <v>1.9651648877682823E-2</v>
      </c>
      <c r="K46">
        <f t="shared" si="30"/>
        <v>437.52097312913889</v>
      </c>
      <c r="L46">
        <f t="shared" si="31"/>
        <v>0.33780043686811501</v>
      </c>
      <c r="M46">
        <f t="shared" si="32"/>
        <v>1.6504927609377535</v>
      </c>
      <c r="N46">
        <f t="shared" si="33"/>
        <v>29.749290466308594</v>
      </c>
      <c r="O46" s="1">
        <v>2</v>
      </c>
      <c r="P46">
        <f t="shared" si="34"/>
        <v>4.644859790802002</v>
      </c>
      <c r="Q46" s="1">
        <v>0</v>
      </c>
      <c r="R46">
        <f t="shared" si="35"/>
        <v>4.644859790802002</v>
      </c>
      <c r="S46" s="1">
        <v>30.481365203857422</v>
      </c>
      <c r="T46" s="1">
        <v>29.749290466308594</v>
      </c>
      <c r="U46" s="1">
        <v>30.556638717651367</v>
      </c>
      <c r="V46" s="1">
        <v>499.97781372070312</v>
      </c>
      <c r="W46" s="1">
        <v>499.66937255859375</v>
      </c>
      <c r="X46" s="1">
        <v>25.618915557861328</v>
      </c>
      <c r="Y46" s="1">
        <v>25.75056266784668</v>
      </c>
      <c r="Z46" s="1">
        <v>57.902820587158203</v>
      </c>
      <c r="AA46" s="1">
        <v>58.200363159179688</v>
      </c>
      <c r="AB46" s="1">
        <v>499.97586059570312</v>
      </c>
      <c r="AC46" s="1">
        <v>115.53543090820312</v>
      </c>
      <c r="AD46" s="1">
        <v>0.1260560005903244</v>
      </c>
      <c r="AE46" s="1">
        <v>98.987655639648438</v>
      </c>
      <c r="AF46" s="1">
        <v>-2.2542967796325684</v>
      </c>
      <c r="AG46" s="1">
        <v>0.22748705744743347</v>
      </c>
      <c r="AH46" s="1">
        <v>3.8119800388813019E-2</v>
      </c>
      <c r="AI46" s="1">
        <v>6.8822856992483139E-3</v>
      </c>
      <c r="AJ46" s="1">
        <v>3.5926312208175659E-2</v>
      </c>
      <c r="AK46" s="1">
        <v>6.5094195306301117E-3</v>
      </c>
      <c r="AL46" s="1">
        <v>0.75</v>
      </c>
      <c r="AM46" s="1">
        <v>-1.355140209197998</v>
      </c>
      <c r="AN46" s="1">
        <v>7.355140209197998</v>
      </c>
      <c r="AO46" s="1">
        <v>1</v>
      </c>
      <c r="AP46" s="1">
        <v>0</v>
      </c>
      <c r="AQ46" s="1">
        <v>0.15999999642372131</v>
      </c>
      <c r="AR46" s="1">
        <v>111115</v>
      </c>
      <c r="AS46">
        <f t="shared" si="36"/>
        <v>2.4998793029785156</v>
      </c>
      <c r="AT46">
        <f t="shared" si="37"/>
        <v>3.3780043686811501E-4</v>
      </c>
      <c r="AU46">
        <f t="shared" si="38"/>
        <v>302.89929046630857</v>
      </c>
      <c r="AV46">
        <f t="shared" si="39"/>
        <v>303.6313652038574</v>
      </c>
      <c r="AW46">
        <f t="shared" si="40"/>
        <v>18.485668532125601</v>
      </c>
      <c r="AX46">
        <f t="shared" si="41"/>
        <v>4.7210110879806547E-2</v>
      </c>
      <c r="AY46">
        <f t="shared" si="42"/>
        <v>4.1994805908297472</v>
      </c>
      <c r="AZ46">
        <f t="shared" si="43"/>
        <v>42.424285772737214</v>
      </c>
      <c r="BA46">
        <f t="shared" si="44"/>
        <v>16.673723104890534</v>
      </c>
      <c r="BB46">
        <f t="shared" si="45"/>
        <v>30.115327835083008</v>
      </c>
      <c r="BC46">
        <f t="shared" si="46"/>
        <v>4.28875402299433</v>
      </c>
      <c r="BD46">
        <f t="shared" si="47"/>
        <v>1.9568856218986234E-2</v>
      </c>
      <c r="BE46">
        <f t="shared" si="48"/>
        <v>2.5489878298919937</v>
      </c>
      <c r="BF46">
        <f t="shared" si="49"/>
        <v>1.7397661931023363</v>
      </c>
      <c r="BG46">
        <f t="shared" si="50"/>
        <v>1.2237946690295388E-2</v>
      </c>
      <c r="BH46">
        <f t="shared" si="51"/>
        <v>43.309175423231082</v>
      </c>
      <c r="BI46">
        <f t="shared" si="52"/>
        <v>0.87562095489019187</v>
      </c>
      <c r="BJ46">
        <f t="shared" si="53"/>
        <v>59.48212395461254</v>
      </c>
      <c r="BK46">
        <f t="shared" si="54"/>
        <v>499.49432440162559</v>
      </c>
      <c r="BL46">
        <f t="shared" si="55"/>
        <v>7.1721983702355469E-4</v>
      </c>
    </row>
    <row r="47" spans="1:64" x14ac:dyDescent="0.2">
      <c r="A47" s="1">
        <v>48</v>
      </c>
      <c r="B47" s="1" t="s">
        <v>178</v>
      </c>
      <c r="C47" s="1" t="s">
        <v>87</v>
      </c>
      <c r="D47" s="1" t="s">
        <v>176</v>
      </c>
      <c r="E47" s="1" t="s">
        <v>170</v>
      </c>
      <c r="F47" s="1" t="s">
        <v>85</v>
      </c>
      <c r="G47" s="1">
        <v>8766.9999993108213</v>
      </c>
      <c r="H47" s="1">
        <v>0</v>
      </c>
      <c r="I47">
        <f t="shared" si="28"/>
        <v>0.76946750156438493</v>
      </c>
      <c r="J47">
        <f t="shared" si="29"/>
        <v>2.7729265235365206E-2</v>
      </c>
      <c r="K47">
        <f t="shared" si="30"/>
        <v>442.30125466639419</v>
      </c>
      <c r="L47">
        <f t="shared" si="31"/>
        <v>0.46378070062277155</v>
      </c>
      <c r="M47">
        <f t="shared" si="32"/>
        <v>1.6093107224772298</v>
      </c>
      <c r="N47">
        <f t="shared" si="33"/>
        <v>29.499858856201172</v>
      </c>
      <c r="O47" s="1">
        <v>2</v>
      </c>
      <c r="P47">
        <f t="shared" si="34"/>
        <v>4.644859790802002</v>
      </c>
      <c r="Q47" s="1">
        <v>0</v>
      </c>
      <c r="R47">
        <f t="shared" si="35"/>
        <v>4.644859790802002</v>
      </c>
      <c r="S47" s="1">
        <v>30.272087097167969</v>
      </c>
      <c r="T47" s="1">
        <v>29.499858856201172</v>
      </c>
      <c r="U47" s="1">
        <v>30.397224426269531</v>
      </c>
      <c r="V47" s="1">
        <v>499.99478149414062</v>
      </c>
      <c r="W47" s="1">
        <v>499.59429931640625</v>
      </c>
      <c r="X47" s="1">
        <v>25.381622314453125</v>
      </c>
      <c r="Y47" s="1">
        <v>25.562398910522461</v>
      </c>
      <c r="Z47" s="1">
        <v>58.056148529052734</v>
      </c>
      <c r="AA47" s="1">
        <v>58.469646453857422</v>
      </c>
      <c r="AB47" s="1">
        <v>499.98214721679688</v>
      </c>
      <c r="AC47" s="1">
        <v>115.73676300048828</v>
      </c>
      <c r="AD47" s="1">
        <v>9.5762968063354492E-2</v>
      </c>
      <c r="AE47" s="1">
        <v>98.983963012695312</v>
      </c>
      <c r="AF47" s="1">
        <v>-2.3620436191558838</v>
      </c>
      <c r="AG47" s="1">
        <v>0.22547852993011475</v>
      </c>
      <c r="AH47" s="1">
        <v>4.5005977153778076E-2</v>
      </c>
      <c r="AI47" s="1">
        <v>5.7644839398562908E-3</v>
      </c>
      <c r="AJ47" s="1">
        <v>7.2227314114570618E-2</v>
      </c>
      <c r="AK47" s="1">
        <v>4.7859940677881241E-3</v>
      </c>
      <c r="AL47" s="1">
        <v>0.75</v>
      </c>
      <c r="AM47" s="1">
        <v>-1.355140209197998</v>
      </c>
      <c r="AN47" s="1">
        <v>7.355140209197998</v>
      </c>
      <c r="AO47" s="1">
        <v>1</v>
      </c>
      <c r="AP47" s="1">
        <v>0</v>
      </c>
      <c r="AQ47" s="1">
        <v>0.15999999642372131</v>
      </c>
      <c r="AR47" s="1">
        <v>111115</v>
      </c>
      <c r="AS47">
        <f t="shared" si="36"/>
        <v>2.4999107360839843</v>
      </c>
      <c r="AT47">
        <f t="shared" si="37"/>
        <v>4.6378070062277156E-4</v>
      </c>
      <c r="AU47">
        <f t="shared" si="38"/>
        <v>302.64985885620115</v>
      </c>
      <c r="AV47">
        <f t="shared" si="39"/>
        <v>303.42208709716795</v>
      </c>
      <c r="AW47">
        <f t="shared" si="40"/>
        <v>18.517881666171206</v>
      </c>
      <c r="AX47">
        <f t="shared" si="41"/>
        <v>2.7921468781779285E-2</v>
      </c>
      <c r="AY47">
        <f t="shared" si="42"/>
        <v>4.139578270752148</v>
      </c>
      <c r="AZ47">
        <f t="shared" si="43"/>
        <v>41.820696451820396</v>
      </c>
      <c r="BA47">
        <f t="shared" si="44"/>
        <v>16.258297541297935</v>
      </c>
      <c r="BB47">
        <f t="shared" si="45"/>
        <v>29.88597297668457</v>
      </c>
      <c r="BC47">
        <f t="shared" si="46"/>
        <v>4.2326249621312346</v>
      </c>
      <c r="BD47">
        <f t="shared" si="47"/>
        <v>2.7564707183871304E-2</v>
      </c>
      <c r="BE47">
        <f t="shared" si="48"/>
        <v>2.5302675482749182</v>
      </c>
      <c r="BF47">
        <f t="shared" si="49"/>
        <v>1.7023574138563164</v>
      </c>
      <c r="BG47">
        <f t="shared" si="50"/>
        <v>1.7242651312544377E-2</v>
      </c>
      <c r="BH47">
        <f t="shared" si="51"/>
        <v>43.780731032367093</v>
      </c>
      <c r="BI47">
        <f t="shared" si="52"/>
        <v>0.88532085988890186</v>
      </c>
      <c r="BJ47">
        <f t="shared" si="53"/>
        <v>60.007085979756333</v>
      </c>
      <c r="BK47">
        <f t="shared" si="54"/>
        <v>499.37065830808797</v>
      </c>
      <c r="BL47">
        <f t="shared" si="55"/>
        <v>9.2463387179059046E-4</v>
      </c>
    </row>
    <row r="48" spans="1:64" x14ac:dyDescent="0.2">
      <c r="A48" s="1">
        <v>49</v>
      </c>
      <c r="B48" s="1" t="s">
        <v>179</v>
      </c>
      <c r="C48" s="1" t="s">
        <v>93</v>
      </c>
      <c r="D48" s="1" t="s">
        <v>180</v>
      </c>
      <c r="E48" s="1" t="s">
        <v>170</v>
      </c>
      <c r="F48" s="1" t="s">
        <v>85</v>
      </c>
      <c r="G48" s="1">
        <v>8939.9999993108213</v>
      </c>
      <c r="H48" s="1">
        <v>0</v>
      </c>
      <c r="I48">
        <f t="shared" si="28"/>
        <v>0.61082810194780479</v>
      </c>
      <c r="J48">
        <f t="shared" si="29"/>
        <v>9.1369574179145513E-3</v>
      </c>
      <c r="K48">
        <f t="shared" si="30"/>
        <v>380.45341710754946</v>
      </c>
      <c r="L48">
        <f t="shared" si="31"/>
        <v>0.15532858392775392</v>
      </c>
      <c r="M48">
        <f t="shared" si="32"/>
        <v>1.6294932112415963</v>
      </c>
      <c r="N48">
        <f t="shared" si="33"/>
        <v>29.453758239746094</v>
      </c>
      <c r="O48" s="1">
        <v>2</v>
      </c>
      <c r="P48">
        <f t="shared" si="34"/>
        <v>4.644859790802002</v>
      </c>
      <c r="Q48" s="1">
        <v>0</v>
      </c>
      <c r="R48">
        <f t="shared" si="35"/>
        <v>4.644859790802002</v>
      </c>
      <c r="S48" s="1">
        <v>30.136196136474609</v>
      </c>
      <c r="T48" s="1">
        <v>29.453758239746094</v>
      </c>
      <c r="U48" s="1">
        <v>30.24432373046875</v>
      </c>
      <c r="V48" s="1">
        <v>499.86160278320312</v>
      </c>
      <c r="W48" s="1">
        <v>499.58624267578125</v>
      </c>
      <c r="X48" s="1">
        <v>25.188438415527344</v>
      </c>
      <c r="Y48" s="1">
        <v>25.248998641967773</v>
      </c>
      <c r="Z48" s="1">
        <v>58.061569213867188</v>
      </c>
      <c r="AA48" s="1">
        <v>58.201164245605469</v>
      </c>
      <c r="AB48" s="1">
        <v>500.02023315429688</v>
      </c>
      <c r="AC48" s="1">
        <v>115.44789886474609</v>
      </c>
      <c r="AD48" s="1">
        <v>6.9020859897136688E-2</v>
      </c>
      <c r="AE48" s="1">
        <v>98.978012084960938</v>
      </c>
      <c r="AF48" s="1">
        <v>-2.4614500999450684</v>
      </c>
      <c r="AG48" s="1">
        <v>0.22826202213764191</v>
      </c>
      <c r="AH48" s="1">
        <v>5.8430809527635574E-2</v>
      </c>
      <c r="AI48" s="1">
        <v>2.1147348452359438E-3</v>
      </c>
      <c r="AJ48" s="1">
        <v>4.5656170696020126E-2</v>
      </c>
      <c r="AK48" s="1">
        <v>2.3575897794216871E-3</v>
      </c>
      <c r="AL48" s="1">
        <v>0.75</v>
      </c>
      <c r="AM48" s="1">
        <v>-1.355140209197998</v>
      </c>
      <c r="AN48" s="1">
        <v>7.355140209197998</v>
      </c>
      <c r="AO48" s="1">
        <v>1</v>
      </c>
      <c r="AP48" s="1">
        <v>0</v>
      </c>
      <c r="AQ48" s="1">
        <v>0.15999999642372131</v>
      </c>
      <c r="AR48" s="1">
        <v>111115</v>
      </c>
      <c r="AS48">
        <f t="shared" si="36"/>
        <v>2.500101165771484</v>
      </c>
      <c r="AT48">
        <f t="shared" si="37"/>
        <v>1.5532858392775393E-4</v>
      </c>
      <c r="AU48">
        <f t="shared" si="38"/>
        <v>302.60375823974607</v>
      </c>
      <c r="AV48">
        <f t="shared" si="39"/>
        <v>303.28619613647459</v>
      </c>
      <c r="AW48">
        <f t="shared" si="40"/>
        <v>18.471663405485515</v>
      </c>
      <c r="AX48">
        <f t="shared" si="41"/>
        <v>7.5462417656736988E-2</v>
      </c>
      <c r="AY48">
        <f t="shared" si="42"/>
        <v>4.1285889039594448</v>
      </c>
      <c r="AZ48">
        <f t="shared" si="43"/>
        <v>41.71218250388317</v>
      </c>
      <c r="BA48">
        <f t="shared" si="44"/>
        <v>16.463183861915397</v>
      </c>
      <c r="BB48">
        <f t="shared" si="45"/>
        <v>29.794977188110352</v>
      </c>
      <c r="BC48">
        <f t="shared" si="46"/>
        <v>4.2105339800948105</v>
      </c>
      <c r="BD48">
        <f t="shared" si="47"/>
        <v>9.1190192895974839E-3</v>
      </c>
      <c r="BE48">
        <f t="shared" si="48"/>
        <v>2.4990956927178485</v>
      </c>
      <c r="BF48">
        <f t="shared" si="49"/>
        <v>1.711438287376962</v>
      </c>
      <c r="BG48">
        <f t="shared" si="50"/>
        <v>5.7009959747493658E-3</v>
      </c>
      <c r="BH48">
        <f t="shared" si="51"/>
        <v>37.656522916235716</v>
      </c>
      <c r="BI48">
        <f t="shared" si="52"/>
        <v>0.76153701725220246</v>
      </c>
      <c r="BJ48">
        <f t="shared" si="53"/>
        <v>59.244439706984629</v>
      </c>
      <c r="BK48">
        <f t="shared" si="54"/>
        <v>499.40870923564114</v>
      </c>
      <c r="BL48">
        <f t="shared" si="55"/>
        <v>7.2462029572062468E-4</v>
      </c>
    </row>
    <row r="49" spans="1:64" x14ac:dyDescent="0.2">
      <c r="A49" s="1">
        <v>50</v>
      </c>
      <c r="B49" s="1" t="s">
        <v>181</v>
      </c>
      <c r="C49" s="1" t="s">
        <v>93</v>
      </c>
      <c r="D49" s="1" t="s">
        <v>182</v>
      </c>
      <c r="E49" s="1" t="s">
        <v>170</v>
      </c>
      <c r="F49" s="1" t="s">
        <v>85</v>
      </c>
      <c r="G49" s="1">
        <v>9324.9999993108213</v>
      </c>
      <c r="H49" s="1">
        <v>0</v>
      </c>
      <c r="I49">
        <f t="shared" si="28"/>
        <v>0.87986889615895292</v>
      </c>
      <c r="J49">
        <f t="shared" si="29"/>
        <v>3.194505008321466E-2</v>
      </c>
      <c r="K49">
        <f t="shared" si="30"/>
        <v>442.4879610518351</v>
      </c>
      <c r="L49">
        <f t="shared" si="31"/>
        <v>0.53357390864321208</v>
      </c>
      <c r="M49">
        <f t="shared" si="32"/>
        <v>1.6092537304004981</v>
      </c>
      <c r="N49">
        <f t="shared" si="33"/>
        <v>29.292331695556641</v>
      </c>
      <c r="O49" s="1">
        <v>2</v>
      </c>
      <c r="P49">
        <f t="shared" si="34"/>
        <v>4.644859790802002</v>
      </c>
      <c r="Q49" s="1">
        <v>0</v>
      </c>
      <c r="R49">
        <f t="shared" si="35"/>
        <v>4.644859790802002</v>
      </c>
      <c r="S49" s="1">
        <v>29.950721740722656</v>
      </c>
      <c r="T49" s="1">
        <v>29.292331695556641</v>
      </c>
      <c r="U49" s="1">
        <v>30.012643814086914</v>
      </c>
      <c r="V49" s="1">
        <v>499.93609619140625</v>
      </c>
      <c r="W49" s="1">
        <v>499.4775390625</v>
      </c>
      <c r="X49" s="1">
        <v>24.859775543212891</v>
      </c>
      <c r="Y49" s="1">
        <v>25.06785774230957</v>
      </c>
      <c r="Z49" s="1">
        <v>57.914909362792969</v>
      </c>
      <c r="AA49" s="1">
        <v>58.399669647216797</v>
      </c>
      <c r="AB49" s="1">
        <v>499.99313354492188</v>
      </c>
      <c r="AC49" s="1">
        <v>115.65133666992188</v>
      </c>
      <c r="AD49" s="1">
        <v>0.15920427441596985</v>
      </c>
      <c r="AE49" s="1">
        <v>98.973548889160156</v>
      </c>
      <c r="AF49" s="1">
        <v>-2.4220092296600342</v>
      </c>
      <c r="AG49" s="1">
        <v>0.23622119426727295</v>
      </c>
      <c r="AH49" s="1">
        <v>2.5055050849914551E-2</v>
      </c>
      <c r="AI49" s="1">
        <v>8.0186370760202408E-3</v>
      </c>
      <c r="AJ49" s="1">
        <v>3.6071848124265671E-2</v>
      </c>
      <c r="AK49" s="1">
        <v>1.0565400123596191E-2</v>
      </c>
      <c r="AL49" s="1">
        <v>0.5</v>
      </c>
      <c r="AM49" s="1">
        <v>-1.355140209197998</v>
      </c>
      <c r="AN49" s="1">
        <v>7.355140209197998</v>
      </c>
      <c r="AO49" s="1">
        <v>1</v>
      </c>
      <c r="AP49" s="1">
        <v>0</v>
      </c>
      <c r="AQ49" s="1">
        <v>0.15999999642372131</v>
      </c>
      <c r="AR49" s="1">
        <v>111115</v>
      </c>
      <c r="AS49">
        <f t="shared" si="36"/>
        <v>2.4999656677246094</v>
      </c>
      <c r="AT49">
        <f t="shared" si="37"/>
        <v>5.3357390864321207E-4</v>
      </c>
      <c r="AU49">
        <f t="shared" si="38"/>
        <v>302.44233169555662</v>
      </c>
      <c r="AV49">
        <f t="shared" si="39"/>
        <v>303.10072174072263</v>
      </c>
      <c r="AW49">
        <f t="shared" si="40"/>
        <v>18.50421345358609</v>
      </c>
      <c r="AX49">
        <f t="shared" si="41"/>
        <v>1.0856919006268449E-2</v>
      </c>
      <c r="AY49">
        <f t="shared" si="42"/>
        <v>4.0903085742054861</v>
      </c>
      <c r="AZ49">
        <f t="shared" si="43"/>
        <v>41.327290171096081</v>
      </c>
      <c r="BA49">
        <f t="shared" si="44"/>
        <v>16.259432428786511</v>
      </c>
      <c r="BB49">
        <f t="shared" si="45"/>
        <v>29.621526718139648</v>
      </c>
      <c r="BC49">
        <f t="shared" si="46"/>
        <v>4.1687037393087802</v>
      </c>
      <c r="BD49">
        <f t="shared" si="47"/>
        <v>3.1726848499112226E-2</v>
      </c>
      <c r="BE49">
        <f t="shared" si="48"/>
        <v>2.481054843804988</v>
      </c>
      <c r="BF49">
        <f t="shared" si="49"/>
        <v>1.6876488955037923</v>
      </c>
      <c r="BG49">
        <f t="shared" si="50"/>
        <v>1.9848769590797816E-2</v>
      </c>
      <c r="BH49">
        <f t="shared" si="51"/>
        <v>43.7946038460286</v>
      </c>
      <c r="BI49">
        <f t="shared" si="52"/>
        <v>0.88590162008559559</v>
      </c>
      <c r="BJ49">
        <f t="shared" si="53"/>
        <v>59.583929925775593</v>
      </c>
      <c r="BK49">
        <f t="shared" si="54"/>
        <v>499.22181056620246</v>
      </c>
      <c r="BL49">
        <f t="shared" si="55"/>
        <v>1.050155372681825E-3</v>
      </c>
    </row>
    <row r="50" spans="1:64" x14ac:dyDescent="0.2">
      <c r="A50" s="1">
        <v>51</v>
      </c>
      <c r="B50" s="1" t="s">
        <v>183</v>
      </c>
      <c r="C50" s="1" t="s">
        <v>82</v>
      </c>
      <c r="D50" s="1" t="s">
        <v>184</v>
      </c>
      <c r="E50" s="1" t="s">
        <v>170</v>
      </c>
      <c r="F50" s="1" t="s">
        <v>85</v>
      </c>
      <c r="G50" s="1">
        <v>9558.4999992763624</v>
      </c>
      <c r="H50" s="1">
        <v>0</v>
      </c>
      <c r="I50">
        <f t="shared" si="28"/>
        <v>1.0316909538375996</v>
      </c>
      <c r="J50">
        <f t="shared" si="29"/>
        <v>1.9167771709051831E-2</v>
      </c>
      <c r="K50">
        <f t="shared" si="30"/>
        <v>400.57973083899816</v>
      </c>
      <c r="L50">
        <f t="shared" si="31"/>
        <v>0.33386271071739881</v>
      </c>
      <c r="M50">
        <f t="shared" si="32"/>
        <v>1.6738811566825524</v>
      </c>
      <c r="N50">
        <f t="shared" si="33"/>
        <v>29.337196350097656</v>
      </c>
      <c r="O50" s="1">
        <v>2</v>
      </c>
      <c r="P50">
        <f t="shared" si="34"/>
        <v>4.644859790802002</v>
      </c>
      <c r="Q50" s="1">
        <v>0</v>
      </c>
      <c r="R50">
        <f t="shared" si="35"/>
        <v>4.644859790802002</v>
      </c>
      <c r="S50" s="1">
        <v>29.937349319458008</v>
      </c>
      <c r="T50" s="1">
        <v>29.337196350097656</v>
      </c>
      <c r="U50" s="1">
        <v>29.997756958007812</v>
      </c>
      <c r="V50" s="1">
        <v>500.06982421875</v>
      </c>
      <c r="W50" s="1">
        <v>499.59042358398438</v>
      </c>
      <c r="X50" s="1">
        <v>24.392637252807617</v>
      </c>
      <c r="Y50" s="1">
        <v>24.522909164428711</v>
      </c>
      <c r="Z50" s="1">
        <v>56.868354797363281</v>
      </c>
      <c r="AA50" s="1">
        <v>57.172065734863281</v>
      </c>
      <c r="AB50" s="1">
        <v>499.99331665039062</v>
      </c>
      <c r="AC50" s="1">
        <v>115.43688201904297</v>
      </c>
      <c r="AD50" s="1">
        <v>5.3528595715761185E-2</v>
      </c>
      <c r="AE50" s="1">
        <v>98.970123291015625</v>
      </c>
      <c r="AF50" s="1">
        <v>-2.3512771129608154</v>
      </c>
      <c r="AG50" s="1">
        <v>0.2362409383058548</v>
      </c>
      <c r="AH50" s="1">
        <v>9.2449873685836792E-2</v>
      </c>
      <c r="AI50" s="1">
        <v>4.2942301370203495E-3</v>
      </c>
      <c r="AJ50" s="1">
        <v>0.10638763010501862</v>
      </c>
      <c r="AK50" s="1">
        <v>2.2263904102146626E-3</v>
      </c>
      <c r="AL50" s="1">
        <v>0.75</v>
      </c>
      <c r="AM50" s="1">
        <v>-1.355140209197998</v>
      </c>
      <c r="AN50" s="1">
        <v>7.355140209197998</v>
      </c>
      <c r="AO50" s="1">
        <v>1</v>
      </c>
      <c r="AP50" s="1">
        <v>0</v>
      </c>
      <c r="AQ50" s="1">
        <v>0.15999999642372131</v>
      </c>
      <c r="AR50" s="1">
        <v>111115</v>
      </c>
      <c r="AS50">
        <f t="shared" si="36"/>
        <v>2.4999665832519526</v>
      </c>
      <c r="AT50">
        <f t="shared" si="37"/>
        <v>3.3386271071739882E-4</v>
      </c>
      <c r="AU50">
        <f t="shared" si="38"/>
        <v>302.48719635009763</v>
      </c>
      <c r="AV50">
        <f t="shared" si="39"/>
        <v>303.08734931945799</v>
      </c>
      <c r="AW50">
        <f t="shared" si="40"/>
        <v>18.469900710212414</v>
      </c>
      <c r="AX50">
        <f t="shared" si="41"/>
        <v>4.1646998033484948E-2</v>
      </c>
      <c r="AY50">
        <f t="shared" si="42"/>
        <v>4.1009165001404391</v>
      </c>
      <c r="AZ50">
        <f t="shared" si="43"/>
        <v>41.435903723004806</v>
      </c>
      <c r="BA50">
        <f t="shared" si="44"/>
        <v>16.912994558576095</v>
      </c>
      <c r="BB50">
        <f t="shared" si="45"/>
        <v>29.637272834777832</v>
      </c>
      <c r="BC50">
        <f t="shared" si="46"/>
        <v>4.1724861479439994</v>
      </c>
      <c r="BD50">
        <f t="shared" si="47"/>
        <v>1.9088997845182872E-2</v>
      </c>
      <c r="BE50">
        <f t="shared" si="48"/>
        <v>2.4270353434578866</v>
      </c>
      <c r="BF50">
        <f t="shared" si="49"/>
        <v>1.7454508044861128</v>
      </c>
      <c r="BG50">
        <f t="shared" si="50"/>
        <v>1.1937676073160599E-2</v>
      </c>
      <c r="BH50">
        <f t="shared" si="51"/>
        <v>39.645425349017508</v>
      </c>
      <c r="BI50">
        <f t="shared" si="52"/>
        <v>0.80181627174776726</v>
      </c>
      <c r="BJ50">
        <f t="shared" si="53"/>
        <v>57.964185035262759</v>
      </c>
      <c r="BK50">
        <f t="shared" si="54"/>
        <v>499.29056893811565</v>
      </c>
      <c r="BL50">
        <f t="shared" si="55"/>
        <v>1.1977219092007597E-3</v>
      </c>
    </row>
    <row r="51" spans="1:64" x14ac:dyDescent="0.2">
      <c r="A51" s="1">
        <v>52</v>
      </c>
      <c r="B51" s="1" t="s">
        <v>185</v>
      </c>
      <c r="C51" s="1" t="s">
        <v>93</v>
      </c>
      <c r="D51" s="1" t="s">
        <v>186</v>
      </c>
      <c r="E51" s="1" t="s">
        <v>170</v>
      </c>
      <c r="F51" s="1" t="s">
        <v>85</v>
      </c>
      <c r="G51" s="1">
        <v>9702.4999992763624</v>
      </c>
      <c r="H51" s="1">
        <v>0</v>
      </c>
      <c r="I51">
        <f t="shared" si="28"/>
        <v>1.9843943896621281</v>
      </c>
      <c r="J51">
        <f t="shared" si="29"/>
        <v>3.110559926766613E-2</v>
      </c>
      <c r="K51">
        <f t="shared" si="30"/>
        <v>384.09843957613049</v>
      </c>
      <c r="L51">
        <f t="shared" si="31"/>
        <v>0.5450357090240876</v>
      </c>
      <c r="M51">
        <f t="shared" si="32"/>
        <v>1.6880768030346966</v>
      </c>
      <c r="N51">
        <f t="shared" si="33"/>
        <v>29.384637832641602</v>
      </c>
      <c r="O51" s="1">
        <v>2</v>
      </c>
      <c r="P51">
        <f t="shared" si="34"/>
        <v>4.644859790802002</v>
      </c>
      <c r="Q51" s="1">
        <v>0</v>
      </c>
      <c r="R51">
        <f t="shared" si="35"/>
        <v>4.644859790802002</v>
      </c>
      <c r="S51" s="1">
        <v>29.998323440551758</v>
      </c>
      <c r="T51" s="1">
        <v>29.384637832641602</v>
      </c>
      <c r="U51" s="1">
        <v>30.063920974731445</v>
      </c>
      <c r="V51" s="1">
        <v>500.11190795898438</v>
      </c>
      <c r="W51" s="1">
        <v>499.20932006835938</v>
      </c>
      <c r="X51" s="1">
        <v>24.281162261962891</v>
      </c>
      <c r="Y51" s="1">
        <v>24.49383544921875</v>
      </c>
      <c r="Z51" s="1">
        <v>56.408756256103516</v>
      </c>
      <c r="AA51" s="1">
        <v>56.90283203125</v>
      </c>
      <c r="AB51" s="1">
        <v>500.0025634765625</v>
      </c>
      <c r="AC51" s="1">
        <v>115.16854858398438</v>
      </c>
      <c r="AD51" s="1">
        <v>4.4441882520914078E-2</v>
      </c>
      <c r="AE51" s="1">
        <v>98.967063903808594</v>
      </c>
      <c r="AF51" s="1">
        <v>-2.3211073875427246</v>
      </c>
      <c r="AG51" s="1">
        <v>0.23830096423625946</v>
      </c>
      <c r="AH51" s="1">
        <v>2.6035025715827942E-2</v>
      </c>
      <c r="AI51" s="1">
        <v>2.8471730183809996E-3</v>
      </c>
      <c r="AJ51" s="1">
        <v>1.542032603174448E-2</v>
      </c>
      <c r="AK51" s="1">
        <v>1.9465403165668249E-3</v>
      </c>
      <c r="AL51" s="1">
        <v>0.75</v>
      </c>
      <c r="AM51" s="1">
        <v>-1.355140209197998</v>
      </c>
      <c r="AN51" s="1">
        <v>7.355140209197998</v>
      </c>
      <c r="AO51" s="1">
        <v>1</v>
      </c>
      <c r="AP51" s="1">
        <v>0</v>
      </c>
      <c r="AQ51" s="1">
        <v>0.15999999642372131</v>
      </c>
      <c r="AR51" s="1">
        <v>111115</v>
      </c>
      <c r="AS51">
        <f t="shared" si="36"/>
        <v>2.500012817382812</v>
      </c>
      <c r="AT51">
        <f t="shared" si="37"/>
        <v>5.4503570902408763E-4</v>
      </c>
      <c r="AU51">
        <f t="shared" si="38"/>
        <v>302.53463783264158</v>
      </c>
      <c r="AV51">
        <f t="shared" si="39"/>
        <v>303.14832344055174</v>
      </c>
      <c r="AW51">
        <f t="shared" si="40"/>
        <v>18.426967361562674</v>
      </c>
      <c r="AX51">
        <f t="shared" si="41"/>
        <v>6.616635115907799E-3</v>
      </c>
      <c r="AY51">
        <f t="shared" si="42"/>
        <v>4.1121597811869011</v>
      </c>
      <c r="AZ51">
        <f t="shared" si="43"/>
        <v>41.550790929634232</v>
      </c>
      <c r="BA51">
        <f t="shared" si="44"/>
        <v>17.056955480415482</v>
      </c>
      <c r="BB51">
        <f t="shared" si="45"/>
        <v>29.69148063659668</v>
      </c>
      <c r="BC51">
        <f t="shared" si="46"/>
        <v>4.1855304069845651</v>
      </c>
      <c r="BD51">
        <f t="shared" si="47"/>
        <v>3.0898677653606398E-2</v>
      </c>
      <c r="BE51">
        <f t="shared" si="48"/>
        <v>2.4240829781522044</v>
      </c>
      <c r="BF51">
        <f t="shared" si="49"/>
        <v>1.7614474288323607</v>
      </c>
      <c r="BG51">
        <f t="shared" si="50"/>
        <v>1.9330158154289356E-2</v>
      </c>
      <c r="BH51">
        <f t="shared" si="51"/>
        <v>38.01309481488407</v>
      </c>
      <c r="BI51">
        <f t="shared" si="52"/>
        <v>0.7694135989358809</v>
      </c>
      <c r="BJ51">
        <f t="shared" si="53"/>
        <v>57.82966131367597</v>
      </c>
      <c r="BK51">
        <f t="shared" si="54"/>
        <v>498.63256801411035</v>
      </c>
      <c r="BL51">
        <f t="shared" si="55"/>
        <v>2.3014312106398997E-3</v>
      </c>
    </row>
    <row r="52" spans="1:64" x14ac:dyDescent="0.2">
      <c r="A52" s="1">
        <v>53</v>
      </c>
      <c r="B52" s="1" t="s">
        <v>187</v>
      </c>
      <c r="C52" s="1" t="s">
        <v>87</v>
      </c>
      <c r="D52" s="1" t="s">
        <v>188</v>
      </c>
      <c r="E52" s="1" t="s">
        <v>170</v>
      </c>
      <c r="F52" s="1" t="s">
        <v>85</v>
      </c>
      <c r="G52" s="1">
        <v>9804.9999993108213</v>
      </c>
      <c r="H52" s="1">
        <v>0</v>
      </c>
      <c r="I52">
        <f t="shared" si="28"/>
        <v>1.5286328104273581</v>
      </c>
      <c r="J52">
        <f t="shared" si="29"/>
        <v>1.9154310734231638E-2</v>
      </c>
      <c r="K52">
        <f t="shared" si="30"/>
        <v>358.85545749741584</v>
      </c>
      <c r="L52">
        <f t="shared" si="31"/>
        <v>0.34249875895958143</v>
      </c>
      <c r="M52">
        <f t="shared" si="32"/>
        <v>1.7180105572546251</v>
      </c>
      <c r="N52">
        <f t="shared" si="33"/>
        <v>29.475372314453125</v>
      </c>
      <c r="O52" s="1">
        <v>2</v>
      </c>
      <c r="P52">
        <f t="shared" si="34"/>
        <v>4.644859790802002</v>
      </c>
      <c r="Q52" s="1">
        <v>0</v>
      </c>
      <c r="R52">
        <f t="shared" si="35"/>
        <v>4.644859790802002</v>
      </c>
      <c r="S52" s="1">
        <v>30.067722320556641</v>
      </c>
      <c r="T52" s="1">
        <v>29.475372314453125</v>
      </c>
      <c r="U52" s="1">
        <v>30.119895935058594</v>
      </c>
      <c r="V52" s="1">
        <v>499.99545288085938</v>
      </c>
      <c r="W52" s="1">
        <v>499.31558227539062</v>
      </c>
      <c r="X52" s="1">
        <v>24.277437210083008</v>
      </c>
      <c r="Y52" s="1">
        <v>24.411094665527344</v>
      </c>
      <c r="Z52" s="1">
        <v>56.171901702880859</v>
      </c>
      <c r="AA52" s="1">
        <v>56.481155395507812</v>
      </c>
      <c r="AB52" s="1">
        <v>499.99154663085938</v>
      </c>
      <c r="AC52" s="1">
        <v>115.19333648681641</v>
      </c>
      <c r="AD52" s="1">
        <v>2.6786332949995995E-2</v>
      </c>
      <c r="AE52" s="1">
        <v>98.960227966308594</v>
      </c>
      <c r="AF52" s="1">
        <v>-2.3540449142456055</v>
      </c>
      <c r="AG52" s="1">
        <v>0.24159571528434753</v>
      </c>
      <c r="AH52" s="1">
        <v>0.15094380080699921</v>
      </c>
      <c r="AI52" s="1">
        <v>2.4490475188940763E-3</v>
      </c>
      <c r="AJ52" s="1">
        <v>0.1425318717956543</v>
      </c>
      <c r="AK52" s="1">
        <v>1.5248075360432267E-3</v>
      </c>
      <c r="AL52" s="1">
        <v>0.5</v>
      </c>
      <c r="AM52" s="1">
        <v>-1.355140209197998</v>
      </c>
      <c r="AN52" s="1">
        <v>7.355140209197998</v>
      </c>
      <c r="AO52" s="1">
        <v>1</v>
      </c>
      <c r="AP52" s="1">
        <v>0</v>
      </c>
      <c r="AQ52" s="1">
        <v>0.15999999642372131</v>
      </c>
      <c r="AR52" s="1">
        <v>111115</v>
      </c>
      <c r="AS52">
        <f t="shared" si="36"/>
        <v>2.4999577331542966</v>
      </c>
      <c r="AT52">
        <f t="shared" si="37"/>
        <v>3.4249875895958143E-4</v>
      </c>
      <c r="AU52">
        <f t="shared" si="38"/>
        <v>302.6253723144531</v>
      </c>
      <c r="AV52">
        <f t="shared" si="39"/>
        <v>303.21772232055662</v>
      </c>
      <c r="AW52">
        <f t="shared" si="40"/>
        <v>18.430933425927151</v>
      </c>
      <c r="AX52">
        <f t="shared" si="41"/>
        <v>3.9724395593635997E-2</v>
      </c>
      <c r="AY52">
        <f t="shared" si="42"/>
        <v>4.1337380502623509</v>
      </c>
      <c r="AZ52">
        <f t="shared" si="43"/>
        <v>41.771711072348161</v>
      </c>
      <c r="BA52">
        <f t="shared" si="44"/>
        <v>17.360616406820817</v>
      </c>
      <c r="BB52">
        <f t="shared" si="45"/>
        <v>29.771547317504883</v>
      </c>
      <c r="BC52">
        <f t="shared" si="46"/>
        <v>4.2048622225391288</v>
      </c>
      <c r="BD52">
        <f t="shared" si="47"/>
        <v>1.907564724571803E-2</v>
      </c>
      <c r="BE52">
        <f t="shared" si="48"/>
        <v>2.4157274930077257</v>
      </c>
      <c r="BF52">
        <f t="shared" si="49"/>
        <v>1.7891347295314031</v>
      </c>
      <c r="BG52">
        <f t="shared" si="50"/>
        <v>1.1929322084289679E-2</v>
      </c>
      <c r="BH52">
        <f t="shared" si="51"/>
        <v>35.512417880898241</v>
      </c>
      <c r="BI52">
        <f t="shared" si="52"/>
        <v>0.71869468976334505</v>
      </c>
      <c r="BJ52">
        <f t="shared" si="53"/>
        <v>57.193451874027481</v>
      </c>
      <c r="BK52">
        <f t="shared" si="54"/>
        <v>498.87129452785439</v>
      </c>
      <c r="BL52">
        <f t="shared" si="55"/>
        <v>1.7525118810249559E-3</v>
      </c>
    </row>
    <row r="53" spans="1:64" x14ac:dyDescent="0.2">
      <c r="A53" s="1">
        <v>54</v>
      </c>
      <c r="B53" s="1" t="s">
        <v>189</v>
      </c>
      <c r="C53" s="1" t="s">
        <v>82</v>
      </c>
      <c r="D53" s="1" t="s">
        <v>190</v>
      </c>
      <c r="E53" s="1" t="s">
        <v>170</v>
      </c>
      <c r="F53" s="1" t="s">
        <v>85</v>
      </c>
      <c r="G53" s="1">
        <v>9930.4999992763624</v>
      </c>
      <c r="H53" s="1">
        <v>0</v>
      </c>
      <c r="I53">
        <f t="shared" si="28"/>
        <v>2.6516840916070974</v>
      </c>
      <c r="J53">
        <f t="shared" si="29"/>
        <v>4.0591383889104216E-2</v>
      </c>
      <c r="K53">
        <f t="shared" si="30"/>
        <v>381.21886603318933</v>
      </c>
      <c r="L53">
        <f t="shared" si="31"/>
        <v>0.70524190610224446</v>
      </c>
      <c r="M53">
        <f t="shared" si="32"/>
        <v>1.6770768448469311</v>
      </c>
      <c r="N53">
        <f t="shared" si="33"/>
        <v>29.364645004272461</v>
      </c>
      <c r="O53" s="1">
        <v>2</v>
      </c>
      <c r="P53">
        <f t="shared" si="34"/>
        <v>4.644859790802002</v>
      </c>
      <c r="Q53" s="1">
        <v>0</v>
      </c>
      <c r="R53">
        <f t="shared" si="35"/>
        <v>4.644859790802002</v>
      </c>
      <c r="S53" s="1">
        <v>30.035560607910156</v>
      </c>
      <c r="T53" s="1">
        <v>29.364645004272461</v>
      </c>
      <c r="U53" s="1">
        <v>30.121101379394531</v>
      </c>
      <c r="V53" s="1">
        <v>500.04830932617188</v>
      </c>
      <c r="W53" s="1">
        <v>498.84689331054688</v>
      </c>
      <c r="X53" s="1">
        <v>24.283748626708984</v>
      </c>
      <c r="Y53" s="1">
        <v>24.558921813964844</v>
      </c>
      <c r="Z53" s="1">
        <v>56.290012359619141</v>
      </c>
      <c r="AA53" s="1">
        <v>56.927864074707031</v>
      </c>
      <c r="AB53" s="1">
        <v>499.99197387695312</v>
      </c>
      <c r="AC53" s="1">
        <v>115.38867950439453</v>
      </c>
      <c r="AD53" s="1">
        <v>4.1759621351957321E-2</v>
      </c>
      <c r="AE53" s="1">
        <v>98.959617614746094</v>
      </c>
      <c r="AF53" s="1">
        <v>-2.4303967952728271</v>
      </c>
      <c r="AG53" s="1">
        <v>0.22736565768718719</v>
      </c>
      <c r="AH53" s="1">
        <v>8.3322830498218536E-2</v>
      </c>
      <c r="AI53" s="1">
        <v>2.6670752558857203E-3</v>
      </c>
      <c r="AJ53" s="1">
        <v>8.1201590597629547E-2</v>
      </c>
      <c r="AK53" s="1">
        <v>1.5343658160418272E-3</v>
      </c>
      <c r="AL53" s="1">
        <v>0.75</v>
      </c>
      <c r="AM53" s="1">
        <v>-1.355140209197998</v>
      </c>
      <c r="AN53" s="1">
        <v>7.355140209197998</v>
      </c>
      <c r="AO53" s="1">
        <v>1</v>
      </c>
      <c r="AP53" s="1">
        <v>0</v>
      </c>
      <c r="AQ53" s="1">
        <v>0.15999999642372131</v>
      </c>
      <c r="AR53" s="1">
        <v>111115</v>
      </c>
      <c r="AS53">
        <f t="shared" si="36"/>
        <v>2.4999598693847656</v>
      </c>
      <c r="AT53">
        <f t="shared" si="37"/>
        <v>7.0524190610224446E-4</v>
      </c>
      <c r="AU53">
        <f t="shared" si="38"/>
        <v>302.51464500427244</v>
      </c>
      <c r="AV53">
        <f t="shared" si="39"/>
        <v>303.18556060791013</v>
      </c>
      <c r="AW53">
        <f t="shared" si="40"/>
        <v>18.46218830804105</v>
      </c>
      <c r="AX53">
        <f t="shared" si="41"/>
        <v>-1.7566183284268171E-2</v>
      </c>
      <c r="AY53">
        <f t="shared" si="42"/>
        <v>4.1074183565873383</v>
      </c>
      <c r="AZ53">
        <f t="shared" si="43"/>
        <v>41.50600472788495</v>
      </c>
      <c r="BA53">
        <f t="shared" si="44"/>
        <v>16.947082913920106</v>
      </c>
      <c r="BB53">
        <f t="shared" si="45"/>
        <v>29.700102806091309</v>
      </c>
      <c r="BC53">
        <f t="shared" si="46"/>
        <v>4.1876084702337595</v>
      </c>
      <c r="BD53">
        <f t="shared" si="47"/>
        <v>4.0239729291798282E-2</v>
      </c>
      <c r="BE53">
        <f t="shared" si="48"/>
        <v>2.4303415117404072</v>
      </c>
      <c r="BF53">
        <f t="shared" si="49"/>
        <v>1.7572669584933522</v>
      </c>
      <c r="BG53">
        <f t="shared" si="50"/>
        <v>2.5181190120874442E-2</v>
      </c>
      <c r="BH53">
        <f t="shared" si="51"/>
        <v>37.725273210171537</v>
      </c>
      <c r="BI53">
        <f t="shared" si="52"/>
        <v>0.76420014065491904</v>
      </c>
      <c r="BJ53">
        <f t="shared" si="53"/>
        <v>58.140568934796086</v>
      </c>
      <c r="BK53">
        <f t="shared" si="54"/>
        <v>498.07619759853452</v>
      </c>
      <c r="BL53">
        <f t="shared" si="55"/>
        <v>3.095317994811126E-3</v>
      </c>
    </row>
    <row r="54" spans="1:64" x14ac:dyDescent="0.2">
      <c r="A54" s="1">
        <v>55</v>
      </c>
      <c r="B54" s="1" t="s">
        <v>191</v>
      </c>
      <c r="C54" s="1" t="s">
        <v>82</v>
      </c>
      <c r="D54" s="1" t="s">
        <v>190</v>
      </c>
      <c r="E54" s="1" t="s">
        <v>192</v>
      </c>
      <c r="F54" s="1" t="s">
        <v>85</v>
      </c>
      <c r="G54" s="1">
        <v>9965.9999993108213</v>
      </c>
      <c r="H54" s="1">
        <v>0</v>
      </c>
      <c r="I54">
        <f t="shared" si="28"/>
        <v>2.4751382816654659</v>
      </c>
      <c r="J54">
        <f t="shared" si="29"/>
        <v>3.9498546304145163E-2</v>
      </c>
      <c r="K54">
        <f t="shared" si="30"/>
        <v>385.50288347272192</v>
      </c>
      <c r="L54">
        <f t="shared" si="31"/>
        <v>0.68640882850650131</v>
      </c>
      <c r="M54">
        <f t="shared" si="32"/>
        <v>1.6770564946500088</v>
      </c>
      <c r="N54">
        <f t="shared" si="33"/>
        <v>29.365056991577148</v>
      </c>
      <c r="O54" s="1">
        <v>2</v>
      </c>
      <c r="P54">
        <f t="shared" si="34"/>
        <v>4.644859790802002</v>
      </c>
      <c r="Q54" s="1">
        <v>0</v>
      </c>
      <c r="R54">
        <f t="shared" si="35"/>
        <v>4.644859790802002</v>
      </c>
      <c r="S54" s="1">
        <v>30.035968780517578</v>
      </c>
      <c r="T54" s="1">
        <v>29.365056991577148</v>
      </c>
      <c r="U54" s="1">
        <v>30.124048233032227</v>
      </c>
      <c r="V54" s="1">
        <v>500.00701904296875</v>
      </c>
      <c r="W54" s="1">
        <v>498.8800048828125</v>
      </c>
      <c r="X54" s="1">
        <v>24.292350769042969</v>
      </c>
      <c r="Y54" s="1">
        <v>24.56016731262207</v>
      </c>
      <c r="Z54" s="1">
        <v>56.308506011962891</v>
      </c>
      <c r="AA54" s="1">
        <v>56.929294586181641</v>
      </c>
      <c r="AB54" s="1">
        <v>500.0068359375</v>
      </c>
      <c r="AC54" s="1">
        <v>115.3905029296875</v>
      </c>
      <c r="AD54" s="1">
        <v>3.7684477865695953E-2</v>
      </c>
      <c r="AE54" s="1">
        <v>98.959403991699219</v>
      </c>
      <c r="AF54" s="1">
        <v>-2.3999524116516113</v>
      </c>
      <c r="AG54" s="1">
        <v>0.23165728151798248</v>
      </c>
      <c r="AH54" s="1">
        <v>8.1329911947250366E-2</v>
      </c>
      <c r="AI54" s="1">
        <v>1.7748833633959293E-3</v>
      </c>
      <c r="AJ54" s="1">
        <v>7.5310975313186646E-2</v>
      </c>
      <c r="AK54" s="1">
        <v>1.7165167955681682E-3</v>
      </c>
      <c r="AL54" s="1">
        <v>0.75</v>
      </c>
      <c r="AM54" s="1">
        <v>-1.355140209197998</v>
      </c>
      <c r="AN54" s="1">
        <v>7.355140209197998</v>
      </c>
      <c r="AO54" s="1">
        <v>1</v>
      </c>
      <c r="AP54" s="1">
        <v>0</v>
      </c>
      <c r="AQ54" s="1">
        <v>0.15999999642372131</v>
      </c>
      <c r="AR54" s="1">
        <v>111115</v>
      </c>
      <c r="AS54">
        <f t="shared" si="36"/>
        <v>2.5000341796874999</v>
      </c>
      <c r="AT54">
        <f t="shared" si="37"/>
        <v>6.8640882850650137E-4</v>
      </c>
      <c r="AU54">
        <f t="shared" si="38"/>
        <v>302.51505699157713</v>
      </c>
      <c r="AV54">
        <f t="shared" si="39"/>
        <v>303.18596878051756</v>
      </c>
      <c r="AW54">
        <f t="shared" si="40"/>
        <v>18.462480056081404</v>
      </c>
      <c r="AX54">
        <f t="shared" si="41"/>
        <v>-1.4399274410272051E-2</v>
      </c>
      <c r="AY54">
        <f t="shared" si="42"/>
        <v>4.1075160138435018</v>
      </c>
      <c r="AZ54">
        <f t="shared" si="43"/>
        <v>41.507081168233825</v>
      </c>
      <c r="BA54">
        <f t="shared" si="44"/>
        <v>16.946913855611754</v>
      </c>
      <c r="BB54">
        <f t="shared" si="45"/>
        <v>29.700512886047363</v>
      </c>
      <c r="BC54">
        <f t="shared" si="46"/>
        <v>4.1877073276285985</v>
      </c>
      <c r="BD54">
        <f t="shared" si="47"/>
        <v>3.9165494251362946E-2</v>
      </c>
      <c r="BE54">
        <f t="shared" si="48"/>
        <v>2.430459519193493</v>
      </c>
      <c r="BF54">
        <f t="shared" si="49"/>
        <v>1.7572478084351055</v>
      </c>
      <c r="BG54">
        <f t="shared" si="50"/>
        <v>2.4508140251581847E-2</v>
      </c>
      <c r="BH54">
        <f t="shared" si="51"/>
        <v>38.149135585542034</v>
      </c>
      <c r="BI54">
        <f t="shared" si="52"/>
        <v>0.77273668958385489</v>
      </c>
      <c r="BJ54">
        <f t="shared" si="53"/>
        <v>58.132256562723484</v>
      </c>
      <c r="BK54">
        <f t="shared" si="54"/>
        <v>498.16062112727582</v>
      </c>
      <c r="BL54">
        <f t="shared" si="55"/>
        <v>2.8883329495695709E-3</v>
      </c>
    </row>
    <row r="55" spans="1:64" x14ac:dyDescent="0.2">
      <c r="A55" s="1">
        <v>56</v>
      </c>
      <c r="B55" s="1" t="s">
        <v>193</v>
      </c>
      <c r="C55" s="1" t="s">
        <v>87</v>
      </c>
      <c r="D55" s="1" t="s">
        <v>194</v>
      </c>
      <c r="E55" s="1" t="s">
        <v>192</v>
      </c>
      <c r="F55" s="1" t="s">
        <v>85</v>
      </c>
      <c r="G55" s="1">
        <v>10065.999999241903</v>
      </c>
      <c r="H55" s="1">
        <v>0</v>
      </c>
      <c r="I55">
        <f t="shared" si="28"/>
        <v>1.660179721908672</v>
      </c>
      <c r="J55">
        <f t="shared" si="29"/>
        <v>2.8778766705382122E-2</v>
      </c>
      <c r="K55">
        <f t="shared" si="30"/>
        <v>393.93113578230469</v>
      </c>
      <c r="L55">
        <f t="shared" si="31"/>
        <v>0.5011189119854218</v>
      </c>
      <c r="M55">
        <f t="shared" si="32"/>
        <v>1.6765589743167708</v>
      </c>
      <c r="N55">
        <f t="shared" si="33"/>
        <v>29.333253860473633</v>
      </c>
      <c r="O55" s="1">
        <v>2</v>
      </c>
      <c r="P55">
        <f t="shared" si="34"/>
        <v>4.644859790802002</v>
      </c>
      <c r="Q55" s="1">
        <v>0</v>
      </c>
      <c r="R55">
        <f t="shared" si="35"/>
        <v>4.644859790802002</v>
      </c>
      <c r="S55" s="1">
        <v>30.014524459838867</v>
      </c>
      <c r="T55" s="1">
        <v>29.333253860473633</v>
      </c>
      <c r="U55" s="1">
        <v>30.111528396606445</v>
      </c>
      <c r="V55" s="1">
        <v>499.9931640625</v>
      </c>
      <c r="W55" s="1">
        <v>499.22900390625</v>
      </c>
      <c r="X55" s="1">
        <v>24.295375823974609</v>
      </c>
      <c r="Y55" s="1">
        <v>24.49091911315918</v>
      </c>
      <c r="Z55" s="1">
        <v>56.380668640136719</v>
      </c>
      <c r="AA55" s="1">
        <v>56.834457397460938</v>
      </c>
      <c r="AB55" s="1">
        <v>499.987548828125</v>
      </c>
      <c r="AC55" s="1">
        <v>115.40299224853516</v>
      </c>
      <c r="AD55" s="1">
        <v>0.13657008111476898</v>
      </c>
      <c r="AE55" s="1">
        <v>98.951957702636719</v>
      </c>
      <c r="AF55" s="1">
        <v>-2.4161159992218018</v>
      </c>
      <c r="AG55" s="1">
        <v>0.23499457538127899</v>
      </c>
      <c r="AH55" s="1">
        <v>5.4637730121612549E-2</v>
      </c>
      <c r="AI55" s="1">
        <v>9.972485713660717E-4</v>
      </c>
      <c r="AJ55" s="1">
        <v>2.6619197800755501E-2</v>
      </c>
      <c r="AK55" s="1">
        <v>1.144869951531291E-3</v>
      </c>
      <c r="AL55" s="1">
        <v>0.5</v>
      </c>
      <c r="AM55" s="1">
        <v>-1.355140209197998</v>
      </c>
      <c r="AN55" s="1">
        <v>7.355140209197998</v>
      </c>
      <c r="AO55" s="1">
        <v>1</v>
      </c>
      <c r="AP55" s="1">
        <v>0</v>
      </c>
      <c r="AQ55" s="1">
        <v>0.15999999642372131</v>
      </c>
      <c r="AR55" s="1">
        <v>111115</v>
      </c>
      <c r="AS55">
        <f t="shared" si="36"/>
        <v>2.4999377441406248</v>
      </c>
      <c r="AT55">
        <f t="shared" si="37"/>
        <v>5.011189119854218E-4</v>
      </c>
      <c r="AU55">
        <f t="shared" si="38"/>
        <v>302.48325386047361</v>
      </c>
      <c r="AV55">
        <f t="shared" si="39"/>
        <v>303.16452445983884</v>
      </c>
      <c r="AW55">
        <f t="shared" si="40"/>
        <v>18.464478347052363</v>
      </c>
      <c r="AX55">
        <f t="shared" si="41"/>
        <v>1.7220287414787958E-2</v>
      </c>
      <c r="AY55">
        <f t="shared" si="42"/>
        <v>4.099983366500795</v>
      </c>
      <c r="AZ55">
        <f t="shared" si="43"/>
        <v>41.434080352626964</v>
      </c>
      <c r="BA55">
        <f t="shared" si="44"/>
        <v>16.943161239467784</v>
      </c>
      <c r="BB55">
        <f t="shared" si="45"/>
        <v>29.67388916015625</v>
      </c>
      <c r="BC55">
        <f t="shared" si="46"/>
        <v>4.1812934031200202</v>
      </c>
      <c r="BD55">
        <f t="shared" si="47"/>
        <v>2.8601556293645757E-2</v>
      </c>
      <c r="BE55">
        <f t="shared" si="48"/>
        <v>2.4234243921840242</v>
      </c>
      <c r="BF55">
        <f t="shared" si="49"/>
        <v>1.757869010935996</v>
      </c>
      <c r="BG55">
        <f t="shared" si="50"/>
        <v>1.7891809912103859E-2</v>
      </c>
      <c r="BH55">
        <f t="shared" si="51"/>
        <v>38.980257085682254</v>
      </c>
      <c r="BI55">
        <f t="shared" si="52"/>
        <v>0.78907902525687557</v>
      </c>
      <c r="BJ55">
        <f t="shared" si="53"/>
        <v>57.974691463031661</v>
      </c>
      <c r="BK55">
        <f t="shared" si="54"/>
        <v>498.74648285598818</v>
      </c>
      <c r="BL55">
        <f t="shared" si="55"/>
        <v>1.9298062334131478E-3</v>
      </c>
    </row>
    <row r="56" spans="1:64" x14ac:dyDescent="0.2">
      <c r="A56" s="1">
        <v>57</v>
      </c>
      <c r="B56" s="1" t="s">
        <v>195</v>
      </c>
      <c r="C56" s="1" t="s">
        <v>93</v>
      </c>
      <c r="D56" s="1" t="s">
        <v>196</v>
      </c>
      <c r="E56" s="1" t="s">
        <v>192</v>
      </c>
      <c r="F56" s="1" t="s">
        <v>85</v>
      </c>
      <c r="G56" s="1">
        <v>10243.999999310821</v>
      </c>
      <c r="H56" s="1">
        <v>0</v>
      </c>
      <c r="I56">
        <f t="shared" si="28"/>
        <v>0.77686798865141893</v>
      </c>
      <c r="J56">
        <f t="shared" si="29"/>
        <v>2.0428781617666519E-2</v>
      </c>
      <c r="K56">
        <f t="shared" si="30"/>
        <v>425.14211545684344</v>
      </c>
      <c r="L56">
        <f t="shared" si="31"/>
        <v>0.36938569338044647</v>
      </c>
      <c r="M56">
        <f t="shared" si="32"/>
        <v>1.7372235902059514</v>
      </c>
      <c r="N56">
        <f t="shared" si="33"/>
        <v>29.596864700317383</v>
      </c>
      <c r="O56" s="1">
        <v>2</v>
      </c>
      <c r="P56">
        <f t="shared" si="34"/>
        <v>4.644859790802002</v>
      </c>
      <c r="Q56" s="1">
        <v>0</v>
      </c>
      <c r="R56">
        <f t="shared" si="35"/>
        <v>4.644859790802002</v>
      </c>
      <c r="S56" s="1">
        <v>30.200656890869141</v>
      </c>
      <c r="T56" s="1">
        <v>29.596864700317383</v>
      </c>
      <c r="U56" s="1">
        <v>30.253852844238281</v>
      </c>
      <c r="V56" s="1">
        <v>500.02850341796875</v>
      </c>
      <c r="W56" s="1">
        <v>499.6439208984375</v>
      </c>
      <c r="X56" s="1">
        <v>24.368827819824219</v>
      </c>
      <c r="Y56" s="1">
        <v>24.512964248657227</v>
      </c>
      <c r="Z56" s="1">
        <v>55.949211120605469</v>
      </c>
      <c r="AA56" s="1">
        <v>56.280136108398438</v>
      </c>
      <c r="AB56" s="1">
        <v>499.9859619140625</v>
      </c>
      <c r="AC56" s="1">
        <v>114.79746246337891</v>
      </c>
      <c r="AD56" s="1">
        <v>2.9296711087226868E-2</v>
      </c>
      <c r="AE56" s="1">
        <v>98.950172424316406</v>
      </c>
      <c r="AF56" s="1">
        <v>-2.2867336273193359</v>
      </c>
      <c r="AG56" s="1">
        <v>0.24420429766178131</v>
      </c>
      <c r="AH56" s="1">
        <v>1.7364662140607834E-2</v>
      </c>
      <c r="AI56" s="1">
        <v>9.7770034335553646E-4</v>
      </c>
      <c r="AJ56" s="1">
        <v>4.2685125023126602E-2</v>
      </c>
      <c r="AK56" s="1">
        <v>1.7827792325988412E-3</v>
      </c>
      <c r="AL56" s="1">
        <v>0.5</v>
      </c>
      <c r="AM56" s="1">
        <v>-1.355140209197998</v>
      </c>
      <c r="AN56" s="1">
        <v>7.355140209197998</v>
      </c>
      <c r="AO56" s="1">
        <v>1</v>
      </c>
      <c r="AP56" s="1">
        <v>0</v>
      </c>
      <c r="AQ56" s="1">
        <v>0.15999999642372131</v>
      </c>
      <c r="AR56" s="1">
        <v>111115</v>
      </c>
      <c r="AS56">
        <f t="shared" si="36"/>
        <v>2.4999298095703124</v>
      </c>
      <c r="AT56">
        <f t="shared" si="37"/>
        <v>3.6938569338044644E-4</v>
      </c>
      <c r="AU56">
        <f t="shared" si="38"/>
        <v>302.74686470031736</v>
      </c>
      <c r="AV56">
        <f t="shared" si="39"/>
        <v>303.35065689086912</v>
      </c>
      <c r="AW56">
        <f t="shared" si="40"/>
        <v>18.367593583592907</v>
      </c>
      <c r="AX56">
        <f t="shared" si="41"/>
        <v>3.5518695409373829E-2</v>
      </c>
      <c r="AY56">
        <f t="shared" si="42"/>
        <v>4.1627856292416876</v>
      </c>
      <c r="AZ56">
        <f t="shared" si="43"/>
        <v>42.069513647645834</v>
      </c>
      <c r="BA56">
        <f t="shared" si="44"/>
        <v>17.556549398988608</v>
      </c>
      <c r="BB56">
        <f t="shared" si="45"/>
        <v>29.898760795593262</v>
      </c>
      <c r="BC56">
        <f t="shared" si="46"/>
        <v>4.2357375328061488</v>
      </c>
      <c r="BD56">
        <f t="shared" si="47"/>
        <v>2.0339326247027813E-2</v>
      </c>
      <c r="BE56">
        <f t="shared" si="48"/>
        <v>2.4255620390357362</v>
      </c>
      <c r="BF56">
        <f t="shared" si="49"/>
        <v>1.8101754937704126</v>
      </c>
      <c r="BG56">
        <f t="shared" si="50"/>
        <v>1.2720085757226012E-2</v>
      </c>
      <c r="BH56">
        <f t="shared" si="51"/>
        <v>42.067885629293293</v>
      </c>
      <c r="BI56">
        <f t="shared" si="52"/>
        <v>0.85089019934911203</v>
      </c>
      <c r="BJ56">
        <f t="shared" si="53"/>
        <v>57.019633579685383</v>
      </c>
      <c r="BK56">
        <f t="shared" si="54"/>
        <v>499.41812898395256</v>
      </c>
      <c r="BL56">
        <f t="shared" si="55"/>
        <v>8.8696676155531479E-4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7082-A29D-D14F-B44A-65B92AA5494E}">
  <dimension ref="A1:F60"/>
  <sheetViews>
    <sheetView topLeftCell="A32" zoomScale="92" workbookViewId="0">
      <selection activeCell="D2" sqref="D2"/>
    </sheetView>
  </sheetViews>
  <sheetFormatPr baseColWidth="10" defaultRowHeight="16" x14ac:dyDescent="0.2"/>
  <cols>
    <col min="5" max="5" width="17" bestFit="1" customWidth="1"/>
  </cols>
  <sheetData>
    <row r="1" spans="1:6" x14ac:dyDescent="0.2">
      <c r="A1" t="s">
        <v>200</v>
      </c>
      <c r="C1" t="s">
        <v>201</v>
      </c>
      <c r="D1" t="s">
        <v>208</v>
      </c>
      <c r="E1" t="s">
        <v>203</v>
      </c>
      <c r="F1" t="s">
        <v>204</v>
      </c>
    </row>
    <row r="2" spans="1:6" x14ac:dyDescent="0.2">
      <c r="A2" s="1">
        <v>1</v>
      </c>
      <c r="B2" s="1" t="s">
        <v>81</v>
      </c>
      <c r="C2" s="1">
        <v>1</v>
      </c>
    </row>
    <row r="3" spans="1:6" x14ac:dyDescent="0.2">
      <c r="A3" s="1">
        <v>2</v>
      </c>
      <c r="B3" s="1" t="s">
        <v>86</v>
      </c>
      <c r="C3" s="1">
        <v>2</v>
      </c>
    </row>
    <row r="4" spans="1:6" x14ac:dyDescent="0.2">
      <c r="A4" s="1">
        <v>3</v>
      </c>
      <c r="B4" s="1" t="s">
        <v>88</v>
      </c>
      <c r="C4" s="1">
        <v>3</v>
      </c>
    </row>
    <row r="5" spans="1:6" x14ac:dyDescent="0.2">
      <c r="A5" s="1">
        <v>4</v>
      </c>
      <c r="B5" s="1" t="s">
        <v>90</v>
      </c>
      <c r="C5" s="1">
        <v>4</v>
      </c>
    </row>
    <row r="6" spans="1:6" x14ac:dyDescent="0.2">
      <c r="A6" s="1">
        <v>5</v>
      </c>
      <c r="B6" s="1" t="s">
        <v>92</v>
      </c>
      <c r="C6" s="1">
        <v>5</v>
      </c>
    </row>
    <row r="7" spans="1:6" x14ac:dyDescent="0.2">
      <c r="A7" s="1">
        <v>6</v>
      </c>
      <c r="B7" s="1" t="s">
        <v>95</v>
      </c>
      <c r="C7" s="1">
        <v>6</v>
      </c>
    </row>
    <row r="8" spans="1:6" x14ac:dyDescent="0.2">
      <c r="A8" s="1">
        <v>7</v>
      </c>
      <c r="B8" s="1" t="s">
        <v>96</v>
      </c>
      <c r="C8" s="1">
        <v>7</v>
      </c>
    </row>
    <row r="9" spans="1:6" x14ac:dyDescent="0.2">
      <c r="A9" s="1">
        <v>8</v>
      </c>
      <c r="B9" s="1" t="s">
        <v>98</v>
      </c>
      <c r="C9" s="1">
        <v>8</v>
      </c>
    </row>
    <row r="10" spans="1:6" x14ac:dyDescent="0.2">
      <c r="A10" s="1">
        <v>9</v>
      </c>
      <c r="B10" s="1" t="s">
        <v>100</v>
      </c>
      <c r="C10" s="1">
        <v>9</v>
      </c>
    </row>
    <row r="11" spans="1:6" x14ac:dyDescent="0.2">
      <c r="A11" s="1">
        <v>10</v>
      </c>
      <c r="B11" s="1" t="s">
        <v>103</v>
      </c>
      <c r="C11" s="1">
        <v>10</v>
      </c>
    </row>
    <row r="12" spans="1:6" x14ac:dyDescent="0.2">
      <c r="A12" s="1">
        <v>11</v>
      </c>
      <c r="B12" s="1" t="s">
        <v>105</v>
      </c>
      <c r="C12" s="1">
        <v>11</v>
      </c>
    </row>
    <row r="13" spans="1:6" x14ac:dyDescent="0.2">
      <c r="A13" s="1">
        <v>12</v>
      </c>
      <c r="B13" s="1" t="s">
        <v>107</v>
      </c>
      <c r="C13" s="1">
        <v>12</v>
      </c>
    </row>
    <row r="14" spans="1:6" x14ac:dyDescent="0.2">
      <c r="A14" s="1">
        <v>13</v>
      </c>
      <c r="B14" s="1" t="s">
        <v>108</v>
      </c>
      <c r="C14" s="1">
        <v>13</v>
      </c>
    </row>
    <row r="15" spans="1:6" x14ac:dyDescent="0.2">
      <c r="A15" s="1" t="s">
        <v>13</v>
      </c>
      <c r="B15" s="1" t="s">
        <v>110</v>
      </c>
      <c r="C15" s="1"/>
    </row>
    <row r="16" spans="1:6" x14ac:dyDescent="0.2">
      <c r="A16" s="1">
        <v>14</v>
      </c>
      <c r="B16" s="1" t="s">
        <v>111</v>
      </c>
      <c r="C16" s="1"/>
      <c r="D16">
        <v>14</v>
      </c>
      <c r="E16" t="s">
        <v>202</v>
      </c>
      <c r="F16" t="s">
        <v>205</v>
      </c>
    </row>
    <row r="17" spans="1:6" x14ac:dyDescent="0.2">
      <c r="A17" s="1" t="s">
        <v>13</v>
      </c>
      <c r="B17" s="1" t="s">
        <v>113</v>
      </c>
      <c r="C17" s="1"/>
    </row>
    <row r="18" spans="1:6" x14ac:dyDescent="0.2">
      <c r="A18" s="1">
        <v>15</v>
      </c>
      <c r="B18" s="1" t="s">
        <v>114</v>
      </c>
      <c r="C18" s="1"/>
      <c r="D18">
        <v>15</v>
      </c>
      <c r="E18" t="s">
        <v>202</v>
      </c>
      <c r="F18" t="s">
        <v>205</v>
      </c>
    </row>
    <row r="19" spans="1:6" x14ac:dyDescent="0.2">
      <c r="A19" s="1">
        <v>16</v>
      </c>
      <c r="B19" s="1" t="s">
        <v>115</v>
      </c>
      <c r="C19" s="1">
        <v>16</v>
      </c>
    </row>
    <row r="20" spans="1:6" x14ac:dyDescent="0.2">
      <c r="A20" s="1">
        <v>17</v>
      </c>
      <c r="B20" s="1" t="s">
        <v>116</v>
      </c>
      <c r="C20" s="1">
        <v>17</v>
      </c>
    </row>
    <row r="21" spans="1:6" x14ac:dyDescent="0.2">
      <c r="A21" s="1">
        <v>18</v>
      </c>
      <c r="B21" s="1" t="s">
        <v>119</v>
      </c>
      <c r="C21" s="1">
        <v>18</v>
      </c>
    </row>
    <row r="22" spans="1:6" x14ac:dyDescent="0.2">
      <c r="A22" s="1">
        <v>19</v>
      </c>
      <c r="B22" s="1" t="s">
        <v>121</v>
      </c>
      <c r="C22" s="1">
        <v>19</v>
      </c>
    </row>
    <row r="23" spans="1:6" x14ac:dyDescent="0.2">
      <c r="A23" s="1">
        <v>20</v>
      </c>
      <c r="B23" s="1" t="s">
        <v>123</v>
      </c>
      <c r="C23" s="1">
        <v>20</v>
      </c>
    </row>
    <row r="24" spans="1:6" x14ac:dyDescent="0.2">
      <c r="A24" s="1">
        <v>21</v>
      </c>
      <c r="B24" s="1" t="s">
        <v>125</v>
      </c>
      <c r="C24" s="1">
        <v>21</v>
      </c>
    </row>
    <row r="25" spans="1:6" x14ac:dyDescent="0.2">
      <c r="A25" s="1">
        <v>22</v>
      </c>
      <c r="B25" s="1" t="s">
        <v>127</v>
      </c>
      <c r="C25" s="1">
        <v>22</v>
      </c>
    </row>
    <row r="26" spans="1:6" x14ac:dyDescent="0.2">
      <c r="A26" s="1">
        <v>23</v>
      </c>
      <c r="B26" s="1" t="s">
        <v>129</v>
      </c>
      <c r="C26" s="1">
        <v>23</v>
      </c>
    </row>
    <row r="27" spans="1:6" x14ac:dyDescent="0.2">
      <c r="A27" s="1">
        <v>24</v>
      </c>
      <c r="B27" s="1" t="s">
        <v>132</v>
      </c>
      <c r="C27" s="1">
        <v>24</v>
      </c>
    </row>
    <row r="28" spans="1:6" x14ac:dyDescent="0.2">
      <c r="A28" s="1">
        <v>25</v>
      </c>
      <c r="B28" s="1" t="s">
        <v>133</v>
      </c>
      <c r="C28" s="1">
        <v>25</v>
      </c>
    </row>
    <row r="29" spans="1:6" x14ac:dyDescent="0.2">
      <c r="A29" s="1">
        <v>26</v>
      </c>
      <c r="B29" s="1" t="s">
        <v>135</v>
      </c>
      <c r="C29" s="1">
        <v>26</v>
      </c>
    </row>
    <row r="30" spans="1:6" x14ac:dyDescent="0.2">
      <c r="A30" s="1">
        <v>27</v>
      </c>
      <c r="B30" s="1" t="s">
        <v>137</v>
      </c>
      <c r="C30" s="1"/>
      <c r="D30">
        <v>27</v>
      </c>
      <c r="E30" t="s">
        <v>206</v>
      </c>
      <c r="F30" t="s">
        <v>205</v>
      </c>
    </row>
    <row r="31" spans="1:6" x14ac:dyDescent="0.2">
      <c r="A31" s="1">
        <v>28</v>
      </c>
      <c r="B31" s="1" t="s">
        <v>139</v>
      </c>
      <c r="C31" s="1">
        <v>28</v>
      </c>
      <c r="F31" t="s">
        <v>207</v>
      </c>
    </row>
    <row r="32" spans="1:6" x14ac:dyDescent="0.2">
      <c r="A32" s="1">
        <v>29</v>
      </c>
      <c r="B32" s="1" t="s">
        <v>140</v>
      </c>
      <c r="C32" s="1">
        <v>29</v>
      </c>
    </row>
    <row r="33" spans="1:3" x14ac:dyDescent="0.2">
      <c r="A33" s="1">
        <v>30</v>
      </c>
      <c r="B33" s="1" t="s">
        <v>141</v>
      </c>
      <c r="C33" s="1">
        <v>30</v>
      </c>
    </row>
    <row r="34" spans="1:3" x14ac:dyDescent="0.2">
      <c r="A34" s="1">
        <v>31</v>
      </c>
      <c r="B34" s="1" t="s">
        <v>143</v>
      </c>
      <c r="C34" s="1">
        <v>31</v>
      </c>
    </row>
    <row r="35" spans="1:3" x14ac:dyDescent="0.2">
      <c r="A35" s="1">
        <v>32</v>
      </c>
      <c r="B35" s="1" t="s">
        <v>145</v>
      </c>
      <c r="C35" s="1">
        <v>32</v>
      </c>
    </row>
    <row r="36" spans="1:3" x14ac:dyDescent="0.2">
      <c r="A36" s="1">
        <v>33</v>
      </c>
      <c r="B36" s="1" t="s">
        <v>147</v>
      </c>
      <c r="C36" s="1">
        <v>33</v>
      </c>
    </row>
    <row r="37" spans="1:3" x14ac:dyDescent="0.2">
      <c r="A37" s="1">
        <v>34</v>
      </c>
      <c r="B37" s="1" t="s">
        <v>149</v>
      </c>
      <c r="C37" s="1">
        <v>34</v>
      </c>
    </row>
    <row r="38" spans="1:3" x14ac:dyDescent="0.2">
      <c r="A38" s="1">
        <v>35</v>
      </c>
      <c r="B38" s="1" t="s">
        <v>151</v>
      </c>
      <c r="C38" s="1">
        <v>35</v>
      </c>
    </row>
    <row r="39" spans="1:3" x14ac:dyDescent="0.2">
      <c r="A39" s="1">
        <v>36</v>
      </c>
      <c r="B39" s="1" t="s">
        <v>153</v>
      </c>
      <c r="C39" s="1">
        <v>36</v>
      </c>
    </row>
    <row r="40" spans="1:3" x14ac:dyDescent="0.2">
      <c r="A40" s="1">
        <v>37</v>
      </c>
      <c r="B40" s="1" t="s">
        <v>155</v>
      </c>
      <c r="C40" s="1">
        <v>37</v>
      </c>
    </row>
    <row r="41" spans="1:3" x14ac:dyDescent="0.2">
      <c r="A41" s="1">
        <v>38</v>
      </c>
      <c r="B41" s="1" t="s">
        <v>158</v>
      </c>
      <c r="C41" s="1">
        <v>38</v>
      </c>
    </row>
    <row r="42" spans="1:3" x14ac:dyDescent="0.2">
      <c r="A42" s="1">
        <v>39</v>
      </c>
      <c r="B42" s="1" t="s">
        <v>160</v>
      </c>
      <c r="C42" s="1">
        <v>39</v>
      </c>
    </row>
    <row r="43" spans="1:3" x14ac:dyDescent="0.2">
      <c r="A43" s="1">
        <v>40</v>
      </c>
      <c r="B43" s="1" t="s">
        <v>162</v>
      </c>
      <c r="C43" s="1">
        <v>40</v>
      </c>
    </row>
    <row r="44" spans="1:3" x14ac:dyDescent="0.2">
      <c r="A44" s="1">
        <v>41</v>
      </c>
      <c r="B44" s="1" t="s">
        <v>164</v>
      </c>
      <c r="C44" s="1">
        <v>41</v>
      </c>
    </row>
    <row r="45" spans="1:3" x14ac:dyDescent="0.2">
      <c r="A45" s="1">
        <v>42</v>
      </c>
      <c r="B45" s="1" t="s">
        <v>166</v>
      </c>
      <c r="C45" s="1">
        <v>42</v>
      </c>
    </row>
    <row r="46" spans="1:3" x14ac:dyDescent="0.2">
      <c r="A46" s="1">
        <v>43</v>
      </c>
      <c r="B46" s="1" t="s">
        <v>168</v>
      </c>
      <c r="C46" s="1">
        <v>43</v>
      </c>
    </row>
    <row r="47" spans="1:3" x14ac:dyDescent="0.2">
      <c r="A47" s="1">
        <v>44</v>
      </c>
      <c r="B47" s="1" t="s">
        <v>171</v>
      </c>
      <c r="C47" s="1">
        <v>44</v>
      </c>
    </row>
    <row r="48" spans="1:3" x14ac:dyDescent="0.2">
      <c r="A48" s="1">
        <v>45</v>
      </c>
      <c r="B48" s="1" t="s">
        <v>173</v>
      </c>
      <c r="C48" s="1">
        <v>45</v>
      </c>
    </row>
    <row r="49" spans="1:3" x14ac:dyDescent="0.2">
      <c r="A49" s="1">
        <v>46</v>
      </c>
      <c r="B49" s="1" t="s">
        <v>175</v>
      </c>
      <c r="C49" s="1">
        <v>46</v>
      </c>
    </row>
    <row r="50" spans="1:3" x14ac:dyDescent="0.2">
      <c r="A50" s="1">
        <v>47</v>
      </c>
      <c r="B50" s="1" t="s">
        <v>177</v>
      </c>
      <c r="C50" s="1">
        <v>47</v>
      </c>
    </row>
    <row r="51" spans="1:3" x14ac:dyDescent="0.2">
      <c r="A51" s="1">
        <v>48</v>
      </c>
      <c r="B51" s="1" t="s">
        <v>178</v>
      </c>
      <c r="C51" s="1">
        <v>48</v>
      </c>
    </row>
    <row r="52" spans="1:3" x14ac:dyDescent="0.2">
      <c r="A52" s="1">
        <v>49</v>
      </c>
      <c r="B52" s="1" t="s">
        <v>179</v>
      </c>
      <c r="C52" s="1">
        <v>49</v>
      </c>
    </row>
    <row r="53" spans="1:3" x14ac:dyDescent="0.2">
      <c r="A53" s="1">
        <v>50</v>
      </c>
      <c r="B53" s="1" t="s">
        <v>181</v>
      </c>
      <c r="C53" s="1">
        <v>50</v>
      </c>
    </row>
    <row r="54" spans="1:3" x14ac:dyDescent="0.2">
      <c r="A54" s="1">
        <v>51</v>
      </c>
      <c r="B54" s="1" t="s">
        <v>183</v>
      </c>
      <c r="C54" s="1">
        <v>51</v>
      </c>
    </row>
    <row r="55" spans="1:3" x14ac:dyDescent="0.2">
      <c r="A55" s="1">
        <v>52</v>
      </c>
      <c r="B55" s="1" t="s">
        <v>185</v>
      </c>
      <c r="C55" s="1">
        <v>52</v>
      </c>
    </row>
    <row r="56" spans="1:3" x14ac:dyDescent="0.2">
      <c r="A56" s="1">
        <v>53</v>
      </c>
      <c r="B56" s="1" t="s">
        <v>187</v>
      </c>
      <c r="C56" s="1">
        <v>53</v>
      </c>
    </row>
    <row r="57" spans="1:3" x14ac:dyDescent="0.2">
      <c r="A57" s="1">
        <v>54</v>
      </c>
      <c r="B57" s="1" t="s">
        <v>189</v>
      </c>
      <c r="C57" s="1">
        <v>54</v>
      </c>
    </row>
    <row r="58" spans="1:3" x14ac:dyDescent="0.2">
      <c r="A58" s="1">
        <v>55</v>
      </c>
      <c r="B58" s="1" t="s">
        <v>191</v>
      </c>
      <c r="C58" s="1">
        <v>55</v>
      </c>
    </row>
    <row r="59" spans="1:3" x14ac:dyDescent="0.2">
      <c r="A59" s="1">
        <v>56</v>
      </c>
      <c r="B59" s="1" t="s">
        <v>193</v>
      </c>
      <c r="C59" s="1">
        <v>56</v>
      </c>
    </row>
    <row r="60" spans="1:3" x14ac:dyDescent="0.2">
      <c r="A60" s="1">
        <v>57</v>
      </c>
      <c r="B60" s="1" t="s">
        <v>195</v>
      </c>
      <c r="C60" s="1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D23C94EC19841AA0B1397A0480555" ma:contentTypeVersion="22" ma:contentTypeDescription="Create a new document." ma:contentTypeScope="" ma:versionID="968eecc0ad968ca66435f9005ce0215d">
  <xsd:schema xmlns:xsd="http://www.w3.org/2001/XMLSchema" xmlns:xs="http://www.w3.org/2001/XMLSchema" xmlns:p="http://schemas.microsoft.com/office/2006/metadata/properties" xmlns:ns2="cdd1536e-0574-492a-b947-039b18ebad02" xmlns:ns3="01379f4c-6986-4fdb-b580-66df199f2fd7" targetNamespace="http://schemas.microsoft.com/office/2006/metadata/properties" ma:root="true" ma:fieldsID="0ade225c3399b34fa1702225250e7413" ns2:_="" ns3:_="">
    <xsd:import namespace="cdd1536e-0574-492a-b947-039b18ebad02"/>
    <xsd:import namespace="01379f4c-6986-4fdb-b580-66df199f2f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TaxCatchAll" minOccurs="0"/>
                <xsd:element ref="ns3:lcf76f155ced4ddcb4097134ff3c332f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536e-0574-492a-b947-039b18ebad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77fbabf-e35e-44c4-91d1-ff1ddbbea9c2}" ma:internalName="TaxCatchAll" ma:showField="CatchAllData" ma:web="cdd1536e-0574-492a-b947-039b18eba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79f4c-6986-4fdb-b580-66df199f2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d1536e-0574-492a-b947-039b18ebad02" xsi:nil="true"/>
    <lcf76f155ced4ddcb4097134ff3c332f xmlns="01379f4c-6986-4fdb-b580-66df199f2f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C936F06-EDAB-4511-A19B-21A8D6D3A659}"/>
</file>

<file path=customXml/itemProps2.xml><?xml version="1.0" encoding="utf-8"?>
<ds:datastoreItem xmlns:ds="http://schemas.openxmlformats.org/officeDocument/2006/customXml" ds:itemID="{090443C1-3F19-46BF-813B-9C77FE1E6B2E}"/>
</file>

<file path=customXml/itemProps3.xml><?xml version="1.0" encoding="utf-8"?>
<ds:datastoreItem xmlns:ds="http://schemas.openxmlformats.org/officeDocument/2006/customXml" ds:itemID="{EF3F2DBD-BA75-45B4-AA6F-9D041F7373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leaf Cd dec14 1pm_</vt:lpstr>
      <vt:lpstr>plant_number_lvl</vt:lpstr>
      <vt:lpstr>cleaned</vt:lpstr>
      <vt:lpstr>removed_data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2023-12-14T23:00:37Z</dcterms:created>
  <dcterms:modified xsi:type="dcterms:W3CDTF">2023-12-18T02:18:24Z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0x010100754D23C94EC19841AA0B1397A0480555</vt:lpwstr>
  </property>
</Properties>
</file>