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<sst xmlns="http://schemas.openxmlformats.org/spreadsheetml/2006/main" count="41" uniqueCount="23">
  <si>
    <t>Group 1: 5.3, 6.0, 6.7</t>
  </si>
  <si>
    <t>Group 2: 5.5, 6.2, 6.4, 5.7</t>
  </si>
  <si>
    <t>Group 3: 7.5, 7.2, 7.9</t>
  </si>
  <si>
    <t>Intra-grupos</t>
  </si>
  <si>
    <t>Diff BG</t>
  </si>
  <si>
    <t>Square BG</t>
  </si>
  <si>
    <t>G1</t>
  </si>
  <si>
    <t>G2</t>
  </si>
  <si>
    <t>G3</t>
  </si>
  <si>
    <t>SS</t>
  </si>
  <si>
    <t>n</t>
  </si>
  <si>
    <t>df</t>
  </si>
  <si>
    <t>SSW/(N-c)</t>
  </si>
  <si>
    <t>N</t>
  </si>
  <si>
    <t>Sum</t>
  </si>
  <si>
    <t>Entre-grupos</t>
  </si>
  <si>
    <t>Mean</t>
  </si>
  <si>
    <t>Variance</t>
  </si>
  <si>
    <t>Tot Mean</t>
  </si>
  <si>
    <t>Tot Var</t>
  </si>
  <si>
    <t>SSB/(c-1)</t>
  </si>
  <si>
    <t>SST</t>
  </si>
  <si>
    <t>F</t>
  </si>
</sst>
</file>

<file path=xl/styles.xml><?xml version="1.0" encoding="utf-8"?>
<styleSheet xmlns="http://schemas.openxmlformats.org/spreadsheetml/2006/main">
  <numFmts count="6">
    <numFmt numFmtId="176" formatCode="0.000_ "/>
    <numFmt numFmtId="43" formatCode="_-* #,##0.00_-;\-* #,##0.00_-;_-* &quot;-&quot;??_-;_-@_-"/>
    <numFmt numFmtId="41" formatCode="_-* #,##0_-;\-* #,##0_-;_-* &quot;-&quot;_-;_-@_-"/>
    <numFmt numFmtId="177" formatCode="0.00000_ "/>
    <numFmt numFmtId="178" formatCode="_-* #,##0.00\ &quot;€&quot;_-;\-* #,##0.00\ &quot;€&quot;_-;_-* \-??\ &quot;€&quot;_-;_-@_-"/>
    <numFmt numFmtId="179" formatCode="_-* #,##0\ &quot;€&quot;_-;\-* #,##0\ &quot;€&quot;_-;_-* &quot;-&quot;\ &quot;€&quot;_-;_-@_-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Border="1" applyAlignment="1">
      <alignment wrapText="1" readingOrder="1"/>
    </xf>
    <xf numFmtId="0" fontId="2" fillId="0" borderId="0" xfId="0" applyFont="1" applyBorder="1" applyAlignment="1"/>
    <xf numFmtId="0" fontId="1" fillId="0" borderId="0" xfId="0" applyFont="1" applyBorder="1" applyAlignment="1">
      <alignment horizontal="right" wrapText="1" readingOrder="1"/>
    </xf>
    <xf numFmtId="0" fontId="1" fillId="0" borderId="0" xfId="0" applyNumberFormat="1" applyFont="1" applyBorder="1" applyAlignment="1">
      <alignment horizontal="right" wrapText="1" readingOrder="1"/>
    </xf>
    <xf numFmtId="0" fontId="1" fillId="0" borderId="0" xfId="0" applyFont="1" applyAlignment="1">
      <alignment horizontal="center" wrapText="1" readingOrder="1"/>
    </xf>
    <xf numFmtId="0" fontId="1" fillId="2" borderId="0" xfId="0" applyFont="1" applyFill="1" applyBorder="1" applyAlignment="1">
      <alignment wrapText="1" readingOrder="1"/>
    </xf>
    <xf numFmtId="0" fontId="0" fillId="2" borderId="0" xfId="0" applyFill="1">
      <alignment vertical="center"/>
    </xf>
    <xf numFmtId="0" fontId="1" fillId="2" borderId="0" xfId="0" applyFont="1" applyFill="1" applyBorder="1" applyAlignment="1">
      <alignment horizontal="right" wrapText="1" readingOrder="1"/>
    </xf>
    <xf numFmtId="0" fontId="1" fillId="3" borderId="0" xfId="0" applyFont="1" applyFill="1" applyBorder="1" applyAlignment="1">
      <alignment wrapText="1" readingOrder="1"/>
    </xf>
    <xf numFmtId="0" fontId="0" fillId="3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Énfasis6" xfId="1" builtinId="52"/>
    <cellStyle name="40% - Énfasis6" xfId="2" builtinId="51"/>
    <cellStyle name="20% - Énfasis6" xfId="3" builtinId="50"/>
    <cellStyle name="40% - Énfasis5" xfId="4" builtinId="47"/>
    <cellStyle name="20% - Énfasis5" xfId="5" builtinId="46"/>
    <cellStyle name="Énfasis5" xfId="6" builtinId="45"/>
    <cellStyle name="40% - Énfasis4" xfId="7" builtinId="43"/>
    <cellStyle name="Énfasis4" xfId="8" builtinId="41"/>
    <cellStyle name="40% - Énfasis3" xfId="9" builtinId="39"/>
    <cellStyle name="Celda vinculada" xfId="10" builtinId="24"/>
    <cellStyle name="20% - Énfasis3" xfId="11" builtinId="38"/>
    <cellStyle name="40% - Énfasis2" xfId="12" builtinId="35"/>
    <cellStyle name="60% - Énfasis1" xfId="13" builtinId="32"/>
    <cellStyle name="20% - Énfasis1" xfId="14" builtinId="30"/>
    <cellStyle name="Moneda [0]" xfId="15" builtinId="7"/>
    <cellStyle name="60% - Énfasis4" xfId="16" builtinId="44"/>
    <cellStyle name="Énfasis1" xfId="17" builtinId="29"/>
    <cellStyle name="Incorrecto" xfId="18" builtinId="27"/>
    <cellStyle name="Correcto" xfId="19" builtinId="26"/>
    <cellStyle name="Énfasis6" xfId="20" builtinId="49"/>
    <cellStyle name="40% - Énfasis1" xfId="21" builtinId="31"/>
    <cellStyle name="Total" xfId="22" builtinId="25"/>
    <cellStyle name="60% - Énfasis2" xfId="23" builtinId="36"/>
    <cellStyle name="Énfasis2" xfId="24" builtinId="33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Título 4" xfId="31" builtinId="19"/>
    <cellStyle name="Título 3" xfId="32" builtinId="18"/>
    <cellStyle name="Título 2" xfId="33" builtinId="17"/>
    <cellStyle name="20% - Énfasis2" xfId="34" builtinId="34"/>
    <cellStyle name="Neutro" xfId="35" builtinId="28"/>
    <cellStyle name="60% - Énfasis3" xfId="36" builtinId="40"/>
    <cellStyle name="Título" xfId="37" builtinId="15"/>
    <cellStyle name="Salida" xfId="38" builtinId="21"/>
    <cellStyle name="60% - Énfasis5" xfId="39" builtinId="48"/>
    <cellStyle name="Coma" xfId="40" builtinId="3"/>
    <cellStyle name="Entrada" xfId="41" builtinId="20"/>
    <cellStyle name="Nota" xfId="42" builtinId="10"/>
    <cellStyle name="20% - Énfasis4" xfId="43" builtinId="42"/>
    <cellStyle name="Hipervínculo visitado" xfId="44" builtinId="9"/>
    <cellStyle name="Coma [0]" xfId="45" builtinId="6"/>
    <cellStyle name="Hipervínculo" xfId="46" builtinId="8"/>
    <cellStyle name="Énfasis3" xfId="47" builtinId="37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53340</xdr:colOff>
      <xdr:row>1</xdr:row>
      <xdr:rowOff>281940</xdr:rowOff>
    </xdr:from>
    <xdr:to>
      <xdr:col>19</xdr:col>
      <xdr:colOff>122555</xdr:colOff>
      <xdr:row>17</xdr:row>
      <xdr:rowOff>57785</xdr:rowOff>
    </xdr:to>
    <xdr:pic>
      <xdr:nvPicPr>
        <xdr:cNvPr id="2" name="Imagen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681085" y="459740"/>
          <a:ext cx="5789295" cy="32759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83820</xdr:colOff>
      <xdr:row>23</xdr:row>
      <xdr:rowOff>46355</xdr:rowOff>
    </xdr:from>
    <xdr:to>
      <xdr:col>17</xdr:col>
      <xdr:colOff>13970</xdr:colOff>
      <xdr:row>35</xdr:row>
      <xdr:rowOff>81280</xdr:rowOff>
    </xdr:to>
    <xdr:pic>
      <xdr:nvPicPr>
        <xdr:cNvPr id="4" name="Imagen 3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8711565" y="4791075"/>
          <a:ext cx="3887470" cy="2168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219075</xdr:colOff>
      <xdr:row>24</xdr:row>
      <xdr:rowOff>67945</xdr:rowOff>
    </xdr:from>
    <xdr:to>
      <xdr:col>7</xdr:col>
      <xdr:colOff>5715</xdr:colOff>
      <xdr:row>32</xdr:row>
      <xdr:rowOff>160655</xdr:rowOff>
    </xdr:to>
    <xdr:pic>
      <xdr:nvPicPr>
        <xdr:cNvPr id="5" name="Imagen 4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950595" y="4990465"/>
          <a:ext cx="4297045" cy="15151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tabSelected="1" topLeftCell="A3" workbookViewId="0">
      <selection activeCell="G9" sqref="G9"/>
    </sheetView>
  </sheetViews>
  <sheetFormatPr defaultColWidth="9" defaultRowHeight="14"/>
  <cols>
    <col min="2" max="3" width="11.0625"/>
    <col min="4" max="4" width="11.625"/>
    <col min="5" max="5" width="5.6015625" customWidth="1"/>
    <col min="6" max="10" width="8.0703125" customWidth="1"/>
    <col min="11" max="11" width="9.375" customWidth="1"/>
    <col min="12" max="12" width="8.0703125" customWidth="1"/>
    <col min="17" max="17" width="12.6875"/>
    <col min="19" max="19" width="12.6875"/>
  </cols>
  <sheetData>
    <row r="1" spans="1:6">
      <c r="A1" s="1"/>
      <c r="B1" s="1"/>
      <c r="C1" s="1"/>
      <c r="D1" s="1"/>
      <c r="E1" s="1"/>
      <c r="F1" s="1"/>
    </row>
    <row r="2" ht="31.2" spans="1:6">
      <c r="A2" s="2" t="s">
        <v>0</v>
      </c>
      <c r="B2" s="1"/>
      <c r="C2" s="1"/>
      <c r="D2" s="1"/>
      <c r="E2" s="1"/>
      <c r="F2" s="1"/>
    </row>
    <row r="3" ht="31.2" spans="1:6">
      <c r="A3" s="2" t="s">
        <v>1</v>
      </c>
      <c r="B3" s="1"/>
      <c r="C3" s="1"/>
      <c r="D3" s="1"/>
      <c r="E3" s="1"/>
      <c r="F3" s="1"/>
    </row>
    <row r="4" ht="31.2" spans="1:6">
      <c r="A4" s="2" t="s">
        <v>2</v>
      </c>
      <c r="B4" s="1"/>
      <c r="C4" s="1"/>
      <c r="D4" s="1"/>
      <c r="E4" s="1"/>
      <c r="F4" s="1"/>
    </row>
    <row r="5" spans="1:7">
      <c r="A5" s="1"/>
      <c r="B5" s="1"/>
      <c r="C5" s="1"/>
      <c r="D5" s="1"/>
      <c r="E5" s="1"/>
      <c r="F5" s="5" t="s">
        <v>3</v>
      </c>
      <c r="G5" s="5"/>
    </row>
    <row r="6" spans="1:12">
      <c r="A6" s="1"/>
      <c r="B6" s="1"/>
      <c r="C6" s="1"/>
      <c r="D6" s="1"/>
      <c r="E6" s="1"/>
      <c r="F6" s="6" t="s">
        <v>4</v>
      </c>
      <c r="G6" s="7"/>
      <c r="H6" s="7"/>
      <c r="I6" s="7"/>
      <c r="J6" s="7" t="s">
        <v>5</v>
      </c>
      <c r="K6" s="7"/>
      <c r="L6" s="7"/>
    </row>
    <row r="7" spans="1:12">
      <c r="A7" s="1"/>
      <c r="B7" s="1" t="s">
        <v>6</v>
      </c>
      <c r="C7" s="1" t="s">
        <v>7</v>
      </c>
      <c r="D7" s="1" t="s">
        <v>8</v>
      </c>
      <c r="E7" s="1"/>
      <c r="F7" s="7" t="s">
        <v>6</v>
      </c>
      <c r="G7" s="7" t="s">
        <v>7</v>
      </c>
      <c r="H7" s="7" t="s">
        <v>8</v>
      </c>
      <c r="I7" s="7"/>
      <c r="J7" s="7" t="s">
        <v>6</v>
      </c>
      <c r="K7" s="7" t="s">
        <v>7</v>
      </c>
      <c r="L7" s="7" t="s">
        <v>8</v>
      </c>
    </row>
    <row r="8" spans="1:12">
      <c r="A8" s="1"/>
      <c r="B8" s="3">
        <v>5.3</v>
      </c>
      <c r="C8" s="3">
        <v>5.5</v>
      </c>
      <c r="D8" s="3">
        <v>7.5</v>
      </c>
      <c r="E8" s="1"/>
      <c r="F8" s="8">
        <f t="shared" ref="F8:F10" si="0">B8-B$17</f>
        <v>-0.7</v>
      </c>
      <c r="G8" s="8">
        <f t="shared" ref="G8:G11" si="1">C8-C$17</f>
        <v>-0.45</v>
      </c>
      <c r="H8" s="8">
        <f t="shared" ref="H8:H11" si="2">D8-D$17</f>
        <v>-0.0333333333333341</v>
      </c>
      <c r="I8" s="7"/>
      <c r="J8" s="11">
        <f t="shared" ref="J8:L8" si="3">F8*F8</f>
        <v>0.49</v>
      </c>
      <c r="K8" s="11">
        <f t="shared" si="3"/>
        <v>0.2025</v>
      </c>
      <c r="L8" s="11">
        <f t="shared" si="3"/>
        <v>0.00111111111111116</v>
      </c>
    </row>
    <row r="9" spans="1:12">
      <c r="A9" s="1"/>
      <c r="B9" s="3">
        <v>6</v>
      </c>
      <c r="C9" s="3">
        <v>6.2</v>
      </c>
      <c r="D9" s="3">
        <v>7.2</v>
      </c>
      <c r="E9" s="1"/>
      <c r="F9" s="8">
        <f t="shared" si="0"/>
        <v>0</v>
      </c>
      <c r="G9" s="8">
        <f t="shared" si="1"/>
        <v>0.25</v>
      </c>
      <c r="H9" s="8">
        <f t="shared" si="2"/>
        <v>-0.333333333333334</v>
      </c>
      <c r="I9" s="7"/>
      <c r="J9" s="11">
        <f t="shared" ref="J9:L9" si="4">F9*F9</f>
        <v>0</v>
      </c>
      <c r="K9" s="11">
        <f t="shared" si="4"/>
        <v>0.0625</v>
      </c>
      <c r="L9" s="11">
        <f t="shared" si="4"/>
        <v>0.111111111111112</v>
      </c>
    </row>
    <row r="10" spans="1:12">
      <c r="A10" s="1"/>
      <c r="B10" s="3">
        <v>6.7</v>
      </c>
      <c r="C10" s="3">
        <v>6.4</v>
      </c>
      <c r="D10" s="3">
        <v>7.9</v>
      </c>
      <c r="E10" s="1"/>
      <c r="F10" s="8">
        <f t="shared" si="0"/>
        <v>0.7</v>
      </c>
      <c r="G10" s="8">
        <f t="shared" si="1"/>
        <v>0.45</v>
      </c>
      <c r="H10" s="8">
        <f t="shared" si="2"/>
        <v>0.366666666666666</v>
      </c>
      <c r="I10" s="7"/>
      <c r="J10" s="11">
        <f t="shared" ref="J10:L10" si="5">F10*F10</f>
        <v>0.49</v>
      </c>
      <c r="K10" s="11">
        <f t="shared" si="5"/>
        <v>0.2025</v>
      </c>
      <c r="L10" s="11">
        <f t="shared" si="5"/>
        <v>0.134444444444444</v>
      </c>
    </row>
    <row r="11" spans="1:12">
      <c r="A11" s="1"/>
      <c r="B11" s="1"/>
      <c r="C11" s="3">
        <v>5.7</v>
      </c>
      <c r="D11" s="1"/>
      <c r="E11" s="1"/>
      <c r="F11" s="6"/>
      <c r="G11" s="8">
        <f t="shared" si="1"/>
        <v>-0.25</v>
      </c>
      <c r="H11" s="8"/>
      <c r="I11" s="7"/>
      <c r="J11" s="7"/>
      <c r="K11" s="11">
        <f>G11*G11</f>
        <v>0.0625</v>
      </c>
      <c r="L11" s="7"/>
    </row>
    <row r="12" spans="1:12">
      <c r="A12" s="1"/>
      <c r="B12" s="1"/>
      <c r="C12" s="1"/>
      <c r="D12" s="1"/>
      <c r="E12" s="1"/>
      <c r="F12" s="1"/>
      <c r="K12" t="s">
        <v>9</v>
      </c>
      <c r="L12" s="12">
        <f>SUM(J8:L11)</f>
        <v>1.75666666666667</v>
      </c>
    </row>
    <row r="13" spans="1:12">
      <c r="A13" s="1" t="s">
        <v>10</v>
      </c>
      <c r="B13" s="3">
        <f>COUNT(B8:B11)</f>
        <v>3</v>
      </c>
      <c r="C13" s="3">
        <f>COUNT(C8:C11)</f>
        <v>4</v>
      </c>
      <c r="D13" s="3">
        <f>COUNT(D8:D11)</f>
        <v>3</v>
      </c>
      <c r="E13" s="1"/>
      <c r="K13" t="s">
        <v>11</v>
      </c>
      <c r="L13">
        <f>10-3</f>
        <v>7</v>
      </c>
    </row>
    <row r="14" spans="1:12">
      <c r="A14" t="s">
        <v>11</v>
      </c>
      <c r="E14" s="1"/>
      <c r="K14" t="s">
        <v>12</v>
      </c>
      <c r="L14" s="13">
        <f>L12/L13</f>
        <v>0.250952380952381</v>
      </c>
    </row>
    <row r="15" spans="1:5">
      <c r="A15" t="s">
        <v>13</v>
      </c>
      <c r="B15">
        <f>COUNT(B8:D11)</f>
        <v>10</v>
      </c>
      <c r="E15" s="1"/>
    </row>
    <row r="16" spans="1:7">
      <c r="A16" s="1" t="s">
        <v>14</v>
      </c>
      <c r="B16" s="4">
        <f>SUM(B8:B11)</f>
        <v>18</v>
      </c>
      <c r="C16" s="4">
        <f>SUM(C8:C11)</f>
        <v>23.8</v>
      </c>
      <c r="D16" s="4">
        <f>SUM(D8:D11)</f>
        <v>22.6</v>
      </c>
      <c r="E16" s="1"/>
      <c r="F16" s="5" t="s">
        <v>15</v>
      </c>
      <c r="G16" s="5"/>
    </row>
    <row r="17" spans="1:12">
      <c r="A17" s="1" t="s">
        <v>16</v>
      </c>
      <c r="B17" s="3">
        <f>AVERAGE(B8:B11)</f>
        <v>6</v>
      </c>
      <c r="C17" s="3">
        <f>AVERAGE(C8:C11)</f>
        <v>5.95</v>
      </c>
      <c r="D17" s="3">
        <f>AVERAGE(D8:D11)</f>
        <v>7.53333333333333</v>
      </c>
      <c r="E17" s="1"/>
      <c r="F17" s="9" t="s">
        <v>4</v>
      </c>
      <c r="G17" s="10"/>
      <c r="H17" s="10"/>
      <c r="I17" s="10"/>
      <c r="J17" s="10" t="s">
        <v>5</v>
      </c>
      <c r="K17" s="10"/>
      <c r="L17" s="10"/>
    </row>
    <row r="18" spans="1:12">
      <c r="A18" s="1" t="s">
        <v>17</v>
      </c>
      <c r="B18" s="3">
        <f>VAR(B8:B11)</f>
        <v>0.49</v>
      </c>
      <c r="C18" s="3">
        <f>VAR(C8:C11)</f>
        <v>0.176666666666667</v>
      </c>
      <c r="D18" s="3">
        <f>VAR(D8:D11)</f>
        <v>0.123333333333333</v>
      </c>
      <c r="E18" s="1"/>
      <c r="F18" s="9" t="s">
        <v>6</v>
      </c>
      <c r="G18" s="10" t="s">
        <v>7</v>
      </c>
      <c r="H18" s="10" t="s">
        <v>8</v>
      </c>
      <c r="I18" s="10"/>
      <c r="J18" s="10" t="s">
        <v>6</v>
      </c>
      <c r="K18" s="10" t="s">
        <v>7</v>
      </c>
      <c r="L18" s="10" t="s">
        <v>8</v>
      </c>
    </row>
    <row r="19" spans="1:19">
      <c r="A19" s="1" t="s">
        <v>18</v>
      </c>
      <c r="B19" s="3">
        <f>AVERAGE(B8:D11)</f>
        <v>6.44</v>
      </c>
      <c r="C19" s="1"/>
      <c r="D19" s="1"/>
      <c r="F19" s="9">
        <f t="shared" ref="F19:F22" si="6">B$17-$B$19</f>
        <v>-0.44</v>
      </c>
      <c r="G19" s="9">
        <f t="shared" ref="G19:G22" si="7">C$17-$B$19</f>
        <v>-0.49</v>
      </c>
      <c r="H19" s="9">
        <f t="shared" ref="H19:H22" si="8">D$17-$B$19</f>
        <v>1.09333333333333</v>
      </c>
      <c r="I19" s="10"/>
      <c r="J19" s="14">
        <f t="shared" ref="J19:L19" si="9">F19*F19</f>
        <v>0.1936</v>
      </c>
      <c r="K19" s="14">
        <f t="shared" si="9"/>
        <v>0.2401</v>
      </c>
      <c r="L19" s="14">
        <f t="shared" si="9"/>
        <v>1.19537777777778</v>
      </c>
      <c r="Q19">
        <f>1.757/0.25095714</f>
        <v>7.00119550294524</v>
      </c>
      <c r="S19">
        <f>5.106/2.55275</f>
        <v>2.00019586720204</v>
      </c>
    </row>
    <row r="20" spans="1:12">
      <c r="A20" s="1" t="s">
        <v>19</v>
      </c>
      <c r="B20" s="3">
        <f>VAR(B8:D11)</f>
        <v>0.764888888888889</v>
      </c>
      <c r="C20" s="1"/>
      <c r="D20" s="1"/>
      <c r="F20" s="9">
        <f t="shared" si="6"/>
        <v>-0.44</v>
      </c>
      <c r="G20" s="9">
        <f t="shared" si="7"/>
        <v>-0.49</v>
      </c>
      <c r="H20" s="9">
        <f t="shared" si="8"/>
        <v>1.09333333333333</v>
      </c>
      <c r="I20" s="10"/>
      <c r="J20" s="14">
        <f t="shared" ref="J20:L20" si="10">F20*F20</f>
        <v>0.1936</v>
      </c>
      <c r="K20" s="14">
        <f t="shared" si="10"/>
        <v>0.2401</v>
      </c>
      <c r="L20" s="14">
        <f t="shared" si="10"/>
        <v>1.19537777777778</v>
      </c>
    </row>
    <row r="21" spans="6:12">
      <c r="F21" s="9">
        <f t="shared" si="6"/>
        <v>-0.44</v>
      </c>
      <c r="G21" s="9">
        <f t="shared" si="7"/>
        <v>-0.49</v>
      </c>
      <c r="H21" s="9">
        <f t="shared" si="8"/>
        <v>1.09333333333333</v>
      </c>
      <c r="I21" s="10"/>
      <c r="J21" s="14">
        <f t="shared" ref="J21:L21" si="11">F21*F21</f>
        <v>0.1936</v>
      </c>
      <c r="K21" s="14">
        <f t="shared" si="11"/>
        <v>0.2401</v>
      </c>
      <c r="L21" s="14">
        <f t="shared" si="11"/>
        <v>1.19537777777778</v>
      </c>
    </row>
    <row r="22" spans="6:11">
      <c r="F22" s="9"/>
      <c r="G22" s="9">
        <f t="shared" si="7"/>
        <v>-0.49</v>
      </c>
      <c r="H22" s="9"/>
      <c r="I22" s="10"/>
      <c r="J22" s="14"/>
      <c r="K22" s="14">
        <f t="shared" ref="J22:L22" si="12">G22*G22</f>
        <v>0.2401</v>
      </c>
    </row>
    <row r="23" spans="11:12">
      <c r="K23" t="s">
        <v>9</v>
      </c>
      <c r="L23" s="15">
        <f>SUM(J19:L22)</f>
        <v>5.12733333333334</v>
      </c>
    </row>
    <row r="24" spans="11:12">
      <c r="K24" t="s">
        <v>11</v>
      </c>
      <c r="L24">
        <f>3-1</f>
        <v>2</v>
      </c>
    </row>
    <row r="25" spans="11:12">
      <c r="K25" t="s">
        <v>20</v>
      </c>
      <c r="L25">
        <f>L23/L24</f>
        <v>2.56366666666667</v>
      </c>
    </row>
    <row r="27" spans="11:12">
      <c r="K27" t="s">
        <v>21</v>
      </c>
      <c r="L27" s="12">
        <f>L23+L12</f>
        <v>6.88400000000001</v>
      </c>
    </row>
    <row r="28" spans="11:12">
      <c r="K28" t="s">
        <v>11</v>
      </c>
      <c r="L28">
        <f>B15-1</f>
        <v>9</v>
      </c>
    </row>
    <row r="30" spans="11:12">
      <c r="K30" t="s">
        <v>22</v>
      </c>
      <c r="L30" s="12">
        <f>L25/L14</f>
        <v>10.2157495256167</v>
      </c>
    </row>
  </sheetData>
  <mergeCells count="2">
    <mergeCell ref="F5:G5"/>
    <mergeCell ref="F16:G1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alejandroleonelmartinezelizalde</dc:creator>
  <cp:lastModifiedBy>alejandroleonelmartinezelizalde</cp:lastModifiedBy>
  <dcterms:created xsi:type="dcterms:W3CDTF">2024-03-11T20:57:23Z</dcterms:created>
  <dcterms:modified xsi:type="dcterms:W3CDTF">2024-03-11T21:45:49Z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3082-5.6.0.8082</vt:lpwstr>
  </property>
</Properties>
</file>