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jw58994/Dropbox/Printed Optics/Manuscripts/Doublebeam spectrometer 2020/"/>
    </mc:Choice>
  </mc:AlternateContent>
  <xr:revisionPtr revIDLastSave="0" documentId="13_ncr:1_{B765E886-7049-704E-8C9A-19C150D58E5C}" xr6:coauthVersionLast="37" xr6:coauthVersionMax="37" xr10:uidLastSave="{00000000-0000-0000-0000-000000000000}"/>
  <bookViews>
    <workbookView xWindow="1320" yWindow="540" windowWidth="30240" windowHeight="20460" tabRatio="500" xr2:uid="{00000000-000D-0000-FFFF-FFFF00000000}"/>
  </bookViews>
  <sheets>
    <sheet name="Fabrication Costs" sheetId="1" r:id="rId1"/>
  </sheets>
  <definedNames>
    <definedName name="_xlnm._FilterDatabase" localSheetId="0" hidden="1">'Fabrication Costs'!#REF!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K11" i="1" s="1"/>
  <c r="G52" i="1" l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G51" i="1"/>
  <c r="K51" i="1" s="1"/>
  <c r="K59" i="1" s="1"/>
  <c r="G10" i="1"/>
  <c r="K10" i="1" s="1"/>
  <c r="G9" i="1"/>
  <c r="K9" i="1" s="1"/>
  <c r="G6" i="1"/>
  <c r="K6" i="1" s="1"/>
  <c r="G7" i="1"/>
  <c r="K7" i="1" s="1"/>
  <c r="G8" i="1"/>
  <c r="K8" i="1" s="1"/>
  <c r="F24" i="1"/>
  <c r="G24" i="1" s="1"/>
  <c r="K24" i="1" s="1"/>
  <c r="G5" i="1"/>
  <c r="K5" i="1" s="1"/>
  <c r="K13" i="1" l="1"/>
  <c r="F34" i="1"/>
  <c r="G34" i="1" s="1"/>
  <c r="K34" i="1" s="1"/>
  <c r="F40" i="1"/>
  <c r="G40" i="1" s="1"/>
  <c r="K40" i="1" s="1"/>
  <c r="F42" i="1"/>
  <c r="G42" i="1" s="1"/>
  <c r="K42" i="1" s="1"/>
  <c r="F41" i="1"/>
  <c r="G41" i="1" s="1"/>
  <c r="K41" i="1" s="1"/>
  <c r="F43" i="1"/>
  <c r="G43" i="1" s="1"/>
  <c r="K43" i="1" s="1"/>
  <c r="F39" i="1"/>
  <c r="G39" i="1" s="1"/>
  <c r="K39" i="1" s="1"/>
  <c r="F37" i="1"/>
  <c r="G37" i="1" s="1"/>
  <c r="K37" i="1" s="1"/>
  <c r="F19" i="1"/>
  <c r="G19" i="1" s="1"/>
  <c r="K19" i="1" s="1"/>
  <c r="F30" i="1"/>
  <c r="G30" i="1" s="1"/>
  <c r="K30" i="1" s="1"/>
  <c r="F21" i="1"/>
  <c r="G21" i="1" s="1"/>
  <c r="K21" i="1" s="1"/>
  <c r="F29" i="1"/>
  <c r="G29" i="1" s="1"/>
  <c r="K29" i="1" s="1"/>
  <c r="F23" i="1"/>
  <c r="G23" i="1" s="1"/>
  <c r="K23" i="1" s="1"/>
  <c r="F36" i="1"/>
  <c r="G36" i="1" s="1"/>
  <c r="K36" i="1" s="1"/>
  <c r="F33" i="1"/>
  <c r="G33" i="1" s="1"/>
  <c r="K33" i="1" s="1"/>
  <c r="F28" i="1"/>
  <c r="G28" i="1" s="1"/>
  <c r="K28" i="1" s="1"/>
  <c r="F31" i="1"/>
  <c r="G31" i="1" s="1"/>
  <c r="K31" i="1" s="1"/>
  <c r="F20" i="1"/>
  <c r="G20" i="1" s="1"/>
  <c r="K20" i="1" s="1"/>
  <c r="F38" i="1"/>
  <c r="G38" i="1" s="1"/>
  <c r="K38" i="1" s="1"/>
  <c r="F27" i="1"/>
  <c r="G27" i="1" s="1"/>
  <c r="K27" i="1" s="1"/>
  <c r="F26" i="1"/>
  <c r="G26" i="1" s="1"/>
  <c r="K26" i="1" s="1"/>
  <c r="F25" i="1"/>
  <c r="G25" i="1" s="1"/>
  <c r="K25" i="1" s="1"/>
  <c r="F22" i="1"/>
  <c r="G22" i="1" s="1"/>
  <c r="K22" i="1" s="1"/>
  <c r="F35" i="1"/>
  <c r="G35" i="1" s="1"/>
  <c r="K35" i="1" s="1"/>
  <c r="F32" i="1"/>
  <c r="G32" i="1" s="1"/>
  <c r="K32" i="1" s="1"/>
  <c r="K45" i="1" l="1"/>
</calcChain>
</file>

<file path=xl/sharedStrings.xml><?xml version="1.0" encoding="utf-8"?>
<sst xmlns="http://schemas.openxmlformats.org/spreadsheetml/2006/main" count="192" uniqueCount="113">
  <si>
    <t>94812A700</t>
  </si>
  <si>
    <t>Nylon Hex Nut 1/4"-20 Thread Size</t>
  </si>
  <si>
    <t>95505A601</t>
  </si>
  <si>
    <t>Medium-Strength Steel Hex Nut Grade 5, 1/4"-20 Thread Size</t>
  </si>
  <si>
    <t>91247A554</t>
  </si>
  <si>
    <t>Medium-Strength Grade 5 Steel Hex Head Screw Zinc-Plated, 1/4"-20 Thread Size, 3" Long, Partially Threaded</t>
  </si>
  <si>
    <t>Package Qty.</t>
  </si>
  <si>
    <t>Part Number</t>
  </si>
  <si>
    <t>Description</t>
  </si>
  <si>
    <t>Item Cost</t>
  </si>
  <si>
    <t>Unit Cost</t>
  </si>
  <si>
    <t>Designator</t>
  </si>
  <si>
    <t>NN01</t>
  </si>
  <si>
    <t>BS06</t>
  </si>
  <si>
    <t>NS01</t>
  </si>
  <si>
    <t>PLA</t>
  </si>
  <si>
    <t>Purchased Parts</t>
  </si>
  <si>
    <t>Printed Parts</t>
  </si>
  <si>
    <t>Source of Part</t>
  </si>
  <si>
    <t>McMaster-Carr</t>
  </si>
  <si>
    <t>Large 10 Pack Filament Bundle</t>
  </si>
  <si>
    <t>NA</t>
  </si>
  <si>
    <t>Makerbot.com</t>
  </si>
  <si>
    <t>Source</t>
  </si>
  <si>
    <t>Printed</t>
  </si>
  <si>
    <t>Filament Units</t>
  </si>
  <si>
    <t>Material Type</t>
  </si>
  <si>
    <t>Polymer</t>
  </si>
  <si>
    <t>Metal</t>
  </si>
  <si>
    <t>DBS01</t>
  </si>
  <si>
    <t>DBS02</t>
  </si>
  <si>
    <t>DBS03</t>
  </si>
  <si>
    <t>DBS04</t>
  </si>
  <si>
    <t>DBS05</t>
  </si>
  <si>
    <t>Slit tube</t>
  </si>
  <si>
    <t>Sample holder</t>
  </si>
  <si>
    <t>Grating Mount</t>
  </si>
  <si>
    <t>Tube Adapter</t>
  </si>
  <si>
    <t>Source Adapter</t>
  </si>
  <si>
    <t>Block</t>
  </si>
  <si>
    <t>Cuvette Cover</t>
  </si>
  <si>
    <t>Fluorescence Cover</t>
  </si>
  <si>
    <t>Plug</t>
  </si>
  <si>
    <t>LED Adapter</t>
  </si>
  <si>
    <t>Flashlight Adapter</t>
  </si>
  <si>
    <t>Flashlight Cradle</t>
  </si>
  <si>
    <t>LED Cradle</t>
  </si>
  <si>
    <t>Side Cover</t>
  </si>
  <si>
    <t>iPhone Mount</t>
  </si>
  <si>
    <t>Center Camera Phone Mount</t>
  </si>
  <si>
    <t>Blank Mounting Plate</t>
  </si>
  <si>
    <t>Phone Clamp</t>
  </si>
  <si>
    <t>Knob</t>
  </si>
  <si>
    <t>USB Camera Base</t>
  </si>
  <si>
    <t>DBS06</t>
  </si>
  <si>
    <t>DBS07</t>
  </si>
  <si>
    <t>DBS08</t>
  </si>
  <si>
    <t>DBS09</t>
  </si>
  <si>
    <t>DBS10</t>
  </si>
  <si>
    <t>DBS11</t>
  </si>
  <si>
    <t>DBS12</t>
  </si>
  <si>
    <t>DBS13</t>
  </si>
  <si>
    <t>DBS14</t>
  </si>
  <si>
    <t>DBS15</t>
  </si>
  <si>
    <t>DBS16</t>
  </si>
  <si>
    <t>DBS17</t>
  </si>
  <si>
    <t>DBS18</t>
  </si>
  <si>
    <t>DBS19</t>
  </si>
  <si>
    <t>DBS20</t>
  </si>
  <si>
    <t>DBS21</t>
  </si>
  <si>
    <t>Flashlight</t>
  </si>
  <si>
    <t>LED Penlight (UV)</t>
  </si>
  <si>
    <t>LED Penlight (red)</t>
  </si>
  <si>
    <t>LED Penlight (blue)</t>
  </si>
  <si>
    <t>LED Penlight (white)</t>
  </si>
  <si>
    <t>Red LASER pointer</t>
  </si>
  <si>
    <t>cuvette</t>
  </si>
  <si>
    <t>USB Camera Lid</t>
  </si>
  <si>
    <t>Purchased Euipment</t>
  </si>
  <si>
    <t>RS01</t>
  </si>
  <si>
    <t>GP01</t>
  </si>
  <si>
    <t>Amazon.com</t>
  </si>
  <si>
    <t>Rainbow Symphony Diffraction Gratings Slides - Linear 1000 Line/millimeters</t>
  </si>
  <si>
    <t>3806A14</t>
  </si>
  <si>
    <t>Mini Retracting-Blade Utility Knife</t>
  </si>
  <si>
    <t>amazon.com</t>
  </si>
  <si>
    <t>ELP USB Camera</t>
  </si>
  <si>
    <t>DBS22</t>
  </si>
  <si>
    <t>DBS23</t>
  </si>
  <si>
    <t>DBS24</t>
  </si>
  <si>
    <t>DBS25</t>
  </si>
  <si>
    <t>Slit Mount</t>
  </si>
  <si>
    <t>Slit Wedge</t>
  </si>
  <si>
    <t>Flashlight Tube</t>
  </si>
  <si>
    <t>USB Camera Mounting Plate</t>
  </si>
  <si>
    <t>1926N21</t>
  </si>
  <si>
    <t>1159N1</t>
  </si>
  <si>
    <t>6535T21</t>
  </si>
  <si>
    <t>6535T52</t>
  </si>
  <si>
    <t>1513T23</t>
  </si>
  <si>
    <t>CUV</t>
  </si>
  <si>
    <t>92470A041</t>
  </si>
  <si>
    <t>SS01</t>
  </si>
  <si>
    <t>Phillips Rounded Head Screws for Sheet Metal 18-8 Stainless Steel, Number 0 Size, 5/8" Long</t>
  </si>
  <si>
    <t>ELP-USB8MP02G-L75</t>
  </si>
  <si>
    <t>USB01</t>
  </si>
  <si>
    <t>S01</t>
  </si>
  <si>
    <t>S02</t>
  </si>
  <si>
    <t>S03</t>
  </si>
  <si>
    <t>S04</t>
  </si>
  <si>
    <t>S05</t>
  </si>
  <si>
    <t>S06</t>
  </si>
  <si>
    <t>#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</si>
</sst>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;[Red]\-&quot;$&quot;#,##0.00"/>
    <numFmt numFmtId="165" formatCode="&quot;$&quot;#,##0.00"/>
    <numFmt numFmtId="166" formatCode="[$$-409]#,##0.00_);\([$$-409]#,##0.00\)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2" fillId="2" borderId="0" xfId="0" applyFont="1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7" fillId="0" borderId="0" xfId="0" applyFont="1"/>
    <xf numFmtId="0" fontId="8" fillId="0" borderId="0" xfId="0" applyFont="1"/>
    <xf numFmtId="165" fontId="0" fillId="7" borderId="0" xfId="0" applyNumberFormat="1" applyFill="1"/>
    <xf numFmtId="166" fontId="0" fillId="8" borderId="0" xfId="5" applyNumberFormat="1" applyFont="1" applyFill="1"/>
    <xf numFmtId="166" fontId="0" fillId="8" borderId="0" xfId="0" applyNumberFormat="1" applyFill="1"/>
    <xf numFmtId="165" fontId="0" fillId="6" borderId="0" xfId="0" applyNumberFormat="1" applyFill="1"/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6">
    <cellStyle name="Currency" xfId="5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2C6FC"/>
      <color rgb="FFC67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9"/>
  <sheetViews>
    <sheetView tabSelected="1" workbookViewId="0">
      <selection activeCell="A3" sqref="A3"/>
    </sheetView>
  </sheetViews>
  <sheetFormatPr baseColWidth="10" defaultRowHeight="16" outlineLevelRow="1"/>
  <cols>
    <col min="2" max="2" width="13.6640625" customWidth="1"/>
    <col min="3" max="3" width="13.83203125" customWidth="1"/>
    <col min="4" max="4" width="21.1640625" customWidth="1"/>
    <col min="5" max="5" width="101.33203125" customWidth="1"/>
    <col min="8" max="8" width="15.33203125" customWidth="1"/>
    <col min="9" max="9" width="17" customWidth="1"/>
  </cols>
  <sheetData>
    <row r="2" spans="2:11" ht="16" customHeight="1">
      <c r="B2" s="18" t="s">
        <v>16</v>
      </c>
      <c r="C2" s="18"/>
      <c r="D2" s="18"/>
      <c r="E2" s="18"/>
      <c r="F2" s="18"/>
      <c r="G2" s="18"/>
      <c r="H2" s="18"/>
      <c r="I2" s="18"/>
      <c r="J2" s="18"/>
      <c r="K2" s="18"/>
    </row>
    <row r="3" spans="2:11" ht="16" customHeight="1"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2:11" ht="19">
      <c r="B4" s="2" t="s">
        <v>11</v>
      </c>
      <c r="C4" s="2" t="s">
        <v>6</v>
      </c>
      <c r="D4" s="2" t="s">
        <v>7</v>
      </c>
      <c r="E4" s="2" t="s">
        <v>8</v>
      </c>
      <c r="F4" s="2" t="s">
        <v>10</v>
      </c>
      <c r="G4" s="2" t="s">
        <v>9</v>
      </c>
      <c r="H4" s="2" t="s">
        <v>18</v>
      </c>
      <c r="I4" s="3" t="s">
        <v>26</v>
      </c>
      <c r="J4" s="5" t="s">
        <v>112</v>
      </c>
      <c r="K4" s="5"/>
    </row>
    <row r="5" spans="2:11" outlineLevel="1">
      <c r="B5" s="8" t="s">
        <v>13</v>
      </c>
      <c r="C5">
        <v>50</v>
      </c>
      <c r="D5" t="s">
        <v>4</v>
      </c>
      <c r="E5" t="s">
        <v>5</v>
      </c>
      <c r="F5" s="6">
        <v>10.09</v>
      </c>
      <c r="G5" s="6">
        <f t="shared" ref="G5:G11" si="0">F5/C5</f>
        <v>0.20180000000000001</v>
      </c>
      <c r="H5" t="s">
        <v>19</v>
      </c>
      <c r="I5" t="s">
        <v>28</v>
      </c>
      <c r="J5">
        <v>1</v>
      </c>
      <c r="K5" s="13">
        <f>J5*G5</f>
        <v>0.20180000000000001</v>
      </c>
    </row>
    <row r="6" spans="2:11" outlineLevel="1">
      <c r="B6" s="8" t="s">
        <v>12</v>
      </c>
      <c r="C6">
        <v>100</v>
      </c>
      <c r="D6" t="s">
        <v>0</v>
      </c>
      <c r="E6" t="s">
        <v>1</v>
      </c>
      <c r="F6" s="6">
        <v>6.47</v>
      </c>
      <c r="G6" s="6">
        <f t="shared" si="0"/>
        <v>6.4699999999999994E-2</v>
      </c>
      <c r="H6" t="s">
        <v>19</v>
      </c>
      <c r="I6" t="s">
        <v>27</v>
      </c>
      <c r="J6">
        <v>2</v>
      </c>
      <c r="K6" s="13">
        <f t="shared" ref="K6:K11" si="1">J6*G6</f>
        <v>0.12939999999999999</v>
      </c>
    </row>
    <row r="7" spans="2:11" outlineLevel="1">
      <c r="B7" s="8" t="s">
        <v>14</v>
      </c>
      <c r="C7">
        <v>100</v>
      </c>
      <c r="D7" t="s">
        <v>2</v>
      </c>
      <c r="E7" t="s">
        <v>3</v>
      </c>
      <c r="F7" s="6">
        <v>3.26</v>
      </c>
      <c r="G7" s="6">
        <f t="shared" si="0"/>
        <v>3.2599999999999997E-2</v>
      </c>
      <c r="H7" t="s">
        <v>19</v>
      </c>
      <c r="I7" t="s">
        <v>28</v>
      </c>
      <c r="J7">
        <v>0</v>
      </c>
      <c r="K7" s="13">
        <f t="shared" si="1"/>
        <v>0</v>
      </c>
    </row>
    <row r="8" spans="2:11" outlineLevel="1">
      <c r="B8" s="8" t="s">
        <v>15</v>
      </c>
      <c r="C8">
        <v>9000</v>
      </c>
      <c r="D8" t="s">
        <v>21</v>
      </c>
      <c r="E8" t="s">
        <v>20</v>
      </c>
      <c r="F8" s="6">
        <v>430</v>
      </c>
      <c r="G8" s="6">
        <f t="shared" si="0"/>
        <v>4.777777777777778E-2</v>
      </c>
      <c r="H8" t="s">
        <v>22</v>
      </c>
      <c r="I8" t="s">
        <v>27</v>
      </c>
      <c r="K8" s="13">
        <f t="shared" si="1"/>
        <v>0</v>
      </c>
    </row>
    <row r="9" spans="2:11" outlineLevel="1">
      <c r="B9" s="8" t="s">
        <v>80</v>
      </c>
      <c r="C9">
        <v>25</v>
      </c>
      <c r="D9" t="s">
        <v>21</v>
      </c>
      <c r="E9" t="s">
        <v>82</v>
      </c>
      <c r="F9" s="6">
        <v>11.26</v>
      </c>
      <c r="G9" s="6">
        <f t="shared" si="0"/>
        <v>0.45039999999999997</v>
      </c>
      <c r="H9" t="s">
        <v>81</v>
      </c>
      <c r="I9" t="s">
        <v>27</v>
      </c>
      <c r="J9">
        <v>1</v>
      </c>
      <c r="K9" s="13">
        <f t="shared" si="1"/>
        <v>0.45039999999999997</v>
      </c>
    </row>
    <row r="10" spans="2:11" outlineLevel="1">
      <c r="B10" s="8" t="s">
        <v>79</v>
      </c>
      <c r="C10">
        <v>5</v>
      </c>
      <c r="D10" s="11" t="s">
        <v>83</v>
      </c>
      <c r="E10" t="s">
        <v>84</v>
      </c>
      <c r="F10" s="6">
        <v>2.2200000000000002</v>
      </c>
      <c r="G10" s="6">
        <f t="shared" si="0"/>
        <v>0.44400000000000006</v>
      </c>
      <c r="H10" t="s">
        <v>19</v>
      </c>
      <c r="I10" t="s">
        <v>28</v>
      </c>
      <c r="J10">
        <v>2</v>
      </c>
      <c r="K10" s="13">
        <f t="shared" si="1"/>
        <v>0.88800000000000012</v>
      </c>
    </row>
    <row r="11" spans="2:11" outlineLevel="1">
      <c r="B11" s="8" t="s">
        <v>102</v>
      </c>
      <c r="C11">
        <v>50</v>
      </c>
      <c r="D11" t="s">
        <v>101</v>
      </c>
      <c r="E11" t="s">
        <v>103</v>
      </c>
      <c r="F11" s="6">
        <v>9.36</v>
      </c>
      <c r="G11" s="6">
        <f t="shared" si="0"/>
        <v>0.18719999999999998</v>
      </c>
      <c r="H11" t="s">
        <v>19</v>
      </c>
      <c r="I11" t="s">
        <v>28</v>
      </c>
      <c r="J11">
        <v>4</v>
      </c>
      <c r="K11" s="13">
        <f t="shared" si="1"/>
        <v>0.74879999999999991</v>
      </c>
    </row>
    <row r="12" spans="2:11" outlineLevel="1">
      <c r="B12" s="8"/>
      <c r="F12" s="6"/>
      <c r="G12" s="6"/>
      <c r="K12" s="8"/>
    </row>
    <row r="13" spans="2:11" outlineLevel="1">
      <c r="B13" s="8"/>
      <c r="F13" s="6"/>
      <c r="G13" s="6"/>
      <c r="K13" s="13">
        <f>SUM(K5:K12)</f>
        <v>2.4184000000000001</v>
      </c>
    </row>
    <row r="14" spans="2:11">
      <c r="G14" s="1"/>
    </row>
    <row r="15" spans="2:11">
      <c r="G15" s="1"/>
    </row>
    <row r="16" spans="2:11" ht="16" customHeight="1">
      <c r="B16" s="19" t="s">
        <v>17</v>
      </c>
      <c r="C16" s="19"/>
      <c r="D16" s="19"/>
      <c r="E16" s="19"/>
      <c r="F16" s="19"/>
      <c r="G16" s="19"/>
      <c r="H16" s="19"/>
      <c r="I16" s="19"/>
      <c r="J16" s="19"/>
      <c r="K16" s="19"/>
    </row>
    <row r="17" spans="2:11" ht="16" customHeight="1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9">
      <c r="B18" s="2" t="s">
        <v>11</v>
      </c>
      <c r="C18" s="2" t="s">
        <v>25</v>
      </c>
      <c r="D18" s="2"/>
      <c r="E18" s="2" t="s">
        <v>8</v>
      </c>
      <c r="F18" s="2" t="s">
        <v>10</v>
      </c>
      <c r="G18" s="2" t="s">
        <v>9</v>
      </c>
      <c r="H18" s="2" t="s">
        <v>23</v>
      </c>
      <c r="I18" s="3" t="s">
        <v>26</v>
      </c>
      <c r="J18" s="5"/>
      <c r="K18" s="5"/>
    </row>
    <row r="19" spans="2:11" outlineLevel="1">
      <c r="B19" s="9" t="s">
        <v>29</v>
      </c>
      <c r="C19">
        <v>38.75</v>
      </c>
      <c r="E19" t="s">
        <v>34</v>
      </c>
      <c r="F19" s="6">
        <f t="shared" ref="F19:F30" si="2">$G$8</f>
        <v>4.777777777777778E-2</v>
      </c>
      <c r="G19" s="6">
        <f t="shared" ref="G19:G39" si="3">C19*F19</f>
        <v>1.851388888888889</v>
      </c>
      <c r="H19" t="s">
        <v>24</v>
      </c>
      <c r="I19" t="s">
        <v>27</v>
      </c>
      <c r="J19">
        <v>1</v>
      </c>
      <c r="K19" s="14">
        <f>J19*G19</f>
        <v>1.851388888888889</v>
      </c>
    </row>
    <row r="20" spans="2:11" outlineLevel="1">
      <c r="B20" s="9" t="s">
        <v>30</v>
      </c>
      <c r="C20">
        <v>35.56</v>
      </c>
      <c r="E20" t="s">
        <v>35</v>
      </c>
      <c r="F20" s="6">
        <f t="shared" si="2"/>
        <v>4.777777777777778E-2</v>
      </c>
      <c r="G20" s="6">
        <f t="shared" si="3"/>
        <v>1.6989777777777779</v>
      </c>
      <c r="H20" t="s">
        <v>24</v>
      </c>
      <c r="I20" t="s">
        <v>27</v>
      </c>
      <c r="J20">
        <v>1</v>
      </c>
      <c r="K20" s="14">
        <f t="shared" ref="K20:K43" si="4">J20*G20</f>
        <v>1.6989777777777779</v>
      </c>
    </row>
    <row r="21" spans="2:11" outlineLevel="1">
      <c r="B21" s="9" t="s">
        <v>31</v>
      </c>
      <c r="C21">
        <v>30.14</v>
      </c>
      <c r="E21" t="s">
        <v>36</v>
      </c>
      <c r="F21" s="6">
        <f t="shared" si="2"/>
        <v>4.777777777777778E-2</v>
      </c>
      <c r="G21" s="6">
        <f t="shared" si="3"/>
        <v>1.4400222222222223</v>
      </c>
      <c r="H21" t="s">
        <v>24</v>
      </c>
      <c r="I21" t="s">
        <v>27</v>
      </c>
      <c r="J21">
        <v>1</v>
      </c>
      <c r="K21" s="14">
        <f t="shared" si="4"/>
        <v>1.4400222222222223</v>
      </c>
    </row>
    <row r="22" spans="2:11" outlineLevel="1">
      <c r="B22" s="9" t="s">
        <v>32</v>
      </c>
      <c r="C22">
        <v>42.38</v>
      </c>
      <c r="E22" t="s">
        <v>37</v>
      </c>
      <c r="F22" s="6">
        <f t="shared" si="2"/>
        <v>4.777777777777778E-2</v>
      </c>
      <c r="G22" s="6">
        <f t="shared" si="3"/>
        <v>2.0248222222222223</v>
      </c>
      <c r="H22" t="s">
        <v>24</v>
      </c>
      <c r="I22" t="s">
        <v>27</v>
      </c>
      <c r="J22">
        <v>1</v>
      </c>
      <c r="K22" s="14">
        <f t="shared" si="4"/>
        <v>2.0248222222222223</v>
      </c>
    </row>
    <row r="23" spans="2:11" outlineLevel="1">
      <c r="B23" s="9" t="s">
        <v>33</v>
      </c>
      <c r="C23">
        <v>37.29</v>
      </c>
      <c r="E23" t="s">
        <v>38</v>
      </c>
      <c r="F23" s="6">
        <f t="shared" si="2"/>
        <v>4.777777777777778E-2</v>
      </c>
      <c r="G23" s="6">
        <f t="shared" si="3"/>
        <v>1.7816333333333334</v>
      </c>
      <c r="H23" t="s">
        <v>24</v>
      </c>
      <c r="I23" t="s">
        <v>27</v>
      </c>
      <c r="J23">
        <v>1</v>
      </c>
      <c r="K23" s="14">
        <f t="shared" si="4"/>
        <v>1.7816333333333334</v>
      </c>
    </row>
    <row r="24" spans="2:11" outlineLevel="1">
      <c r="B24" s="9" t="s">
        <v>54</v>
      </c>
      <c r="C24">
        <v>5.36</v>
      </c>
      <c r="E24" t="s">
        <v>39</v>
      </c>
      <c r="F24" s="6">
        <f t="shared" si="2"/>
        <v>4.777777777777778E-2</v>
      </c>
      <c r="G24" s="6">
        <f t="shared" si="3"/>
        <v>0.25608888888888892</v>
      </c>
      <c r="H24" t="s">
        <v>24</v>
      </c>
      <c r="I24" t="s">
        <v>27</v>
      </c>
      <c r="J24">
        <v>2</v>
      </c>
      <c r="K24" s="14">
        <f t="shared" si="4"/>
        <v>0.51217777777777784</v>
      </c>
    </row>
    <row r="25" spans="2:11" outlineLevel="1">
      <c r="B25" s="9" t="s">
        <v>55</v>
      </c>
      <c r="C25">
        <v>15.25</v>
      </c>
      <c r="E25" t="s">
        <v>40</v>
      </c>
      <c r="F25" s="6">
        <f t="shared" si="2"/>
        <v>4.777777777777778E-2</v>
      </c>
      <c r="G25" s="6">
        <f t="shared" si="3"/>
        <v>0.7286111111111111</v>
      </c>
      <c r="H25" t="s">
        <v>24</v>
      </c>
      <c r="I25" t="s">
        <v>27</v>
      </c>
      <c r="J25">
        <v>1</v>
      </c>
      <c r="K25" s="14">
        <f t="shared" si="4"/>
        <v>0.7286111111111111</v>
      </c>
    </row>
    <row r="26" spans="2:11" outlineLevel="1">
      <c r="B26" s="9" t="s">
        <v>56</v>
      </c>
      <c r="C26">
        <v>15.94</v>
      </c>
      <c r="E26" t="s">
        <v>41</v>
      </c>
      <c r="F26" s="6">
        <f t="shared" si="2"/>
        <v>4.777777777777778E-2</v>
      </c>
      <c r="G26" s="6">
        <f t="shared" si="3"/>
        <v>0.7615777777777778</v>
      </c>
      <c r="H26" t="s">
        <v>24</v>
      </c>
      <c r="I26" t="s">
        <v>27</v>
      </c>
      <c r="J26">
        <v>1</v>
      </c>
      <c r="K26" s="14">
        <f t="shared" si="4"/>
        <v>0.7615777777777778</v>
      </c>
    </row>
    <row r="27" spans="2:11" outlineLevel="1">
      <c r="B27" s="9" t="s">
        <v>57</v>
      </c>
      <c r="C27">
        <v>2.25</v>
      </c>
      <c r="E27" t="s">
        <v>42</v>
      </c>
      <c r="F27" s="6">
        <f t="shared" si="2"/>
        <v>4.777777777777778E-2</v>
      </c>
      <c r="G27" s="6">
        <f t="shared" si="3"/>
        <v>0.10750000000000001</v>
      </c>
      <c r="H27" t="s">
        <v>24</v>
      </c>
      <c r="I27" t="s">
        <v>27</v>
      </c>
      <c r="J27">
        <v>1</v>
      </c>
      <c r="K27" s="14">
        <f t="shared" si="4"/>
        <v>0.10750000000000001</v>
      </c>
    </row>
    <row r="28" spans="2:11" outlineLevel="1">
      <c r="B28" s="9" t="s">
        <v>58</v>
      </c>
      <c r="C28">
        <v>5.16</v>
      </c>
      <c r="E28" t="s">
        <v>47</v>
      </c>
      <c r="F28" s="6">
        <f t="shared" si="2"/>
        <v>4.777777777777778E-2</v>
      </c>
      <c r="G28" s="6">
        <f t="shared" si="3"/>
        <v>0.24653333333333335</v>
      </c>
      <c r="H28" t="s">
        <v>24</v>
      </c>
      <c r="I28" t="s">
        <v>27</v>
      </c>
      <c r="J28">
        <v>1</v>
      </c>
      <c r="K28" s="14">
        <f t="shared" si="4"/>
        <v>0.24653333333333335</v>
      </c>
    </row>
    <row r="29" spans="2:11" outlineLevel="1">
      <c r="B29" s="9" t="s">
        <v>59</v>
      </c>
      <c r="C29">
        <v>15.68</v>
      </c>
      <c r="E29" t="s">
        <v>43</v>
      </c>
      <c r="F29" s="6">
        <f t="shared" si="2"/>
        <v>4.777777777777778E-2</v>
      </c>
      <c r="G29" s="6">
        <f t="shared" si="3"/>
        <v>0.74915555555555557</v>
      </c>
      <c r="H29" t="s">
        <v>24</v>
      </c>
      <c r="I29" t="s">
        <v>27</v>
      </c>
      <c r="J29">
        <v>1</v>
      </c>
      <c r="K29" s="14">
        <f t="shared" si="4"/>
        <v>0.74915555555555557</v>
      </c>
    </row>
    <row r="30" spans="2:11" outlineLevel="1">
      <c r="B30" s="9" t="s">
        <v>60</v>
      </c>
      <c r="C30">
        <v>14.18</v>
      </c>
      <c r="E30" t="s">
        <v>44</v>
      </c>
      <c r="F30" s="6">
        <f t="shared" si="2"/>
        <v>4.777777777777778E-2</v>
      </c>
      <c r="G30" s="6">
        <f t="shared" si="3"/>
        <v>0.67748888888888892</v>
      </c>
      <c r="H30" t="s">
        <v>24</v>
      </c>
      <c r="I30" t="s">
        <v>27</v>
      </c>
      <c r="J30">
        <v>1</v>
      </c>
      <c r="K30" s="14">
        <f t="shared" si="4"/>
        <v>0.67748888888888892</v>
      </c>
    </row>
    <row r="31" spans="2:11" outlineLevel="1">
      <c r="B31" s="9" t="s">
        <v>61</v>
      </c>
      <c r="C31">
        <v>12.36</v>
      </c>
      <c r="E31" t="s">
        <v>45</v>
      </c>
      <c r="F31" s="6">
        <f t="shared" ref="F31:F35" si="5">$G$8</f>
        <v>4.777777777777778E-2</v>
      </c>
      <c r="G31" s="6">
        <f t="shared" si="3"/>
        <v>0.59053333333333335</v>
      </c>
      <c r="H31" t="s">
        <v>24</v>
      </c>
      <c r="I31" t="s">
        <v>27</v>
      </c>
      <c r="J31">
        <v>1</v>
      </c>
      <c r="K31" s="14">
        <f t="shared" si="4"/>
        <v>0.59053333333333335</v>
      </c>
    </row>
    <row r="32" spans="2:11" outlineLevel="1">
      <c r="B32" s="9" t="s">
        <v>62</v>
      </c>
      <c r="C32">
        <v>6.44</v>
      </c>
      <c r="E32" s="10" t="s">
        <v>46</v>
      </c>
      <c r="F32" s="6">
        <f t="shared" si="5"/>
        <v>4.777777777777778E-2</v>
      </c>
      <c r="G32" s="6">
        <f t="shared" si="3"/>
        <v>0.3076888888888889</v>
      </c>
      <c r="H32" t="s">
        <v>24</v>
      </c>
      <c r="I32" t="s">
        <v>27</v>
      </c>
      <c r="J32">
        <v>1</v>
      </c>
      <c r="K32" s="14">
        <f t="shared" si="4"/>
        <v>0.3076888888888889</v>
      </c>
    </row>
    <row r="33" spans="2:11" outlineLevel="1">
      <c r="B33" s="9" t="s">
        <v>63</v>
      </c>
      <c r="C33">
        <v>30.73</v>
      </c>
      <c r="E33" s="10" t="s">
        <v>48</v>
      </c>
      <c r="F33" s="6">
        <f t="shared" si="5"/>
        <v>4.777777777777778E-2</v>
      </c>
      <c r="G33" s="6">
        <f t="shared" si="3"/>
        <v>1.4682111111111111</v>
      </c>
      <c r="H33" t="s">
        <v>24</v>
      </c>
      <c r="I33" t="s">
        <v>27</v>
      </c>
      <c r="J33">
        <v>1</v>
      </c>
      <c r="K33" s="14">
        <f t="shared" si="4"/>
        <v>1.4682111111111111</v>
      </c>
    </row>
    <row r="34" spans="2:11" outlineLevel="1">
      <c r="B34" s="9" t="s">
        <v>64</v>
      </c>
      <c r="C34">
        <v>34.770000000000003</v>
      </c>
      <c r="E34" s="10" t="s">
        <v>49</v>
      </c>
      <c r="F34" s="6">
        <f t="shared" si="5"/>
        <v>4.777777777777778E-2</v>
      </c>
      <c r="G34" s="6">
        <f t="shared" si="3"/>
        <v>1.6612333333333336</v>
      </c>
      <c r="H34" t="s">
        <v>24</v>
      </c>
      <c r="I34" t="s">
        <v>27</v>
      </c>
      <c r="J34">
        <v>1</v>
      </c>
      <c r="K34" s="14">
        <f t="shared" si="4"/>
        <v>1.6612333333333336</v>
      </c>
    </row>
    <row r="35" spans="2:11" outlineLevel="1">
      <c r="B35" s="9" t="s">
        <v>65</v>
      </c>
      <c r="C35">
        <v>19.940000000000001</v>
      </c>
      <c r="E35" s="10" t="s">
        <v>94</v>
      </c>
      <c r="F35" s="6">
        <f t="shared" si="5"/>
        <v>4.777777777777778E-2</v>
      </c>
      <c r="G35" s="6">
        <f t="shared" si="3"/>
        <v>0.95268888888888903</v>
      </c>
      <c r="H35" t="s">
        <v>24</v>
      </c>
      <c r="I35" t="s">
        <v>27</v>
      </c>
      <c r="J35">
        <v>1</v>
      </c>
      <c r="K35" s="14">
        <f t="shared" si="4"/>
        <v>0.95268888888888903</v>
      </c>
    </row>
    <row r="36" spans="2:11" outlineLevel="1">
      <c r="B36" s="9" t="s">
        <v>66</v>
      </c>
      <c r="C36">
        <v>14.36</v>
      </c>
      <c r="E36" s="10" t="s">
        <v>51</v>
      </c>
      <c r="F36" s="6">
        <f t="shared" ref="F36:F38" si="6">$G$8</f>
        <v>4.777777777777778E-2</v>
      </c>
      <c r="G36" s="6">
        <f t="shared" si="3"/>
        <v>0.68608888888888886</v>
      </c>
      <c r="H36" t="s">
        <v>24</v>
      </c>
      <c r="I36" t="s">
        <v>27</v>
      </c>
      <c r="J36">
        <v>2</v>
      </c>
      <c r="K36" s="14">
        <f t="shared" si="4"/>
        <v>1.3721777777777777</v>
      </c>
    </row>
    <row r="37" spans="2:11" outlineLevel="1">
      <c r="B37" s="9" t="s">
        <v>67</v>
      </c>
      <c r="C37">
        <v>3.62</v>
      </c>
      <c r="E37" s="10" t="s">
        <v>52</v>
      </c>
      <c r="F37" s="6">
        <f t="shared" si="6"/>
        <v>4.777777777777778E-2</v>
      </c>
      <c r="G37" s="6">
        <f t="shared" si="3"/>
        <v>0.17295555555555556</v>
      </c>
      <c r="H37" t="s">
        <v>24</v>
      </c>
      <c r="I37" t="s">
        <v>27</v>
      </c>
      <c r="J37">
        <v>2</v>
      </c>
      <c r="K37" s="14">
        <f t="shared" si="4"/>
        <v>0.34591111111111111</v>
      </c>
    </row>
    <row r="38" spans="2:11" outlineLevel="1">
      <c r="B38" s="9" t="s">
        <v>68</v>
      </c>
      <c r="C38">
        <v>30.24</v>
      </c>
      <c r="E38" s="10" t="s">
        <v>53</v>
      </c>
      <c r="F38" s="6">
        <f t="shared" si="6"/>
        <v>4.777777777777778E-2</v>
      </c>
      <c r="G38" s="6">
        <f t="shared" si="3"/>
        <v>1.4448000000000001</v>
      </c>
      <c r="H38" t="s">
        <v>24</v>
      </c>
      <c r="I38" t="s">
        <v>27</v>
      </c>
      <c r="J38">
        <v>1</v>
      </c>
      <c r="K38" s="14">
        <f t="shared" si="4"/>
        <v>1.4448000000000001</v>
      </c>
    </row>
    <row r="39" spans="2:11" outlineLevel="1">
      <c r="B39" s="9" t="s">
        <v>69</v>
      </c>
      <c r="C39">
        <v>13.65</v>
      </c>
      <c r="E39" s="10" t="s">
        <v>77</v>
      </c>
      <c r="F39" s="6">
        <f>$G$8</f>
        <v>4.777777777777778E-2</v>
      </c>
      <c r="G39" s="6">
        <f t="shared" si="3"/>
        <v>0.65216666666666667</v>
      </c>
      <c r="H39" t="s">
        <v>24</v>
      </c>
      <c r="I39" t="s">
        <v>27</v>
      </c>
      <c r="J39">
        <v>1</v>
      </c>
      <c r="K39" s="14">
        <f t="shared" si="4"/>
        <v>0.65216666666666667</v>
      </c>
    </row>
    <row r="40" spans="2:11" outlineLevel="1">
      <c r="B40" s="9" t="s">
        <v>87</v>
      </c>
      <c r="C40">
        <v>4.9000000000000004</v>
      </c>
      <c r="E40" s="10" t="s">
        <v>91</v>
      </c>
      <c r="F40" s="6">
        <f t="shared" ref="F40:F43" si="7">$G$8</f>
        <v>4.777777777777778E-2</v>
      </c>
      <c r="G40" s="6">
        <f t="shared" ref="G40:G43" si="8">C40*F40</f>
        <v>0.23411111111111113</v>
      </c>
      <c r="H40" t="s">
        <v>24</v>
      </c>
      <c r="I40" t="s">
        <v>27</v>
      </c>
      <c r="J40">
        <v>1</v>
      </c>
      <c r="K40" s="14">
        <f t="shared" si="4"/>
        <v>0.23411111111111113</v>
      </c>
    </row>
    <row r="41" spans="2:11" outlineLevel="1">
      <c r="B41" s="9" t="s">
        <v>88</v>
      </c>
      <c r="C41">
        <v>1.5</v>
      </c>
      <c r="E41" s="10" t="s">
        <v>92</v>
      </c>
      <c r="F41" s="6">
        <f t="shared" si="7"/>
        <v>4.777777777777778E-2</v>
      </c>
      <c r="G41" s="6">
        <f t="shared" si="8"/>
        <v>7.166666666666667E-2</v>
      </c>
      <c r="H41" t="s">
        <v>24</v>
      </c>
      <c r="I41" t="s">
        <v>27</v>
      </c>
      <c r="J41">
        <v>2</v>
      </c>
      <c r="K41" s="14">
        <f t="shared" si="4"/>
        <v>0.14333333333333334</v>
      </c>
    </row>
    <row r="42" spans="2:11" outlineLevel="1">
      <c r="B42" s="9" t="s">
        <v>89</v>
      </c>
      <c r="C42">
        <v>12.48</v>
      </c>
      <c r="E42" s="10" t="s">
        <v>93</v>
      </c>
      <c r="F42" s="6">
        <f t="shared" si="7"/>
        <v>4.777777777777778E-2</v>
      </c>
      <c r="G42" s="6">
        <f t="shared" si="8"/>
        <v>0.59626666666666672</v>
      </c>
      <c r="H42" t="s">
        <v>24</v>
      </c>
      <c r="I42" t="s">
        <v>27</v>
      </c>
      <c r="J42">
        <v>1</v>
      </c>
      <c r="K42" s="14">
        <f t="shared" si="4"/>
        <v>0.59626666666666672</v>
      </c>
    </row>
    <row r="43" spans="2:11" outlineLevel="1">
      <c r="B43" s="9" t="s">
        <v>90</v>
      </c>
      <c r="C43">
        <v>15.87</v>
      </c>
      <c r="E43" s="10" t="s">
        <v>50</v>
      </c>
      <c r="F43" s="6">
        <f t="shared" si="7"/>
        <v>4.777777777777778E-2</v>
      </c>
      <c r="G43" s="6">
        <f t="shared" si="8"/>
        <v>0.75823333333333331</v>
      </c>
      <c r="H43" t="s">
        <v>24</v>
      </c>
      <c r="I43" t="s">
        <v>27</v>
      </c>
      <c r="J43">
        <v>1</v>
      </c>
      <c r="K43" s="14">
        <f t="shared" si="4"/>
        <v>0.75823333333333331</v>
      </c>
    </row>
    <row r="44" spans="2:11" outlineLevel="1">
      <c r="B44" s="9"/>
      <c r="F44" s="6"/>
      <c r="G44" s="6"/>
      <c r="K44" s="9"/>
    </row>
    <row r="45" spans="2:11" outlineLevel="1">
      <c r="B45" s="9"/>
      <c r="F45" s="6"/>
      <c r="G45" s="6"/>
      <c r="K45" s="15">
        <f>SUM(K19:K44)</f>
        <v>23.107244444444444</v>
      </c>
    </row>
    <row r="46" spans="2:11">
      <c r="F46" s="6"/>
      <c r="G46" s="6"/>
    </row>
    <row r="47" spans="2:11">
      <c r="F47" s="6"/>
      <c r="G47" s="6"/>
    </row>
    <row r="48" spans="2:11">
      <c r="B48" s="17" t="s">
        <v>78</v>
      </c>
      <c r="C48" s="17"/>
      <c r="D48" s="17"/>
      <c r="E48" s="17"/>
      <c r="F48" s="17"/>
      <c r="G48" s="17"/>
      <c r="H48" s="17"/>
      <c r="I48" s="17"/>
      <c r="J48" s="17"/>
      <c r="K48" s="17"/>
    </row>
    <row r="49" spans="2:11"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2:11" ht="19">
      <c r="B50" s="2" t="s">
        <v>11</v>
      </c>
      <c r="C50" s="2" t="s">
        <v>6</v>
      </c>
      <c r="D50" s="2" t="s">
        <v>7</v>
      </c>
      <c r="E50" s="2" t="s">
        <v>8</v>
      </c>
      <c r="F50" s="2" t="s">
        <v>10</v>
      </c>
      <c r="G50" s="2" t="s">
        <v>9</v>
      </c>
      <c r="H50" s="2" t="s">
        <v>23</v>
      </c>
      <c r="I50" s="3" t="s">
        <v>26</v>
      </c>
      <c r="J50" s="5"/>
      <c r="K50" s="5"/>
    </row>
    <row r="51" spans="2:11" outlineLevel="1">
      <c r="B51" s="7" t="s">
        <v>106</v>
      </c>
      <c r="C51">
        <v>1</v>
      </c>
      <c r="D51" s="12" t="s">
        <v>95</v>
      </c>
      <c r="E51" t="s">
        <v>70</v>
      </c>
      <c r="F51" s="6">
        <v>53.28</v>
      </c>
      <c r="G51" s="6">
        <f>F51/C51</f>
        <v>53.28</v>
      </c>
      <c r="H51" t="s">
        <v>19</v>
      </c>
      <c r="J51">
        <v>1</v>
      </c>
      <c r="K51" s="16">
        <f>J51*G51</f>
        <v>53.28</v>
      </c>
    </row>
    <row r="52" spans="2:11" outlineLevel="1">
      <c r="B52" s="7" t="s">
        <v>107</v>
      </c>
      <c r="C52">
        <v>1</v>
      </c>
      <c r="D52" s="12" t="s">
        <v>96</v>
      </c>
      <c r="E52" t="s">
        <v>71</v>
      </c>
      <c r="F52" s="6">
        <v>28.46</v>
      </c>
      <c r="G52" s="6">
        <f t="shared" ref="G52:G58" si="9">F52/C52</f>
        <v>28.46</v>
      </c>
      <c r="H52" t="s">
        <v>19</v>
      </c>
      <c r="J52">
        <v>1</v>
      </c>
      <c r="K52" s="16">
        <f t="shared" ref="K52:K57" si="10">J52*G52</f>
        <v>28.46</v>
      </c>
    </row>
    <row r="53" spans="2:11" outlineLevel="1">
      <c r="B53" s="7" t="s">
        <v>108</v>
      </c>
      <c r="C53">
        <v>1</v>
      </c>
      <c r="D53" s="12"/>
      <c r="E53" t="s">
        <v>72</v>
      </c>
      <c r="F53" s="6">
        <v>18.38</v>
      </c>
      <c r="G53" s="6">
        <f t="shared" si="9"/>
        <v>18.38</v>
      </c>
      <c r="H53" t="s">
        <v>85</v>
      </c>
      <c r="J53">
        <v>1</v>
      </c>
      <c r="K53" s="16">
        <f t="shared" si="10"/>
        <v>18.38</v>
      </c>
    </row>
    <row r="54" spans="2:11" outlineLevel="1">
      <c r="B54" s="7" t="s">
        <v>109</v>
      </c>
      <c r="C54">
        <v>1</v>
      </c>
      <c r="D54" s="12" t="s">
        <v>98</v>
      </c>
      <c r="E54" t="s">
        <v>73</v>
      </c>
      <c r="F54" s="6">
        <v>20.92</v>
      </c>
      <c r="G54" s="6">
        <f t="shared" si="9"/>
        <v>20.92</v>
      </c>
      <c r="H54" t="s">
        <v>19</v>
      </c>
      <c r="J54">
        <v>1</v>
      </c>
      <c r="K54" s="16">
        <f t="shared" si="10"/>
        <v>20.92</v>
      </c>
    </row>
    <row r="55" spans="2:11" outlineLevel="1">
      <c r="B55" s="7" t="s">
        <v>110</v>
      </c>
      <c r="C55">
        <v>1</v>
      </c>
      <c r="D55" s="12" t="s">
        <v>97</v>
      </c>
      <c r="E55" t="s">
        <v>74</v>
      </c>
      <c r="F55" s="6">
        <v>20.92</v>
      </c>
      <c r="G55" s="6">
        <f t="shared" si="9"/>
        <v>20.92</v>
      </c>
      <c r="H55" t="s">
        <v>19</v>
      </c>
      <c r="J55">
        <v>1</v>
      </c>
      <c r="K55" s="16">
        <f t="shared" si="10"/>
        <v>20.92</v>
      </c>
    </row>
    <row r="56" spans="2:11" outlineLevel="1">
      <c r="B56" s="7" t="s">
        <v>111</v>
      </c>
      <c r="C56">
        <v>1</v>
      </c>
      <c r="D56" s="4" t="s">
        <v>99</v>
      </c>
      <c r="E56" t="s">
        <v>75</v>
      </c>
      <c r="F56" s="6">
        <v>33.33</v>
      </c>
      <c r="G56" s="6">
        <f t="shared" si="9"/>
        <v>33.33</v>
      </c>
      <c r="H56" t="s">
        <v>85</v>
      </c>
      <c r="J56">
        <v>1</v>
      </c>
      <c r="K56" s="16">
        <f t="shared" si="10"/>
        <v>33.33</v>
      </c>
    </row>
    <row r="57" spans="2:11" outlineLevel="1">
      <c r="B57" s="7" t="s">
        <v>105</v>
      </c>
      <c r="C57">
        <v>1</v>
      </c>
      <c r="D57" t="s">
        <v>104</v>
      </c>
      <c r="E57" t="s">
        <v>86</v>
      </c>
      <c r="F57" s="6">
        <v>64.260000000000005</v>
      </c>
      <c r="G57" s="6">
        <f t="shared" si="9"/>
        <v>64.260000000000005</v>
      </c>
      <c r="H57" t="s">
        <v>85</v>
      </c>
      <c r="J57">
        <v>1</v>
      </c>
      <c r="K57" s="16">
        <f t="shared" si="10"/>
        <v>64.260000000000005</v>
      </c>
    </row>
    <row r="58" spans="2:11" outlineLevel="1">
      <c r="B58" s="7" t="s">
        <v>100</v>
      </c>
      <c r="C58">
        <v>100</v>
      </c>
      <c r="E58" t="s">
        <v>76</v>
      </c>
      <c r="F58" s="6">
        <v>22.26</v>
      </c>
      <c r="G58" s="6">
        <f t="shared" si="9"/>
        <v>0.22260000000000002</v>
      </c>
      <c r="H58" t="s">
        <v>85</v>
      </c>
      <c r="K58" s="7"/>
    </row>
    <row r="59" spans="2:11" outlineLevel="1">
      <c r="B59" s="7"/>
      <c r="K59" s="16">
        <f>SUM(K51:K58)</f>
        <v>239.55</v>
      </c>
    </row>
  </sheetData>
  <dataConsolidate/>
  <mergeCells count="3">
    <mergeCell ref="B48:K49"/>
    <mergeCell ref="B2:K3"/>
    <mergeCell ref="B16:K17"/>
  </mergeCells>
  <phoneticPr fontId="4" type="noConversion"/>
  <pageMargins left="0.7" right="0.7" top="0.75" bottom="0.75" header="0.3" footer="0.3"/>
  <pageSetup scale="35" orientation="landscape" horizontalDpi="0" verticalDpi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Fabrication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 Winters</cp:lastModifiedBy>
  <cp:lastPrinted>2017-07-19T20:06:32Z</cp:lastPrinted>
  <dcterms:created xsi:type="dcterms:W3CDTF">2017-07-17T19:36:43Z</dcterms:created>
  <dcterms:modified xsi:type="dcterms:W3CDTF">2021-04-05T16:34:17Z</dcterms:modified>
</cp:coreProperties>
</file>