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oductman\Desktop\"/>
    </mc:Choice>
  </mc:AlternateContent>
  <xr:revisionPtr revIDLastSave="0" documentId="8_{C917F49A-DBB3-4EF7-A609-6242A743AC55}" xr6:coauthVersionLast="36" xr6:coauthVersionMax="36" xr10:uidLastSave="{00000000-0000-0000-0000-000000000000}"/>
  <bookViews>
    <workbookView xWindow="0" yWindow="0" windowWidth="24255" windowHeight="16515" firstSheet="5" activeTab="8" xr2:uid="{00000000-000D-0000-FFFF-FFFF00000000}"/>
  </bookViews>
  <sheets>
    <sheet name="Wprowadzenie - kategorie" sheetId="5" r:id="rId1"/>
    <sheet name="Porównanie rynku PL" sheetId="1" r:id="rId2"/>
    <sheet name="Główna idea marketingu" sheetId="7" r:id="rId3"/>
    <sheet name="Premortem" sheetId="8" r:id="rId4"/>
    <sheet name="Jakich próbek szukamy" sheetId="3" r:id="rId5"/>
    <sheet name="Analiza próbek PL i CN" sheetId="10" r:id="rId6"/>
    <sheet name="Produkty komplementarne" sheetId="6" r:id="rId7"/>
    <sheet name="Źródła " sheetId="11" r:id="rId8"/>
    <sheet name="Analiza sprzdaży poprzedników" sheetId="12" r:id="rId9"/>
    <sheet name="Zyskowność vs poprzedniki" sheetId="9" r:id="rId10"/>
  </sheets>
  <calcPr calcId="191029"/>
  <pivotCaches>
    <pivotCache cacheId="1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9" l="1"/>
  <c r="O3" i="9" s="1"/>
  <c r="T3" i="9" s="1"/>
  <c r="V3" i="9" s="1"/>
  <c r="R3" i="9" l="1"/>
  <c r="S3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productman</author>
  </authors>
  <commentList>
    <comment ref="E3" authorId="0" shapeId="0" xr:uid="{1C5CA02F-663D-4A3F-B933-C4FF572CCE08}">
      <text>
        <r>
          <rPr>
            <b/>
            <sz val="9"/>
            <color indexed="81"/>
            <rFont val="Tahoma"/>
            <family val="2"/>
            <charset val="238"/>
          </rPr>
          <t xml:space="preserve">Numer faktury i data, z której pobierasz dane
</t>
        </r>
      </text>
    </comment>
    <comment ref="F3" authorId="0" shapeId="0" xr:uid="{BBF0391E-9948-4361-91BD-2DE269E57E7E}">
      <text>
        <r>
          <rPr>
            <sz val="9"/>
            <color indexed="81"/>
            <rFont val="Tahoma"/>
            <family val="2"/>
            <charset val="238"/>
          </rPr>
          <t>Numer PZ</t>
        </r>
      </text>
    </comment>
    <comment ref="G3" authorId="0" shapeId="0" xr:uid="{3CACE15A-089C-47B3-A871-74441211519E}">
      <text>
        <r>
          <rPr>
            <b/>
            <sz val="9"/>
            <color indexed="81"/>
            <rFont val="Tahoma"/>
            <family val="2"/>
            <charset val="238"/>
          </rPr>
          <t>productman:</t>
        </r>
        <r>
          <rPr>
            <sz val="9"/>
            <color indexed="81"/>
            <rFont val="Tahoma"/>
            <family val="2"/>
            <charset val="238"/>
          </rPr>
          <t xml:space="preserve">
Średnia cena sprzedaży w roku obecnym lub poprzedzającym, zabrana z Taryfikataroa zakupowca - wpisać okres za jaki mamy te dane.
</t>
        </r>
      </text>
    </comment>
  </commentList>
</comments>
</file>

<file path=xl/sharedStrings.xml><?xml version="1.0" encoding="utf-8"?>
<sst xmlns="http://schemas.openxmlformats.org/spreadsheetml/2006/main" count="283" uniqueCount="248">
  <si>
    <t>Sprzedaż - ostatnie 365 dni</t>
  </si>
  <si>
    <t>Średnia cena z ostatnich 365 dni</t>
  </si>
  <si>
    <t>Obrót miesięczny</t>
  </si>
  <si>
    <t>Sprzedaż  - ostatnie 30 dni</t>
  </si>
  <si>
    <t>Cena</t>
  </si>
  <si>
    <t>Link</t>
  </si>
  <si>
    <t>Producent</t>
  </si>
  <si>
    <t>Nazwa</t>
  </si>
  <si>
    <t>Platforma</t>
  </si>
  <si>
    <t>Zdjęcie</t>
  </si>
  <si>
    <t>allegro</t>
  </si>
  <si>
    <t>cena</t>
  </si>
  <si>
    <t>link</t>
  </si>
  <si>
    <t>Produkt</t>
  </si>
  <si>
    <t>zdjęcie</t>
  </si>
  <si>
    <t>Model</t>
  </si>
  <si>
    <t>SPOSÓB DZIAŁANIA</t>
  </si>
  <si>
    <t>WIZUALIZACJA</t>
  </si>
  <si>
    <t>Geske</t>
  </si>
  <si>
    <t>obrót roczny</t>
  </si>
  <si>
    <t>GESKE WIELOFUNKCYJNY MASAŻER POD OCZY / LIFTING DO TWARZY URZĄDZENIE BEAUTY</t>
  </si>
  <si>
    <t>https://allegro.pl/oferta/geske-wielofunkcyjny-masazer-pod-oczy-lifting-do-twarzy-urzadzenie-beauty-15383611939?item=15383611939</t>
  </si>
  <si>
    <t>akumulatorowe</t>
  </si>
  <si>
    <t>GRUPA DOCELOWA</t>
  </si>
  <si>
    <t>DLACZEGO HAXE POWINNO WEJŚĆ W TĘ PODKATEGORIĘ:</t>
  </si>
  <si>
    <t>DLACZEGO HAXE NIE POWINNO WEJŚĆ W TĘ PODKATEGORIĘ:</t>
  </si>
  <si>
    <t>PODKATEGORIA - RODZAJ</t>
  </si>
  <si>
    <t>Kategoria: Masażer pod oczy</t>
  </si>
  <si>
    <t>DLACZEGO HAXE POWINNO WEJŚĆ W TĘ KATEGORIĘ</t>
  </si>
  <si>
    <t>DLACZEGO HAXE NIE POWINNO WEJŚĆ W TĘ KATEGORIĘ</t>
  </si>
  <si>
    <t>WERDYKT: CZY HAXE POWINNO WEJŚĆ W TĘ PODKATEGORIĘ, I DLACZEGO</t>
  </si>
  <si>
    <t>WERDYKT: CZY HAXE POWINNO WEJŚĆ W TĘ KATEGORIĘ, I DLACZEGO</t>
  </si>
  <si>
    <t>relaks</t>
  </si>
  <si>
    <t>x</t>
  </si>
  <si>
    <t>Elektryczny koc-ponczo zapewnia przyjemne, równomierne ciepło w okolicach ramion, pleców i tułowia, pomagając utrzymać komfort termiczny w chłodnych pomieszczeniach lub podczas odpoczynku. Wspiera rozluźnienie mięśni, poprawia krążenie krwi i redukuje napięcie wynikające z długiego siedzenia. Idealny dla osób pracujących biurowo, starszych lub z tendencją do marznięcia — pozwala ogrzać ciało lokalnie, bez konieczności podnoszenia temperatury w całym pomieszczeniu.</t>
  </si>
  <si>
    <t>szybkie i równomierne ogrzanie ciała, poprawa krążenia krwi, rozluźnienie mięśni i redukcja napięcia, zwiększenie komfortu termicznego bez podnoszenia temperatury w pomieszczeniu, możliwość relaksu w chłodnych warunkach, oszczędność energii</t>
  </si>
  <si>
    <t>KORZYŚCI DLA UŻYTKOWNIKA</t>
  </si>
  <si>
    <t>CECHY PRODUKTU - W JAKI SPOSÓB PRODUKT DAJE KORZYŚĆ UŻYTKOWNIKOWI</t>
  </si>
  <si>
    <t>zapewnia równomierne ogrzewanie ciała, pozwala regulować poziom ciepła według potrzeb, wykonany z miękkiego i przyjemnego materiału zwiększa komfort, wygodny krój umożliwia swobodę ruchów, zasilanie USB pozwala używać w domu lub w pracy</t>
  </si>
  <si>
    <t>rosnący popyt na produkty grzewcze i oszczędne energetycznie, uzupełnienie oferty Haxe o segment comfort care, niskie koszty wdrożenia i wysoki potencjał sprzedaży sezonowej</t>
  </si>
  <si>
    <t>sezonowy charakter sprzedaży może ograniczać rotację produktu, konkurencyjny rynek wymaga wyróżnienia designem lub funkcjonalnością</t>
  </si>
  <si>
    <t>powinniśmy  wejść w tę kategorię, ponieważ produkty grzewcze wpisują się w trend komfortu domowego i oszczędności energii, poszerzają ofertę marki  oraz mają duży potencjał sprzedaży przy stosunkowo niskich kosztach wdrożenia</t>
  </si>
  <si>
    <t>klasyczny koc grzewczy działa po podłączeniu do sieci 230 V, posiada większą moc grzewczą i szybciej nagrzewa dużą powierzchnię ciała, wymaga jednak stałego źródła zasilania i używania w jednym miejscu</t>
  </si>
  <si>
    <t>klasyczny</t>
  </si>
  <si>
    <t>typu ponczo</t>
  </si>
  <si>
    <t>koc typu ponczo zasilany USB działa na niskim napięciu z powerbanku lub komputera, nagrzewa się wolniej i w mniejszym zakresie, ale zapewnia mobilność, bezpieczeństwo użytkowania oraz lokalne ogrzewanie górnej części ciała, koc można rozpiąć i używac jako klasyczny koc lub owinąć wokół ciała</t>
  </si>
  <si>
    <t>rosnące zainteresowanie mobilnymi, energooszczędnymi rozwiązaniami grzewczymi, zgodność z trendem smart-wellness i home comfort, możliwość wyróżnienia się designem oraz jakością wykonania, uzupełnienie oferty o produkt lekki, praktyczny i całoroczny</t>
  </si>
  <si>
    <t>niższa moc grzewcza niż w klasycznych kocach może ograniczać satysfakcję części użytkowników, rynek nasycony produktami niskobudżetowymi, wymaga wyraźnego pozycjonowania i edukacji klienta</t>
  </si>
  <si>
    <t>powinniśmy wejść w tę podkategorię, ponieważ ponczo USB to produkt o dużym potencjale w segmencie mobilnego komfortu cieplnego, wpisuje się w potrzeby nowoczesnych użytkowników pracujących zdalnie i podróżujących, a także wzmacnia wizerunek marki jako praktycznej i innowacyjnej</t>
  </si>
  <si>
    <t>system grzewczy zasilany USB</t>
  </si>
  <si>
    <t>miękki, przyjemny materiał</t>
  </si>
  <si>
    <t>regulacja temperatury</t>
  </si>
  <si>
    <t>krój ponczo (swoboda ruchów)</t>
  </si>
  <si>
    <t>zabezpieczenie przed przegrzaniem</t>
  </si>
  <si>
    <t>utrzymanie ciepła</t>
  </si>
  <si>
    <t>rozluźnienie mięśni</t>
  </si>
  <si>
    <t>Najważniejsze zadania-do-wykonania (najbardziej dotkliwe/najwięcej ludzi je ma) dajmy z lewej; podobnie najważniejsze cechy (największa korzyść dla klientów/rozwiązuje najwięcej zadań) dajmy na górze. Takie sortowanie pozwoli nam łatwiej ogarnąć później, co jest kluczowe, a co nie.</t>
  </si>
  <si>
    <t>"Wyobraźmy sobie, że od premiery minął rok. Nie sprzedaliśmy nawet pierwszego zatowarowania, obniżyliśmy cenę o połowę, a sprzedaż dalej leży. Klienci narzekają na reklamacje, Franek na zmarnowany czas, Pan Grzegorz na wydane pieniądze. Jest nerwowo. Co poszło nie tak? Dlaczego produkt nie odniósł sukcesu?".</t>
  </si>
  <si>
    <t>Rozwiązanie</t>
  </si>
  <si>
    <t>Powód</t>
  </si>
  <si>
    <t>Zagrożnie</t>
  </si>
  <si>
    <r>
      <t xml:space="preserve">Chodzi ogólnie o to aby zadać sobie pytanie </t>
    </r>
    <r>
      <rPr>
        <b/>
        <sz val="11"/>
        <color theme="1"/>
        <rFont val="Calibri"/>
        <family val="2"/>
        <charset val="238"/>
        <scheme val="minor"/>
      </rPr>
      <t>dlaczego produkt może okazać się niewypałem</t>
    </r>
    <r>
      <rPr>
        <sz val="11"/>
        <color theme="1"/>
        <rFont val="Calibri"/>
        <family val="2"/>
        <scheme val="minor"/>
      </rPr>
      <t xml:space="preserve"> i wyeliminować potencjalne zagrożenia na etapie wdrażania produktu lub w ostateczności zrezygnować z produktu.</t>
    </r>
  </si>
  <si>
    <t>niska sprzedaż</t>
  </si>
  <si>
    <t>przesycenie rynku</t>
  </si>
  <si>
    <t>zwiększenie atrakcyjności produktu poprzez projket oapakowania oraz dodatki i gratisy</t>
  </si>
  <si>
    <r>
      <t xml:space="preserve">Niebieski pasek na opakowaniu/główna korzyść z produktu:
</t>
    </r>
    <r>
      <rPr>
        <sz val="11"/>
        <rFont val="Calibri"/>
        <family val="2"/>
        <charset val="238"/>
        <scheme val="minor"/>
      </rPr>
      <t>1. Hasło zawiera konkretną korzyść z produktu - NIE górnolotne obietnice przemiany życia i "marketingowe gadanie".
2. Hasło jest nacechowane emocjonalnie - zawiera przymiotnik,
3. Hasło jest uniwersalne - odnosi się do potrzeb każdej grupy docelowej i każdego zadania-do-wykonania.
4. Jeśli na którekolwiek z poniższych pytań odpowiedź brzmi „nie" → należy zawęzić zakres obietnicy w haśle reklamowym.
- Czy zadowolony, ale ostrożny klient wypowiedziałby to zdanie spontanicznie?
- Czy sceptyczny znajomy powiedziałby: „OK, fair" zamiast „marketing"?
- Czy obsługa klienta potrafi spokojnie obronić tę obietnicę, gdy zostanie zakwestionowana?</t>
    </r>
  </si>
  <si>
    <t>Nazwa cechy</t>
  </si>
  <si>
    <t>Cechy podstawowe</t>
  </si>
  <si>
    <t>Cechy wydajnościowe</t>
  </si>
  <si>
    <t>Ceny</t>
  </si>
  <si>
    <t>Średnia ważona cena w kategorii w Polsce</t>
  </si>
  <si>
    <t>Rekomendowana cena sprzedaży (biorąc pod uwagę marżę, ale też ilość sprzedaną - na jakim poziomie cenowym chcielibyśmy zacząć sprzedaż)</t>
  </si>
  <si>
    <t>Najwyższa akceptowalna cena sprzedaży dla Haxe (odrzucamy każdy produkt z Chin, który musielibyśmy sprzedawać drożej)</t>
  </si>
  <si>
    <t>Minimalna akceptowalna wartość cechy</t>
  </si>
  <si>
    <t>Wartość cechy, która da nam przewagę na rynku</t>
  </si>
  <si>
    <t>Wymagana wartość cechy (zazwyczaj tak/nie)</t>
  </si>
  <si>
    <t>Wartość cechy</t>
  </si>
  <si>
    <t>Wyjaśnienia i definicje</t>
  </si>
  <si>
    <t>Do uzupełnienia</t>
  </si>
  <si>
    <t>-----&gt;</t>
  </si>
  <si>
    <t>Typ ceny</t>
  </si>
  <si>
    <t>Wartość ceny</t>
  </si>
  <si>
    <t>Cechy podstawowe - cechy, bez których produkt jest niesprzedawalny w obecnej sytuacji rynkowej. 
To cechy tak/nie - jak są w produkcie, to można działać dalej, jak ich nie ma, to od razu odrzucamy daną ofertę.</t>
  </si>
  <si>
    <t>Definicja:</t>
  </si>
  <si>
    <t>Przykład:</t>
  </si>
  <si>
    <t>Cechy wydajnościowe - cechy, które dają inkrementalną, liniową, dodatkową korzyść z produktu, ale nie są rewolucyjne. Więcej tej cechy = lepiej, ale w pewnym momencie przestaje to mieć znaczenie.</t>
  </si>
  <si>
    <t>Cechy rewolucyjne - cechy, które tworzą zupełnie nowe możliwości dla klienta, i mogą być emocjonalnym punktem zaczepienia przy marketingu - klienci będą je uwielbiać, będą miłym zaskoczeniem, dodatkiem przekonującym do zakupu.</t>
  </si>
  <si>
    <t>ale też:</t>
  </si>
  <si>
    <t xml:space="preserve">Średnia ważona kategorii w Polsce: </t>
  </si>
  <si>
    <t>Typ ceny:</t>
  </si>
  <si>
    <t>Wyjaśnienie:</t>
  </si>
  <si>
    <t>Wyliczana na podstawie zakładki "porównanie".</t>
  </si>
  <si>
    <t>Wskazówka dla Działu Zakupów, jak niską cenę uznać za ostateczny sukces. Chodzi po prostu o to, żeby Dział Zakupów wiedział, jak dobre są ceny, które uzyskuje od dostawców.</t>
  </si>
  <si>
    <t>Wskazówka dla Działu Zakupów, które oferty są po prostu za drogie na rynek polski.</t>
  </si>
  <si>
    <t>Wyważenie między wyższą marżą dla firmy i atrakcyjną ceną dla klienta końcowego. Biorąc pod uwagę wszystkie parametry produktu (i zakładając, że będziemy mieli jedną cechę rewolucyjną i jeden wyróżnik w cechach wydajnościowych), jaką cenę chcemy dać na start?</t>
  </si>
  <si>
    <t>- muzyka dla aspiratorów,</t>
  </si>
  <si>
    <t>-stacja ładująca dla szczoteczek,</t>
  </si>
  <si>
    <t>-okulary dla depilatora,</t>
  </si>
  <si>
    <t>-końcówki do dokupienia w przypadku irygatorów,</t>
  </si>
  <si>
    <t>-wielkość kubeczka na wydzielinę dla aspiratorów,</t>
  </si>
  <si>
    <t>-ilość wibracji na minutę dla szczoteczek,</t>
  </si>
  <si>
    <t>-odstęp między błyskami dla depilatora,</t>
  </si>
  <si>
    <t>-ilość trybów pracy dla masażera,</t>
  </si>
  <si>
    <t>-pojemność zbiornika w przypadku irygatorów.</t>
  </si>
  <si>
    <t>-opatentowany system powstrzymywania backflow dla aspiratorów,</t>
  </si>
  <si>
    <t>-tryb wymiatający dla szczoteczek,</t>
  </si>
  <si>
    <t>-tryb zwalczania trądziku dla depilatora,</t>
  </si>
  <si>
    <t>-tryb grzania dla masażera,</t>
  </si>
  <si>
    <t>-sterylizacja UV dla irygatora,</t>
  </si>
  <si>
    <t>-badania skuteczności</t>
  </si>
  <si>
    <t>-cena kilkadziesiąt procent niższa, niż konkurencja na tym poziomie jakościowym,</t>
  </si>
  <si>
    <t>-dobrze zrobiony quick guide i ebook w zestawie,</t>
  </si>
  <si>
    <t>Najlepsza możliwa cena sprzedaży dla Haxe (gdyby dało się kupić tak, żeby przy dobrej marży sprzedawać w tej cenie, to byłoby świetnie) - cena sprzedaży, poniżej której niższa cena w zasadzie już nic nie zmienia:</t>
  </si>
  <si>
    <t>Rekomendowana cena sprzedaży (biorąc pod uwagę marżę, ale też ilość sprzedaną, oraz zakładając, że będziemy mieli jedną cechę rewolucyjną i jeden wyróżnik w cechach wydajnościowych) - na jakim poziomie cenowym chcielibyśmy zacząć sprzedaż?</t>
  </si>
  <si>
    <t>Należy wpisać tutaj wszystkie certyfikaty, które musi mieć produkt</t>
  </si>
  <si>
    <r>
      <t xml:space="preserve">*Uwaga! Wybrany produkt </t>
    </r>
    <r>
      <rPr>
        <u/>
        <sz val="12"/>
        <color theme="1"/>
        <rFont val="Calibri"/>
        <family val="2"/>
        <charset val="238"/>
        <scheme val="minor"/>
      </rPr>
      <t>powinien</t>
    </r>
    <r>
      <rPr>
        <sz val="12"/>
        <color theme="1"/>
        <rFont val="Calibri"/>
        <family val="2"/>
        <charset val="238"/>
        <scheme val="minor"/>
      </rPr>
      <t xml:space="preserve"> mieć przynajmniej jedną cechę wydajnościową lepszą niż rynej.</t>
    </r>
  </si>
  <si>
    <t>Cechy rewolucyjne</t>
  </si>
  <si>
    <t>Po więcej wiedzy wystarczy wpisać w Google "Kano product feature model".</t>
  </si>
  <si>
    <t>Tutaj wpisujemy hasło</t>
  </si>
  <si>
    <t>Funkcja (wiersze) / Zadanie-do-wykonania (kolumny)</t>
  </si>
  <si>
    <t>Definicja zadania-do-wykonania:</t>
  </si>
  <si>
    <t>NIE cecha produktu.</t>
  </si>
  <si>
    <t>Przykłady:</t>
  </si>
  <si>
    <t>- "umyć zęby, kiedy jestem w podróży",</t>
  </si>
  <si>
    <t>-usunąć resztki jedzenia z aparatu ortodontycznego",</t>
  </si>
  <si>
    <t>-"zachęcić moje dziecko do mycia zębów"</t>
  </si>
  <si>
    <t>-"wyglądać młodziej"</t>
  </si>
  <si>
    <t>-"nie mieć już bólu pleców",</t>
  </si>
  <si>
    <t>itd..</t>
  </si>
  <si>
    <t>Przykłady złego zastosowania:</t>
  </si>
  <si>
    <t>-"Niska waga produktu" - klienta nie obchodzi niska waga. Jak już to może go obchodzić "Samodzielne rozluźnienie pleców" (a niska waga pomaga to osiągnąć).</t>
  </si>
  <si>
    <t>Zadanie-do-wykonania to zadanie, do którego klient "zatrudnia" produkt - to przemiana w życiu, którą produkt ma umożliwić.</t>
  </si>
  <si>
    <t>Jak wymyślać zadania-do-wykonania:</t>
  </si>
  <si>
    <t>-W jakim wieku jest klient? (Młodzi ludzie mają inne cele niż starsi)</t>
  </si>
  <si>
    <t>Warto zadać sobie następujące pytania:</t>
  </si>
  <si>
    <t>-Jakie wydarzenia w życiu mogą skierować klienta do tej kategorii produktowej? (np. kiedy komuś rozpada się związek, to zaczyna dbać o siebie, albo zajście w ciąże uruchamia zakupy wokół dziecka, itd.).</t>
  </si>
  <si>
    <t>szybsza regenaracja po siłowni</t>
  </si>
  <si>
    <t>Wpływ na dobór produktu</t>
  </si>
  <si>
    <t>1. Przy tworzeniu finalnego produktu warto priorytetowo traktować funkcje, które są istotne dla dużej ilości zadań-do-wykonania - to czyni produkt uniwersalnym.</t>
  </si>
  <si>
    <t>2. Dobrym pomysłem na produkt może być skonstruowanie go wokół zadania-do-wykonania, które obecnie jest słabo zaadresowane przez rynek (np.. Masażer Noven - jeden z niewielu masażerów dla starych ludzi (zadanie "Jestem stary i nie chcę, żeby bolały mnie plecy" ), bo ma długą rączkę i ciepłą końcówkę).</t>
  </si>
  <si>
    <t>Rozróżnienie między Płatnikiem a Użytkownikiem</t>
  </si>
  <si>
    <t>Nie zawsze ta sama osoba kupuje produkt i go używa. Przykładem jest szczoteczka do zębów dla dzieci (rodzic kupuje dziecku) czy materac przeciwodleżynowy (dziecko kupuje rodzicowi).</t>
  </si>
  <si>
    <t>Jeśli tak jest w przypadku aktualnie wdrażanego produktu, to należy pamiętać, by w marketingu pisać do Płatnika - przekonywać Płatnika, a nie użytkownika. Należy pisać o korzyściach dla użytkownika, ale tylko w sposób, który będzie przekonywał Płatnika.</t>
  </si>
  <si>
    <t>Zatem zadania-do-wykonania zawsze powinny dotyczyć Płatnika - nie użytkownika.</t>
  </si>
  <si>
    <t>Infromacje o Modelu poprzedzającym</t>
  </si>
  <si>
    <t>Index produktu</t>
  </si>
  <si>
    <t>Rekomendowana cena zakupu przez hurt w PLN netto</t>
  </si>
  <si>
    <t>Model poprzedzajacy</t>
  </si>
  <si>
    <t>Cena zakupu modelu poprzedzającego w USD</t>
  </si>
  <si>
    <t>Cena przyjecia do subiekta PLN</t>
  </si>
  <si>
    <t>Cena spredaży B2B  modelu poprzedniego</t>
  </si>
  <si>
    <t xml:space="preserve">Cena zakupu </t>
  </si>
  <si>
    <t>Kurs USD</t>
  </si>
  <si>
    <t>Cło</t>
  </si>
  <si>
    <t>transport PLN</t>
  </si>
  <si>
    <t>KNP (Koszt nabycia produktu) (PLN netto)</t>
  </si>
  <si>
    <t>Narzut Haxe</t>
  </si>
  <si>
    <t>Cena zakupu Hurt netto PLN</t>
  </si>
  <si>
    <t>Narzut Hurt</t>
  </si>
  <si>
    <t>Średni rabat dystrybucji</t>
  </si>
  <si>
    <t>Średnia wyjściowa netto do wpisania do Subiekta</t>
  </si>
  <si>
    <t>Średnia wyjściowa brutto do wpisania do Subiekta</t>
  </si>
  <si>
    <t>Cena  Allegro netto</t>
  </si>
  <si>
    <t>Vat</t>
  </si>
  <si>
    <t>Cena  Allegro brutto</t>
  </si>
  <si>
    <t>Koszt zakupu</t>
  </si>
  <si>
    <t>Szczegółowe wyliczenia ceny</t>
  </si>
  <si>
    <t>Cena sprzedaży B2C  modelu poprzedniego (średnia arytmetyczna cen B2C trzech największych klientów kupujących dany produkt)</t>
  </si>
  <si>
    <t>Treść rekomendacji zakupu od PM-a (należy skopiować z głównego zadania w ClickUp dotyczącego danego produktu)</t>
  </si>
  <si>
    <r>
      <t xml:space="preserve">*Uwaga! Wybrany produkt </t>
    </r>
    <r>
      <rPr>
        <u/>
        <sz val="12"/>
        <color theme="1"/>
        <rFont val="Calibri"/>
        <family val="2"/>
        <charset val="238"/>
        <scheme val="minor"/>
      </rPr>
      <t>powinien</t>
    </r>
    <r>
      <rPr>
        <sz val="12"/>
        <color theme="1"/>
        <rFont val="Calibri"/>
        <family val="2"/>
        <charset val="238"/>
        <scheme val="minor"/>
      </rPr>
      <t xml:space="preserve"> mieć przynajmniej jedną cechę rewolucyjną, jeśli tylko jest to możliwe.</t>
    </r>
  </si>
  <si>
    <t>Jeśli nie ma cechy rewolucyjnej, to należy coś dorzucić coś innego - ale produkt musi mieć jakiś wyróżnik.</t>
  </si>
  <si>
    <t>Najniższa realna cena sprzedaży dla Haxe (gdyby dało się kupić tak, żeby przy dobrej marży sprzedawać w tej cenie, to byłoby świetnie) - cena sprzedaży, poniżej której niższa cena w zasadzie już nic nie zmienia</t>
  </si>
  <si>
    <t>Próbki Polskie</t>
  </si>
  <si>
    <t>W kolejnych wierszach poniżej wpisujemy cechy z porównania produktów z Chin, oraz odpowiadające im realne wartości (zmierzone fizycznie, nie pobrane z opisów). 1 wiersz = 1 cecha.</t>
  </si>
  <si>
    <t xml:space="preserve">W kolejnych wierszach poniżej wpisujemy zadania-do-wykonania z sekcji "Główna idea marketingu", wraz z oceną w skali od 1 do 3.
1 oznacza, że dany produkt spełnia daną potrzebnę gorzej niż przeciętny produkt z kategorii.
2 oznacza, że spełnia daną potrzebnę na poziomie średniej kategorii.
 3 oznacza, że spełnia daną potrzebnę lepiej niż średnia kategorii.
Stosujemy układ: wiersz 1 = ocena w skali od 1 do 3. Wiersz 2 = tekstowy komentarz do oceny (z czego wynika). </t>
  </si>
  <si>
    <t>Zasilanie</t>
  </si>
  <si>
    <t>Ilość trybów pracy</t>
  </si>
  <si>
    <t>temperatura grzania</t>
  </si>
  <si>
    <t>25-39 C</t>
  </si>
  <si>
    <t>Utrzymanie ciepła</t>
  </si>
  <si>
    <t>Goc dosyć gruby, materiał też trzyma ciepło. Ogólnie w testach wyszło, że działa najdłużej.</t>
  </si>
  <si>
    <t>Relaks i masaż</t>
  </si>
  <si>
    <t>Próbki Chińskie</t>
  </si>
  <si>
    <t>Informacje podstawowe - uzupełnia PM</t>
  </si>
  <si>
    <t>Koc dosyć ciężki, co jest na pluis - rozluźnia. Ale zbliżony do innych produktów z kategorii pod tym kątem.</t>
  </si>
  <si>
    <t>Tutaj i w wierszach poniżej wpisujemy jeszcze cechy produktów z danej podkategorii, wg researchu w internecie (aukcje na Allegro, mediaexpert, itd..) i innych źródlach</t>
  </si>
  <si>
    <t>Czy pilot LCD</t>
  </si>
  <si>
    <t>Link do wstępnych inspiracji marketingowych:</t>
  </si>
  <si>
    <t>(może być link do artykułu, filmu na YT lub zadania w CU, gdzie była prowadzona dyskusja. Ogólnie chodzi o pokazanie, jak PM wyobraża sobie prezentację i sposób sprzedaży produktu).</t>
  </si>
  <si>
    <r>
      <t xml:space="preserve">SZACOWANA LICZEBNOŚĆ GRUPY DOCELOWEJ oraz TENDENCJA LICZEBNOŚCI GRUPY DOCELOWEJ (rośnie czy maleje, jak szybko) 
</t>
    </r>
    <r>
      <rPr>
        <sz val="11"/>
        <color theme="1"/>
        <rFont val="Calibri"/>
        <family val="2"/>
        <charset val="238"/>
        <scheme val="minor"/>
      </rPr>
      <t>(na podstawie statystyk - np. ilości osób z niedosłuchem, noszących aparaty ortodontyczne, odsetka kobiet mających celullit, itd.)</t>
    </r>
  </si>
  <si>
    <t>Osób z lekkim niedosłuchem jest w Polsce ok. 5 mln. Takie osoby są potencjalnymi klientami na aparaty słuchowe w ok. 40% (40% ankietowanych tutaj (LINK) odpowiada, że byłaby skłonna nosić aparat. To daje 2 mln potencjalnych klientów. Dodatkowo, przez ostatnie 5 lat ilość osób z niedosłuchem rosła średnio o 5% rocznie - co znaczy, że za 5 lat rynek będzie ok. 30% większy - zatem jest sens wbijać się w niego już teraz.</t>
  </si>
  <si>
    <t>Dodatkowe uwagi</t>
  </si>
  <si>
    <t>Podsumowanie</t>
  </si>
  <si>
    <t>B2B online</t>
  </si>
  <si>
    <t>Użytkownik B2C</t>
  </si>
  <si>
    <t>Płatnik B2C</t>
  </si>
  <si>
    <t>B2B offline</t>
  </si>
  <si>
    <t>Kto relnie użytkuje produktu? Jakie ma potrzeby?</t>
  </si>
  <si>
    <t xml:space="preserve">Kto realnie płaci za produkt? Jakie ma potrzeby? Np. opiekun </t>
  </si>
  <si>
    <t>Do jakich kanałów online, chcemy dedkować produkt? Czego one potrzebują?</t>
  </si>
  <si>
    <t>Do jakich kanałów offlinee, chcemy dedkować produkt? Czego one potrzebują?</t>
  </si>
  <si>
    <t>Trend sprzedaży z  365 dni allegro (przykład dodany)</t>
  </si>
  <si>
    <t>Źródła i założenia analizy</t>
  </si>
  <si>
    <t>Źródło</t>
  </si>
  <si>
    <t>Zakres danych</t>
  </si>
  <si>
    <t>Uwagi</t>
  </si>
  <si>
    <t>Allegro listing</t>
  </si>
  <si>
    <t>Artykuły</t>
  </si>
  <si>
    <t>Blogi</t>
  </si>
  <si>
    <t>Fora</t>
  </si>
  <si>
    <t>Inne</t>
  </si>
  <si>
    <t>Komentarze na marketplace (jeśli tak wklej screeny)</t>
  </si>
  <si>
    <t>nazwa</t>
  </si>
  <si>
    <t>ilosc</t>
  </si>
  <si>
    <t>IDALIA LUDWIKOWSCY SPÓŁKA JAWNA</t>
  </si>
  <si>
    <t>AUDIOMAGIC SPÓŁKA AKCYJNA</t>
  </si>
  <si>
    <t>STEFAŃCZYK SPÓŁKA JAWNA</t>
  </si>
  <si>
    <t>PlusFarm Michał Dymek</t>
  </si>
  <si>
    <t>ANEKS SPÓŁKA Z OGRANICZONĄ ODPOWIEDZIA</t>
  </si>
  <si>
    <t>CENTRUM ORTOPEDYCZNE DOMED SPÓŁKA Z OGRANICZONĄ ODPOWIEDZIALNOŚCIĄ</t>
  </si>
  <si>
    <t>Etykiety wierszy</t>
  </si>
  <si>
    <t>Suma z Rozchód</t>
  </si>
  <si>
    <t>Sklep Medyczny Plus Ewa Skibińska</t>
  </si>
  <si>
    <t>&lt;23.01.2024</t>
  </si>
  <si>
    <t>Jan Bieńkowski</t>
  </si>
  <si>
    <t>2024</t>
  </si>
  <si>
    <t>PDS CARE SPÓŁKA Z OGRANICZONĄ ODPOWIEDZIALNOŚCIĄ</t>
  </si>
  <si>
    <t>Kwartał1</t>
  </si>
  <si>
    <t>DR. MAX LEKOMAT SPÓŁKA Z OGRANICZONĄ ODP</t>
  </si>
  <si>
    <t>Kwartał2</t>
  </si>
  <si>
    <t>OLMED SPÓŁKA Z OGRANICZONĄ ODPOWIEDZIALN</t>
  </si>
  <si>
    <t>Kwartał3</t>
  </si>
  <si>
    <t>OLMED SPÓŁKA Z OGRANICZONĄ ODPOWIEDZIALNOŚCIĄ SPÓŁKA KOMANDYTOWA</t>
  </si>
  <si>
    <t>Kwartał4</t>
  </si>
  <si>
    <t>PAWILON MEDYCZNY MORSKA MAŁGORZATA KUPIECKA</t>
  </si>
  <si>
    <t>2025</t>
  </si>
  <si>
    <t>AMARE Justyna Skokowska</t>
  </si>
  <si>
    <t>ANEKS SPÓŁKA Z OGRANICZONĄ ODPOWIEDZIALNOŚCIĄ</t>
  </si>
  <si>
    <t>CORAX SPÓŁKA Z OGRANICZONĄ ODPOWIEDZIALNOŚCIĄ</t>
  </si>
  <si>
    <t>MAREK BANAŚ MAFARM</t>
  </si>
  <si>
    <t>CALENDULA B.SADZISZ-KOTOWODA, R.KOTOWODA - Alfarm</t>
  </si>
  <si>
    <t>2026</t>
  </si>
  <si>
    <t>NOWAK JASZCZOŁT - ORTOMASTERS MED SPÓŁKA</t>
  </si>
  <si>
    <t>NOWAK JASZCZOŁT - ORTOMASTERS MED SPÓŁKA KOMANDYTOWA</t>
  </si>
  <si>
    <t>APTEKA RODZINNA "EWA"  - Alfarm</t>
  </si>
  <si>
    <t>Suma końcowa</t>
  </si>
  <si>
    <t>APTEKA UNIWERSYTECKA J. MARJAŃSKA B. SKOCZYLAS SPÓŁKA JAWNA - Alfarm</t>
  </si>
  <si>
    <t>PRZYKŁAD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</si>
</sst>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zł&quot;_-;\-* #,##0.00\ &quot;zł&quot;_-;_-* &quot;-&quot;??\ &quot;zł&quot;_-;_-@_-"/>
    <numFmt numFmtId="164" formatCode="#,##0.00\ &quot;zł&quot;"/>
    <numFmt numFmtId="165" formatCode="#,##0.00\ _z_ł"/>
    <numFmt numFmtId="166" formatCode="_-* #,##0.00\ [$USD]_-;\-* #,##0.00\ [$USD]_-;_-* &quot;-&quot;??\ [$USD]_-;_-@_-"/>
    <numFmt numFmtId="167" formatCode="_-* #,##0.00\ [$zł-415]_-;\-* #,##0.00\ [$zł-415]_-;_-* &quot;-&quot;??\ [$zł-415]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rgb="FF434343"/>
      <name val="Arial"/>
      <family val="2"/>
      <charset val="238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1"/>
      <color rgb="FF000000"/>
      <name val="Calibri"/>
      <family val="2"/>
      <charset val="238"/>
      <scheme val="minor"/>
    </font>
    <font>
      <b/>
      <sz val="14"/>
      <color theme="4" tint="-0.249977111117893"/>
      <name val="Calibri"/>
      <family val="2"/>
      <charset val="238"/>
      <scheme val="minor"/>
    </font>
    <font>
      <sz val="11"/>
      <color rgb="FF1F1F1F"/>
      <name val="Calibri"/>
      <family val="2"/>
      <charset val="238"/>
      <scheme val="minor"/>
    </font>
    <font>
      <sz val="12"/>
      <color rgb="FF040C28"/>
      <name val="Arial"/>
      <family val="2"/>
      <charset val="238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Var(--m-font-family-heading)"/>
    </font>
    <font>
      <sz val="12"/>
      <color rgb="FF000000"/>
      <name val="Arial"/>
      <family val="2"/>
      <charset val="238"/>
    </font>
    <font>
      <sz val="12"/>
      <color rgb="FF000000"/>
      <name val="Calibri"/>
      <family val="2"/>
      <charset val="238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u/>
      <sz val="12"/>
      <color theme="1"/>
      <name val="Calibri"/>
      <family val="2"/>
      <charset val="238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2"/>
      <color theme="9" tint="-0.249977111117893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Segoe UI"/>
      <family val="2"/>
      <charset val="238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b/>
      <sz val="12"/>
      <color theme="4" tint="-0.249977111117893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1"/>
      <color theme="4" tint="-0.249977111117893"/>
      <name val="Calibri"/>
      <family val="2"/>
      <charset val="238"/>
      <scheme val="minor"/>
    </font>
    <font>
      <b/>
      <sz val="13"/>
      <color rgb="FFFFFFFF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color rgb="FF000000"/>
      <name val="Calibri"/>
      <family val="2"/>
      <charset val="238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44" fontId="37" fillId="0" borderId="0" applyFont="0" applyFill="0" applyBorder="0" applyAlignment="0" applyProtection="0"/>
    <xf numFmtId="9" fontId="37" fillId="0" borderId="0" applyFont="0" applyFill="0" applyBorder="0" applyAlignment="0" applyProtection="0"/>
  </cellStyleXfs>
  <cellXfs count="17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0" fontId="5" fillId="0" borderId="0" xfId="0" applyFont="1"/>
    <xf numFmtId="0" fontId="0" fillId="0" borderId="2" xfId="0" applyBorder="1"/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6" fillId="0" borderId="0" xfId="0" applyFont="1"/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 wrapText="1"/>
    </xf>
    <xf numFmtId="165" fontId="19" fillId="0" borderId="1" xfId="0" applyNumberFormat="1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164" fontId="19" fillId="2" borderId="1" xfId="0" applyNumberFormat="1" applyFont="1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9" fillId="0" borderId="0" xfId="1" applyAlignment="1">
      <alignment vertical="center" wrapText="1"/>
    </xf>
    <xf numFmtId="0" fontId="0" fillId="0" borderId="0" xfId="0" applyAlignment="1">
      <alignment wrapText="1"/>
    </xf>
    <xf numFmtId="0" fontId="24" fillId="0" borderId="0" xfId="0" applyFont="1" applyAlignment="1">
      <alignment vertical="center" wrapText="1"/>
    </xf>
    <xf numFmtId="0" fontId="19" fillId="0" borderId="1" xfId="0" applyFont="1" applyBorder="1"/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wrapText="1"/>
    </xf>
    <xf numFmtId="0" fontId="25" fillId="0" borderId="1" xfId="1" applyFont="1" applyBorder="1" applyAlignment="1">
      <alignment horizontal="center" vertical="center" wrapText="1"/>
    </xf>
    <xf numFmtId="0" fontId="16" fillId="0" borderId="1" xfId="0" applyFont="1" applyBorder="1"/>
    <xf numFmtId="0" fontId="26" fillId="0" borderId="1" xfId="0" applyFont="1" applyBorder="1"/>
    <xf numFmtId="0" fontId="19" fillId="0" borderId="0" xfId="0" applyFont="1"/>
    <xf numFmtId="0" fontId="17" fillId="0" borderId="1" xfId="0" applyFont="1" applyBorder="1"/>
    <xf numFmtId="0" fontId="2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8" fillId="0" borderId="0" xfId="0" applyFont="1"/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17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19" fillId="8" borderId="0" xfId="0" applyFont="1" applyFill="1"/>
    <xf numFmtId="0" fontId="19" fillId="0" borderId="0" xfId="0" quotePrefix="1" applyFont="1"/>
    <xf numFmtId="0" fontId="31" fillId="0" borderId="0" xfId="0" quotePrefix="1" applyFont="1"/>
    <xf numFmtId="0" fontId="17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wrapText="1"/>
    </xf>
    <xf numFmtId="0" fontId="17" fillId="11" borderId="1" xfId="0" applyFont="1" applyFill="1" applyBorder="1" applyAlignment="1">
      <alignment horizontal="center" vertical="center"/>
    </xf>
    <xf numFmtId="0" fontId="17" fillId="11" borderId="1" xfId="0" applyFont="1" applyFill="1" applyBorder="1"/>
    <xf numFmtId="0" fontId="19" fillId="9" borderId="0" xfId="0" applyFont="1" applyFill="1"/>
    <xf numFmtId="0" fontId="7" fillId="0" borderId="0" xfId="0" applyFont="1"/>
    <xf numFmtId="0" fontId="30" fillId="0" borderId="0" xfId="0" applyFont="1" applyAlignment="1">
      <alignment horizontal="center"/>
    </xf>
    <xf numFmtId="0" fontId="0" fillId="0" borderId="0" xfId="0" quotePrefix="1" applyAlignment="1">
      <alignment horizontal="left" vertical="center" indent="1"/>
    </xf>
    <xf numFmtId="0" fontId="0" fillId="0" borderId="0" xfId="0" quotePrefix="1"/>
    <xf numFmtId="0" fontId="26" fillId="0" borderId="1" xfId="0" applyFont="1" applyBorder="1" applyAlignment="1">
      <alignment horizontal="center" vertical="center" wrapText="1"/>
    </xf>
    <xf numFmtId="0" fontId="30" fillId="0" borderId="0" xfId="0" applyFont="1"/>
    <xf numFmtId="0" fontId="36" fillId="0" borderId="1" xfId="0" applyFont="1" applyBorder="1" applyAlignment="1">
      <alignment horizontal="center" vertical="center" wrapText="1"/>
    </xf>
    <xf numFmtId="0" fontId="29" fillId="0" borderId="0" xfId="0" applyFont="1"/>
    <xf numFmtId="0" fontId="28" fillId="0" borderId="0" xfId="0" quotePrefix="1" applyFont="1"/>
    <xf numFmtId="0" fontId="33" fillId="0" borderId="0" xfId="0" applyFont="1"/>
    <xf numFmtId="0" fontId="7" fillId="12" borderId="1" xfId="0" applyFont="1" applyFill="1" applyBorder="1" applyAlignment="1">
      <alignment horizontal="center" vertical="center" wrapText="1"/>
    </xf>
    <xf numFmtId="0" fontId="7" fillId="12" borderId="15" xfId="0" applyFont="1" applyFill="1" applyBorder="1" applyAlignment="1">
      <alignment horizontal="center" vertical="center" wrapText="1"/>
    </xf>
    <xf numFmtId="0" fontId="7" fillId="13" borderId="14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3" borderId="15" xfId="0" applyFont="1" applyFill="1" applyBorder="1" applyAlignment="1">
      <alignment horizontal="center" vertical="center" wrapText="1"/>
    </xf>
    <xf numFmtId="0" fontId="39" fillId="14" borderId="14" xfId="0" applyFont="1" applyFill="1" applyBorder="1" applyAlignment="1">
      <alignment horizontal="center" vertical="center" wrapText="1"/>
    </xf>
    <xf numFmtId="0" fontId="39" fillId="14" borderId="1" xfId="0" applyFont="1" applyFill="1" applyBorder="1" applyAlignment="1">
      <alignment horizontal="center" vertical="center" wrapText="1"/>
    </xf>
    <xf numFmtId="0" fontId="39" fillId="14" borderId="15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40" fillId="15" borderId="1" xfId="0" applyFont="1" applyFill="1" applyBorder="1" applyAlignment="1">
      <alignment horizontal="center" vertical="center" wrapText="1"/>
    </xf>
    <xf numFmtId="0" fontId="0" fillId="15" borderId="15" xfId="0" applyFill="1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166" fontId="0" fillId="15" borderId="1" xfId="0" applyNumberFormat="1" applyFill="1" applyBorder="1" applyAlignment="1">
      <alignment horizontal="center" vertical="center"/>
    </xf>
    <xf numFmtId="167" fontId="0" fillId="15" borderId="1" xfId="0" applyNumberFormat="1" applyFill="1" applyBorder="1" applyAlignment="1">
      <alignment horizontal="center" vertical="center"/>
    </xf>
    <xf numFmtId="44" fontId="0" fillId="15" borderId="1" xfId="2" applyFont="1" applyFill="1" applyBorder="1" applyAlignment="1">
      <alignment horizontal="center" vertical="center"/>
    </xf>
    <xf numFmtId="44" fontId="0" fillId="15" borderId="15" xfId="2" applyFont="1" applyFill="1" applyBorder="1" applyAlignment="1">
      <alignment horizontal="center" vertical="center"/>
    </xf>
    <xf numFmtId="166" fontId="38" fillId="15" borderId="14" xfId="0" applyNumberFormat="1" applyFont="1" applyFill="1" applyBorder="1" applyAlignment="1">
      <alignment horizontal="center" vertical="center"/>
    </xf>
    <xf numFmtId="0" fontId="38" fillId="15" borderId="1" xfId="0" applyFont="1" applyFill="1" applyBorder="1" applyAlignment="1">
      <alignment horizontal="center" vertical="center"/>
    </xf>
    <xf numFmtId="9" fontId="38" fillId="15" borderId="1" xfId="3" applyFont="1" applyFill="1" applyBorder="1" applyAlignment="1">
      <alignment horizontal="center" vertical="center"/>
    </xf>
    <xf numFmtId="44" fontId="38" fillId="15" borderId="15" xfId="2" applyFont="1" applyFill="1" applyBorder="1" applyAlignment="1">
      <alignment horizontal="center" vertical="center"/>
    </xf>
    <xf numFmtId="0" fontId="0" fillId="15" borderId="1" xfId="2" applyNumberFormat="1" applyFont="1" applyFill="1" applyBorder="1" applyAlignment="1">
      <alignment horizontal="center" vertical="center"/>
    </xf>
    <xf numFmtId="9" fontId="0" fillId="15" borderId="1" xfId="2" applyNumberFormat="1" applyFont="1" applyFill="1" applyBorder="1" applyAlignment="1">
      <alignment horizontal="center" vertical="center"/>
    </xf>
    <xf numFmtId="9" fontId="0" fillId="15" borderId="1" xfId="0" applyNumberFormat="1" applyFill="1" applyBorder="1" applyAlignment="1">
      <alignment horizontal="center" vertical="center"/>
    </xf>
    <xf numFmtId="0" fontId="43" fillId="0" borderId="7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0" fontId="45" fillId="0" borderId="7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46" fillId="0" borderId="0" xfId="0" applyFont="1"/>
    <xf numFmtId="0" fontId="8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9" fillId="7" borderId="8" xfId="0" applyFont="1" applyFill="1" applyBorder="1" applyAlignment="1">
      <alignment horizontal="left" vertical="center" wrapText="1"/>
    </xf>
    <xf numFmtId="0" fontId="29" fillId="7" borderId="9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horizontal="left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33" fillId="4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32" fillId="8" borderId="0" xfId="0" applyFont="1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/>
    </xf>
    <xf numFmtId="0" fontId="30" fillId="8" borderId="0" xfId="0" applyFont="1" applyFill="1" applyAlignment="1">
      <alignment horizontal="center"/>
    </xf>
    <xf numFmtId="0" fontId="33" fillId="9" borderId="0" xfId="0" applyFont="1" applyFill="1" applyAlignment="1">
      <alignment horizontal="center"/>
    </xf>
    <xf numFmtId="0" fontId="17" fillId="10" borderId="2" xfId="0" applyFont="1" applyFill="1" applyBorder="1" applyAlignment="1">
      <alignment horizontal="center" wrapText="1"/>
    </xf>
    <xf numFmtId="0" fontId="17" fillId="10" borderId="4" xfId="0" applyFont="1" applyFill="1" applyBorder="1" applyAlignment="1">
      <alignment horizontal="center" wrapText="1"/>
    </xf>
    <xf numFmtId="0" fontId="17" fillId="10" borderId="3" xfId="0" applyFont="1" applyFill="1" applyBorder="1" applyAlignment="1">
      <alignment horizontal="center" wrapText="1"/>
    </xf>
    <xf numFmtId="0" fontId="17" fillId="10" borderId="1" xfId="0" applyFont="1" applyFill="1" applyBorder="1" applyAlignment="1">
      <alignment horizontal="center" wrapText="1"/>
    </xf>
    <xf numFmtId="0" fontId="30" fillId="6" borderId="1" xfId="0" applyFont="1" applyFill="1" applyBorder="1" applyAlignment="1">
      <alignment horizontal="center"/>
    </xf>
    <xf numFmtId="0" fontId="4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30" fillId="13" borderId="1" xfId="0" applyFont="1" applyFill="1" applyBorder="1" applyAlignment="1">
      <alignment horizontal="center"/>
    </xf>
    <xf numFmtId="0" fontId="7" fillId="12" borderId="12" xfId="0" applyFont="1" applyFill="1" applyBorder="1" applyAlignment="1">
      <alignment horizontal="center"/>
    </xf>
    <xf numFmtId="0" fontId="7" fillId="12" borderId="13" xfId="0" applyFont="1" applyFill="1" applyBorder="1" applyAlignment="1">
      <alignment horizontal="center"/>
    </xf>
    <xf numFmtId="0" fontId="7" fillId="13" borderId="11" xfId="0" applyFont="1" applyFill="1" applyBorder="1" applyAlignment="1">
      <alignment horizontal="center"/>
    </xf>
    <xf numFmtId="0" fontId="7" fillId="13" borderId="12" xfId="0" applyFont="1" applyFill="1" applyBorder="1" applyAlignment="1">
      <alignment horizontal="center"/>
    </xf>
    <xf numFmtId="0" fontId="7" fillId="13" borderId="13" xfId="0" applyFont="1" applyFill="1" applyBorder="1" applyAlignment="1">
      <alignment horizontal="center"/>
    </xf>
    <xf numFmtId="0" fontId="29" fillId="14" borderId="11" xfId="0" applyFont="1" applyFill="1" applyBorder="1" applyAlignment="1">
      <alignment horizontal="center"/>
    </xf>
    <xf numFmtId="0" fontId="38" fillId="14" borderId="12" xfId="0" applyFont="1" applyFill="1" applyBorder="1" applyAlignment="1">
      <alignment horizontal="center"/>
    </xf>
    <xf numFmtId="0" fontId="38" fillId="14" borderId="13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7" fillId="7" borderId="13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top" wrapText="1"/>
    </xf>
    <xf numFmtId="0" fontId="0" fillId="16" borderId="1" xfId="0" applyFill="1" applyBorder="1" applyAlignment="1">
      <alignment horizontal="center" vertical="top" wrapText="1"/>
    </xf>
    <xf numFmtId="0" fontId="48" fillId="17" borderId="1" xfId="0" applyFont="1" applyFill="1" applyBorder="1" applyAlignment="1">
      <alignment horizontal="center" vertical="top" wrapText="1"/>
    </xf>
    <xf numFmtId="0" fontId="49" fillId="0" borderId="1" xfId="0" applyFont="1" applyBorder="1" applyAlignment="1">
      <alignment horizontal="left" vertical="top" wrapText="1"/>
    </xf>
    <xf numFmtId="0" fontId="9" fillId="0" borderId="1" xfId="1" applyBorder="1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  <xf numFmtId="0" fontId="7" fillId="0" borderId="0" xfId="0" applyFont="1" applyAlignment="1">
      <alignment horizontal="center"/>
    </xf>
  </cellXfs>
  <cellStyles count="4">
    <cellStyle name="Hiperłącze" xfId="1" builtinId="8"/>
    <cellStyle name="Normalny" xfId="0" builtinId="0"/>
    <cellStyle name="Procentowy" xfId="3" builtinId="5"/>
    <cellStyle name="Walutowy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11"/>
              <c:pt idx="0">
                <c:v>&lt;23.01.2024</c:v>
              </c:pt>
              <c:pt idx="1">
                <c:v>2024 Kwartał1</c:v>
              </c:pt>
              <c:pt idx="2">
                <c:v>2024 Kwartał2</c:v>
              </c:pt>
              <c:pt idx="3">
                <c:v>2024 Kwartał3</c:v>
              </c:pt>
              <c:pt idx="4">
                <c:v>2024 Kwartał4</c:v>
              </c:pt>
              <c:pt idx="5">
                <c:v>2025 Kwartał1</c:v>
              </c:pt>
              <c:pt idx="6">
                <c:v>2025 Kwartał2</c:v>
              </c:pt>
              <c:pt idx="7">
                <c:v>2025 Kwartał3</c:v>
              </c:pt>
              <c:pt idx="8">
                <c:v>2025 Kwartał4</c:v>
              </c:pt>
              <c:pt idx="9">
                <c:v>2026 Kwartał1</c:v>
              </c:pt>
              <c:pt idx="10">
                <c:v>2026 Kwartał2</c:v>
              </c:pt>
            </c:strLit>
          </c:cat>
          <c:val>
            <c:numLit>
              <c:formatCode>General</c:formatCode>
              <c:ptCount val="11"/>
              <c:pt idx="0">
                <c:v>0</c:v>
              </c:pt>
              <c:pt idx="1">
                <c:v>41</c:v>
              </c:pt>
              <c:pt idx="2">
                <c:v>39</c:v>
              </c:pt>
              <c:pt idx="3">
                <c:v>148</c:v>
              </c:pt>
              <c:pt idx="4">
                <c:v>94</c:v>
              </c:pt>
              <c:pt idx="5">
                <c:v>214</c:v>
              </c:pt>
              <c:pt idx="6">
                <c:v>253</c:v>
              </c:pt>
              <c:pt idx="7">
                <c:v>211</c:v>
              </c:pt>
              <c:pt idx="8">
                <c:v>238</c:v>
              </c:pt>
              <c:pt idx="9">
                <c:v>245</c:v>
              </c:pt>
              <c:pt idx="10">
                <c:v>82</c:v>
              </c:pt>
            </c:numLit>
          </c:val>
          <c:extLst>
            <c:ext xmlns:c16="http://schemas.microsoft.com/office/drawing/2014/chart" uri="{C3380CC4-5D6E-409C-BE32-E72D297353CC}">
              <c16:uniqueId val="{00000001-2AEC-4024-8401-9096B4993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043823"/>
        <c:axId val="2060734671"/>
      </c:barChart>
      <c:catAx>
        <c:axId val="205504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0734671"/>
        <c:crosses val="autoZero"/>
        <c:auto val="1"/>
        <c:lblAlgn val="ctr"/>
        <c:lblOffset val="100"/>
        <c:noMultiLvlLbl val="0"/>
      </c:catAx>
      <c:valAx>
        <c:axId val="206073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504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104151</xdr:colOff>
      <xdr:row>9</xdr:row>
      <xdr:rowOff>47624</xdr:rowOff>
    </xdr:from>
    <xdr:to>
      <xdr:col>5</xdr:col>
      <xdr:colOff>2295088</xdr:colOff>
      <xdr:row>9</xdr:row>
      <xdr:rowOff>2247900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B4251C45-D945-CF26-EDDA-D18D4C224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2401" y="4210049"/>
          <a:ext cx="2190937" cy="2200276"/>
        </a:xfrm>
        <a:prstGeom prst="rect">
          <a:avLst/>
        </a:prstGeom>
      </xdr:spPr>
    </xdr:pic>
    <xdr:clientData/>
  </xdr:twoCellAnchor>
  <xdr:twoCellAnchor editAs="oneCell">
    <xdr:from>
      <xdr:col>6</xdr:col>
      <xdr:colOff>237421</xdr:colOff>
      <xdr:row>9</xdr:row>
      <xdr:rowOff>38100</xdr:rowOff>
    </xdr:from>
    <xdr:to>
      <xdr:col>6</xdr:col>
      <xdr:colOff>2451845</xdr:colOff>
      <xdr:row>9</xdr:row>
      <xdr:rowOff>2238375</xdr:rowOff>
    </xdr:to>
    <xdr:pic>
      <xdr:nvPicPr>
        <xdr:cNvPr id="5" name="Obraz 4" descr="image">
          <a:extLst>
            <a:ext uri="{FF2B5EF4-FFF2-40B4-BE49-F238E27FC236}">
              <a16:creationId xmlns:a16="http://schemas.microsoft.com/office/drawing/2014/main" id="{433C9B00-0C6F-7C40-9CD2-389B6D084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9371" y="4200525"/>
          <a:ext cx="2214424" cy="2200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430696</xdr:colOff>
      <xdr:row>0</xdr:row>
      <xdr:rowOff>45311</xdr:rowOff>
    </xdr:from>
    <xdr:to>
      <xdr:col>1</xdr:col>
      <xdr:colOff>1719372</xdr:colOff>
      <xdr:row>0</xdr:row>
      <xdr:rowOff>1793043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73593221-A122-F41F-3097-CE8EB13BD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4848" y="235811"/>
          <a:ext cx="1288676" cy="1747732"/>
        </a:xfrm>
        <a:prstGeom prst="rect">
          <a:avLst/>
        </a:prstGeom>
      </xdr:spPr>
    </xdr:pic>
    <xdr:clientData/>
  </xdr:twoCellAnchor>
  <xdr:twoCellAnchor editAs="oneCell">
    <xdr:from>
      <xdr:col>1</xdr:col>
      <xdr:colOff>173934</xdr:colOff>
      <xdr:row>13</xdr:row>
      <xdr:rowOff>74544</xdr:rowOff>
    </xdr:from>
    <xdr:to>
      <xdr:col>1</xdr:col>
      <xdr:colOff>1609225</xdr:colOff>
      <xdr:row>13</xdr:row>
      <xdr:rowOff>622171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A42B0640-1B2F-47E5-9DEF-21144FF97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8086" y="6675783"/>
          <a:ext cx="1435291" cy="5476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219076</xdr:colOff>
      <xdr:row>1</xdr:row>
      <xdr:rowOff>142876</xdr:rowOff>
    </xdr:from>
    <xdr:to>
      <xdr:col>1</xdr:col>
      <xdr:colOff>2384240</xdr:colOff>
      <xdr:row>1</xdr:row>
      <xdr:rowOff>1733550</xdr:rowOff>
    </xdr:to>
    <xdr:pic>
      <xdr:nvPicPr>
        <xdr:cNvPr id="4" name="Obraz 3" descr="OROMED ORO-BLANKET POLAR">
          <a:extLst>
            <a:ext uri="{FF2B5EF4-FFF2-40B4-BE49-F238E27FC236}">
              <a16:creationId xmlns:a16="http://schemas.microsoft.com/office/drawing/2014/main" id="{989FD950-7DBD-7E37-8331-18013F4C7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1" y="381001"/>
          <a:ext cx="2165164" cy="159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24</xdr:row>
      <xdr:rowOff>185737</xdr:rowOff>
    </xdr:from>
    <xdr:to>
      <xdr:col>11</xdr:col>
      <xdr:colOff>85725</xdr:colOff>
      <xdr:row>39</xdr:row>
      <xdr:rowOff>71437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EDCE09B-D8FD-46B5-8AA3-3CB129E26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om&#243;wienia%20analizy%20stan&#243;w/rja-00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ductman" refreshedDate="46181.375718171294" createdVersion="6" refreshedVersion="6" minRefreshableVersion="3" recordCount="214" xr:uid="{B0FB2737-7BFF-4E98-B4E6-5188339C4CBC}">
  <cacheSource type="worksheet">
    <worksheetSource ref="A1:S1048576" sheet="Arkusz1" r:id="rId2"/>
  </cacheSource>
  <cacheFields count="21">
    <cacheField name="Lp" numFmtId="0">
      <sharedItems containsString="0" containsBlank="1" containsNumber="1" containsInteger="1" minValue="4" maxValue="202"/>
    </cacheField>
    <cacheField name="Dokument" numFmtId="0">
      <sharedItems containsBlank="1"/>
    </cacheField>
    <cacheField name="Dokument powiązany" numFmtId="0">
      <sharedItems containsBlank="1"/>
    </cacheField>
    <cacheField name="Data wystawienia" numFmtId="0">
      <sharedItems containsNonDate="0" containsDate="1" containsString="0" containsBlank="1" minDate="2024-01-23T00:00:00" maxDate="2026-06-04T00:00:00" count="162">
        <d v="2025-01-27T00:00:00"/>
        <d v="2025-01-28T00:00:00"/>
        <d v="2025-01-29T00:00:00"/>
        <d v="2025-02-11T00:00:00"/>
        <d v="2025-02-12T00:00:00"/>
        <d v="2025-02-13T00:00:00"/>
        <d v="2025-02-27T00:00:00"/>
        <d v="2025-03-03T00:00:00"/>
        <d v="2025-03-05T00:00:00"/>
        <d v="2025-03-10T00:00:00"/>
        <d v="2025-03-11T00:00:00"/>
        <d v="2025-03-12T00:00:00"/>
        <d v="2025-03-18T00:00:00"/>
        <d v="2025-03-25T00:00:00"/>
        <d v="2025-03-26T00:00:00"/>
        <d v="2025-03-28T00:00:00"/>
        <d v="2025-03-31T00:00:00"/>
        <d v="2025-04-04T00:00:00"/>
        <d v="2025-04-07T00:00:00"/>
        <d v="2025-04-09T00:00:00"/>
        <d v="2025-04-17T00:00:00"/>
        <d v="2025-04-22T00:00:00"/>
        <d v="2025-04-24T00:00:00"/>
        <d v="2025-04-30T00:00:00"/>
        <d v="2025-05-06T00:00:00"/>
        <d v="2025-05-09T00:00:00"/>
        <d v="2025-05-14T00:00:00"/>
        <d v="2025-05-22T00:00:00"/>
        <d v="2025-05-23T00:00:00"/>
        <d v="2025-05-28T00:00:00"/>
        <d v="2025-05-30T00:00:00"/>
        <d v="2025-06-03T00:00:00"/>
        <d v="2025-06-05T00:00:00"/>
        <d v="2025-06-12T00:00:00"/>
        <d v="2025-06-25T00:00:00"/>
        <d v="2025-07-04T00:00:00"/>
        <d v="2025-07-07T00:00:00"/>
        <d v="2025-07-08T00:00:00"/>
        <d v="2025-07-09T00:00:00"/>
        <d v="2025-07-10T00:00:00"/>
        <d v="2025-07-11T00:00:00"/>
        <d v="2025-07-15T00:00:00"/>
        <d v="2025-07-19T00:00:00"/>
        <d v="2025-07-23T00:00:00"/>
        <d v="2025-07-25T00:00:00"/>
        <d v="2025-07-28T00:00:00"/>
        <d v="2025-08-08T00:00:00"/>
        <d v="2025-08-11T00:00:00"/>
        <d v="2025-08-19T00:00:00"/>
        <d v="2025-09-01T00:00:00"/>
        <d v="2025-09-05T00:00:00"/>
        <d v="2025-09-11T00:00:00"/>
        <d v="2025-09-16T00:00:00"/>
        <d v="2025-09-17T00:00:00"/>
        <d v="2025-09-23T00:00:00"/>
        <d v="2025-09-24T00:00:00"/>
        <d v="2025-09-25T00:00:00"/>
        <d v="2025-10-01T00:00:00"/>
        <d v="2025-10-03T00:00:00"/>
        <d v="2025-10-06T00:00:00"/>
        <d v="2025-10-17T00:00:00"/>
        <d v="2025-11-03T00:00:00"/>
        <d v="2025-11-05T00:00:00"/>
        <d v="2025-11-07T00:00:00"/>
        <d v="2024-01-23T00:00:00"/>
        <d v="2024-01-25T00:00:00"/>
        <d v="2024-02-02T00:00:00"/>
        <d v="2024-02-09T00:00:00"/>
        <d v="2024-02-15T00:00:00"/>
        <d v="2024-02-29T00:00:00"/>
        <d v="2024-03-06T00:00:00"/>
        <d v="2024-03-07T00:00:00"/>
        <d v="2024-03-14T00:00:00"/>
        <d v="2024-03-15T00:00:00"/>
        <d v="2024-04-16T00:00:00"/>
        <d v="2024-04-26T00:00:00"/>
        <d v="2024-05-09T00:00:00"/>
        <d v="2024-05-13T00:00:00"/>
        <d v="2024-05-17T00:00:00"/>
        <d v="2024-06-11T00:00:00"/>
        <d v="2024-07-05T00:00:00"/>
        <d v="2024-07-12T00:00:00"/>
        <d v="2024-07-19T00:00:00"/>
        <d v="2024-07-24T00:00:00"/>
        <d v="2024-07-31T00:00:00"/>
        <d v="2024-08-06T00:00:00"/>
        <d v="2024-08-12T00:00:00"/>
        <d v="2024-08-22T00:00:00"/>
        <d v="2024-08-26T00:00:00"/>
        <d v="2024-08-28T00:00:00"/>
        <d v="2024-09-03T00:00:00"/>
        <d v="2024-09-05T00:00:00"/>
        <d v="2024-09-10T00:00:00"/>
        <d v="2024-09-17T00:00:00"/>
        <d v="2024-09-25T00:00:00"/>
        <d v="2024-09-30T00:00:00"/>
        <d v="2024-10-03T00:00:00"/>
        <d v="2024-10-09T00:00:00"/>
        <d v="2024-10-10T00:00:00"/>
        <d v="2024-10-14T00:00:00"/>
        <d v="2024-10-30T00:00:00"/>
        <d v="2024-11-04T00:00:00"/>
        <d v="2024-11-12T00:00:00"/>
        <d v="2024-11-22T00:00:00"/>
        <d v="2024-12-03T00:00:00"/>
        <d v="2024-12-12T00:00:00"/>
        <d v="2024-12-18T00:00:00"/>
        <d v="2024-12-20T00:00:00"/>
        <d v="2024-12-23T00:00:00"/>
        <d v="2025-01-13T00:00:00"/>
        <d v="2025-01-17T00:00:00"/>
        <d v="2025-01-21T00:00:00"/>
        <d v="2025-11-14T00:00:00"/>
        <d v="2025-11-17T00:00:00"/>
        <d v="2025-11-21T00:00:00"/>
        <d v="2025-11-25T00:00:00"/>
        <d v="2025-12-02T00:00:00"/>
        <d v="2025-12-05T00:00:00"/>
        <d v="2025-12-09T00:00:00"/>
        <d v="2025-12-10T00:00:00"/>
        <d v="2025-12-11T00:00:00"/>
        <d v="2025-12-16T00:00:00"/>
        <d v="2025-12-18T00:00:00"/>
        <d v="2025-12-22T00:00:00"/>
        <d v="2025-12-29T00:00:00"/>
        <d v="2026-01-07T00:00:00"/>
        <d v="2026-01-08T00:00:00"/>
        <d v="2026-01-09T00:00:00"/>
        <d v="2026-01-14T00:00:00"/>
        <d v="2026-01-16T00:00:00"/>
        <d v="2026-01-21T00:00:00"/>
        <d v="2026-01-22T00:00:00"/>
        <d v="2026-01-27T00:00:00"/>
        <d v="2026-01-29T00:00:00"/>
        <d v="2026-02-02T00:00:00"/>
        <d v="2026-02-05T00:00:00"/>
        <d v="2026-02-06T00:00:00"/>
        <d v="2026-02-09T00:00:00"/>
        <d v="2026-02-12T00:00:00"/>
        <d v="2026-02-17T00:00:00"/>
        <d v="2026-02-23T00:00:00"/>
        <d v="2026-02-24T00:00:00"/>
        <d v="2026-02-27T00:00:00"/>
        <d v="2026-03-02T00:00:00"/>
        <d v="2026-03-04T00:00:00"/>
        <d v="2026-03-05T00:00:00"/>
        <d v="2026-03-06T00:00:00"/>
        <d v="2026-03-27T00:00:00"/>
        <d v="2026-03-31T00:00:00"/>
        <d v="2026-04-02T00:00:00"/>
        <d v="2026-04-21T00:00:00"/>
        <d v="2026-04-28T00:00:00"/>
        <d v="2026-04-30T00:00:00"/>
        <d v="2026-05-05T00:00:00"/>
        <d v="2026-05-08T00:00:00"/>
        <d v="2026-05-19T00:00:00"/>
        <d v="2026-05-21T00:00:00"/>
        <d v="2026-05-28T00:00:00"/>
        <d v="2026-06-01T00:00:00"/>
        <d v="2026-06-02T00:00:00"/>
        <d v="2026-06-03T00:00:00"/>
        <m/>
      </sharedItems>
      <fieldGroup par="20" base="3">
        <rangePr groupBy="months" startDate="2024-01-23T00:00:00" endDate="2026-06-04T00:00:00"/>
        <groupItems count="14">
          <s v="(puste)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4.06.2026"/>
        </groupItems>
      </fieldGroup>
    </cacheField>
    <cacheField name="Nazwa klienta" numFmtId="0">
      <sharedItems containsBlank="1"/>
    </cacheField>
    <cacheField name="Przychód" numFmtId="0">
      <sharedItems containsString="0" containsBlank="1" containsNumber="1" containsInteger="1" minValue="0" maxValue="2"/>
    </cacheField>
    <cacheField name="Przychód (symbol)" numFmtId="0">
      <sharedItems containsBlank="1"/>
    </cacheField>
    <cacheField name="Rozchód" numFmtId="0">
      <sharedItems containsString="0" containsBlank="1" containsNumber="1" containsInteger="1" minValue="0" maxValue="50"/>
    </cacheField>
    <cacheField name="Rozchód (symbol)" numFmtId="0">
      <sharedItems containsBlank="1"/>
    </cacheField>
    <cacheField name="Narastająco" numFmtId="0">
      <sharedItems containsString="0" containsBlank="1" containsNumber="1" containsInteger="1" minValue="11" maxValue="1508"/>
    </cacheField>
    <cacheField name="Narastająco (symbol)" numFmtId="0">
      <sharedItems containsBlank="1"/>
    </cacheField>
    <cacheField name="Cena netto" numFmtId="0">
      <sharedItems containsString="0" containsBlank="1" containsNumber="1" minValue="0.01" maxValue="90.3"/>
    </cacheField>
    <cacheField name="Cena netto (symbol)" numFmtId="0">
      <sharedItems containsBlank="1"/>
    </cacheField>
    <cacheField name="Cena brutto" numFmtId="0">
      <sharedItems containsString="0" containsBlank="1" containsNumber="1" minValue="0.01" maxValue="97.52"/>
    </cacheField>
    <cacheField name="Cena brutto (symbol)" numFmtId="0">
      <sharedItems containsBlank="1"/>
    </cacheField>
    <cacheField name="Wartość netto" numFmtId="0">
      <sharedItems containsString="0" containsBlank="1" containsNumber="1" minValue="-122.8" maxValue="2778.5"/>
    </cacheField>
    <cacheField name="Wartość netto (symbol)" numFmtId="0">
      <sharedItems containsBlank="1"/>
    </cacheField>
    <cacheField name="Wartość brutto" numFmtId="0">
      <sharedItems containsString="0" containsBlank="1" containsNumber="1" minValue="-132.62" maxValue="3000.78"/>
    </cacheField>
    <cacheField name="Wartość brutto (symbol)" numFmtId="0">
      <sharedItems containsBlank="1"/>
    </cacheField>
    <cacheField name="Kwartały" numFmtId="0" databaseField="0">
      <fieldGroup base="3">
        <rangePr groupBy="quarters" startDate="2024-01-23T00:00:00" endDate="2026-06-04T00:00:00"/>
        <groupItems count="6">
          <s v="&lt;23.01.2024"/>
          <s v="Kwartał1"/>
          <s v="Kwartał2"/>
          <s v="Kwartał3"/>
          <s v="Kwartał4"/>
          <s v="&gt;04.06.2026"/>
        </groupItems>
      </fieldGroup>
    </cacheField>
    <cacheField name="Lata" numFmtId="0" databaseField="0">
      <fieldGroup base="3">
        <rangePr groupBy="years" startDate="2024-01-23T00:00:00" endDate="2026-06-04T00:00:00"/>
        <groupItems count="5">
          <s v="&lt;23.01.2024"/>
          <s v="2024"/>
          <s v="2025"/>
          <s v="2026"/>
          <s v="&gt;04.06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n v="4"/>
    <s v="WZ 8/01/2025"/>
    <s v="FS 8/01/2025"/>
    <x v="0"/>
    <s v="PAWILON MEDYCZNY MORSKA MAŁGORZATA KUPIE"/>
    <n v="0"/>
    <s v="szt"/>
    <n v="2"/>
    <s v="szt"/>
    <n v="1134"/>
    <s v="szt"/>
    <n v="58.18"/>
    <s v="PLN"/>
    <n v="62.83"/>
    <s v="PLN"/>
    <n v="116.36"/>
    <s v="PLN"/>
    <n v="125.67"/>
    <s v="PLN"/>
  </r>
  <r>
    <n v="5"/>
    <s v="WZ 9/01/2025"/>
    <s v="FS 9/01/2025"/>
    <x v="0"/>
    <s v="ABC MEDYCZNY DAWID GWADERA"/>
    <n v="0"/>
    <s v="szt"/>
    <n v="2"/>
    <s v="szt"/>
    <n v="1132"/>
    <s v="szt"/>
    <n v="58.18"/>
    <s v="PLN"/>
    <n v="62.83"/>
    <s v="PLN"/>
    <n v="116.36"/>
    <s v="PLN"/>
    <n v="125.67"/>
    <s v="PLN"/>
  </r>
  <r>
    <n v="6"/>
    <s v="WZ 13/01/2025"/>
    <s v="FS 13/01/2025"/>
    <x v="1"/>
    <s v="AUDIOMAGIC SPÓŁKA AKCYJNA"/>
    <n v="0"/>
    <s v="szt"/>
    <n v="50"/>
    <s v="szt"/>
    <n v="1082"/>
    <s v="szt"/>
    <n v="55.57"/>
    <s v="PLN"/>
    <n v="60.02"/>
    <s v="PLN"/>
    <n v="2778.5"/>
    <s v="PLN"/>
    <n v="3000.78"/>
    <s v="PLN"/>
  </r>
  <r>
    <n v="7"/>
    <s v="WZ 14/01/2025"/>
    <s v="FS 14/01/2025"/>
    <x v="2"/>
    <s v="Maria Kozielska"/>
    <n v="0"/>
    <s v="szt"/>
    <n v="1"/>
    <s v="szt"/>
    <n v="1081"/>
    <s v="szt"/>
    <n v="82.41"/>
    <s v="PLN"/>
    <n v="89"/>
    <s v="PLN"/>
    <n v="82.41"/>
    <s v="PLN"/>
    <n v="89"/>
    <s v="PLN"/>
  </r>
  <r>
    <n v="8"/>
    <s v="WZ 19/01/2025"/>
    <s v="FS 19/01/2025"/>
    <x v="2"/>
    <s v="PlusFarm Michał Dymek"/>
    <n v="0"/>
    <s v="szt"/>
    <n v="3"/>
    <s v="szt"/>
    <n v="1078"/>
    <s v="szt"/>
    <n v="56.44"/>
    <s v="PLN"/>
    <n v="60.96"/>
    <s v="PLN"/>
    <n v="169.32"/>
    <s v="PLN"/>
    <n v="182.87"/>
    <s v="PLN"/>
  </r>
  <r>
    <n v="9"/>
    <s v="WZ 25/02/2025"/>
    <s v="FS 25/02/2025"/>
    <x v="3"/>
    <s v="PAWILON MEDYCZNY MORSKA MAŁGORZATA KUPIE"/>
    <n v="0"/>
    <s v="szt"/>
    <n v="5"/>
    <s v="szt"/>
    <n v="1073"/>
    <s v="szt"/>
    <n v="58.18"/>
    <s v="PLN"/>
    <n v="62.83"/>
    <s v="PLN"/>
    <n v="290.89999999999998"/>
    <s v="PLN"/>
    <n v="314.17"/>
    <s v="PLN"/>
  </r>
  <r>
    <n v="10"/>
    <s v="WZ 26/02/2025"/>
    <s v="FS 26/02/2025"/>
    <x v="4"/>
    <s v="STEFAŃCZYK SPÓŁKA JAWNA"/>
    <n v="0"/>
    <s v="szt"/>
    <n v="10"/>
    <s v="szt"/>
    <n v="1063"/>
    <s v="szt"/>
    <n v="56.44"/>
    <s v="PLN"/>
    <n v="60.96"/>
    <s v="PLN"/>
    <n v="564.4"/>
    <s v="PLN"/>
    <n v="609.54999999999995"/>
    <s v="PLN"/>
  </r>
  <r>
    <n v="11"/>
    <s v="WZ 30/02/2025"/>
    <s v="FS 30/02/2025"/>
    <x v="5"/>
    <s v="IDALIA LUDWIKOWSCY SPÓŁKA JAWNA"/>
    <n v="0"/>
    <s v="szt"/>
    <n v="15"/>
    <s v="szt"/>
    <n v="1048"/>
    <s v="szt"/>
    <n v="55.57"/>
    <s v="PLN"/>
    <n v="60.02"/>
    <s v="PLN"/>
    <n v="833.55"/>
    <s v="PLN"/>
    <n v="900.23"/>
    <s v="PLN"/>
  </r>
  <r>
    <n v="13"/>
    <s v="WZ 83/02/2025"/>
    <s v="FS 84/02/2025"/>
    <x v="6"/>
    <s v="APTEKA PRYWATNA LIDIA KAŹMIERCZAK REMEDIUM"/>
    <n v="0"/>
    <s v="szt"/>
    <n v="2"/>
    <s v="szt"/>
    <n v="1045"/>
    <s v="szt"/>
    <n v="60.78"/>
    <s v="PLN"/>
    <n v="65.64"/>
    <s v="PLN"/>
    <n v="121.56"/>
    <s v="PLN"/>
    <n v="131.28"/>
    <s v="PLN"/>
  </r>
  <r>
    <n v="14"/>
    <s v="WZ 16/03/2025"/>
    <s v="FS 16/03/2025"/>
    <x v="7"/>
    <s v="PlusFarm Michał Dymek"/>
    <n v="0"/>
    <s v="szt"/>
    <n v="6"/>
    <s v="szt"/>
    <n v="1039"/>
    <s v="szt"/>
    <n v="56.44"/>
    <s v="PLN"/>
    <n v="60.96"/>
    <s v="PLN"/>
    <n v="338.64"/>
    <s v="PLN"/>
    <n v="365.73"/>
    <s v="PLN"/>
  </r>
  <r>
    <n v="15"/>
    <s v="WZ 47/03/2025"/>
    <s v="FS 47/03/2025"/>
    <x v="8"/>
    <s v="STEFAŃCZYK SPÓŁKA JAWNA"/>
    <n v="0"/>
    <s v="szt"/>
    <n v="10"/>
    <s v="szt"/>
    <n v="1029"/>
    <s v="szt"/>
    <n v="56.44"/>
    <s v="PLN"/>
    <n v="60.96"/>
    <s v="PLN"/>
    <n v="564.4"/>
    <s v="PLN"/>
    <n v="609.54999999999995"/>
    <s v="PLN"/>
  </r>
  <r>
    <n v="16"/>
    <s v="WZ 70/03/2025"/>
    <s v="FS 71/03/2025"/>
    <x v="9"/>
    <s v="STEFAŃCZYK SPÓŁKA JAWNA"/>
    <n v="0"/>
    <s v="szt"/>
    <n v="10"/>
    <s v="szt"/>
    <n v="1019"/>
    <s v="szt"/>
    <n v="56.44"/>
    <s v="PLN"/>
    <n v="60.96"/>
    <s v="PLN"/>
    <n v="564.4"/>
    <s v="PLN"/>
    <n v="609.54999999999995"/>
    <s v="PLN"/>
  </r>
  <r>
    <n v="17"/>
    <s v="WZ 85/03/2025"/>
    <s v="FS 87/03/2025"/>
    <x v="10"/>
    <s v="OLMED SPÓŁKA Z OGRANICZONĄ ODPOWIEDZIALN"/>
    <n v="0"/>
    <s v="szt"/>
    <n v="20"/>
    <s v="szt"/>
    <n v="999"/>
    <s v="szt"/>
    <n v="58.18"/>
    <s v="PLN"/>
    <n v="62.83"/>
    <s v="PLN"/>
    <n v="1163.5999999999999"/>
    <s v="PLN"/>
    <n v="1256.69"/>
    <s v="PLN"/>
  </r>
  <r>
    <n v="18"/>
    <s v="WZ 94/03/2025"/>
    <s v="FS 97/03/2025"/>
    <x v="11"/>
    <s v="IDALIA LUDWIKOWSCY SPÓŁKA JAWNA"/>
    <n v="0"/>
    <s v="szt"/>
    <n v="10"/>
    <s v="szt"/>
    <n v="989"/>
    <s v="szt"/>
    <n v="55.57"/>
    <s v="PLN"/>
    <n v="60.02"/>
    <s v="PLN"/>
    <n v="555.70000000000005"/>
    <s v="PLN"/>
    <n v="600.16"/>
    <s v="PLN"/>
  </r>
  <r>
    <n v="20"/>
    <s v="WZ 132/03/2025"/>
    <s v="FS 137/03/2025"/>
    <x v="12"/>
    <s v="AMARE Justyna Skokowska"/>
    <n v="0"/>
    <s v="szt"/>
    <n v="2"/>
    <s v="szt"/>
    <n v="985"/>
    <s v="szt"/>
    <n v="59.04"/>
    <s v="PLN"/>
    <n v="63.76"/>
    <s v="PLN"/>
    <n v="118.08"/>
    <s v="PLN"/>
    <n v="127.53"/>
    <s v="PLN"/>
  </r>
  <r>
    <n v="21"/>
    <s v="WZ 133/03/2025"/>
    <s v="FS 138/03/2025"/>
    <x v="12"/>
    <s v="Sklep Medyczny Plus Ewa Skibińska"/>
    <n v="0"/>
    <s v="szt"/>
    <n v="1"/>
    <s v="szt"/>
    <n v="984"/>
    <s v="szt"/>
    <n v="59.04"/>
    <s v="PLN"/>
    <n v="63.76"/>
    <s v="PLN"/>
    <n v="59.04"/>
    <s v="PLN"/>
    <n v="63.76"/>
    <s v="PLN"/>
  </r>
  <r>
    <n v="22"/>
    <s v="WZ 164/03/2025"/>
    <s v="FS 170/03/2025"/>
    <x v="13"/>
    <s v="Jan Bieńkowski"/>
    <n v="0"/>
    <s v="szt"/>
    <n v="20"/>
    <s v="szt"/>
    <n v="964"/>
    <s v="szt"/>
    <n v="56.44"/>
    <s v="PLN"/>
    <n v="60.96"/>
    <s v="PLN"/>
    <n v="1128.8"/>
    <s v="PLN"/>
    <n v="1219.0999999999999"/>
    <s v="PLN"/>
  </r>
  <r>
    <n v="23"/>
    <s v="WZ 164/03/2025"/>
    <s v="FS 170/03/2025"/>
    <x v="13"/>
    <s v="Jan Bieńkowski"/>
    <n v="0"/>
    <s v="szt"/>
    <n v="2"/>
    <s v="szt"/>
    <n v="962"/>
    <s v="szt"/>
    <n v="0.01"/>
    <s v="PLN"/>
    <n v="0.01"/>
    <s v="PLN"/>
    <n v="0.02"/>
    <s v="PLN"/>
    <n v="0.02"/>
    <s v="PLN"/>
  </r>
  <r>
    <n v="24"/>
    <s v="WZ 165/03/2025"/>
    <s v="FS 171/03/2025"/>
    <x v="13"/>
    <s v="CORAX SPÓŁKA Z OGRANICZONĄ ODPOWIEDZIALNOŚCIĄ"/>
    <n v="0"/>
    <s v="szt"/>
    <n v="10"/>
    <s v="szt"/>
    <n v="952"/>
    <s v="szt"/>
    <n v="56.44"/>
    <s v="PLN"/>
    <n v="60.96"/>
    <s v="PLN"/>
    <n v="564.4"/>
    <s v="PLN"/>
    <n v="609.54999999999995"/>
    <s v="PLN"/>
  </r>
  <r>
    <n v="25"/>
    <s v="WZ 166/03/2025"/>
    <s v="FS 172/03/2025"/>
    <x v="13"/>
    <s v="APTEKA STAROMIEJSKA SPÓŁKA Z OGRANICZONĄ ODPOWIEDZIALNOŚCIĄ"/>
    <n v="0"/>
    <s v="szt"/>
    <n v="5"/>
    <s v="szt"/>
    <n v="947"/>
    <s v="szt"/>
    <n v="56.44"/>
    <s v="PLN"/>
    <n v="60.96"/>
    <s v="PLN"/>
    <n v="282.2"/>
    <s v="PLN"/>
    <n v="304.77999999999997"/>
    <s v="PLN"/>
  </r>
  <r>
    <n v="26"/>
    <s v="WZ 166/03/2025"/>
    <s v="FS 172/03/2025"/>
    <x v="13"/>
    <s v="APTEKA STAROMIEJSKA SPÓŁKA Z OGRANICZONĄ ODPOWIEDZIALNOŚCIĄ"/>
    <n v="0"/>
    <s v="szt"/>
    <n v="1"/>
    <s v="szt"/>
    <n v="946"/>
    <s v="szt"/>
    <n v="0.01"/>
    <s v="PLN"/>
    <n v="0.01"/>
    <s v="PLN"/>
    <n v="0.01"/>
    <s v="PLN"/>
    <n v="0.01"/>
    <s v="PLN"/>
  </r>
  <r>
    <n v="27"/>
    <s v="WZ 168/03/2025"/>
    <s v="FS 174/03/2025"/>
    <x v="14"/>
    <s v="Małgorzata Dzierbińska"/>
    <n v="0"/>
    <s v="szt"/>
    <n v="1"/>
    <s v="szt"/>
    <n v="945"/>
    <s v="szt"/>
    <n v="82.41"/>
    <s v="PLN"/>
    <n v="89"/>
    <s v="PLN"/>
    <n v="82.41"/>
    <s v="PLN"/>
    <n v="89"/>
    <s v="PLN"/>
  </r>
  <r>
    <n v="28"/>
    <s v="WZ 182/03/2025"/>
    <s v="FS 189/03/2025"/>
    <x v="15"/>
    <s v="FARMED E. BUKIEWICZ SPÓŁKA JAWNA - Alfarm"/>
    <n v="0"/>
    <s v="szt"/>
    <n v="1"/>
    <s v="szt"/>
    <n v="944"/>
    <s v="szt"/>
    <n v="59.04"/>
    <s v="PLN"/>
    <n v="63.76"/>
    <s v="PLN"/>
    <n v="59.04"/>
    <s v="PLN"/>
    <n v="63.76"/>
    <s v="PLN"/>
  </r>
  <r>
    <n v="29"/>
    <s v="WZ 185/03/2025"/>
    <s v="FS 192/03/2025"/>
    <x v="15"/>
    <s v="APTEKA URSZULA ROSZKOWSKA-PIEKIELNIK - Alfarm"/>
    <n v="0"/>
    <s v="szt"/>
    <n v="2"/>
    <s v="szt"/>
    <n v="942"/>
    <s v="szt"/>
    <n v="59.04"/>
    <s v="PLN"/>
    <n v="63.76"/>
    <s v="PLN"/>
    <n v="118.08"/>
    <s v="PLN"/>
    <n v="127.53"/>
    <s v="PLN"/>
  </r>
  <r>
    <n v="30"/>
    <s v="WZ 193/03/2025"/>
    <s v="FS 200/03/2025"/>
    <x v="16"/>
    <s v="KATARZYNA KUDER APTEKA ,,PANACEUM&quot; - Alfarm"/>
    <n v="0"/>
    <s v="szt"/>
    <n v="3"/>
    <s v="szt"/>
    <n v="939"/>
    <s v="szt"/>
    <n v="59.04"/>
    <s v="PLN"/>
    <n v="63.76"/>
    <s v="PLN"/>
    <n v="177.12"/>
    <s v="PLN"/>
    <n v="191.29"/>
    <s v="PLN"/>
  </r>
  <r>
    <n v="32"/>
    <s v="WZ 23/04/2025"/>
    <s v="FS 23/04/2025"/>
    <x v="17"/>
    <s v="FORMED CLINIC SPÓŁKA Z OGRANICZONĄ ODPOWIEDZIALNOŚCIĄ"/>
    <n v="0"/>
    <s v="szt"/>
    <n v="2"/>
    <s v="szt"/>
    <n v="936"/>
    <s v="szt"/>
    <n v="59.04"/>
    <s v="PLN"/>
    <n v="63.76"/>
    <s v="PLN"/>
    <n v="118.08"/>
    <s v="PLN"/>
    <n v="127.53"/>
    <s v="PLN"/>
  </r>
  <r>
    <n v="33"/>
    <s v="WZ 36/04/2025"/>
    <s v="FS 36/04/2025"/>
    <x v="18"/>
    <s v="NOWAK JASZCZOŁT - ORTOMASTERS MED SPÓŁKA"/>
    <n v="0"/>
    <s v="szt"/>
    <n v="6"/>
    <s v="szt"/>
    <n v="930"/>
    <s v="szt"/>
    <n v="59.04"/>
    <s v="PLN"/>
    <n v="63.76"/>
    <s v="PLN"/>
    <n v="354.24"/>
    <s v="PLN"/>
    <n v="382.58"/>
    <s v="PLN"/>
  </r>
  <r>
    <n v="34"/>
    <s v="WZ 47/04/2025"/>
    <s v="FS 47/04/2025"/>
    <x v="19"/>
    <s v="AUDIOMAGIC SPÓŁKA AKCYJNA"/>
    <n v="0"/>
    <s v="szt"/>
    <n v="40"/>
    <s v="szt"/>
    <n v="890"/>
    <s v="szt"/>
    <n v="55.57"/>
    <s v="PLN"/>
    <n v="60.02"/>
    <s v="PLN"/>
    <n v="2222.8000000000002"/>
    <s v="PLN"/>
    <n v="2400.62"/>
    <s v="PLN"/>
  </r>
  <r>
    <n v="37"/>
    <s v="WZ 82/04/2025"/>
    <s v="FS 82/04/2025"/>
    <x v="20"/>
    <s v="CENTRUM ORTOPEDYCZNE DOMED SPÓŁKA Z OGRANICZONĄ ODPOWIEDZIALNOŚCIĄ"/>
    <n v="0"/>
    <s v="szt"/>
    <n v="3"/>
    <s v="szt"/>
    <n v="885"/>
    <s v="szt"/>
    <n v="59.04"/>
    <s v="PLN"/>
    <n v="63.76"/>
    <s v="PLN"/>
    <n v="177.12"/>
    <s v="PLN"/>
    <n v="191.29"/>
    <s v="PLN"/>
  </r>
  <r>
    <n v="38"/>
    <s v="WZ 93/04/2025"/>
    <s v="FS 93/04/2025"/>
    <x v="21"/>
    <s v="IDALIA LUDWIKOWSCY SPÓŁKA JAWNA"/>
    <n v="0"/>
    <s v="szt"/>
    <n v="5"/>
    <s v="szt"/>
    <n v="880"/>
    <s v="szt"/>
    <n v="55.57"/>
    <s v="PLN"/>
    <n v="60.02"/>
    <s v="PLN"/>
    <n v="277.85000000000002"/>
    <s v="PLN"/>
    <n v="300.08"/>
    <s v="PLN"/>
  </r>
  <r>
    <n v="39"/>
    <s v="WZ 104/04/2025"/>
    <s v="FS 105/04/2025"/>
    <x v="22"/>
    <s v="Sklep Medyczny Plus Ewa Skibińska"/>
    <n v="0"/>
    <s v="szt"/>
    <n v="3"/>
    <s v="szt"/>
    <n v="877"/>
    <s v="szt"/>
    <n v="59.04"/>
    <s v="PLN"/>
    <n v="63.76"/>
    <s v="PLN"/>
    <n v="177.12"/>
    <s v="PLN"/>
    <n v="191.29"/>
    <s v="PLN"/>
  </r>
  <r>
    <n v="40"/>
    <s v="WZ 107/04/2025"/>
    <s v="FS 108/04/2025"/>
    <x v="22"/>
    <s v="IDALIA LUDWIKOWSCY SPÓŁKA JAWNA"/>
    <n v="0"/>
    <s v="szt"/>
    <n v="5"/>
    <s v="szt"/>
    <n v="872"/>
    <s v="szt"/>
    <n v="55.57"/>
    <s v="PLN"/>
    <n v="60.02"/>
    <s v="PLN"/>
    <n v="277.85000000000002"/>
    <s v="PLN"/>
    <n v="300.08"/>
    <s v="PLN"/>
  </r>
  <r>
    <n v="41"/>
    <s v="WZ 126/04/2025"/>
    <s v="FS 128/04/2025"/>
    <x v="23"/>
    <s v="BEATA TARNOWSKA-KRUPKA APTEKA JAGIELLOŃSKA"/>
    <n v="0"/>
    <s v="szt"/>
    <n v="2"/>
    <s v="szt"/>
    <n v="870"/>
    <s v="szt"/>
    <n v="59.04"/>
    <s v="PLN"/>
    <n v="63.76"/>
    <s v="PLN"/>
    <n v="118.08"/>
    <s v="PLN"/>
    <n v="127.53"/>
    <s v="PLN"/>
  </r>
  <r>
    <n v="44"/>
    <s v="WZ 6/05/2025"/>
    <s v="FS 7/05/2025"/>
    <x v="24"/>
    <s v="AUDIOMAGIC SPÓŁKA AKCYJNA"/>
    <n v="0"/>
    <s v="szt"/>
    <n v="20"/>
    <s v="szt"/>
    <n v="845"/>
    <s v="szt"/>
    <n v="55.57"/>
    <s v="PLN"/>
    <n v="60.02"/>
    <s v="PLN"/>
    <n v="1111.4000000000001"/>
    <s v="PLN"/>
    <n v="1200.31"/>
    <s v="PLN"/>
  </r>
  <r>
    <n v="45"/>
    <s v="WZ 7/05/2025"/>
    <s v="FS 8/05/2025"/>
    <x v="24"/>
    <s v="Sklep Zielarsko-Medyczny &quot;HERBALANDIA&quot; Wojciech Wojtas"/>
    <n v="0"/>
    <s v="szt"/>
    <n v="2"/>
    <s v="szt"/>
    <n v="843"/>
    <s v="szt"/>
    <n v="56.44"/>
    <s v="PLN"/>
    <n v="60.96"/>
    <s v="PLN"/>
    <n v="112.88"/>
    <s v="PLN"/>
    <n v="121.91"/>
    <s v="PLN"/>
  </r>
  <r>
    <n v="46"/>
    <s v="WZ 21/05/2025"/>
    <s v="FS 22/05/2025"/>
    <x v="25"/>
    <s v="Sklep Medyczny Plus Ewa Skibińska"/>
    <n v="0"/>
    <s v="szt"/>
    <n v="6"/>
    <s v="szt"/>
    <n v="837"/>
    <s v="szt"/>
    <n v="59.04"/>
    <s v="PLN"/>
    <n v="63.76"/>
    <s v="PLN"/>
    <n v="354.24"/>
    <s v="PLN"/>
    <n v="382.58"/>
    <s v="PLN"/>
  </r>
  <r>
    <n v="47"/>
    <s v="WZ 40/05/2025"/>
    <s v="FS 42/05/2025"/>
    <x v="26"/>
    <s v="IDALIA LUDWIKOWSCY SPÓŁKA JAWNA"/>
    <n v="0"/>
    <s v="szt"/>
    <n v="15"/>
    <s v="szt"/>
    <n v="822"/>
    <s v="szt"/>
    <n v="55.57"/>
    <s v="PLN"/>
    <n v="60.02"/>
    <s v="PLN"/>
    <n v="833.55"/>
    <s v="PLN"/>
    <n v="900.23"/>
    <s v="PLN"/>
  </r>
  <r>
    <n v="48"/>
    <s v="WZ 73/05/2025"/>
    <s v="FS 76/05/2025"/>
    <x v="27"/>
    <s v="STEFAŃCZYK SPÓŁKA JAWNA"/>
    <n v="0"/>
    <s v="szt"/>
    <n v="8"/>
    <s v="szt"/>
    <n v="814"/>
    <s v="szt"/>
    <n v="56.44"/>
    <s v="PLN"/>
    <n v="60.96"/>
    <s v="PLN"/>
    <n v="451.52"/>
    <s v="PLN"/>
    <n v="487.64"/>
    <s v="PLN"/>
  </r>
  <r>
    <n v="49"/>
    <s v="WZ 76/05/2025"/>
    <s v="FS 80/05/2025"/>
    <x v="28"/>
    <s v="Natalia Marcinkowska"/>
    <n v="0"/>
    <s v="szt"/>
    <n v="1"/>
    <s v="szt"/>
    <n v="813"/>
    <s v="szt"/>
    <n v="59.26"/>
    <s v="PLN"/>
    <n v="64"/>
    <s v="PLN"/>
    <n v="59.26"/>
    <s v="PLN"/>
    <n v="64"/>
    <s v="PLN"/>
  </r>
  <r>
    <n v="50"/>
    <s v="WZ 86/05/2025"/>
    <s v="FS 91/05/2025"/>
    <x v="28"/>
    <s v="ALBA SPÓŁKA Z OGRANICZONĄ ODPOWIEDZIALNOŚCIĄ"/>
    <n v="0"/>
    <s v="szt"/>
    <n v="2"/>
    <s v="szt"/>
    <n v="811"/>
    <s v="szt"/>
    <n v="56.44"/>
    <s v="PLN"/>
    <n v="60.96"/>
    <s v="PLN"/>
    <n v="112.88"/>
    <s v="PLN"/>
    <n v="121.91"/>
    <s v="PLN"/>
  </r>
  <r>
    <n v="51"/>
    <s v="WZ 93/05/2025"/>
    <s v="FS 99/05/2025"/>
    <x v="28"/>
    <s v="IDALIA LUDWIKOWSCY SPÓŁKA JAWNA"/>
    <n v="0"/>
    <s v="szt"/>
    <n v="20"/>
    <s v="szt"/>
    <n v="791"/>
    <s v="szt"/>
    <n v="55.57"/>
    <s v="PLN"/>
    <n v="60.02"/>
    <s v="PLN"/>
    <n v="1111.4000000000001"/>
    <s v="PLN"/>
    <n v="1200.31"/>
    <s v="PLN"/>
  </r>
  <r>
    <n v="52"/>
    <s v="WZ 127/05/2025"/>
    <s v="FS 135/05/2025"/>
    <x v="29"/>
    <s v="IDALIA LUDWIKOWSCY SPÓŁKA JAWNA"/>
    <n v="0"/>
    <s v="szt"/>
    <n v="10"/>
    <s v="szt"/>
    <n v="781"/>
    <s v="szt"/>
    <n v="55.57"/>
    <s v="PLN"/>
    <n v="60.02"/>
    <s v="PLN"/>
    <n v="555.70000000000005"/>
    <s v="PLN"/>
    <n v="600.16"/>
    <s v="PLN"/>
  </r>
  <r>
    <n v="53"/>
    <s v="WZ 136/05/2025"/>
    <s v="FS 144/05/2025"/>
    <x v="30"/>
    <s v="AUDIOMAGIC SPÓŁKA AKCYJNA"/>
    <n v="0"/>
    <s v="szt"/>
    <n v="20"/>
    <s v="szt"/>
    <n v="761"/>
    <s v="szt"/>
    <n v="55.57"/>
    <s v="PLN"/>
    <n v="60.02"/>
    <s v="PLN"/>
    <n v="1111.4000000000001"/>
    <s v="PLN"/>
    <n v="1200.31"/>
    <s v="PLN"/>
  </r>
  <r>
    <n v="54"/>
    <s v="WZ 8/06/2025"/>
    <s v="FS 8/06/2025"/>
    <x v="31"/>
    <s v="CENTRUM ORTOPEDYCZNE DOMED SPÓŁKA Z OGRANICZONĄ ODPOWIEDZIALNOŚCIĄ"/>
    <n v="0"/>
    <s v="szt"/>
    <n v="10"/>
    <s v="szt"/>
    <n v="751"/>
    <s v="szt"/>
    <n v="59.04"/>
    <s v="PLN"/>
    <n v="63.76"/>
    <s v="PLN"/>
    <n v="590.4"/>
    <s v="PLN"/>
    <n v="637.63"/>
    <s v="PLN"/>
  </r>
  <r>
    <n v="55"/>
    <s v="WZ 16/06/2025"/>
    <s v="FS 16/06/2025"/>
    <x v="31"/>
    <s v="ANEKS SPÓŁKA Z OGRANICZONĄ ODPOWIEDZIA"/>
    <n v="0"/>
    <s v="szt"/>
    <n v="10"/>
    <s v="szt"/>
    <n v="741"/>
    <s v="szt"/>
    <n v="56.44"/>
    <s v="PLN"/>
    <n v="60.96"/>
    <s v="PLN"/>
    <n v="564.4"/>
    <s v="PLN"/>
    <n v="609.54999999999995"/>
    <s v="PLN"/>
  </r>
  <r>
    <n v="56"/>
    <s v="WZ 24/06/2025"/>
    <s v="FS 24/06/2025"/>
    <x v="32"/>
    <s v="AMARE Justyna Skokowska"/>
    <n v="0"/>
    <s v="szt"/>
    <n v="2"/>
    <s v="szt"/>
    <n v="739"/>
    <s v="szt"/>
    <n v="59.04"/>
    <s v="PLN"/>
    <n v="63.76"/>
    <s v="PLN"/>
    <n v="118.08"/>
    <s v="PLN"/>
    <n v="127.53"/>
    <s v="PLN"/>
  </r>
  <r>
    <n v="57"/>
    <s v="WZ 31/06/2025"/>
    <s v="FS 31/06/2025"/>
    <x v="32"/>
    <s v="IDALIA LUDWIKOWSCY SPÓŁKA JAWNA"/>
    <n v="0"/>
    <s v="szt"/>
    <n v="25"/>
    <s v="szt"/>
    <n v="714"/>
    <s v="szt"/>
    <n v="55.57"/>
    <s v="PLN"/>
    <n v="60.02"/>
    <s v="PLN"/>
    <n v="1389.25"/>
    <s v="PLN"/>
    <n v="1500.39"/>
    <s v="PLN"/>
  </r>
  <r>
    <n v="58"/>
    <s v="WZ 64/06/2025"/>
    <s v="FS 64/06/2025"/>
    <x v="33"/>
    <s v="Sklep Medyczny Plus Ewa Skibińska"/>
    <n v="0"/>
    <s v="szt"/>
    <n v="6"/>
    <s v="szt"/>
    <n v="708"/>
    <s v="szt"/>
    <n v="59.04"/>
    <s v="PLN"/>
    <n v="63.76"/>
    <s v="PLN"/>
    <n v="354.24"/>
    <s v="PLN"/>
    <n v="382.58"/>
    <s v="PLN"/>
  </r>
  <r>
    <n v="59"/>
    <s v="WZ 125/06/2025"/>
    <s v="FS 126/06/2025"/>
    <x v="34"/>
    <s v="AUDIOMAGIC SPÓŁKA AKCYJNA"/>
    <n v="0"/>
    <s v="szt"/>
    <n v="20"/>
    <s v="szt"/>
    <n v="688"/>
    <s v="szt"/>
    <n v="55.57"/>
    <s v="PLN"/>
    <n v="60.02"/>
    <s v="PLN"/>
    <n v="1111.4000000000001"/>
    <s v="PLN"/>
    <n v="1200.31"/>
    <s v="PLN"/>
  </r>
  <r>
    <n v="60"/>
    <s v="WZ 128/06/2025"/>
    <s v="FS 129/06/2025"/>
    <x v="34"/>
    <s v="IDALIA LUDWIKOWSCY SPÓŁKA JAWNA"/>
    <n v="0"/>
    <s v="szt"/>
    <n v="5"/>
    <s v="szt"/>
    <n v="683"/>
    <s v="szt"/>
    <n v="55.57"/>
    <s v="PLN"/>
    <n v="60.02"/>
    <s v="PLN"/>
    <n v="277.85000000000002"/>
    <s v="PLN"/>
    <n v="300.08"/>
    <s v="PLN"/>
  </r>
  <r>
    <n v="61"/>
    <s v="WZ 132/06/2025"/>
    <s v="FS 133/06/2025"/>
    <x v="34"/>
    <s v="ADPHARMA SPÓŁKA Z OGRANICZONĄ ODPOWIEDZIALNOŚCIĄ"/>
    <n v="0"/>
    <s v="szt"/>
    <n v="5"/>
    <s v="szt"/>
    <n v="678"/>
    <s v="szt"/>
    <n v="56.44"/>
    <s v="PLN"/>
    <n v="60.96"/>
    <s v="PLN"/>
    <n v="282.2"/>
    <s v="PLN"/>
    <n v="304.77999999999997"/>
    <s v="PLN"/>
  </r>
  <r>
    <n v="63"/>
    <s v="WZ 45/07/2025"/>
    <s v="FS 46/07/2025"/>
    <x v="35"/>
    <s v="IDALIA LUDWIKOWSCY SPÓŁKA JAWNA"/>
    <n v="0"/>
    <s v="szt"/>
    <n v="10"/>
    <s v="szt"/>
    <n v="664"/>
    <s v="szt"/>
    <n v="55.57"/>
    <s v="PLN"/>
    <n v="60.02"/>
    <s v="PLN"/>
    <n v="555.70000000000005"/>
    <s v="PLN"/>
    <n v="600.16"/>
    <s v="PLN"/>
  </r>
  <r>
    <n v="64"/>
    <s v="WZ 54/07/2025"/>
    <s v="FS 56/07/2025"/>
    <x v="36"/>
    <s v="Dobry EKOBUT SPÓŁKA Z OGRANICZONĄ ODPOWIEDZIALNOŚCIĄ - APC Instytut"/>
    <n v="0"/>
    <s v="szt"/>
    <n v="2"/>
    <s v="szt"/>
    <n v="662"/>
    <s v="szt"/>
    <n v="65.12"/>
    <s v="PLN"/>
    <n v="70.33"/>
    <s v="PLN"/>
    <n v="130.24"/>
    <s v="PLN"/>
    <n v="140.66"/>
    <s v="PLN"/>
  </r>
  <r>
    <n v="65"/>
    <s v="WZ 63/07/2025"/>
    <s v="FS 66/07/2025"/>
    <x v="37"/>
    <s v="PDS CARE SPÓŁKA Z OGRANICZONĄ ODPOWIEDZI"/>
    <n v="0"/>
    <s v="szt"/>
    <n v="4"/>
    <s v="szt"/>
    <n v="658"/>
    <s v="szt"/>
    <n v="55.57"/>
    <s v="PLN"/>
    <n v="60.02"/>
    <s v="PLN"/>
    <n v="222.28"/>
    <s v="PLN"/>
    <n v="240.06"/>
    <s v="PLN"/>
  </r>
  <r>
    <n v="66"/>
    <s v="WZ 75/07/2025"/>
    <s v="FS 75/07/2025"/>
    <x v="38"/>
    <s v="IDALIA LUDWIKOWSCY SPÓŁKA JAWNA"/>
    <n v="0"/>
    <s v="szt"/>
    <n v="15"/>
    <s v="szt"/>
    <n v="643"/>
    <s v="szt"/>
    <n v="55.57"/>
    <s v="PLN"/>
    <n v="60.02"/>
    <s v="PLN"/>
    <n v="833.55"/>
    <s v="PLN"/>
    <n v="900.23"/>
    <s v="PLN"/>
  </r>
  <r>
    <n v="67"/>
    <s v="WZ 77/07/2025"/>
    <s v="FS 77/07/2025"/>
    <x v="39"/>
    <s v="SKLEP INTERNETOWY &quot;KOZI&quot; KAROL KOZYRA"/>
    <n v="0"/>
    <s v="szt"/>
    <n v="3"/>
    <s v="szt"/>
    <n v="640"/>
    <s v="szt"/>
    <n v="56.44"/>
    <s v="PLN"/>
    <n v="60.96"/>
    <s v="PLN"/>
    <n v="169.32"/>
    <s v="PLN"/>
    <n v="182.87"/>
    <s v="PLN"/>
  </r>
  <r>
    <n v="68"/>
    <s v="WZ 85/07/2025"/>
    <s v="FS 85/07/2025"/>
    <x v="40"/>
    <s v="IDALIA LUDWIKOWSCY SPÓŁKA JAWNA"/>
    <n v="0"/>
    <s v="szt"/>
    <n v="10"/>
    <s v="szt"/>
    <n v="630"/>
    <s v="szt"/>
    <n v="55.57"/>
    <s v="PLN"/>
    <n v="60.02"/>
    <s v="PLN"/>
    <n v="555.70000000000005"/>
    <s v="PLN"/>
    <n v="600.16"/>
    <s v="PLN"/>
  </r>
  <r>
    <n v="69"/>
    <s v="WZ 110/07/2025"/>
    <s v="FS 111/07/2025"/>
    <x v="41"/>
    <s v="IDALIA LUDWIKOWSCY SPÓŁKA JAWNA"/>
    <n v="0"/>
    <s v="szt"/>
    <n v="10"/>
    <s v="szt"/>
    <n v="620"/>
    <s v="szt"/>
    <n v="55.57"/>
    <s v="PLN"/>
    <n v="60.02"/>
    <s v="PLN"/>
    <n v="555.70000000000005"/>
    <s v="PLN"/>
    <n v="600.16"/>
    <s v="PLN"/>
  </r>
  <r>
    <n v="70"/>
    <s v="WZ 119/07/2025"/>
    <s v="FS 120/07/2025"/>
    <x v="42"/>
    <s v="APTEKA MGR FARM. DARIUSZ KUBRAK / Apteka K&amp;D"/>
    <n v="0"/>
    <s v="szt"/>
    <n v="4"/>
    <s v="szt"/>
    <n v="616"/>
    <s v="szt"/>
    <n v="65.12"/>
    <s v="PLN"/>
    <n v="70.33"/>
    <s v="PLN"/>
    <n v="260.48"/>
    <s v="PLN"/>
    <n v="281.32"/>
    <s v="PLN"/>
  </r>
  <r>
    <n v="71"/>
    <s v="WZ 142/07/2025"/>
    <s v="FS 143/07/2025"/>
    <x v="43"/>
    <s v="PlusFarm Michał Dymek"/>
    <n v="0"/>
    <s v="szt"/>
    <n v="7"/>
    <s v="szt"/>
    <n v="609"/>
    <s v="szt"/>
    <n v="56.44"/>
    <s v="PLN"/>
    <n v="60.96"/>
    <s v="PLN"/>
    <n v="395.08"/>
    <s v="PLN"/>
    <n v="426.69"/>
    <s v="PLN"/>
  </r>
  <r>
    <n v="72"/>
    <s v="WZ 157/07/2025"/>
    <s v="FS 158/07/2025"/>
    <x v="44"/>
    <s v="MARIUSZ MIELCAREK WortalMED"/>
    <n v="0"/>
    <s v="szt"/>
    <n v="3"/>
    <s v="szt"/>
    <n v="606"/>
    <s v="szt"/>
    <n v="59.04"/>
    <s v="PLN"/>
    <n v="63.76"/>
    <s v="PLN"/>
    <n v="177.12"/>
    <s v="PLN"/>
    <n v="191.29"/>
    <s v="PLN"/>
  </r>
  <r>
    <n v="73"/>
    <s v="WZ 183/07/2025"/>
    <s v="FS 184/07/2025"/>
    <x v="45"/>
    <s v="IDALIA LUDWIKOWSCY SPÓŁKA JAWNA"/>
    <n v="0"/>
    <s v="szt"/>
    <n v="10"/>
    <s v="szt"/>
    <n v="596"/>
    <s v="szt"/>
    <n v="55.57"/>
    <s v="PLN"/>
    <n v="60.02"/>
    <s v="PLN"/>
    <n v="555.70000000000005"/>
    <s v="PLN"/>
    <n v="600.16"/>
    <s v="PLN"/>
  </r>
  <r>
    <n v="75"/>
    <s v="WZ 37/08/2025"/>
    <s v="FS 37/08/2025"/>
    <x v="46"/>
    <s v="AMARE Justyna Skokowska"/>
    <n v="0"/>
    <s v="szt"/>
    <n v="2"/>
    <s v="szt"/>
    <n v="593"/>
    <s v="szt"/>
    <n v="59.04"/>
    <s v="PLN"/>
    <n v="63.76"/>
    <s v="PLN"/>
    <n v="118.08"/>
    <s v="PLN"/>
    <n v="127.53"/>
    <s v="PLN"/>
  </r>
  <r>
    <n v="76"/>
    <s v="WZ 39/08/2025"/>
    <s v="FS 39/08/2025"/>
    <x v="46"/>
    <s v="AGENCJA USŁUGOWO-HANDLOWO-PROMOCYJNA Grażyna Leniart"/>
    <n v="0"/>
    <s v="szt"/>
    <n v="2"/>
    <s v="szt"/>
    <n v="591"/>
    <s v="szt"/>
    <n v="59.04"/>
    <s v="PLN"/>
    <n v="63.76"/>
    <s v="PLN"/>
    <n v="118.08"/>
    <s v="PLN"/>
    <n v="127.53"/>
    <s v="PLN"/>
  </r>
  <r>
    <n v="77"/>
    <s v="WZ 56/08/2025"/>
    <s v="FS 56/08/2025"/>
    <x v="47"/>
    <s v="Sklep Medyczny Plus Ewa Skibińska"/>
    <n v="0"/>
    <s v="szt"/>
    <n v="3"/>
    <s v="szt"/>
    <n v="588"/>
    <s v="szt"/>
    <n v="59.04"/>
    <s v="PLN"/>
    <n v="63.76"/>
    <s v="PLN"/>
    <n v="177.12"/>
    <s v="PLN"/>
    <n v="191.29"/>
    <s v="PLN"/>
  </r>
  <r>
    <n v="78"/>
    <s v="WZ 92/08/2025"/>
    <s v="FS 92/08/2025"/>
    <x v="48"/>
    <s v="IDALIA LUDWIKOWSCY SPÓŁKA JAWNA"/>
    <n v="0"/>
    <s v="szt"/>
    <n v="20"/>
    <s v="szt"/>
    <n v="568"/>
    <s v="szt"/>
    <n v="55.57"/>
    <s v="PLN"/>
    <n v="60.02"/>
    <s v="PLN"/>
    <n v="1111.4000000000001"/>
    <s v="PLN"/>
    <n v="1200.31"/>
    <s v="PLN"/>
  </r>
  <r>
    <n v="79"/>
    <s v="WZ 6/09/2025"/>
    <s v="FS 6/09/2025"/>
    <x v="49"/>
    <s v="IDALIA LUDWIKOWSCY SPÓŁKA JAWNA"/>
    <n v="0"/>
    <s v="szt"/>
    <n v="20"/>
    <s v="szt"/>
    <n v="548"/>
    <s v="szt"/>
    <n v="55.57"/>
    <s v="PLN"/>
    <n v="60.02"/>
    <s v="PLN"/>
    <n v="1111.4000000000001"/>
    <s v="PLN"/>
    <n v="1200.31"/>
    <s v="PLN"/>
  </r>
  <r>
    <n v="80"/>
    <s v="WZ 31/09/2025"/>
    <s v="FS 32/09/2025"/>
    <x v="50"/>
    <s v="FORMED CLINIC SPÓŁKA Z OGRANICZONĄ ODPOWIEDZIALNOŚCIĄ"/>
    <n v="0"/>
    <s v="szt"/>
    <n v="2"/>
    <s v="szt"/>
    <n v="546"/>
    <s v="szt"/>
    <n v="59.04"/>
    <s v="PLN"/>
    <n v="63.76"/>
    <s v="PLN"/>
    <n v="118.08"/>
    <s v="PLN"/>
    <n v="127.53"/>
    <s v="PLN"/>
  </r>
  <r>
    <n v="81"/>
    <s v="WZ 32/09/2025"/>
    <s v="FS 33/09/2025"/>
    <x v="50"/>
    <s v="IDALIA LUDWIKOWSCY SPÓŁKA JAWNA"/>
    <n v="0"/>
    <s v="szt"/>
    <n v="10"/>
    <s v="szt"/>
    <n v="536"/>
    <s v="szt"/>
    <n v="55.57"/>
    <s v="PLN"/>
    <n v="60.02"/>
    <s v="PLN"/>
    <n v="555.70000000000005"/>
    <s v="PLN"/>
    <n v="600.16"/>
    <s v="PLN"/>
  </r>
  <r>
    <n v="82"/>
    <s v="WZ 80/09/2025"/>
    <s v="FS 83/09/2025"/>
    <x v="51"/>
    <s v="ANEKS SPÓŁKA Z OGRANICZONĄ ODPOWIEDZIA"/>
    <n v="0"/>
    <s v="szt"/>
    <n v="5"/>
    <s v="szt"/>
    <n v="531"/>
    <s v="szt"/>
    <n v="56.44"/>
    <s v="PLN"/>
    <n v="60.96"/>
    <s v="PLN"/>
    <n v="282.2"/>
    <s v="PLN"/>
    <n v="304.77999999999997"/>
    <s v="PLN"/>
  </r>
  <r>
    <n v="84"/>
    <s v="WZ 95/09/2025"/>
    <s v="FS 98/09/2025"/>
    <x v="52"/>
    <s v="Dobry EKOBUT SPÓŁKA Z OGRANICZONĄ ODPOWIEDZIALNOŚCIĄ - APC Instytut"/>
    <n v="0"/>
    <s v="szt"/>
    <n v="2"/>
    <s v="szt"/>
    <n v="528"/>
    <s v="szt"/>
    <n v="65.12"/>
    <s v="PLN"/>
    <n v="70.33"/>
    <s v="PLN"/>
    <n v="130.24"/>
    <s v="PLN"/>
    <n v="140.66"/>
    <s v="PLN"/>
  </r>
  <r>
    <n v="85"/>
    <s v="WZ 100/09/2025"/>
    <s v="FS 103/09/2025"/>
    <x v="52"/>
    <s v="CENTRUM ORTOPEDYCZNE DOMED SPÓŁKA Z OGRANICZONĄ ODPOWIEDZIALNOŚCIĄ"/>
    <n v="0"/>
    <s v="szt"/>
    <n v="20"/>
    <s v="szt"/>
    <n v="508"/>
    <s v="szt"/>
    <n v="58.18"/>
    <s v="PLN"/>
    <n v="62.83"/>
    <s v="PLN"/>
    <n v="1163.5999999999999"/>
    <s v="PLN"/>
    <n v="1256.69"/>
    <s v="PLN"/>
  </r>
  <r>
    <n v="86"/>
    <s v="WZ 117/09/2025"/>
    <s v="FS 120/09/2025"/>
    <x v="53"/>
    <s v="IDALIA LUDWIKOWSCY SPÓŁKA JAWNA"/>
    <n v="0"/>
    <s v="szt"/>
    <n v="15"/>
    <s v="szt"/>
    <n v="493"/>
    <s v="szt"/>
    <n v="55.57"/>
    <s v="PLN"/>
    <n v="60.02"/>
    <s v="PLN"/>
    <n v="833.55"/>
    <s v="PLN"/>
    <n v="900.23"/>
    <s v="PLN"/>
  </r>
  <r>
    <n v="87"/>
    <s v="WZ 160/09/2025"/>
    <s v="FS 161/09/2025"/>
    <x v="54"/>
    <s v="PlusFarm Michał Dymek"/>
    <n v="0"/>
    <s v="szt"/>
    <n v="8"/>
    <s v="szt"/>
    <n v="485"/>
    <s v="szt"/>
    <n v="56.44"/>
    <s v="PLN"/>
    <n v="60.96"/>
    <s v="PLN"/>
    <n v="451.52"/>
    <s v="PLN"/>
    <n v="487.64"/>
    <s v="PLN"/>
  </r>
  <r>
    <n v="88"/>
    <s v="WZ 172/09/2025"/>
    <s v="FS 174/09/2025"/>
    <x v="54"/>
    <s v="FORMED CLINIC SPÓŁKA Z OGRANICZONĄ ODPOWIEDZIALNOŚCIĄ"/>
    <n v="0"/>
    <s v="szt"/>
    <n v="2"/>
    <s v="szt"/>
    <n v="483"/>
    <s v="szt"/>
    <n v="59.04"/>
    <s v="PLN"/>
    <n v="63.76"/>
    <s v="PLN"/>
    <n v="118.08"/>
    <s v="PLN"/>
    <n v="127.53"/>
    <s v="PLN"/>
  </r>
  <r>
    <n v="89"/>
    <s v="WZ 184/09/2025"/>
    <s v="FS 186/09/2025"/>
    <x v="55"/>
    <s v="AMARE Justyna Skokowska"/>
    <n v="0"/>
    <s v="szt"/>
    <n v="2"/>
    <s v="szt"/>
    <n v="481"/>
    <s v="szt"/>
    <n v="59.04"/>
    <s v="PLN"/>
    <n v="63.76"/>
    <s v="PLN"/>
    <n v="118.08"/>
    <s v="PLN"/>
    <n v="127.53"/>
    <s v="PLN"/>
  </r>
  <r>
    <n v="90"/>
    <s v="WZ 207/09/2025"/>
    <s v="FS 209/09/2025"/>
    <x v="56"/>
    <s v="IDALIA LUDWIKOWSCY SPÓŁKA JAWNA"/>
    <n v="0"/>
    <s v="szt"/>
    <n v="20"/>
    <s v="szt"/>
    <n v="461"/>
    <s v="szt"/>
    <n v="55.57"/>
    <s v="PLN"/>
    <n v="60.02"/>
    <s v="PLN"/>
    <n v="1111.4000000000001"/>
    <s v="PLN"/>
    <n v="1200.31"/>
    <s v="PLN"/>
  </r>
  <r>
    <n v="91"/>
    <s v="WZ 4/10/2025"/>
    <s v="FS 4/10/2025"/>
    <x v="57"/>
    <s v="IDALIA LUDWIKOWSCY SPÓŁKA JAWNA"/>
    <n v="0"/>
    <s v="szt"/>
    <n v="15"/>
    <s v="szt"/>
    <n v="446"/>
    <s v="szt"/>
    <n v="55.57"/>
    <s v="PLN"/>
    <n v="60.02"/>
    <s v="PLN"/>
    <n v="833.55"/>
    <s v="PLN"/>
    <n v="900.23"/>
    <s v="PLN"/>
  </r>
  <r>
    <n v="92"/>
    <s v="WZ 7/10/2025"/>
    <s v="FS 7/10/2025"/>
    <x v="57"/>
    <s v="IDALIA LUDWIKOWSCY SPÓŁKA JAWNA"/>
    <n v="0"/>
    <s v="szt"/>
    <n v="30"/>
    <s v="szt"/>
    <n v="416"/>
    <s v="szt"/>
    <n v="55.57"/>
    <s v="PLN"/>
    <n v="60.02"/>
    <s v="PLN"/>
    <n v="1667.1"/>
    <s v="PLN"/>
    <n v="1800.47"/>
    <s v="PLN"/>
  </r>
  <r>
    <n v="93"/>
    <s v="WZ 24/10/2025"/>
    <s v="FS 24/10/2025"/>
    <x v="58"/>
    <s v="Karolina Franczak Apteka Zielona (Alfarm)"/>
    <n v="0"/>
    <s v="szt"/>
    <n v="1"/>
    <s v="szt"/>
    <n v="415"/>
    <s v="szt"/>
    <n v="59.04"/>
    <s v="PLN"/>
    <n v="63.76"/>
    <s v="PLN"/>
    <n v="59.04"/>
    <s v="PLN"/>
    <n v="63.76"/>
    <s v="PLN"/>
  </r>
  <r>
    <n v="94"/>
    <s v="WZ 43/10/2025"/>
    <s v="FS 43/10/2025"/>
    <x v="59"/>
    <s v="WAGAS.C.JEŻYŃSKA WIESŁAWA,CICHOSZ-IMBS ANNA (Alfarm)"/>
    <n v="0"/>
    <s v="szt"/>
    <n v="2"/>
    <s v="szt"/>
    <n v="413"/>
    <s v="szt"/>
    <n v="59.04"/>
    <s v="PLN"/>
    <n v="63.76"/>
    <s v="PLN"/>
    <n v="118.08"/>
    <s v="PLN"/>
    <n v="127.53"/>
    <s v="PLN"/>
  </r>
  <r>
    <n v="95"/>
    <s v="WZ 141/10/2025"/>
    <s v="FS 142/10/2025"/>
    <x v="60"/>
    <s v="Sklep Medyczny Plus Ewa Skibińska"/>
    <n v="0"/>
    <s v="szt"/>
    <n v="3"/>
    <s v="szt"/>
    <n v="410"/>
    <s v="szt"/>
    <n v="59.04"/>
    <s v="PLN"/>
    <n v="63.76"/>
    <s v="PLN"/>
    <n v="177.12"/>
    <s v="PLN"/>
    <n v="191.29"/>
    <s v="PLN"/>
  </r>
  <r>
    <n v="97"/>
    <s v="WZ 15/11/2025"/>
    <s v="FS 15/11/2025"/>
    <x v="61"/>
    <s v="PlusFarm Michał Dymek"/>
    <n v="0"/>
    <s v="szt"/>
    <n v="5"/>
    <s v="szt"/>
    <n v="403"/>
    <s v="szt"/>
    <n v="56.44"/>
    <s v="PLN"/>
    <n v="60.96"/>
    <s v="PLN"/>
    <n v="282.2"/>
    <s v="PLN"/>
    <n v="304.77999999999997"/>
    <s v="PLN"/>
  </r>
  <r>
    <n v="98"/>
    <s v="WZ 27/11/2025"/>
    <s v="FS 28/11/2025"/>
    <x v="62"/>
    <s v="ANEKS SPÓŁKA Z OGRANICZONĄ ODPOWIEDZIA"/>
    <n v="0"/>
    <s v="szt"/>
    <n v="40"/>
    <s v="szt"/>
    <n v="363"/>
    <s v="szt"/>
    <n v="56.44"/>
    <s v="PLN"/>
    <n v="60.96"/>
    <s v="PLN"/>
    <n v="2257.6"/>
    <s v="PLN"/>
    <n v="2438.21"/>
    <s v="PLN"/>
  </r>
  <r>
    <n v="99"/>
    <s v="WZ 57/11/2025"/>
    <s v="FS 58/11/2025"/>
    <x v="63"/>
    <s v="ALBA SPÓŁKA Z OGRANICZONĄ ODPOWIEDZIALNOŚCIĄ"/>
    <n v="0"/>
    <s v="szt"/>
    <n v="4"/>
    <s v="szt"/>
    <n v="359"/>
    <s v="szt"/>
    <n v="56.44"/>
    <s v="PLN"/>
    <n v="60.96"/>
    <s v="PLN"/>
    <n v="225.76"/>
    <s v="PLN"/>
    <n v="243.82"/>
    <s v="PLN"/>
  </r>
  <r>
    <n v="6"/>
    <s v="WZ 274/1/2024"/>
    <s v="FS 70/1/2024"/>
    <x v="64"/>
    <s v="MAREK BANAŚ MAFARM"/>
    <n v="0"/>
    <s v="szt"/>
    <n v="1"/>
    <s v="szt"/>
    <n v="1499"/>
    <s v="szt"/>
    <n v="61.65"/>
    <s v="PLN"/>
    <n v="66.58"/>
    <s v="PLN"/>
    <n v="61.65"/>
    <s v="PLN"/>
    <n v="66.58"/>
    <s v="PLN"/>
  </r>
  <r>
    <n v="7"/>
    <s v="WZ 284/1/2024"/>
    <s v="FS 82/1/2024"/>
    <x v="65"/>
    <s v="PHARMAVITAE SPÓŁKA Z OGRANICZONĄ ODPOWIEDZIALNOŚCIĄ SPÓŁKA KOMANDYTOWA"/>
    <n v="0"/>
    <s v="szt"/>
    <n v="3"/>
    <s v="szt"/>
    <n v="1496"/>
    <s v="szt"/>
    <n v="57.31"/>
    <s v="PLN"/>
    <n v="61.89"/>
    <s v="PLN"/>
    <n v="171.93"/>
    <s v="PLN"/>
    <n v="185.68"/>
    <s v="PLN"/>
  </r>
  <r>
    <n v="9"/>
    <s v="WZ 197/2/2024"/>
    <s v="FS 2/2/2024"/>
    <x v="66"/>
    <s v="MAREK BANAŚ MAFARM"/>
    <n v="0"/>
    <s v="szt"/>
    <n v="2"/>
    <s v="szt"/>
    <n v="1493"/>
    <s v="szt"/>
    <n v="61.65"/>
    <s v="PLN"/>
    <n v="66.58"/>
    <s v="PLN"/>
    <n v="123.3"/>
    <s v="PLN"/>
    <n v="133.16"/>
    <s v="PLN"/>
  </r>
  <r>
    <n v="10"/>
    <s v="WZ 217/2/2024"/>
    <s v="FS 22/2/2024"/>
    <x v="67"/>
    <s v="OLMED SPÓŁKA Z OGRANICZONĄ ODPOWIEDZIALNOŚCIĄ SPÓŁKA KOMANDYTOWA"/>
    <n v="0"/>
    <s v="szt"/>
    <n v="20"/>
    <s v="szt"/>
    <n v="1473"/>
    <s v="szt"/>
    <n v="58.18"/>
    <s v="PLN"/>
    <n v="62.83"/>
    <s v="PLN"/>
    <n v="1163.5999999999999"/>
    <s v="PLN"/>
    <n v="1256.69"/>
    <s v="PLN"/>
  </r>
  <r>
    <n v="11"/>
    <s v="WZ 237/2/2024"/>
    <s v="FS 42/2/2024"/>
    <x v="68"/>
    <s v="STEFAŃCZYK SPÓŁKA JAWNA"/>
    <n v="0"/>
    <s v="szt"/>
    <n v="5"/>
    <s v="szt"/>
    <n v="1468"/>
    <s v="szt"/>
    <n v="56.44"/>
    <s v="PLN"/>
    <n v="60.96"/>
    <s v="PLN"/>
    <n v="282.2"/>
    <s v="PLN"/>
    <n v="304.77999999999997"/>
    <s v="PLN"/>
  </r>
  <r>
    <n v="12"/>
    <s v="WZ 280/2/2024"/>
    <s v="FS 85/2/2024"/>
    <x v="69"/>
    <s v="PAWILON MEDYCZNY MORSKA MAŁGORZATA KUPIECKA"/>
    <n v="0"/>
    <s v="szt"/>
    <n v="3"/>
    <s v="szt"/>
    <n v="1465"/>
    <s v="szt"/>
    <n v="58.18"/>
    <s v="PLN"/>
    <n v="62.83"/>
    <s v="PLN"/>
    <n v="174.54"/>
    <s v="PLN"/>
    <n v="188.5"/>
    <s v="PLN"/>
  </r>
  <r>
    <n v="13"/>
    <s v="WZ 211/3/2024"/>
    <s v="FS 15/3/2024"/>
    <x v="70"/>
    <s v="MAREK BANAŚ MAFARM"/>
    <n v="0"/>
    <s v="szt"/>
    <n v="1"/>
    <s v="szt"/>
    <n v="1464"/>
    <s v="szt"/>
    <n v="61.65"/>
    <s v="PLN"/>
    <n v="66.58"/>
    <s v="PLN"/>
    <n v="61.65"/>
    <s v="PLN"/>
    <n v="66.58"/>
    <s v="PLN"/>
  </r>
  <r>
    <n v="14"/>
    <s v="WZ 216/3/2024"/>
    <s v="FS 20/3/2024"/>
    <x v="71"/>
    <s v="NOWAK JASZCZOŁT - ORTOMASTERS MED SPÓŁKA KOMANDYTOWA"/>
    <n v="0"/>
    <s v="szt"/>
    <n v="1"/>
    <s v="szt"/>
    <n v="1463"/>
    <s v="szt"/>
    <n v="59.04"/>
    <s v="PLN"/>
    <n v="63.76"/>
    <s v="PLN"/>
    <n v="59.04"/>
    <s v="PLN"/>
    <n v="63.76"/>
    <s v="PLN"/>
  </r>
  <r>
    <n v="15"/>
    <s v="WZ 231/3/2024"/>
    <s v="FS 35/3/2024"/>
    <x v="72"/>
    <s v="BAKRA SPÓŁKA Z OGRANICZONĄ ODPOWIEDZIALNOŚCIĄ"/>
    <n v="0"/>
    <s v="szt"/>
    <n v="2"/>
    <s v="szt"/>
    <n v="1461"/>
    <s v="szt"/>
    <n v="59.04"/>
    <s v="PLN"/>
    <n v="63.76"/>
    <s v="PLN"/>
    <n v="118.08"/>
    <s v="PLN"/>
    <n v="127.53"/>
    <s v="PLN"/>
  </r>
  <r>
    <n v="16"/>
    <s v="WZ 235/3/2024"/>
    <s v="FS 39/3/2024"/>
    <x v="73"/>
    <s v="PAWILON MEDYCZNY MORSKA MAŁGORZATA KUPIECKA"/>
    <n v="0"/>
    <s v="szt"/>
    <n v="3"/>
    <s v="szt"/>
    <n v="1458"/>
    <s v="szt"/>
    <n v="58.18"/>
    <s v="PLN"/>
    <n v="62.83"/>
    <s v="PLN"/>
    <n v="174.54"/>
    <s v="PLN"/>
    <n v="188.5"/>
    <s v="PLN"/>
  </r>
  <r>
    <n v="17"/>
    <s v="WZ 187/4/2024"/>
    <s v="FS 34/4/2024"/>
    <x v="74"/>
    <s v="PDS CARE SPÓŁKA Z OGRANICZONĄ ODPOWIEDZIALNOŚCIĄ"/>
    <n v="0"/>
    <s v="szt"/>
    <n v="3"/>
    <s v="szt"/>
    <n v="1455"/>
    <s v="szt"/>
    <n v="57.31"/>
    <s v="PLN"/>
    <n v="61.89"/>
    <s v="PLN"/>
    <n v="171.93"/>
    <s v="PLN"/>
    <n v="185.68"/>
    <s v="PLN"/>
  </r>
  <r>
    <n v="18"/>
    <s v="WZ 222/4/2024"/>
    <s v="FS 71/4/2024"/>
    <x v="75"/>
    <s v="MAREK BANAŚ MAFARM"/>
    <n v="0"/>
    <s v="szt"/>
    <n v="1"/>
    <s v="szt"/>
    <n v="1454"/>
    <s v="szt"/>
    <n v="61.65"/>
    <s v="PLN"/>
    <n v="66.58"/>
    <s v="PLN"/>
    <n v="61.65"/>
    <s v="PLN"/>
    <n v="66.58"/>
    <s v="PLN"/>
  </r>
  <r>
    <n v="19"/>
    <s v="WZ 176/5/2024"/>
    <s v="FS 13/5/2024"/>
    <x v="76"/>
    <s v="ORTOPLUS STOMIA S.C."/>
    <n v="0"/>
    <s v="szt"/>
    <n v="6"/>
    <s v="szt"/>
    <n v="1448"/>
    <s v="szt"/>
    <n v="69.459999999999994"/>
    <s v="PLN"/>
    <n v="75.02"/>
    <s v="PLN"/>
    <n v="416.76"/>
    <s v="PLN"/>
    <n v="450.1"/>
    <s v="PLN"/>
  </r>
  <r>
    <n v="21"/>
    <s v="WZ 182/5/2024"/>
    <s v="FS 19/5/2024"/>
    <x v="77"/>
    <s v="KEJPAKS DARIUSZ REMISZEWSKI"/>
    <n v="0"/>
    <s v="szt"/>
    <n v="2"/>
    <s v="szt"/>
    <n v="1440"/>
    <s v="szt"/>
    <n v="59.04"/>
    <s v="PLN"/>
    <n v="63.76"/>
    <s v="PLN"/>
    <n v="118.08"/>
    <s v="PLN"/>
    <n v="127.53"/>
    <s v="PLN"/>
  </r>
  <r>
    <n v="22"/>
    <s v="WZ 199/5/2024"/>
    <s v="FS 36/5/2024"/>
    <x v="78"/>
    <s v="STEFAŃCZYK SPÓŁKA JAWNA"/>
    <n v="0"/>
    <s v="szt"/>
    <n v="7"/>
    <s v="szt"/>
    <n v="1433"/>
    <s v="szt"/>
    <n v="56.44"/>
    <s v="PLN"/>
    <n v="60.96"/>
    <s v="PLN"/>
    <n v="395.08"/>
    <s v="PLN"/>
    <n v="426.69"/>
    <s v="PLN"/>
  </r>
  <r>
    <n v="23"/>
    <s v="WZ 203/5/2024"/>
    <s v="FS 40/5/2024"/>
    <x v="78"/>
    <s v="IDALIA LUDWIKOWSCY SPÓŁKA JAWNA"/>
    <n v="0"/>
    <s v="szt"/>
    <n v="10"/>
    <s v="szt"/>
    <n v="1423"/>
    <s v="szt"/>
    <n v="55.57"/>
    <s v="PLN"/>
    <n v="60.02"/>
    <s v="PLN"/>
    <n v="555.70000000000005"/>
    <s v="PLN"/>
    <n v="600.16"/>
    <s v="PLN"/>
  </r>
  <r>
    <n v="26"/>
    <s v="WZ 191/6/2024"/>
    <s v="FS 27/6/2024"/>
    <x v="79"/>
    <s v="IDALIA LUDWIKOWSCY SPÓŁKA JAWNA"/>
    <n v="0"/>
    <s v="szt"/>
    <n v="10"/>
    <s v="szt"/>
    <n v="1409"/>
    <s v="szt"/>
    <n v="55.57"/>
    <s v="PLN"/>
    <n v="60.02"/>
    <s v="PLN"/>
    <n v="555.70000000000005"/>
    <s v="PLN"/>
    <n v="600.16"/>
    <s v="PLN"/>
  </r>
  <r>
    <n v="31"/>
    <s v="WZ 184/7/2024"/>
    <s v="FS 15/7/2024"/>
    <x v="80"/>
    <s v="IDALIA LUDWIKOWSCY SPÓŁKA JAWNA"/>
    <n v="0"/>
    <s v="szt"/>
    <n v="15"/>
    <s v="szt"/>
    <n v="1392"/>
    <s v="szt"/>
    <n v="55.57"/>
    <s v="PLN"/>
    <n v="60.02"/>
    <s v="PLN"/>
    <n v="833.55"/>
    <s v="PLN"/>
    <n v="900.23"/>
    <s v="PLN"/>
  </r>
  <r>
    <n v="33"/>
    <s v="WZ 200/7/2024"/>
    <s v="FS 32/7/2024"/>
    <x v="81"/>
    <s v="QUICKER KRZYSZTOF MIKICIUK"/>
    <n v="0"/>
    <s v="szt"/>
    <n v="1"/>
    <s v="szt"/>
    <n v="1390"/>
    <s v="szt"/>
    <n v="57.31"/>
    <s v="PLN"/>
    <n v="61.89"/>
    <s v="PLN"/>
    <n v="57.31"/>
    <s v="PLN"/>
    <n v="61.89"/>
    <s v="PLN"/>
  </r>
  <r>
    <n v="34"/>
    <s v="WZ 217/7/2024"/>
    <s v="FS 49/7/2024"/>
    <x v="82"/>
    <s v="AUDIOMAGIC SPÓŁKA AKCYJNA"/>
    <n v="0"/>
    <s v="szt"/>
    <n v="40"/>
    <s v="szt"/>
    <n v="1350"/>
    <s v="szt"/>
    <n v="57.31"/>
    <s v="PLN"/>
    <n v="61.89"/>
    <s v="PLN"/>
    <n v="2292.4"/>
    <s v="PLN"/>
    <n v="2475.79"/>
    <s v="PLN"/>
  </r>
  <r>
    <n v="35"/>
    <s v="WZ 226/7/2024"/>
    <s v="FS 58/7/2024"/>
    <x v="83"/>
    <s v="STEFAŃCZYK SPÓŁKA JAWNA"/>
    <n v="0"/>
    <s v="szt"/>
    <n v="3"/>
    <s v="szt"/>
    <n v="1347"/>
    <s v="szt"/>
    <n v="56.44"/>
    <s v="PLN"/>
    <n v="60.96"/>
    <s v="PLN"/>
    <n v="169.32"/>
    <s v="PLN"/>
    <n v="182.87"/>
    <s v="PLN"/>
  </r>
  <r>
    <n v="36"/>
    <s v="WZ 241/7/2024"/>
    <s v="FS 73/7/2024"/>
    <x v="84"/>
    <s v="PAWILON MEDYCZNY MORSKA MAŁGORZATA KUPIECKA"/>
    <n v="0"/>
    <s v="szt"/>
    <n v="5"/>
    <s v="szt"/>
    <n v="1342"/>
    <s v="szt"/>
    <n v="58.18"/>
    <s v="PLN"/>
    <n v="62.83"/>
    <s v="PLN"/>
    <n v="290.89999999999998"/>
    <s v="PLN"/>
    <n v="314.17"/>
    <s v="PLN"/>
  </r>
  <r>
    <n v="37"/>
    <s v="WZ 164/8/2024"/>
    <s v="FS 9/8/2024"/>
    <x v="85"/>
    <s v="KEJPAKS DARIUSZ REMISZEWSKI"/>
    <n v="0"/>
    <s v="szt"/>
    <n v="2"/>
    <s v="szt"/>
    <n v="1340"/>
    <s v="szt"/>
    <n v="59.04"/>
    <s v="PLN"/>
    <n v="63.76"/>
    <s v="PLN"/>
    <n v="118.08"/>
    <s v="PLN"/>
    <n v="127.53"/>
    <s v="PLN"/>
  </r>
  <r>
    <n v="38"/>
    <s v="WZ 173/8/2024"/>
    <s v="FS 19/8/2024"/>
    <x v="86"/>
    <s v="STEFAŃCZYK SPÓŁKA JAWNA"/>
    <n v="0"/>
    <s v="szt"/>
    <n v="3"/>
    <s v="szt"/>
    <n v="1337"/>
    <s v="szt"/>
    <n v="56.44"/>
    <s v="PLN"/>
    <n v="60.96"/>
    <s v="PLN"/>
    <n v="169.32"/>
    <s v="PLN"/>
    <n v="182.87"/>
    <s v="PLN"/>
  </r>
  <r>
    <n v="39"/>
    <s v="WZ 195/8/2024"/>
    <s v="FS 42/8/2024"/>
    <x v="87"/>
    <s v="NOWAK JASZCZOŁT - ORTOMASTERS MED SPÓŁKA KOMANDYTOWA"/>
    <n v="0"/>
    <s v="szt"/>
    <n v="2"/>
    <s v="szt"/>
    <n v="1335"/>
    <s v="szt"/>
    <n v="59.04"/>
    <s v="PLN"/>
    <n v="63.76"/>
    <s v="PLN"/>
    <n v="118.08"/>
    <s v="PLN"/>
    <n v="127.53"/>
    <s v="PLN"/>
  </r>
  <r>
    <n v="40"/>
    <s v="WZ 201/8/2024"/>
    <s v="FS 48/8/2024"/>
    <x v="88"/>
    <s v="ANEKS SPÓŁKA Z OGRANICZONĄ ODPOWIEDZIALNOŚCIĄ"/>
    <n v="0"/>
    <s v="szt"/>
    <n v="1"/>
    <s v="szt"/>
    <n v="1334"/>
    <s v="szt"/>
    <n v="56.44"/>
    <s v="PLN"/>
    <n v="60.96"/>
    <s v="PLN"/>
    <n v="56.44"/>
    <s v="PLN"/>
    <n v="60.96"/>
    <s v="PLN"/>
  </r>
  <r>
    <n v="41"/>
    <s v="WZ 209/8/2024"/>
    <s v="FS 56/8/2024"/>
    <x v="89"/>
    <s v="PAWILON MEDYCZNY MORSKA MAŁGORZATA KUPIECKA"/>
    <n v="0"/>
    <s v="szt"/>
    <n v="3"/>
    <s v="szt"/>
    <n v="1331"/>
    <s v="szt"/>
    <n v="58.18"/>
    <s v="PLN"/>
    <n v="62.83"/>
    <s v="PLN"/>
    <n v="174.54"/>
    <s v="PLN"/>
    <n v="188.5"/>
    <s v="PLN"/>
  </r>
  <r>
    <n v="42"/>
    <s v="WZ 246/9/2024"/>
    <s v="FS 1/9/2024"/>
    <x v="90"/>
    <s v="IDALIA LUDWIKOWSCY SPÓŁKA JAWNA"/>
    <n v="0"/>
    <s v="szt"/>
    <n v="20"/>
    <s v="szt"/>
    <n v="1311"/>
    <s v="szt"/>
    <n v="41.68"/>
    <s v="PLN"/>
    <n v="45.01"/>
    <s v="PLN"/>
    <n v="833.6"/>
    <s v="PLN"/>
    <n v="900.29"/>
    <s v="PLN"/>
  </r>
  <r>
    <n v="43"/>
    <s v="WZ 254/9/2024"/>
    <s v="FS 9/9/2024"/>
    <x v="91"/>
    <s v="IDALIA LUDWIKOWSCY SPÓŁKA JAWNA"/>
    <n v="0"/>
    <s v="szt"/>
    <n v="15"/>
    <s v="szt"/>
    <n v="1296"/>
    <s v="szt"/>
    <n v="55.57"/>
    <s v="PLN"/>
    <n v="60.02"/>
    <s v="PLN"/>
    <n v="833.55"/>
    <s v="PLN"/>
    <n v="900.23"/>
    <s v="PLN"/>
  </r>
  <r>
    <n v="44"/>
    <s v="WZ 260/9/2024"/>
    <s v="FS 15/9/2024"/>
    <x v="91"/>
    <s v="IDALIA LUDWIKOWSCY SPÓŁKA JAWNA"/>
    <n v="0"/>
    <s v="szt"/>
    <n v="10"/>
    <s v="szt"/>
    <n v="1286"/>
    <s v="szt"/>
    <n v="41.68"/>
    <s v="PLN"/>
    <n v="45.01"/>
    <s v="PLN"/>
    <n v="416.8"/>
    <s v="PLN"/>
    <n v="450.14"/>
    <s v="PLN"/>
  </r>
  <r>
    <n v="46"/>
    <s v="WZ 274/9/2024"/>
    <s v="FS 29/9/2024"/>
    <x v="92"/>
    <s v="PDS CARE SPÓŁKA Z OGRANICZONĄ ODPOWIEDZIALNOŚCIĄ"/>
    <n v="0"/>
    <s v="szt"/>
    <n v="2"/>
    <s v="szt"/>
    <n v="1283"/>
    <s v="szt"/>
    <n v="57.31"/>
    <s v="PLN"/>
    <n v="61.89"/>
    <s v="PLN"/>
    <n v="114.62"/>
    <s v="PLN"/>
    <n v="123.79"/>
    <s v="PLN"/>
  </r>
  <r>
    <n v="47"/>
    <s v="WZ 282/9/2024"/>
    <s v="FS 37/9/2024"/>
    <x v="93"/>
    <s v="DOMED Piotr Domański"/>
    <n v="0"/>
    <s v="szt"/>
    <n v="1"/>
    <s v="szt"/>
    <n v="1282"/>
    <s v="szt"/>
    <n v="60.78"/>
    <s v="PLN"/>
    <n v="65.64"/>
    <s v="PLN"/>
    <n v="60.78"/>
    <s v="PLN"/>
    <n v="65.64"/>
    <s v="PLN"/>
  </r>
  <r>
    <n v="49"/>
    <s v="WZ 312/9/2024"/>
    <s v="FS 69/9/2024"/>
    <x v="94"/>
    <s v="STEFAŃCZYK SPÓŁKA JAWNA"/>
    <n v="0"/>
    <s v="szt"/>
    <n v="20"/>
    <s v="szt"/>
    <n v="1261"/>
    <s v="szt"/>
    <n v="56.44"/>
    <s v="PLN"/>
    <n v="60.96"/>
    <s v="PLN"/>
    <n v="1128.8"/>
    <s v="PLN"/>
    <n v="1219.0999999999999"/>
    <s v="PLN"/>
  </r>
  <r>
    <n v="50"/>
    <s v="WZ 322/9/2024"/>
    <s v="FS 79/9/2024"/>
    <x v="95"/>
    <s v="PlusFarm Michał Dymek"/>
    <n v="0"/>
    <s v="szt"/>
    <n v="5"/>
    <s v="szt"/>
    <n v="1256"/>
    <s v="szt"/>
    <n v="56.44"/>
    <s v="PLN"/>
    <n v="60.96"/>
    <s v="PLN"/>
    <n v="282.2"/>
    <s v="PLN"/>
    <n v="304.77999999999997"/>
    <s v="PLN"/>
  </r>
  <r>
    <n v="51"/>
    <s v="WZ 263/10/2024"/>
    <s v="FS 10/10/2024"/>
    <x v="96"/>
    <s v="ANEKS SPÓŁKA Z OGRANICZONĄ ODPOWIEDZIALNOŚCIĄ"/>
    <n v="0"/>
    <s v="szt"/>
    <n v="3"/>
    <s v="szt"/>
    <n v="1253"/>
    <s v="szt"/>
    <n v="56.44"/>
    <s v="PLN"/>
    <n v="60.96"/>
    <s v="PLN"/>
    <n v="169.32"/>
    <s v="PLN"/>
    <n v="182.87"/>
    <s v="PLN"/>
  </r>
  <r>
    <n v="52"/>
    <s v="WZ 285/10/2024"/>
    <s v="FS 33/10/2024"/>
    <x v="97"/>
    <s v="DOMED Piotr Domański"/>
    <n v="0"/>
    <s v="szt"/>
    <n v="5"/>
    <s v="szt"/>
    <n v="1248"/>
    <s v="szt"/>
    <n v="59.04"/>
    <s v="PLN"/>
    <n v="63.76"/>
    <s v="PLN"/>
    <n v="295.2"/>
    <s v="PLN"/>
    <n v="318.82"/>
    <s v="PLN"/>
  </r>
  <r>
    <n v="53"/>
    <s v="WZ 296/10/2024"/>
    <s v="FS 44/10/2024"/>
    <x v="98"/>
    <s v="PAWILON MEDYCZNY MORSKA MAŁGORZATA KUPIECKA"/>
    <n v="0"/>
    <s v="szt"/>
    <n v="5"/>
    <s v="szt"/>
    <n v="1243"/>
    <s v="szt"/>
    <n v="58.18"/>
    <s v="PLN"/>
    <n v="62.83"/>
    <s v="PLN"/>
    <n v="290.89999999999998"/>
    <s v="PLN"/>
    <n v="314.17"/>
    <s v="PLN"/>
  </r>
  <r>
    <n v="54"/>
    <s v="WZ 302/10/2024"/>
    <s v="FS 50/10/2024"/>
    <x v="99"/>
    <s v="ANEKS SPÓŁKA Z OGRANICZONĄ ODPOWIEDZIALNOŚCIĄ"/>
    <n v="0"/>
    <s v="szt"/>
    <n v="3"/>
    <s v="szt"/>
    <n v="1240"/>
    <s v="szt"/>
    <n v="56.44"/>
    <s v="PLN"/>
    <n v="60.96"/>
    <s v="PLN"/>
    <n v="169.32"/>
    <s v="PLN"/>
    <n v="182.87"/>
    <s v="PLN"/>
  </r>
  <r>
    <n v="55"/>
    <s v="WZ 379/10/2024"/>
    <s v="FS 130/10/2024"/>
    <x v="100"/>
    <s v="Lidia Brylowska"/>
    <n v="0"/>
    <s v="szt"/>
    <n v="1"/>
    <s v="szt"/>
    <n v="1239"/>
    <s v="szt"/>
    <n v="76.12"/>
    <s v="PLN"/>
    <n v="82.21"/>
    <s v="PLN"/>
    <n v="76.12"/>
    <s v="PLN"/>
    <n v="82.21"/>
    <s v="PLN"/>
  </r>
  <r>
    <n v="56"/>
    <s v="WZ 265/11/2024"/>
    <s v="FS 10/11/2024"/>
    <x v="101"/>
    <s v="AWICENNA SPÓŁKA JAWNA DOROTA ZIELIŃSKA-IGNACZAK I WSPÓLNICY"/>
    <n v="0"/>
    <s v="szt"/>
    <n v="2"/>
    <s v="szt"/>
    <n v="1237"/>
    <s v="szt"/>
    <n v="59.04"/>
    <s v="PLN"/>
    <n v="63.76"/>
    <s v="PLN"/>
    <n v="118.08"/>
    <s v="PLN"/>
    <n v="127.53"/>
    <s v="PLN"/>
  </r>
  <r>
    <n v="57"/>
    <s v="WZ 288/11/2024"/>
    <s v="FS 34/11/2024"/>
    <x v="102"/>
    <s v="NOWAK JASZCZOŁT - ORTOMASTERS MED SPÓŁKA KOMANDYTOWA"/>
    <n v="0"/>
    <s v="szt"/>
    <n v="2"/>
    <s v="szt"/>
    <n v="1235"/>
    <s v="szt"/>
    <n v="59.04"/>
    <s v="PLN"/>
    <n v="63.76"/>
    <s v="PLN"/>
    <n v="118.08"/>
    <s v="PLN"/>
    <n v="127.53"/>
    <s v="PLN"/>
  </r>
  <r>
    <n v="58"/>
    <s v="WZ 292/11/2024"/>
    <s v="FS 38/11/2024"/>
    <x v="102"/>
    <s v="PlusFarm Michał Dymek"/>
    <n v="0"/>
    <s v="szt"/>
    <n v="5"/>
    <s v="szt"/>
    <n v="1230"/>
    <s v="szt"/>
    <n v="56.44"/>
    <s v="PLN"/>
    <n v="60.96"/>
    <s v="PLN"/>
    <n v="282.2"/>
    <s v="PLN"/>
    <n v="304.77999999999997"/>
    <s v="PLN"/>
  </r>
  <r>
    <n v="61"/>
    <s v="WZ 319/11/2024"/>
    <s v="FS 66/11/2024"/>
    <x v="103"/>
    <s v="AUDIOMAGIC SPÓŁKA AKCYJNA"/>
    <n v="0"/>
    <s v="szt"/>
    <n v="30"/>
    <s v="szt"/>
    <n v="1196"/>
    <s v="szt"/>
    <n v="55.57"/>
    <s v="PLN"/>
    <n v="60.02"/>
    <s v="PLN"/>
    <n v="1667.1"/>
    <s v="PLN"/>
    <n v="1800.47"/>
    <s v="PLN"/>
  </r>
  <r>
    <n v="62"/>
    <s v="WZ 321/11/2024"/>
    <s v="FS 68/11/2024"/>
    <x v="103"/>
    <s v="ANEKS SPÓŁKA Z OGRANICZONĄ ODPOWIEDZIALNOŚCIĄ"/>
    <n v="0"/>
    <s v="szt"/>
    <n v="3"/>
    <s v="szt"/>
    <n v="1193"/>
    <s v="szt"/>
    <n v="56.44"/>
    <s v="PLN"/>
    <n v="60.96"/>
    <s v="PLN"/>
    <n v="169.32"/>
    <s v="PLN"/>
    <n v="182.87"/>
    <s v="PLN"/>
  </r>
  <r>
    <n v="63"/>
    <s v="WZ 217/12/2024"/>
    <s v="FS 10/12/2024"/>
    <x v="104"/>
    <s v="ANEKS SPÓŁKA Z OGRANICZONĄ ODPOWIEDZIALNOŚCIĄ"/>
    <n v="0"/>
    <s v="szt"/>
    <n v="5"/>
    <s v="szt"/>
    <n v="1188"/>
    <s v="szt"/>
    <n v="56.44"/>
    <s v="PLN"/>
    <n v="60.96"/>
    <s v="PLN"/>
    <n v="282.2"/>
    <s v="PLN"/>
    <n v="304.77999999999997"/>
    <s v="PLN"/>
  </r>
  <r>
    <n v="64"/>
    <s v="WZ 235/12/2024"/>
    <s v="FS 31/12/2024"/>
    <x v="105"/>
    <s v="PDS CARE SPÓŁKA Z OGRANICZONĄ ODPOWIEDZIALNOŚCIĄ"/>
    <n v="0"/>
    <s v="szt"/>
    <n v="10"/>
    <s v="szt"/>
    <n v="1178"/>
    <s v="szt"/>
    <n v="57.31"/>
    <s v="PLN"/>
    <n v="61.89"/>
    <s v="PLN"/>
    <n v="573.1"/>
    <s v="PLN"/>
    <n v="618.95000000000005"/>
    <s v="PLN"/>
  </r>
  <r>
    <n v="65"/>
    <s v="WZ 250/12/2024"/>
    <s v="FS 47/12/2024"/>
    <x v="106"/>
    <s v="NOWAK JASZCZOŁT - ORTOMASTERS MED SPÓŁKA KOMANDYTOWA"/>
    <n v="0"/>
    <s v="szt"/>
    <n v="6"/>
    <s v="szt"/>
    <n v="1172"/>
    <s v="szt"/>
    <n v="59.04"/>
    <s v="PLN"/>
    <n v="63.76"/>
    <s v="PLN"/>
    <n v="354.24"/>
    <s v="PLN"/>
    <n v="382.58"/>
    <s v="PLN"/>
  </r>
  <r>
    <n v="66"/>
    <s v="WZ 267/12/2024"/>
    <s v="FS 64/12/2024"/>
    <x v="107"/>
    <s v="PDS CARE SPÓŁKA Z OGRANICZONĄ ODPOWIEDZIALNOŚCIĄ"/>
    <n v="0"/>
    <s v="szt"/>
    <n v="6"/>
    <s v="szt"/>
    <n v="1166"/>
    <s v="szt"/>
    <n v="57.31"/>
    <s v="PLN"/>
    <n v="61.89"/>
    <s v="PLN"/>
    <n v="343.86"/>
    <s v="PLN"/>
    <n v="371.37"/>
    <s v="PLN"/>
  </r>
  <r>
    <n v="67"/>
    <s v="WZ 272/12/2024"/>
    <s v="FS 69/12/2024"/>
    <x v="108"/>
    <s v="STEFAŃCZYK SPÓŁKA JAWNA"/>
    <n v="0"/>
    <s v="szt"/>
    <n v="8"/>
    <s v="szt"/>
    <n v="1158"/>
    <s v="szt"/>
    <n v="56.44"/>
    <s v="PLN"/>
    <n v="60.96"/>
    <s v="PLN"/>
    <n v="451.52"/>
    <s v="PLN"/>
    <n v="487.64"/>
    <s v="PLN"/>
  </r>
  <r>
    <n v="68"/>
    <s v="WZ 324/1/2025"/>
    <s v="FS 26/1/2025"/>
    <x v="109"/>
    <s v="PlusFarm Michał Dymek"/>
    <n v="0"/>
    <s v="szt"/>
    <n v="3"/>
    <s v="szt"/>
    <n v="1155"/>
    <s v="szt"/>
    <n v="56.44"/>
    <s v="PLN"/>
    <n v="60.96"/>
    <s v="PLN"/>
    <n v="169.32"/>
    <s v="PLN"/>
    <n v="182.87"/>
    <s v="PLN"/>
  </r>
  <r>
    <n v="70"/>
    <s v="WZ 343/1/2025"/>
    <s v="FS 47/1/2025"/>
    <x v="110"/>
    <s v="ANIMED KONRAD CZACH"/>
    <n v="0"/>
    <s v="szt"/>
    <n v="2"/>
    <s v="szt"/>
    <n v="1152"/>
    <s v="szt"/>
    <n v="60.78"/>
    <s v="PLN"/>
    <n v="65.64"/>
    <s v="PLN"/>
    <n v="121.56"/>
    <s v="PLN"/>
    <n v="131.28"/>
    <s v="PLN"/>
  </r>
  <r>
    <n v="71"/>
    <s v="WZ 349/1/2025"/>
    <s v="FS 54/1/2025"/>
    <x v="111"/>
    <s v="IDALIA LUDWIKOWSCY SPÓŁKA JAWNA"/>
    <n v="0"/>
    <s v="szt"/>
    <n v="15"/>
    <s v="szt"/>
    <n v="1137"/>
    <s v="szt"/>
    <n v="55.57"/>
    <s v="PLN"/>
    <n v="60.02"/>
    <s v="PLN"/>
    <n v="833.55"/>
    <s v="PLN"/>
    <n v="900.23"/>
    <s v="PLN"/>
  </r>
  <r>
    <n v="103"/>
    <s v="WZ 98/11/2025"/>
    <s v="FS 99/11/2025"/>
    <x v="112"/>
    <s v="DR. MAX LEKOMAT SPÓŁKA Z OGRANICZONĄ ODP"/>
    <n v="0"/>
    <s v="szt"/>
    <n v="3"/>
    <s v="szt"/>
    <n v="360"/>
    <s v="szt"/>
    <n v="56.44"/>
    <s v="PLN"/>
    <n v="60.96"/>
    <s v="PLN"/>
    <n v="169.32"/>
    <s v="PLN"/>
    <n v="182.87"/>
    <s v="PLN"/>
  </r>
  <r>
    <n v="104"/>
    <s v="WZ 110/11/2025"/>
    <s v="FS 112/11/2025"/>
    <x v="113"/>
    <s v="IDALIA LUDWIKOWSCY SPÓŁKA JAWNA"/>
    <n v="0"/>
    <s v="szt"/>
    <n v="40"/>
    <s v="szt"/>
    <n v="320"/>
    <s v="szt"/>
    <n v="55.57"/>
    <s v="PLN"/>
    <n v="60.02"/>
    <s v="PLN"/>
    <n v="2222.8000000000002"/>
    <s v="PLN"/>
    <n v="2400.62"/>
    <s v="PLN"/>
  </r>
  <r>
    <n v="105"/>
    <s v="WZ 111/11/2025"/>
    <s v="FS 113/11/2025"/>
    <x v="113"/>
    <s v="AMARE Justyna Skokowska"/>
    <n v="0"/>
    <s v="szt"/>
    <n v="1"/>
    <s v="szt"/>
    <n v="319"/>
    <s v="szt"/>
    <n v="59.04"/>
    <s v="PLN"/>
    <n v="63.76"/>
    <s v="PLN"/>
    <n v="59.04"/>
    <s v="PLN"/>
    <n v="63.76"/>
    <s v="PLN"/>
  </r>
  <r>
    <n v="106"/>
    <s v="WZ 157/11/2025"/>
    <s v="FS 159/11/2025"/>
    <x v="114"/>
    <s v="IDALIA LUDWIKOWSCY SPÓŁKA JAWNA"/>
    <n v="0"/>
    <s v="szt"/>
    <n v="10"/>
    <s v="szt"/>
    <n v="309"/>
    <s v="szt"/>
    <n v="55.57"/>
    <s v="PLN"/>
    <n v="60.02"/>
    <s v="PLN"/>
    <n v="555.70000000000005"/>
    <s v="PLN"/>
    <n v="600.16"/>
    <s v="PLN"/>
  </r>
  <r>
    <n v="107"/>
    <s v="WZ 178/11/2025"/>
    <s v="FS 181/11/2025"/>
    <x v="115"/>
    <s v="IDALIA LUDWIKOWSCY SPÓŁKA JAWNA"/>
    <n v="0"/>
    <s v="szt"/>
    <n v="10"/>
    <s v="szt"/>
    <n v="299"/>
    <s v="szt"/>
    <n v="55.57"/>
    <s v="PLN"/>
    <n v="60.02"/>
    <s v="PLN"/>
    <n v="555.70000000000005"/>
    <s v="PLN"/>
    <n v="600.16"/>
    <s v="PLN"/>
  </r>
  <r>
    <n v="108"/>
    <s v="WZ 13/12/2025"/>
    <s v="FS 13/12/2025"/>
    <x v="116"/>
    <s v="CALENDULA B.SADZISZ-KOTOWODA, R.KOTOWODA - Alfarm"/>
    <n v="0"/>
    <s v="szt"/>
    <n v="2"/>
    <s v="szt"/>
    <n v="297"/>
    <s v="szt"/>
    <n v="59.04"/>
    <s v="PLN"/>
    <n v="63.76"/>
    <s v="PLN"/>
    <n v="118.08"/>
    <s v="PLN"/>
    <n v="127.53"/>
    <s v="PLN"/>
  </r>
  <r>
    <n v="109"/>
    <s v="WZ 14/12/2025"/>
    <s v="FS 14/12/2025"/>
    <x v="116"/>
    <s v="Karolina Franczak Apteka Zielona (Alfarm)"/>
    <n v="0"/>
    <s v="szt"/>
    <n v="4"/>
    <s v="szt"/>
    <n v="293"/>
    <s v="szt"/>
    <n v="59.04"/>
    <s v="PLN"/>
    <n v="63.76"/>
    <s v="PLN"/>
    <n v="236.16"/>
    <s v="PLN"/>
    <n v="255.05"/>
    <s v="PLN"/>
  </r>
  <r>
    <n v="110"/>
    <s v="WZ 15/12/2025"/>
    <s v="FS 15/12/2025"/>
    <x v="116"/>
    <s v="APTEKA UNIWERSYTECKA J. MARJAŃSKA B. SKOCZYLAS SPÓŁKA JAWNA - Alfarm"/>
    <n v="0"/>
    <s v="szt"/>
    <n v="5"/>
    <s v="szt"/>
    <n v="288"/>
    <s v="szt"/>
    <n v="59.04"/>
    <s v="PLN"/>
    <n v="63.76"/>
    <s v="PLN"/>
    <n v="295.2"/>
    <s v="PLN"/>
    <n v="318.82"/>
    <s v="PLN"/>
  </r>
  <r>
    <n v="111"/>
    <s v="WZ 26/12/2025"/>
    <s v="FS 27/12/2025"/>
    <x v="116"/>
    <s v="IDALIA LUDWIKOWSCY SPÓŁKA JAWNA"/>
    <n v="0"/>
    <s v="szt"/>
    <n v="10"/>
    <s v="szt"/>
    <n v="278"/>
    <s v="szt"/>
    <n v="55.57"/>
    <s v="PLN"/>
    <n v="60.02"/>
    <s v="PLN"/>
    <n v="555.70000000000005"/>
    <s v="PLN"/>
    <n v="600.16"/>
    <s v="PLN"/>
  </r>
  <r>
    <n v="112"/>
    <s v="WZ 50/12/2025"/>
    <s v="FS 51/12/2025"/>
    <x v="117"/>
    <s v="STEFAŃCZYK SPÓŁKA JAWNA"/>
    <n v="0"/>
    <s v="szt"/>
    <n v="10"/>
    <s v="szt"/>
    <n v="268"/>
    <s v="szt"/>
    <n v="56.44"/>
    <s v="PLN"/>
    <n v="60.96"/>
    <s v="PLN"/>
    <n v="564.4"/>
    <s v="PLN"/>
    <n v="609.54999999999995"/>
    <s v="PLN"/>
  </r>
  <r>
    <n v="116"/>
    <s v="WZ 77/12/2025"/>
    <s v="FS 79/12/2025"/>
    <x v="118"/>
    <s v="DR. MAX LEKOMAT SPÓŁKA Z OGRANICZONĄ ODP"/>
    <n v="0"/>
    <s v="szt"/>
    <n v="3"/>
    <s v="szt"/>
    <n v="264"/>
    <s v="szt"/>
    <n v="56.44"/>
    <s v="PLN"/>
    <n v="60.96"/>
    <s v="PLN"/>
    <n v="169.32"/>
    <s v="PLN"/>
    <n v="182.87"/>
    <s v="PLN"/>
  </r>
  <r>
    <n v="117"/>
    <s v="WZ 92/12/2025"/>
    <s v="FS 94/12/2025"/>
    <x v="119"/>
    <s v="IDALIA LUDWIKOWSCY SPÓŁKA JAWNA"/>
    <n v="0"/>
    <s v="szt"/>
    <n v="10"/>
    <s v="szt"/>
    <n v="254"/>
    <s v="szt"/>
    <n v="55.57"/>
    <s v="PLN"/>
    <n v="60.02"/>
    <s v="PLN"/>
    <n v="555.70000000000005"/>
    <s v="PLN"/>
    <n v="600.16"/>
    <s v="PLN"/>
  </r>
  <r>
    <n v="118"/>
    <s v="KWZ 6/12/2025"/>
    <s v="KFS 75/12/2025"/>
    <x v="120"/>
    <s v="Małgorzata Dzierbińska"/>
    <n v="1"/>
    <s v="szt"/>
    <n v="0"/>
    <s v="szt"/>
    <n v="255"/>
    <s v="szt"/>
    <n v="82.41"/>
    <s v="PLN"/>
    <n v="89"/>
    <s v="PLN"/>
    <n v="-82.41"/>
    <s v="PLN"/>
    <n v="-89"/>
    <s v="PLN"/>
  </r>
  <r>
    <n v="119"/>
    <s v="WZ 157/12/2025"/>
    <s v="FS 166/12/2025"/>
    <x v="121"/>
    <s v="NOWAK JASZCZOŁT - ORTOMASTERS MED SPÓŁKA"/>
    <n v="0"/>
    <s v="szt"/>
    <n v="5"/>
    <s v="szt"/>
    <n v="250"/>
    <s v="szt"/>
    <n v="59.04"/>
    <s v="PLN"/>
    <n v="63.76"/>
    <s v="PLN"/>
    <n v="295.2"/>
    <s v="PLN"/>
    <n v="318.82"/>
    <s v="PLN"/>
  </r>
  <r>
    <n v="120"/>
    <s v="WZ 165/12/2025"/>
    <s v="FS 174/12/2025"/>
    <x v="121"/>
    <s v="IDALIA LUDWIKOWSCY SPÓŁKA JAWNA"/>
    <n v="0"/>
    <s v="szt"/>
    <n v="10"/>
    <s v="szt"/>
    <n v="240"/>
    <s v="szt"/>
    <n v="55.57"/>
    <s v="PLN"/>
    <n v="60.02"/>
    <s v="PLN"/>
    <n v="555.70000000000005"/>
    <s v="PLN"/>
    <n v="600.16"/>
    <s v="PLN"/>
  </r>
  <r>
    <n v="121"/>
    <s v="WZ 190/12/2025"/>
    <s v="FS 199/12/2025"/>
    <x v="122"/>
    <s v="PlusFarm Michał Dymek"/>
    <n v="0"/>
    <s v="szt"/>
    <n v="10"/>
    <s v="szt"/>
    <n v="230"/>
    <s v="szt"/>
    <n v="56.44"/>
    <s v="PLN"/>
    <n v="60.96"/>
    <s v="PLN"/>
    <n v="564.4"/>
    <s v="PLN"/>
    <n v="609.54999999999995"/>
    <s v="PLN"/>
  </r>
  <r>
    <n v="122"/>
    <s v="WZ 219/12/2025"/>
    <s v="FS 230/12/2025"/>
    <x v="123"/>
    <s v="X-KOM SPÓŁKA Z OGRANICZONĄ ODPOWIEDZIALNOŚCIĄ"/>
    <n v="0"/>
    <s v="szt"/>
    <n v="4"/>
    <s v="szt"/>
    <n v="226"/>
    <s v="szt"/>
    <n v="57.31"/>
    <s v="PLN"/>
    <n v="61.89"/>
    <s v="PLN"/>
    <n v="229.24"/>
    <s v="PLN"/>
    <n v="247.58"/>
    <s v="PLN"/>
  </r>
  <r>
    <n v="123"/>
    <s v="WZ 240/12/2025"/>
    <s v="FS 251/12/2025"/>
    <x v="124"/>
    <s v="Agata Galant"/>
    <n v="0"/>
    <s v="szt"/>
    <n v="1"/>
    <s v="szt"/>
    <n v="225"/>
    <s v="szt"/>
    <n v="74.17"/>
    <s v="PLN"/>
    <n v="80.099999999999994"/>
    <s v="PLN"/>
    <n v="74.17"/>
    <s v="PLN"/>
    <n v="80.099999999999994"/>
    <s v="PLN"/>
  </r>
  <r>
    <n v="124"/>
    <s v="WZ 44/01/2026"/>
    <s v="FS 44/01/2026"/>
    <x v="125"/>
    <s v="AMARE Justyna Skokowska"/>
    <n v="0"/>
    <s v="szt"/>
    <n v="2"/>
    <s v="szt"/>
    <n v="223"/>
    <s v="szt"/>
    <n v="59.04"/>
    <s v="PLN"/>
    <n v="63.76"/>
    <s v="PLN"/>
    <n v="118.08"/>
    <s v="PLN"/>
    <n v="127.53"/>
    <s v="PLN"/>
  </r>
  <r>
    <n v="125"/>
    <s v="WZ 47/01/2026"/>
    <s v="FS 47/01/2026"/>
    <x v="125"/>
    <s v="Sklep Medyczny Plus Ewa Skibińska"/>
    <n v="0"/>
    <s v="szt"/>
    <n v="2"/>
    <s v="szt"/>
    <n v="221"/>
    <s v="szt"/>
    <n v="59.04"/>
    <s v="PLN"/>
    <n v="63.76"/>
    <s v="PLN"/>
    <n v="118.08"/>
    <s v="PLN"/>
    <n v="127.53"/>
    <s v="PLN"/>
  </r>
  <r>
    <n v="126"/>
    <s v="WZ 58/01/2026"/>
    <s v="FS 58/01/2026"/>
    <x v="126"/>
    <s v="PlusFarm Michał Dymek"/>
    <n v="0"/>
    <s v="szt"/>
    <n v="3"/>
    <s v="szt"/>
    <n v="218"/>
    <s v="szt"/>
    <n v="56.44"/>
    <s v="PLN"/>
    <n v="60.96"/>
    <s v="PLN"/>
    <n v="169.32"/>
    <s v="PLN"/>
    <n v="182.87"/>
    <s v="PLN"/>
  </r>
  <r>
    <n v="127"/>
    <s v="WZ 66/01/2026"/>
    <s v="FS 66/01/2026"/>
    <x v="127"/>
    <s v="SKLEP MEDYCZNY- MAŁGORZATA SZCZEPANIAK"/>
    <n v="0"/>
    <s v="szt"/>
    <n v="2"/>
    <s v="szt"/>
    <n v="216"/>
    <s v="szt"/>
    <n v="59.04"/>
    <s v="PLN"/>
    <n v="63.76"/>
    <s v="PLN"/>
    <n v="118.08"/>
    <s v="PLN"/>
    <n v="127.53"/>
    <s v="PLN"/>
  </r>
  <r>
    <n v="128"/>
    <s v="WZ 69/01/2026"/>
    <s v="FS 69/01/2026"/>
    <x v="127"/>
    <s v="IDALIA LUDWIKOWSCY SPÓŁKA JAWNA"/>
    <n v="0"/>
    <s v="szt"/>
    <n v="15"/>
    <s v="szt"/>
    <n v="201"/>
    <s v="szt"/>
    <n v="55.57"/>
    <s v="PLN"/>
    <n v="60.02"/>
    <s v="PLN"/>
    <n v="833.55"/>
    <s v="PLN"/>
    <n v="900.23"/>
    <s v="PLN"/>
  </r>
  <r>
    <n v="129"/>
    <s v="WZ 107/01/2026"/>
    <s v="FS 109/01/2026"/>
    <x v="128"/>
    <s v="MAREK BANAŚ MAFARM"/>
    <n v="0"/>
    <s v="szt"/>
    <n v="2"/>
    <s v="szt"/>
    <n v="199"/>
    <s v="szt"/>
    <n v="61.4"/>
    <s v="PLN"/>
    <n v="66.31"/>
    <s v="PLN"/>
    <n v="122.8"/>
    <s v="PLN"/>
    <n v="132.62"/>
    <s v="PLN"/>
  </r>
  <r>
    <n v="132"/>
    <s v="WZ 119/01/2026"/>
    <s v="FS 122/01/2026"/>
    <x v="129"/>
    <s v="IDALIA LUDWIKOWSCY SPÓŁKA JAWNA"/>
    <n v="0"/>
    <s v="szt"/>
    <n v="20"/>
    <s v="szt"/>
    <n v="179"/>
    <s v="szt"/>
    <n v="57.79"/>
    <s v="PLN"/>
    <n v="62.41"/>
    <s v="PLN"/>
    <n v="1155.8"/>
    <s v="PLN"/>
    <n v="1248.26"/>
    <s v="PLN"/>
  </r>
  <r>
    <n v="133"/>
    <s v="WZ 148/01/2026"/>
    <s v="FS 151/01/2026"/>
    <x v="130"/>
    <s v="PlusFarm Michał Dymek"/>
    <n v="0"/>
    <s v="szt"/>
    <n v="3"/>
    <s v="szt"/>
    <n v="176"/>
    <s v="szt"/>
    <n v="58.7"/>
    <s v="PLN"/>
    <n v="63.4"/>
    <s v="PLN"/>
    <n v="176.1"/>
    <s v="PLN"/>
    <n v="190.19"/>
    <s v="PLN"/>
  </r>
  <r>
    <n v="134"/>
    <s v="WZ 150/01/2026"/>
    <s v="FS 153/01/2026"/>
    <x v="130"/>
    <s v="APTEKA RODZINNA &quot;EWA&quot;  - Alfarm"/>
    <n v="0"/>
    <s v="szt"/>
    <n v="10"/>
    <s v="szt"/>
    <n v="166"/>
    <s v="szt"/>
    <n v="58.7"/>
    <s v="PLN"/>
    <n v="63.4"/>
    <s v="PLN"/>
    <n v="587"/>
    <s v="PLN"/>
    <n v="633.96"/>
    <s v="PLN"/>
  </r>
  <r>
    <n v="135"/>
    <s v="WZ 162/01/2026"/>
    <s v="FS 165/01/2026"/>
    <x v="131"/>
    <s v="VITA Małgorzata Laskowska"/>
    <n v="0"/>
    <s v="szt"/>
    <n v="3"/>
    <s v="szt"/>
    <n v="163"/>
    <s v="szt"/>
    <n v="61.4"/>
    <s v="PLN"/>
    <n v="66.31"/>
    <s v="PLN"/>
    <n v="184.2"/>
    <s v="PLN"/>
    <n v="198.94"/>
    <s v="PLN"/>
  </r>
  <r>
    <n v="136"/>
    <s v="WZ 166/01/2026"/>
    <s v="FS 169/01/2026"/>
    <x v="131"/>
    <s v="IDALIA LUDWIKOWSCY SPÓŁKA JAWNA"/>
    <n v="0"/>
    <s v="szt"/>
    <n v="15"/>
    <s v="szt"/>
    <n v="148"/>
    <s v="szt"/>
    <n v="55.08"/>
    <s v="PLN"/>
    <n v="59.49"/>
    <s v="PLN"/>
    <n v="826.2"/>
    <s v="PLN"/>
    <n v="892.3"/>
    <s v="PLN"/>
  </r>
  <r>
    <n v="137"/>
    <s v="WZ 192/01/2026"/>
    <s v="FS 195/01/2026"/>
    <x v="132"/>
    <s v="CALENDULA B.SADZISZ-KOTOWODA, R.KOTOWODA - Alfarm"/>
    <n v="0"/>
    <s v="szt"/>
    <n v="1"/>
    <s v="szt"/>
    <n v="147"/>
    <s v="szt"/>
    <n v="61.4"/>
    <s v="PLN"/>
    <n v="66.31"/>
    <s v="PLN"/>
    <n v="61.4"/>
    <s v="PLN"/>
    <n v="66.31"/>
    <s v="PLN"/>
  </r>
  <r>
    <n v="138"/>
    <s v="WZ 193/01/2026"/>
    <s v="FS 196/01/2026"/>
    <x v="132"/>
    <s v="CORAX SPÓŁKA Z OGRANICZONĄ ODPOWIEDZIALNOŚCIĄ"/>
    <n v="0"/>
    <s v="szt"/>
    <n v="5"/>
    <s v="szt"/>
    <n v="142"/>
    <s v="szt"/>
    <n v="58.7"/>
    <s v="PLN"/>
    <n v="63.4"/>
    <s v="PLN"/>
    <n v="293.5"/>
    <s v="PLN"/>
    <n v="316.98"/>
    <s v="PLN"/>
  </r>
  <r>
    <n v="139"/>
    <s v="WZ 214/01/2026"/>
    <s v="FS 217/01/2026"/>
    <x v="133"/>
    <s v="STEFAŃCZYK SPÓŁKA JAWNA"/>
    <n v="0"/>
    <s v="szt"/>
    <n v="10"/>
    <s v="szt"/>
    <n v="132"/>
    <s v="szt"/>
    <n v="58.7"/>
    <s v="PLN"/>
    <n v="63.4"/>
    <s v="PLN"/>
    <n v="587"/>
    <s v="PLN"/>
    <n v="633.96"/>
    <s v="PLN"/>
  </r>
  <r>
    <n v="140"/>
    <s v="WZ 215/01/2026"/>
    <s v="FS 218/01/2026"/>
    <x v="133"/>
    <s v="MAREK BANAŚ MAFARM"/>
    <n v="0"/>
    <s v="szt"/>
    <n v="7"/>
    <s v="szt"/>
    <n v="125"/>
    <s v="szt"/>
    <n v="61.4"/>
    <s v="PLN"/>
    <n v="66.31"/>
    <s v="PLN"/>
    <n v="429.8"/>
    <s v="PLN"/>
    <n v="464.18"/>
    <s v="PLN"/>
  </r>
  <r>
    <n v="143"/>
    <s v="WZ 19/02/2026"/>
    <s v="FS 19/02/2026"/>
    <x v="134"/>
    <s v="DR. MAX LEKOMAT SPÓŁKA Z OGRANICZONĄ ODP"/>
    <n v="0"/>
    <s v="szt"/>
    <n v="2"/>
    <s v="szt"/>
    <n v="123"/>
    <s v="szt"/>
    <n v="58.7"/>
    <s v="PLN"/>
    <n v="63.4"/>
    <s v="PLN"/>
    <n v="117.4"/>
    <s v="PLN"/>
    <n v="126.79"/>
    <s v="PLN"/>
  </r>
  <r>
    <n v="148"/>
    <s v="WZ 41/02/2026"/>
    <s v="FS 41/02/2026"/>
    <x v="135"/>
    <s v="ANEKS SPÓŁKA Z OGRANICZONĄ ODPOWIEDZIA"/>
    <n v="0"/>
    <s v="szt"/>
    <n v="10"/>
    <s v="szt"/>
    <n v="113"/>
    <s v="szt"/>
    <n v="58.7"/>
    <s v="PLN"/>
    <n v="63.4"/>
    <s v="PLN"/>
    <n v="587"/>
    <s v="PLN"/>
    <n v="633.96"/>
    <s v="PLN"/>
  </r>
  <r>
    <n v="149"/>
    <s v="WZ 48/02/2026"/>
    <s v="FS 48/02/2026"/>
    <x v="136"/>
    <s v="Sklep Medyczny Irena Szczepaniak"/>
    <n v="0"/>
    <s v="szt"/>
    <n v="3"/>
    <s v="szt"/>
    <n v="110"/>
    <s v="szt"/>
    <n v="63.21"/>
    <s v="PLN"/>
    <n v="68.27"/>
    <s v="PLN"/>
    <n v="189.63"/>
    <s v="PLN"/>
    <n v="204.8"/>
    <s v="PLN"/>
  </r>
  <r>
    <n v="150"/>
    <s v="WZ 58/02/2026"/>
    <s v="FS 58/02/2026"/>
    <x v="137"/>
    <s v="Deborah Brown"/>
    <n v="0"/>
    <s v="szt"/>
    <n v="1"/>
    <s v="szt"/>
    <n v="109"/>
    <s v="szt"/>
    <n v="76.64"/>
    <s v="PLN"/>
    <n v="82.77"/>
    <s v="PLN"/>
    <n v="76.64"/>
    <s v="PLN"/>
    <n v="82.77"/>
    <s v="PLN"/>
  </r>
  <r>
    <n v="151"/>
    <s v="WZ 79/02/2026"/>
    <s v="FS 79/02/2026"/>
    <x v="138"/>
    <s v="Maciej Betka"/>
    <n v="0"/>
    <s v="szt"/>
    <n v="1"/>
    <s v="szt"/>
    <n v="108"/>
    <s v="szt"/>
    <n v="67.72"/>
    <s v="PLN"/>
    <n v="73.14"/>
    <s v="PLN"/>
    <n v="67.72"/>
    <s v="PLN"/>
    <n v="73.14"/>
    <s v="PLN"/>
  </r>
  <r>
    <n v="152"/>
    <s v="WZ 88/02/2026"/>
    <s v="FS 88/02/2026"/>
    <x v="138"/>
    <s v="IDALIA LUDWIKOWSCY SPÓŁKA JAWNA"/>
    <n v="0"/>
    <s v="szt"/>
    <n v="10"/>
    <s v="szt"/>
    <n v="98"/>
    <s v="szt"/>
    <n v="55.08"/>
    <s v="PLN"/>
    <n v="59.49"/>
    <s v="PLN"/>
    <n v="550.79999999999995"/>
    <s v="PLN"/>
    <n v="594.86"/>
    <s v="PLN"/>
  </r>
  <r>
    <n v="153"/>
    <s v="WZ 115/02/2026"/>
    <s v="FS 115/02/2026"/>
    <x v="139"/>
    <s v="CALENDULA B.SADZISZ-KOTOWODA, R.KOTOWODA - Alfarm"/>
    <n v="0"/>
    <s v="szt"/>
    <n v="1"/>
    <s v="szt"/>
    <n v="97"/>
    <s v="szt"/>
    <n v="61.4"/>
    <s v="PLN"/>
    <n v="66.31"/>
    <s v="PLN"/>
    <n v="61.4"/>
    <s v="PLN"/>
    <n v="66.31"/>
    <s v="PLN"/>
  </r>
  <r>
    <n v="155"/>
    <s v="WZ 156/02/2026"/>
    <s v="FS 157/02/2026"/>
    <x v="140"/>
    <s v="IDALIA LUDWIKOWSCY SPÓŁKA JAWNA"/>
    <n v="0"/>
    <s v="szt"/>
    <n v="20"/>
    <s v="szt"/>
    <n v="76"/>
    <s v="szt"/>
    <n v="55.08"/>
    <s v="PLN"/>
    <n v="59.49"/>
    <s v="PLN"/>
    <n v="1101.5999999999999"/>
    <s v="PLN"/>
    <n v="1189.73"/>
    <s v="PLN"/>
  </r>
  <r>
    <n v="156"/>
    <s v="WZ 158/02/2026"/>
    <s v="FS 159/02/2026"/>
    <x v="140"/>
    <s v="DR. MAX LEKOMAT SPÓŁKA Z OGRANICZONĄ ODP"/>
    <n v="0"/>
    <s v="szt"/>
    <n v="2"/>
    <s v="szt"/>
    <n v="74"/>
    <s v="szt"/>
    <n v="58.7"/>
    <s v="PLN"/>
    <n v="63.4"/>
    <s v="PLN"/>
    <n v="117.4"/>
    <s v="PLN"/>
    <n v="126.79"/>
    <s v="PLN"/>
  </r>
  <r>
    <n v="157"/>
    <s v="WZ 160/02/2026"/>
    <s v="FS 161/02/2026"/>
    <x v="141"/>
    <s v="X-KOM SPÓŁKA Z OGRANICZONĄ ODPOWIEDZIALNOŚCIĄ"/>
    <n v="0"/>
    <s v="szt"/>
    <n v="4"/>
    <s v="szt"/>
    <n v="70"/>
    <s v="szt"/>
    <n v="59.6"/>
    <s v="PLN"/>
    <n v="64.37"/>
    <s v="PLN"/>
    <n v="238.4"/>
    <s v="PLN"/>
    <n v="257.47000000000003"/>
    <s v="PLN"/>
  </r>
  <r>
    <n v="158"/>
    <s v="WZ 177/02/2026"/>
    <s v="FS 178/02/2026"/>
    <x v="141"/>
    <s v="APTEKA-EWA FIBICH - Alfarm"/>
    <n v="0"/>
    <s v="szt"/>
    <n v="2"/>
    <s v="szt"/>
    <n v="68"/>
    <s v="szt"/>
    <n v="61.4"/>
    <s v="PLN"/>
    <n v="66.31"/>
    <s v="PLN"/>
    <n v="122.8"/>
    <s v="PLN"/>
    <n v="132.62"/>
    <s v="PLN"/>
  </r>
  <r>
    <n v="159"/>
    <s v="WZ 189/02/2026"/>
    <s v="FS 190/02/2026"/>
    <x v="141"/>
    <s v="IDALIA LUDWIKOWSCY SPÓŁKA JAWNA"/>
    <n v="0"/>
    <s v="szt"/>
    <n v="20"/>
    <s v="szt"/>
    <n v="48"/>
    <s v="szt"/>
    <n v="55.08"/>
    <s v="PLN"/>
    <n v="59.49"/>
    <s v="PLN"/>
    <n v="1101.5999999999999"/>
    <s v="PLN"/>
    <n v="1189.73"/>
    <s v="PLN"/>
  </r>
  <r>
    <n v="160"/>
    <s v="WZ 190/02/2026"/>
    <s v="FS 191/02/2026"/>
    <x v="141"/>
    <s v="VITA Małgorzata Laskowska - Alfarm"/>
    <n v="0"/>
    <s v="szt"/>
    <n v="4"/>
    <s v="szt"/>
    <n v="44"/>
    <s v="szt"/>
    <n v="61.4"/>
    <s v="PLN"/>
    <n v="66.31"/>
    <s v="PLN"/>
    <n v="245.6"/>
    <s v="PLN"/>
    <n v="265.25"/>
    <s v="PLN"/>
  </r>
  <r>
    <n v="161"/>
    <s v="WZ 212/02/2026"/>
    <s v="FS 214/02/2026"/>
    <x v="142"/>
    <s v="IDALIA LUDWIKOWSCY SPÓŁKA JAWNA"/>
    <n v="0"/>
    <s v="szt"/>
    <n v="20"/>
    <s v="szt"/>
    <n v="24"/>
    <s v="szt"/>
    <n v="55.08"/>
    <s v="PLN"/>
    <n v="59.49"/>
    <s v="PLN"/>
    <n v="1101.5999999999999"/>
    <s v="PLN"/>
    <n v="1189.73"/>
    <s v="PLN"/>
  </r>
  <r>
    <n v="162"/>
    <s v="WZ 5/03/2026"/>
    <s v="FS 5/03/2026"/>
    <x v="143"/>
    <s v="DR. MAX LEKOMAT SPÓŁKA Z OGRANICZONĄ ODP"/>
    <n v="0"/>
    <s v="szt"/>
    <n v="2"/>
    <s v="szt"/>
    <n v="22"/>
    <s v="szt"/>
    <n v="58.7"/>
    <s v="PLN"/>
    <n v="63.4"/>
    <s v="PLN"/>
    <n v="117.4"/>
    <s v="PLN"/>
    <n v="126.79"/>
    <s v="PLN"/>
  </r>
  <r>
    <n v="165"/>
    <s v="WZ 23/03/2026"/>
    <s v="FS 24/03/2026"/>
    <x v="144"/>
    <s v="CALENDULA B.SADZISZ-KOTOWODA, R.KOTOWODA - Alfarm"/>
    <n v="0"/>
    <s v="szt"/>
    <n v="3"/>
    <s v="szt"/>
    <n v="19"/>
    <s v="szt"/>
    <n v="61.4"/>
    <s v="PLN"/>
    <n v="66.31"/>
    <s v="PLN"/>
    <n v="184.2"/>
    <s v="PLN"/>
    <n v="198.94"/>
    <s v="PLN"/>
  </r>
  <r>
    <n v="166"/>
    <s v="WZ 29/03/2026"/>
    <s v="FS 30/03/2026"/>
    <x v="145"/>
    <s v="Sklep Medyczny Irena Szczepaniak"/>
    <n v="0"/>
    <s v="szt"/>
    <n v="2"/>
    <s v="szt"/>
    <n v="17"/>
    <s v="szt"/>
    <n v="61.4"/>
    <s v="PLN"/>
    <n v="66.31"/>
    <s v="PLN"/>
    <n v="122.8"/>
    <s v="PLN"/>
    <n v="132.62"/>
    <s v="PLN"/>
  </r>
  <r>
    <n v="167"/>
    <s v="WZ 42/03/2026"/>
    <s v="FS 43/03/2026"/>
    <x v="146"/>
    <s v="AUDIOMAGIC SPÓŁKA AKCYJNA"/>
    <n v="0"/>
    <s v="szt"/>
    <n v="6"/>
    <s v="szt"/>
    <n v="11"/>
    <s v="szt"/>
    <n v="57.79"/>
    <s v="PLN"/>
    <n v="62.41"/>
    <s v="PLN"/>
    <n v="346.74"/>
    <s v="PLN"/>
    <n v="374.48"/>
    <s v="PLN"/>
  </r>
  <r>
    <n v="173"/>
    <s v="WZ 193/03/2026"/>
    <s v="FS 195/03/2026"/>
    <x v="147"/>
    <s v="DR. MAX LEKOMAT SPÓŁKA Z OGRANICZONĄ ODP"/>
    <n v="0"/>
    <s v="szt"/>
    <n v="2"/>
    <s v="szt"/>
    <n v="1508"/>
    <s v="szt"/>
    <n v="58.7"/>
    <s v="PLN"/>
    <n v="63.4"/>
    <s v="PLN"/>
    <n v="117.4"/>
    <s v="PLN"/>
    <n v="126.79"/>
    <s v="PLN"/>
  </r>
  <r>
    <n v="174"/>
    <s v="WZ 202/03/2026"/>
    <s v="FS 204/03/2026"/>
    <x v="148"/>
    <s v="AMARE Justyna Skokowska"/>
    <n v="0"/>
    <s v="szt"/>
    <n v="2"/>
    <s v="szt"/>
    <n v="1506"/>
    <s v="szt"/>
    <n v="61.4"/>
    <s v="PLN"/>
    <n v="66.31"/>
    <s v="PLN"/>
    <n v="122.8"/>
    <s v="PLN"/>
    <n v="132.62"/>
    <s v="PLN"/>
  </r>
  <r>
    <n v="175"/>
    <s v="WZ 204/03/2026"/>
    <s v="FS 206/03/2026"/>
    <x v="148"/>
    <s v="VITA Małgorzata Laskowska - Alfarm"/>
    <n v="0"/>
    <s v="szt"/>
    <n v="4"/>
    <s v="szt"/>
    <n v="1502"/>
    <s v="szt"/>
    <n v="61.4"/>
    <s v="PLN"/>
    <n v="66.31"/>
    <s v="PLN"/>
    <n v="245.6"/>
    <s v="PLN"/>
    <n v="265.25"/>
    <s v="PLN"/>
  </r>
  <r>
    <n v="176"/>
    <s v="WZ 205/03/2026"/>
    <s v="FS 207/03/2026"/>
    <x v="148"/>
    <s v="PlusFarm Michał Dymek"/>
    <n v="0"/>
    <s v="szt"/>
    <n v="10"/>
    <s v="szt"/>
    <n v="1492"/>
    <s v="szt"/>
    <n v="58.7"/>
    <s v="PLN"/>
    <n v="63.4"/>
    <s v="PLN"/>
    <n v="587"/>
    <s v="PLN"/>
    <n v="633.96"/>
    <s v="PLN"/>
  </r>
  <r>
    <n v="177"/>
    <s v="WZ 206/03/2026"/>
    <s v="FS 208/03/2026"/>
    <x v="148"/>
    <s v="IDALIA LUDWIKOWSCY SPÓŁKA JAWNA"/>
    <n v="0"/>
    <s v="szt"/>
    <n v="10"/>
    <s v="szt"/>
    <n v="1482"/>
    <s v="szt"/>
    <n v="55.08"/>
    <s v="PLN"/>
    <n v="59.49"/>
    <s v="PLN"/>
    <n v="550.79999999999995"/>
    <s v="PLN"/>
    <n v="594.86"/>
    <s v="PLN"/>
  </r>
  <r>
    <n v="178"/>
    <s v="WZ 207/03/2026"/>
    <s v="FS 209/03/2026"/>
    <x v="148"/>
    <s v="Bożena Walder"/>
    <n v="0"/>
    <s v="szt"/>
    <n v="1"/>
    <s v="szt"/>
    <n v="1481"/>
    <s v="szt"/>
    <n v="73.92"/>
    <s v="PLN"/>
    <n v="79.83"/>
    <s v="PLN"/>
    <n v="73.92"/>
    <s v="PLN"/>
    <n v="79.83"/>
    <s v="PLN"/>
  </r>
  <r>
    <n v="179"/>
    <s v="WZ 219/03/2026"/>
    <s v="FS 221/03/2026"/>
    <x v="148"/>
    <s v="ARJED S.C. APTEKA MGR FARM. ALINA JEDYNAK I S-KA"/>
    <n v="0"/>
    <s v="szt"/>
    <n v="1"/>
    <s v="szt"/>
    <n v="1480"/>
    <s v="szt"/>
    <n v="72.239999999999995"/>
    <s v="PLN"/>
    <n v="78.02"/>
    <s v="PLN"/>
    <n v="72.239999999999995"/>
    <s v="PLN"/>
    <n v="78.02"/>
    <s v="PLN"/>
  </r>
  <r>
    <n v="180"/>
    <s v="WZ 220/03/2026"/>
    <s v="FS 222/03/2026"/>
    <x v="148"/>
    <s v="AMARE Justyna Skokowska"/>
    <n v="0"/>
    <s v="szt"/>
    <n v="2"/>
    <s v="szt"/>
    <n v="1478"/>
    <s v="szt"/>
    <n v="61.4"/>
    <s v="PLN"/>
    <n v="66.31"/>
    <s v="PLN"/>
    <n v="122.8"/>
    <s v="PLN"/>
    <n v="132.62"/>
    <s v="PLN"/>
  </r>
  <r>
    <n v="183"/>
    <s v="WZ 15/04/2026"/>
    <s v="FS 15/04/2026"/>
    <x v="149"/>
    <s v="APTEKA UNIWERSYTECKA J. MARJAŃSKA B. SKOCZYLAS SPÓŁKA JAWNA - Alfarm"/>
    <n v="0"/>
    <s v="szt"/>
    <n v="5"/>
    <s v="szt"/>
    <n v="1473"/>
    <s v="szt"/>
    <n v="61.4"/>
    <s v="PLN"/>
    <n v="66.31"/>
    <s v="PLN"/>
    <n v="307"/>
    <s v="PLN"/>
    <n v="331.56"/>
    <s v="PLN"/>
  </r>
  <r>
    <n v="186"/>
    <s v="KWZ 2/04/2026"/>
    <s v="KFS 12/04/2026"/>
    <x v="150"/>
    <s v="AMARE Justyna Skokowska"/>
    <n v="2"/>
    <s v="szt"/>
    <n v="0"/>
    <s v="szt"/>
    <n v="1475"/>
    <s v="szt"/>
    <n v="61.4"/>
    <s v="PLN"/>
    <n v="66.31"/>
    <s v="PLN"/>
    <n v="-122.8"/>
    <s v="PLN"/>
    <n v="-132.62"/>
    <s v="PLN"/>
  </r>
  <r>
    <n v="188"/>
    <s v="WZ 155/04/2026"/>
    <s v="FS 156/04/2026"/>
    <x v="151"/>
    <s v="CALENDULA B.SADZISZ-KOTOWODA, R.KOTOWODA - Alfarm"/>
    <n v="0"/>
    <s v="szt"/>
    <n v="4"/>
    <s v="szt"/>
    <n v="1470"/>
    <s v="szt"/>
    <n v="61.4"/>
    <s v="PLN"/>
    <n v="66.31"/>
    <s v="PLN"/>
    <n v="245.6"/>
    <s v="PLN"/>
    <n v="265.25"/>
    <s v="PLN"/>
  </r>
  <r>
    <n v="189"/>
    <s v="WZ 179/04/2026"/>
    <s v="FS 180/04/2026"/>
    <x v="152"/>
    <s v="DR. MAX LEKOMAT SPÓŁKA Z OGRANICZONĄ ODP"/>
    <n v="0"/>
    <s v="szt"/>
    <n v="2"/>
    <s v="szt"/>
    <n v="1468"/>
    <s v="szt"/>
    <n v="58.7"/>
    <s v="PLN"/>
    <n v="63.4"/>
    <s v="PLN"/>
    <n v="117.4"/>
    <s v="PLN"/>
    <n v="126.79"/>
    <s v="PLN"/>
  </r>
  <r>
    <n v="190"/>
    <s v="WZ 184/04/2026"/>
    <s v="FS 185/04/2026"/>
    <x v="152"/>
    <s v="APC PHARMLOG SPÓŁKA Z OGRANICZONĄ ODPOWI"/>
    <n v="0"/>
    <s v="szt"/>
    <n v="2"/>
    <s v="szt"/>
    <n v="1466"/>
    <s v="szt"/>
    <n v="53.28"/>
    <s v="PLN"/>
    <n v="57.54"/>
    <s v="PLN"/>
    <n v="106.56"/>
    <s v="PLN"/>
    <n v="115.08"/>
    <s v="PLN"/>
  </r>
  <r>
    <n v="191"/>
    <s v="WZ 16/05/2026"/>
    <s v="FS 16/05/2026"/>
    <x v="153"/>
    <s v="AUDIOMAGIC SPÓŁKA AKCYJNA"/>
    <n v="0"/>
    <s v="szt"/>
    <n v="10"/>
    <s v="szt"/>
    <n v="1456"/>
    <s v="szt"/>
    <n v="57.79"/>
    <s v="PLN"/>
    <n v="62.41"/>
    <s v="PLN"/>
    <n v="577.9"/>
    <s v="PLN"/>
    <n v="624.13"/>
    <s v="PLN"/>
  </r>
  <r>
    <n v="192"/>
    <s v="WZ 39/05/2026"/>
    <s v="FS 40/05/2026"/>
    <x v="154"/>
    <s v="DR. MAX LEKOMAT SPÓŁKA Z OGRANICZONĄ ODP"/>
    <n v="0"/>
    <s v="szt"/>
    <n v="2"/>
    <s v="szt"/>
    <n v="1454"/>
    <s v="szt"/>
    <n v="58.7"/>
    <s v="PLN"/>
    <n v="63.4"/>
    <s v="PLN"/>
    <n v="117.4"/>
    <s v="PLN"/>
    <n v="126.79"/>
    <s v="PLN"/>
  </r>
  <r>
    <n v="193"/>
    <s v="WZ 94/05/2026"/>
    <s v="FS 96/05/2026"/>
    <x v="155"/>
    <s v="NOWAK JASZCZOŁT - ORTOMASTERS MED SPÓŁKA"/>
    <n v="0"/>
    <s v="szt"/>
    <n v="1"/>
    <s v="szt"/>
    <n v="1453"/>
    <s v="szt"/>
    <n v="61.4"/>
    <s v="PLN"/>
    <n v="66.31"/>
    <s v="PLN"/>
    <n v="61.4"/>
    <s v="PLN"/>
    <n v="66.31"/>
    <s v="PLN"/>
  </r>
  <r>
    <n v="194"/>
    <s v="WZ 99/05/2026"/>
    <s v="FS 101/05/2026"/>
    <x v="155"/>
    <s v="IDALIA LUDWIKOWSCY SPÓŁKA JAWNA"/>
    <n v="0"/>
    <s v="szt"/>
    <n v="15"/>
    <s v="szt"/>
    <n v="1438"/>
    <s v="szt"/>
    <n v="55.08"/>
    <s v="PLN"/>
    <n v="59.49"/>
    <s v="PLN"/>
    <n v="826.2"/>
    <s v="PLN"/>
    <n v="892.3"/>
    <s v="PLN"/>
  </r>
  <r>
    <n v="195"/>
    <s v="WZ 116/05/2026"/>
    <s v="FS 118/05/2026"/>
    <x v="156"/>
    <s v="CALENDULA B.SADZISZ-KOTOWODA, R.KOTOWODA - Alfarm"/>
    <n v="0"/>
    <s v="szt"/>
    <n v="2"/>
    <s v="szt"/>
    <n v="1436"/>
    <s v="szt"/>
    <n v="90.3"/>
    <s v="PLN"/>
    <n v="97.52"/>
    <s v="PLN"/>
    <n v="122.81"/>
    <s v="PLN"/>
    <n v="132.63"/>
    <s v="PLN"/>
  </r>
  <r>
    <n v="196"/>
    <s v="WZ 118/05/2026"/>
    <s v="FS 120/05/2026"/>
    <x v="156"/>
    <s v="CENTRUM ORTOPEDYCZNE DOMED SPÓŁKA Z OGRANICZONĄ ODPOWIEDZIALNOŚCIĄ"/>
    <n v="0"/>
    <s v="szt"/>
    <n v="20"/>
    <s v="szt"/>
    <n v="1416"/>
    <s v="szt"/>
    <n v="61.4"/>
    <s v="PLN"/>
    <n v="66.31"/>
    <s v="PLN"/>
    <n v="1228"/>
    <s v="PLN"/>
    <n v="1326.24"/>
    <s v="PLN"/>
  </r>
  <r>
    <n v="197"/>
    <s v="WZ 122/05/2026"/>
    <s v="FS 124/05/2026"/>
    <x v="156"/>
    <s v="SKLEP INTERNETOWY &quot;KOZI&quot; KAROL KOZYRA"/>
    <n v="0"/>
    <s v="szt"/>
    <n v="5"/>
    <s v="szt"/>
    <n v="1411"/>
    <s v="szt"/>
    <n v="58.7"/>
    <s v="PLN"/>
    <n v="63.4"/>
    <s v="PLN"/>
    <n v="293.5"/>
    <s v="PLN"/>
    <n v="316.98"/>
    <s v="PLN"/>
  </r>
  <r>
    <n v="199"/>
    <s v="WZ 154/05/2026"/>
    <s v="FS 156/05/2026"/>
    <x v="157"/>
    <s v="Karolina Wąsowicz"/>
    <n v="0"/>
    <s v="szt"/>
    <n v="2"/>
    <s v="szt"/>
    <n v="1410"/>
    <s v="szt"/>
    <n v="79.11"/>
    <s v="PLN"/>
    <n v="85.44"/>
    <s v="PLN"/>
    <n v="158.22"/>
    <s v="PLN"/>
    <n v="170.88"/>
    <s v="PLN"/>
  </r>
  <r>
    <n v="200"/>
    <s v="WZ 2/06/2026"/>
    <s v="FS 2/06/2026"/>
    <x v="158"/>
    <s v="DR. MAX LEKOMAT SPÓŁKA Z OGRANICZONĄ ODP"/>
    <n v="0"/>
    <s v="szt"/>
    <n v="2"/>
    <s v="szt"/>
    <n v="1408"/>
    <s v="szt"/>
    <n v="58.7"/>
    <s v="PLN"/>
    <n v="63.4"/>
    <s v="PLN"/>
    <n v="117.4"/>
    <s v="PLN"/>
    <n v="126.79"/>
    <s v="PLN"/>
  </r>
  <r>
    <n v="201"/>
    <s v="WZ 11/06/2026"/>
    <s v="FS 11/06/2026"/>
    <x v="159"/>
    <s v="PlusFarm Michał Dymek"/>
    <n v="0"/>
    <s v="szt"/>
    <n v="8"/>
    <s v="szt"/>
    <n v="1400"/>
    <s v="szt"/>
    <n v="58.7"/>
    <s v="PLN"/>
    <n v="63.4"/>
    <s v="PLN"/>
    <n v="469.6"/>
    <s v="PLN"/>
    <n v="507.17"/>
    <s v="PLN"/>
  </r>
  <r>
    <n v="202"/>
    <s v="WZ 24/06/2026"/>
    <s v="FS 24/06/2026"/>
    <x v="160"/>
    <s v="SKLEP MEDYCZNY- MAŁGORZATA SZCZEPANIAK"/>
    <n v="0"/>
    <s v="szt"/>
    <n v="2"/>
    <s v="szt"/>
    <n v="1398"/>
    <s v="szt"/>
    <n v="61.4"/>
    <s v="PLN"/>
    <n v="66.31"/>
    <s v="PLN"/>
    <n v="122.8"/>
    <s v="PLN"/>
    <n v="132.62"/>
    <s v="PLN"/>
  </r>
  <r>
    <m/>
    <m/>
    <m/>
    <x v="161"/>
    <m/>
    <m/>
    <m/>
    <m/>
    <m/>
    <m/>
    <m/>
    <m/>
    <m/>
    <m/>
    <m/>
    <m/>
    <m/>
    <m/>
    <m/>
  </r>
  <r>
    <m/>
    <m/>
    <m/>
    <x v="161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B25E0-0E7E-45E8-92F4-18846BE95D7A}" name="Tabela przestawna1" cacheId="1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2">
  <location ref="E8:F23" firstHeaderRow="1" firstDataRow="1" firstDataCol="1"/>
  <pivotFields count="21"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20"/>
    <field x="19"/>
    <field x="3"/>
  </rowFields>
  <rowItems count="15">
    <i>
      <x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t="grand">
      <x/>
    </i>
  </rowItems>
  <colItems count="1">
    <i/>
  </colItems>
  <dataFields count="1">
    <dataField name="Suma z Rozchód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allegro.pl/oferta/geske-wielofunkcyjny-masazer-pod-oczy-lifting-do-twarzy-urzadzenie-beauty-15383611939?item=15383611939" TargetMode="External"/><Relationship Id="rId1" Type="http://schemas.openxmlformats.org/officeDocument/2006/relationships/hyperlink" Target="https://allegro.pl/kategoria/urzadzenia-kosmetyczne-masazery-318168?marka=Geske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allegro.pl/oferta/geske-wielofunkcyjny-masazer-pod-oczy-lifting-do-twarzy-urzadzenie-beauty-15383611939?item=15383611939" TargetMode="External"/><Relationship Id="rId1" Type="http://schemas.openxmlformats.org/officeDocument/2006/relationships/hyperlink" Target="https://allegro.pl/kategoria/urzadzenia-kosmetyczne-masazery-318168?marka=Geske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1E05-9B12-486D-A7F1-D4DE0649DC53}">
  <dimension ref="A1:K13"/>
  <sheetViews>
    <sheetView workbookViewId="0">
      <selection activeCell="B12" sqref="B12"/>
    </sheetView>
  </sheetViews>
  <sheetFormatPr defaultRowHeight="15"/>
  <cols>
    <col min="1" max="2" width="40" customWidth="1"/>
    <col min="3" max="3" width="63.140625" customWidth="1"/>
    <col min="5" max="5" width="15.7109375" bestFit="1" customWidth="1"/>
    <col min="6" max="6" width="44" customWidth="1"/>
    <col min="7" max="7" width="39.5703125" customWidth="1"/>
    <col min="8" max="8" width="9" customWidth="1"/>
  </cols>
  <sheetData>
    <row r="1" spans="1:11" ht="91.5" customHeight="1">
      <c r="A1" s="120" t="s">
        <v>34</v>
      </c>
      <c r="B1" s="120"/>
      <c r="C1" s="120"/>
      <c r="D1" s="120"/>
      <c r="E1" s="120"/>
      <c r="F1" s="120"/>
      <c r="G1" s="120"/>
      <c r="H1" s="22"/>
    </row>
    <row r="2" spans="1:11">
      <c r="A2" s="121"/>
      <c r="B2" s="122"/>
      <c r="C2" s="122"/>
      <c r="D2" s="122"/>
      <c r="E2" s="122"/>
      <c r="F2" s="122"/>
      <c r="G2" s="123"/>
      <c r="H2" s="4"/>
    </row>
    <row r="3" spans="1:11" ht="26.25">
      <c r="A3" s="112" t="s">
        <v>27</v>
      </c>
      <c r="B3" s="112"/>
      <c r="C3" s="112"/>
      <c r="D3" s="124"/>
      <c r="E3" s="3" t="s">
        <v>26</v>
      </c>
      <c r="F3" s="3" t="s">
        <v>43</v>
      </c>
      <c r="G3" s="3" t="s">
        <v>44</v>
      </c>
      <c r="H3" s="15"/>
    </row>
    <row r="4" spans="1:11">
      <c r="A4" s="113" t="s">
        <v>23</v>
      </c>
      <c r="B4" s="163" t="s">
        <v>194</v>
      </c>
      <c r="C4" s="164" t="s">
        <v>197</v>
      </c>
      <c r="D4" s="125"/>
      <c r="E4" s="162"/>
      <c r="F4" s="162"/>
      <c r="G4" s="3"/>
      <c r="H4" s="15"/>
    </row>
    <row r="5" spans="1:11">
      <c r="A5" s="114"/>
      <c r="B5" s="163" t="s">
        <v>195</v>
      </c>
      <c r="C5" s="164" t="s">
        <v>198</v>
      </c>
      <c r="D5" s="125"/>
      <c r="E5" s="162"/>
      <c r="F5" s="162"/>
      <c r="G5" s="3"/>
      <c r="H5" s="15"/>
    </row>
    <row r="6" spans="1:11" ht="33.75" customHeight="1">
      <c r="A6" s="114"/>
      <c r="B6" s="163" t="s">
        <v>193</v>
      </c>
      <c r="C6" s="164" t="s">
        <v>199</v>
      </c>
      <c r="D6" s="125"/>
      <c r="E6" s="162"/>
      <c r="F6" s="162"/>
      <c r="G6" s="3"/>
      <c r="H6" s="15"/>
    </row>
    <row r="7" spans="1:11" ht="42.75" customHeight="1">
      <c r="A7" s="115"/>
      <c r="B7" s="164" t="s">
        <v>196</v>
      </c>
      <c r="C7" s="164" t="s">
        <v>200</v>
      </c>
      <c r="D7" s="125"/>
      <c r="E7" s="113" t="s">
        <v>16</v>
      </c>
      <c r="F7" s="116" t="s">
        <v>42</v>
      </c>
      <c r="G7" s="119" t="s">
        <v>45</v>
      </c>
      <c r="H7" s="20"/>
      <c r="K7" s="19"/>
    </row>
    <row r="8" spans="1:11" ht="127.5" customHeight="1">
      <c r="A8" s="7" t="s">
        <v>189</v>
      </c>
      <c r="B8" s="7"/>
      <c r="C8" s="10" t="s">
        <v>190</v>
      </c>
      <c r="D8" s="125"/>
      <c r="E8" s="114"/>
      <c r="F8" s="117"/>
      <c r="G8" s="119"/>
      <c r="H8" s="20"/>
      <c r="K8" s="19"/>
    </row>
    <row r="9" spans="1:11" ht="75">
      <c r="A9" s="7" t="s">
        <v>36</v>
      </c>
      <c r="B9" s="7"/>
      <c r="C9" s="50" t="s">
        <v>35</v>
      </c>
      <c r="D9" s="125"/>
      <c r="E9" s="115"/>
      <c r="F9" s="118"/>
      <c r="G9" s="119"/>
      <c r="H9" s="21"/>
    </row>
    <row r="10" spans="1:11" ht="180" customHeight="1">
      <c r="A10" s="7" t="s">
        <v>37</v>
      </c>
      <c r="B10" s="7"/>
      <c r="C10" s="10" t="s">
        <v>38</v>
      </c>
      <c r="D10" s="126"/>
      <c r="E10" s="3" t="s">
        <v>17</v>
      </c>
      <c r="F10" s="10"/>
      <c r="H10" s="21"/>
    </row>
    <row r="11" spans="1:11" ht="105">
      <c r="A11" s="7" t="s">
        <v>28</v>
      </c>
      <c r="B11" s="7"/>
      <c r="C11" s="10" t="s">
        <v>39</v>
      </c>
      <c r="E11" s="7" t="s">
        <v>24</v>
      </c>
      <c r="F11" s="1"/>
      <c r="G11" s="10" t="s">
        <v>46</v>
      </c>
    </row>
    <row r="12" spans="1:11" ht="90">
      <c r="A12" s="7" t="s">
        <v>29</v>
      </c>
      <c r="B12" s="7"/>
      <c r="C12" s="10" t="s">
        <v>40</v>
      </c>
      <c r="E12" s="7" t="s">
        <v>25</v>
      </c>
      <c r="F12" s="1"/>
      <c r="G12" s="10" t="s">
        <v>47</v>
      </c>
    </row>
    <row r="13" spans="1:11" ht="120">
      <c r="A13" s="7" t="s">
        <v>31</v>
      </c>
      <c r="B13" s="7"/>
      <c r="C13" s="10" t="s">
        <v>41</v>
      </c>
      <c r="E13" s="7" t="s">
        <v>30</v>
      </c>
      <c r="F13" s="45"/>
      <c r="G13" s="10" t="s">
        <v>48</v>
      </c>
    </row>
  </sheetData>
  <mergeCells count="8">
    <mergeCell ref="A3:C3"/>
    <mergeCell ref="E7:E9"/>
    <mergeCell ref="F7:F9"/>
    <mergeCell ref="G7:G9"/>
    <mergeCell ref="A1:G1"/>
    <mergeCell ref="A2:G2"/>
    <mergeCell ref="D3:D10"/>
    <mergeCell ref="A4:A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zoomScale="115" zoomScaleNormal="115" workbookViewId="0">
      <pane xSplit="1" ySplit="1" topLeftCell="B2" activePane="bottomRight" state="frozenSplit"/>
      <selection pane="topRight" activeCell="B1" sqref="B1"/>
      <selection pane="bottomLeft" activeCell="A3" sqref="A3"/>
      <selection pane="bottomRight" activeCell="A16" sqref="A16"/>
    </sheetView>
  </sheetViews>
  <sheetFormatPr defaultRowHeight="15"/>
  <cols>
    <col min="1" max="1" width="51" style="4" customWidth="1"/>
    <col min="2" max="2" width="27.7109375" style="4" customWidth="1"/>
    <col min="3" max="3" width="28.85546875" customWidth="1"/>
    <col min="4" max="4" width="27.7109375" customWidth="1"/>
    <col min="5" max="5" width="31.5703125" customWidth="1"/>
    <col min="6" max="6" width="28.140625" customWidth="1"/>
    <col min="7" max="7" width="30.140625" customWidth="1"/>
    <col min="8" max="8" width="30.5703125" customWidth="1"/>
    <col min="9" max="9" width="30.85546875" customWidth="1"/>
    <col min="10" max="10" width="27.85546875" customWidth="1"/>
    <col min="11" max="11" width="30.42578125" customWidth="1"/>
    <col min="12" max="12" width="29" customWidth="1"/>
  </cols>
  <sheetData>
    <row r="1" spans="1:12" ht="146.25" customHeight="1">
      <c r="A1" s="25" t="s">
        <v>9</v>
      </c>
      <c r="B1" s="26"/>
      <c r="C1" s="27"/>
      <c r="D1" s="18"/>
      <c r="E1" s="26"/>
      <c r="F1" s="27"/>
      <c r="G1" s="27"/>
      <c r="H1" s="27"/>
      <c r="I1" s="27"/>
      <c r="J1" s="9"/>
      <c r="K1" s="13"/>
      <c r="L1" s="1"/>
    </row>
    <row r="2" spans="1:12" ht="15.75">
      <c r="A2" s="25" t="s">
        <v>8</v>
      </c>
      <c r="B2" s="27" t="s">
        <v>10</v>
      </c>
      <c r="C2" s="27"/>
      <c r="D2" s="18"/>
      <c r="E2" s="27"/>
      <c r="F2" s="27"/>
      <c r="G2" s="27"/>
      <c r="H2" s="27"/>
      <c r="J2" s="23"/>
      <c r="K2" s="23"/>
      <c r="L2" s="23"/>
    </row>
    <row r="3" spans="1:12" ht="75">
      <c r="A3" s="25" t="s">
        <v>7</v>
      </c>
      <c r="B3" s="28" t="s">
        <v>20</v>
      </c>
      <c r="C3" s="28"/>
      <c r="D3" s="28"/>
      <c r="E3" s="28"/>
      <c r="F3" s="28"/>
      <c r="G3" s="28"/>
      <c r="H3" s="28"/>
      <c r="J3" s="39"/>
      <c r="K3" s="39"/>
      <c r="L3" s="38"/>
    </row>
    <row r="4" spans="1:12" ht="15.75">
      <c r="A4" s="25" t="s">
        <v>15</v>
      </c>
      <c r="B4" s="31"/>
      <c r="C4" s="30"/>
      <c r="D4" s="18"/>
      <c r="E4" s="31"/>
      <c r="F4" s="31"/>
      <c r="G4" s="31"/>
      <c r="H4" s="31"/>
      <c r="J4" s="16"/>
      <c r="K4" s="16"/>
      <c r="L4" s="14"/>
    </row>
    <row r="5" spans="1:12" ht="15.75">
      <c r="A5" s="25" t="s">
        <v>6</v>
      </c>
      <c r="B5" s="32" t="s">
        <v>18</v>
      </c>
      <c r="C5" s="32"/>
      <c r="D5" s="32"/>
      <c r="E5" s="32"/>
      <c r="F5" s="32"/>
      <c r="G5" s="32"/>
      <c r="H5" s="32"/>
      <c r="J5" s="44"/>
      <c r="K5" s="44"/>
      <c r="L5" s="27"/>
    </row>
    <row r="6" spans="1:12" ht="94.5">
      <c r="A6" s="25" t="s">
        <v>5</v>
      </c>
      <c r="B6" s="32" t="s">
        <v>21</v>
      </c>
      <c r="C6" s="32"/>
      <c r="D6" s="32"/>
      <c r="E6" s="32"/>
      <c r="F6" s="32"/>
      <c r="G6" s="32"/>
      <c r="H6" s="32"/>
      <c r="J6" s="32"/>
      <c r="K6" s="29"/>
      <c r="L6" s="29"/>
    </row>
    <row r="7" spans="1:12" ht="15.75">
      <c r="A7" s="25" t="s">
        <v>4</v>
      </c>
      <c r="B7" s="33">
        <v>159</v>
      </c>
      <c r="C7" s="33"/>
      <c r="D7" s="24"/>
      <c r="E7" s="33"/>
      <c r="F7" s="17"/>
      <c r="G7" s="33"/>
      <c r="H7" s="33"/>
      <c r="J7" s="33"/>
      <c r="K7" s="33"/>
      <c r="L7" s="33"/>
    </row>
    <row r="8" spans="1:12" ht="15.75">
      <c r="A8" s="25" t="s">
        <v>3</v>
      </c>
      <c r="B8" s="27">
        <v>1</v>
      </c>
      <c r="C8" s="27"/>
      <c r="D8" s="27"/>
      <c r="E8" s="27"/>
      <c r="F8" s="27"/>
      <c r="G8" s="34"/>
      <c r="H8" s="27"/>
      <c r="J8" s="27"/>
      <c r="K8" s="27"/>
      <c r="L8" s="27"/>
    </row>
    <row r="9" spans="1:12" ht="15.75">
      <c r="A9" s="25" t="s">
        <v>2</v>
      </c>
      <c r="B9" s="27">
        <v>159</v>
      </c>
      <c r="C9" s="17"/>
      <c r="D9" s="17"/>
      <c r="E9" s="17"/>
      <c r="F9" s="17"/>
      <c r="G9" s="27"/>
      <c r="H9" s="27"/>
      <c r="J9" s="27"/>
      <c r="K9" s="27"/>
      <c r="L9" s="27"/>
    </row>
    <row r="10" spans="1:12" ht="15.75">
      <c r="A10" s="25" t="s">
        <v>1</v>
      </c>
      <c r="B10" s="36">
        <v>202.96</v>
      </c>
      <c r="C10" s="17"/>
      <c r="D10" s="17"/>
      <c r="E10" s="17"/>
      <c r="F10" s="17"/>
      <c r="G10" s="35"/>
      <c r="H10" s="36"/>
      <c r="J10" s="27"/>
      <c r="K10" s="27"/>
      <c r="L10" s="27"/>
    </row>
    <row r="11" spans="1:12" ht="15.75">
      <c r="A11" s="25" t="s">
        <v>0</v>
      </c>
      <c r="B11" s="34">
        <v>11</v>
      </c>
      <c r="C11" s="34"/>
      <c r="D11" s="26"/>
      <c r="E11" s="27"/>
      <c r="F11" s="34"/>
      <c r="G11" s="34"/>
      <c r="H11" s="34"/>
      <c r="J11" s="27"/>
      <c r="K11" s="27"/>
      <c r="L11" s="27"/>
    </row>
    <row r="12" spans="1:12" ht="15.75">
      <c r="A12" s="25" t="s">
        <v>19</v>
      </c>
      <c r="B12" s="34">
        <v>2232.5300000000002</v>
      </c>
      <c r="C12" s="17"/>
      <c r="D12" s="17"/>
      <c r="E12" s="17"/>
      <c r="F12" s="17"/>
      <c r="G12" s="34"/>
      <c r="H12" s="34"/>
      <c r="J12" s="27"/>
      <c r="K12" s="27"/>
      <c r="L12" s="27"/>
    </row>
    <row r="13" spans="1:12" ht="63">
      <c r="A13" s="74" t="s">
        <v>185</v>
      </c>
      <c r="B13" s="31" t="s">
        <v>22</v>
      </c>
      <c r="C13" s="30"/>
      <c r="D13" s="30"/>
      <c r="E13" s="31"/>
      <c r="F13" s="31"/>
      <c r="G13" s="31"/>
      <c r="H13" s="31"/>
      <c r="J13" s="31"/>
      <c r="K13" s="31"/>
      <c r="L13" s="27"/>
    </row>
    <row r="14" spans="1:12" ht="50.25" customHeight="1">
      <c r="A14" s="37" t="s">
        <v>201</v>
      </c>
      <c r="B14" s="27"/>
      <c r="C14" s="27"/>
      <c r="D14" s="27"/>
      <c r="E14" s="27"/>
      <c r="F14" s="27"/>
      <c r="G14" s="27"/>
      <c r="H14" s="27"/>
      <c r="J14" s="27"/>
      <c r="K14" s="27"/>
      <c r="L14" s="27"/>
    </row>
    <row r="15" spans="1:12" ht="15.75">
      <c r="A15" s="37"/>
      <c r="B15" s="27"/>
      <c r="C15" s="29"/>
      <c r="D15" s="27"/>
      <c r="E15" s="27"/>
      <c r="F15" s="27"/>
      <c r="G15" s="29"/>
      <c r="H15" s="29"/>
      <c r="J15" s="27"/>
      <c r="K15" s="27"/>
      <c r="L15" s="27"/>
    </row>
    <row r="16" spans="1:12" ht="15.75">
      <c r="A16" s="37"/>
      <c r="B16" s="27"/>
      <c r="C16" s="29"/>
      <c r="D16" s="17"/>
      <c r="E16" s="27"/>
      <c r="F16" s="27"/>
      <c r="G16" s="27"/>
      <c r="H16" s="27"/>
      <c r="J16" s="27"/>
      <c r="K16" s="27"/>
      <c r="L16" s="27"/>
    </row>
    <row r="17" spans="1:12" ht="15.75">
      <c r="A17" s="37"/>
      <c r="B17" s="29"/>
      <c r="C17" s="29"/>
      <c r="D17" s="30"/>
      <c r="E17" s="27"/>
      <c r="F17" s="29"/>
      <c r="G17" s="29"/>
      <c r="H17" s="29"/>
      <c r="J17" s="27"/>
      <c r="K17" s="27"/>
      <c r="L17" s="27"/>
    </row>
    <row r="18" spans="1:12" ht="15.75">
      <c r="A18" s="37"/>
      <c r="B18" s="29"/>
      <c r="C18" s="29"/>
      <c r="D18" s="29"/>
      <c r="E18" s="27"/>
      <c r="F18" s="29"/>
      <c r="G18" s="29"/>
      <c r="H18" s="29"/>
      <c r="J18" s="27"/>
      <c r="K18" s="27"/>
      <c r="L18" s="27"/>
    </row>
    <row r="19" spans="1:12" ht="15.75">
      <c r="A19" s="17"/>
      <c r="B19" s="29"/>
      <c r="C19" s="17"/>
      <c r="D19" s="29"/>
      <c r="E19" s="27"/>
      <c r="F19" s="27"/>
      <c r="G19" s="27"/>
      <c r="H19" s="27"/>
      <c r="J19" s="27"/>
      <c r="K19" s="27"/>
      <c r="L19" s="27"/>
    </row>
    <row r="20" spans="1:12" ht="15.75">
      <c r="A20" s="17"/>
      <c r="B20" s="27"/>
      <c r="C20" s="17"/>
      <c r="D20" s="17"/>
      <c r="E20" s="27"/>
      <c r="F20" s="27"/>
      <c r="G20" s="27"/>
      <c r="H20" s="27"/>
      <c r="J20" s="27"/>
      <c r="K20" s="27"/>
      <c r="L20" s="27"/>
    </row>
    <row r="21" spans="1:12" ht="15.75">
      <c r="A21" s="37"/>
      <c r="B21" s="27"/>
      <c r="C21" s="29"/>
      <c r="D21" s="29"/>
      <c r="E21" s="27"/>
      <c r="F21" s="29"/>
      <c r="G21" s="29"/>
      <c r="H21" s="29"/>
      <c r="J21" s="27"/>
      <c r="K21" s="27"/>
      <c r="L21" s="27"/>
    </row>
    <row r="22" spans="1:12" ht="15.75">
      <c r="A22" s="25"/>
      <c r="B22" s="31"/>
      <c r="C22" s="31"/>
      <c r="D22" s="17"/>
      <c r="E22" s="17"/>
      <c r="F22" s="27"/>
      <c r="G22" s="31"/>
      <c r="H22" s="31"/>
      <c r="J22" s="27"/>
      <c r="K22" s="27"/>
      <c r="L22" s="31"/>
    </row>
    <row r="23" spans="1:12" ht="15.75">
      <c r="A23" s="25"/>
      <c r="B23" s="29"/>
      <c r="C23" s="27"/>
      <c r="D23" s="29"/>
      <c r="E23" s="27"/>
      <c r="F23" s="29"/>
      <c r="G23" s="29"/>
      <c r="H23" s="29"/>
      <c r="J23" s="27"/>
      <c r="K23" s="27"/>
      <c r="L23" s="27"/>
    </row>
    <row r="24" spans="1:12" ht="15.75">
      <c r="A24" s="25"/>
      <c r="B24" s="29"/>
      <c r="C24" s="29"/>
      <c r="D24" s="29"/>
      <c r="E24" s="29"/>
      <c r="F24" s="29"/>
      <c r="G24" s="29"/>
      <c r="H24" s="29"/>
      <c r="J24" s="29"/>
      <c r="K24" s="27"/>
      <c r="L24" s="29"/>
    </row>
    <row r="25" spans="1:12" ht="15.75">
      <c r="A25" s="25"/>
      <c r="B25" s="42"/>
      <c r="C25" s="29"/>
      <c r="D25" s="29"/>
      <c r="E25" s="42"/>
      <c r="F25" s="29"/>
      <c r="G25" s="29"/>
      <c r="H25" s="29"/>
      <c r="I25" s="42"/>
      <c r="J25" s="42"/>
      <c r="K25" s="27"/>
      <c r="L25" s="27"/>
    </row>
    <row r="26" spans="1:12">
      <c r="A26" s="6"/>
      <c r="C26" s="5"/>
      <c r="D26" s="5"/>
      <c r="F26" s="5"/>
      <c r="G26" s="5"/>
      <c r="H26" s="5"/>
      <c r="I26" s="5"/>
    </row>
    <row r="27" spans="1:12">
      <c r="C27" s="12"/>
      <c r="F27" s="5"/>
      <c r="G27" s="5"/>
      <c r="H27" s="5"/>
      <c r="I27" s="5"/>
    </row>
  </sheetData>
  <conditionalFormatting sqref="J8:XFD8 A8:H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5" r:id="rId1" tooltip="filtruj po parametrze" display="https://allegro.pl/kategoria/urzadzenia-kosmetyczne-masazery-318168?marka=Geske" xr:uid="{6991DE8C-BB1F-47EC-9480-0B7DE11A217E}"/>
    <hyperlink ref="B6" r:id="rId2" xr:uid="{221F580B-5151-4B89-A669-CE0AC69438E9}"/>
  </hyperlinks>
  <pageMargins left="0.7" right="0.7" top="0.75" bottom="0.75" header="0.3" footer="0.3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ECDB-21E8-4520-A953-70391EF4C4CA}">
  <dimension ref="A1:T41"/>
  <sheetViews>
    <sheetView zoomScaleNormal="100" workbookViewId="0">
      <selection activeCell="A13" sqref="A13"/>
    </sheetView>
  </sheetViews>
  <sheetFormatPr defaultRowHeight="15"/>
  <cols>
    <col min="1" max="1" width="33.140625" style="52" bestFit="1" customWidth="1"/>
    <col min="2" max="2" width="11" style="52" bestFit="1" customWidth="1"/>
    <col min="3" max="3" width="12" style="52" bestFit="1" customWidth="1"/>
    <col min="4" max="4" width="9.140625" style="52"/>
    <col min="5" max="5" width="20" style="52" customWidth="1"/>
    <col min="6" max="6" width="11.85546875" style="52" bestFit="1" customWidth="1"/>
    <col min="8" max="16384" width="9.140625" style="52"/>
  </cols>
  <sheetData>
    <row r="1" spans="1:20" ht="18.75">
      <c r="A1" s="134" t="s">
        <v>78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</row>
    <row r="2" spans="1:20" ht="120" customHeight="1">
      <c r="A2" s="130" t="s">
        <v>65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</row>
    <row r="3" spans="1:20" ht="33.75" customHeight="1">
      <c r="A3" s="132" t="s">
        <v>118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</row>
    <row r="4" spans="1:20" ht="36.75" customHeight="1">
      <c r="A4" s="127" t="s">
        <v>56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</row>
    <row r="5" spans="1:20" ht="37.5" customHeight="1">
      <c r="A5" s="56" t="s">
        <v>119</v>
      </c>
      <c r="B5" s="56" t="s">
        <v>54</v>
      </c>
      <c r="C5" s="56" t="s">
        <v>55</v>
      </c>
      <c r="D5" s="56" t="s">
        <v>32</v>
      </c>
      <c r="E5" s="56" t="s">
        <v>136</v>
      </c>
      <c r="F5" s="56"/>
      <c r="G5" s="52"/>
    </row>
    <row r="6" spans="1:20">
      <c r="A6" s="51" t="s">
        <v>49</v>
      </c>
      <c r="B6" s="51" t="s">
        <v>33</v>
      </c>
      <c r="C6" s="51" t="s">
        <v>33</v>
      </c>
      <c r="D6" s="51"/>
      <c r="E6" s="51"/>
      <c r="F6" s="51"/>
      <c r="G6" s="52"/>
    </row>
    <row r="7" spans="1:20">
      <c r="A7" s="53" t="s">
        <v>50</v>
      </c>
      <c r="B7" s="53"/>
      <c r="C7" s="53"/>
      <c r="D7" s="53" t="s">
        <v>33</v>
      </c>
      <c r="E7" s="53"/>
      <c r="F7" s="53"/>
      <c r="G7" s="52"/>
    </row>
    <row r="8" spans="1:20">
      <c r="A8" s="54" t="s">
        <v>51</v>
      </c>
      <c r="B8" s="51" t="s">
        <v>33</v>
      </c>
      <c r="C8" s="51" t="s">
        <v>33</v>
      </c>
      <c r="D8" s="51"/>
      <c r="E8" s="51"/>
      <c r="F8" s="51"/>
      <c r="G8" s="52"/>
    </row>
    <row r="9" spans="1:20">
      <c r="A9" s="53" t="s">
        <v>52</v>
      </c>
      <c r="B9" s="53"/>
      <c r="C9" s="53"/>
      <c r="D9" s="53" t="s">
        <v>33</v>
      </c>
      <c r="E9" s="53"/>
      <c r="F9" s="53"/>
      <c r="G9" s="52"/>
    </row>
    <row r="10" spans="1:20">
      <c r="A10" s="51" t="s">
        <v>53</v>
      </c>
      <c r="B10" s="51" t="s">
        <v>33</v>
      </c>
      <c r="C10" s="51"/>
      <c r="D10" s="51"/>
      <c r="E10" s="51"/>
      <c r="F10" s="51"/>
      <c r="G10" s="52"/>
    </row>
    <row r="11" spans="1:20">
      <c r="A11" s="55"/>
      <c r="B11" s="55"/>
      <c r="C11" s="55"/>
      <c r="D11" s="55"/>
      <c r="E11" s="55"/>
      <c r="F11" s="55"/>
      <c r="G11" s="52"/>
    </row>
    <row r="12" spans="1:20" ht="30">
      <c r="A12" s="110" t="s">
        <v>187</v>
      </c>
      <c r="B12" s="55"/>
      <c r="C12" s="55"/>
      <c r="D12" s="55"/>
      <c r="E12" s="55"/>
      <c r="F12" s="55"/>
      <c r="G12" s="52"/>
    </row>
    <row r="13" spans="1:20">
      <c r="A13" s="111" t="s">
        <v>188</v>
      </c>
      <c r="G13" s="52"/>
    </row>
    <row r="14" spans="1:20">
      <c r="A14" s="111"/>
      <c r="G14" s="52"/>
    </row>
    <row r="15" spans="1:20" ht="18.75">
      <c r="A15" s="135" t="s">
        <v>77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</row>
    <row r="16" spans="1:20" ht="18.75">
      <c r="A16" s="77" t="s">
        <v>132</v>
      </c>
      <c r="G16" s="52"/>
    </row>
    <row r="17" spans="1:7">
      <c r="A17" s="52" t="s">
        <v>134</v>
      </c>
      <c r="G17" s="52"/>
    </row>
    <row r="18" spans="1:7">
      <c r="A18" s="76" t="s">
        <v>133</v>
      </c>
      <c r="G18" s="52"/>
    </row>
    <row r="19" spans="1:7">
      <c r="A19" s="76" t="s">
        <v>135</v>
      </c>
      <c r="G19" s="52"/>
    </row>
    <row r="20" spans="1:7">
      <c r="A20" s="76"/>
      <c r="G20" s="52"/>
    </row>
    <row r="21" spans="1:7" ht="18.75">
      <c r="A21" s="77" t="s">
        <v>120</v>
      </c>
      <c r="G21" s="52"/>
    </row>
    <row r="22" spans="1:7">
      <c r="A22" s="52" t="s">
        <v>131</v>
      </c>
      <c r="G22" s="52"/>
    </row>
    <row r="23" spans="1:7">
      <c r="A23" s="52" t="s">
        <v>121</v>
      </c>
      <c r="G23" s="52"/>
    </row>
    <row r="24" spans="1:7">
      <c r="A24" s="75" t="s">
        <v>122</v>
      </c>
      <c r="G24" s="52"/>
    </row>
    <row r="25" spans="1:7">
      <c r="A25" s="76" t="s">
        <v>123</v>
      </c>
      <c r="G25" s="52"/>
    </row>
    <row r="26" spans="1:7">
      <c r="A26" s="76" t="s">
        <v>124</v>
      </c>
      <c r="G26" s="52"/>
    </row>
    <row r="27" spans="1:7">
      <c r="A27" s="76" t="s">
        <v>125</v>
      </c>
      <c r="G27" s="52"/>
    </row>
    <row r="28" spans="1:7">
      <c r="A28" s="76" t="s">
        <v>126</v>
      </c>
      <c r="G28" s="52"/>
    </row>
    <row r="29" spans="1:7">
      <c r="A29" s="76" t="s">
        <v>127</v>
      </c>
      <c r="G29" s="52"/>
    </row>
    <row r="30" spans="1:7">
      <c r="A30" s="52" t="s">
        <v>128</v>
      </c>
      <c r="G30" s="52"/>
    </row>
    <row r="31" spans="1:7">
      <c r="A31" s="75" t="s">
        <v>129</v>
      </c>
      <c r="G31" s="52"/>
    </row>
    <row r="32" spans="1:7">
      <c r="A32" s="76" t="s">
        <v>130</v>
      </c>
      <c r="G32" s="52"/>
    </row>
    <row r="34" spans="1:1">
      <c r="A34" s="75" t="s">
        <v>137</v>
      </c>
    </row>
    <row r="35" spans="1:1">
      <c r="A35" s="52" t="s">
        <v>138</v>
      </c>
    </row>
    <row r="36" spans="1:1">
      <c r="A36" s="52" t="s">
        <v>139</v>
      </c>
    </row>
    <row r="38" spans="1:1" ht="18.75">
      <c r="A38" s="77" t="s">
        <v>140</v>
      </c>
    </row>
    <row r="39" spans="1:1">
      <c r="A39" s="52" t="s">
        <v>141</v>
      </c>
    </row>
    <row r="40" spans="1:1">
      <c r="A40" s="52" t="s">
        <v>142</v>
      </c>
    </row>
    <row r="41" spans="1:1">
      <c r="A41" s="75" t="s">
        <v>143</v>
      </c>
    </row>
  </sheetData>
  <mergeCells count="5">
    <mergeCell ref="A4:L4"/>
    <mergeCell ref="A2:L2"/>
    <mergeCell ref="A3:L3"/>
    <mergeCell ref="A1:T1"/>
    <mergeCell ref="A15:T1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17667-5EAD-468E-BBD6-30E95688AE37}">
  <dimension ref="A1:N39"/>
  <sheetViews>
    <sheetView workbookViewId="0">
      <selection activeCell="A18" sqref="A18:C19"/>
    </sheetView>
  </sheetViews>
  <sheetFormatPr defaultRowHeight="15"/>
  <sheetData>
    <row r="1" spans="1:14">
      <c r="A1" s="137" t="s">
        <v>57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4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</row>
    <row r="3" spans="1:14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</row>
    <row r="4" spans="1:14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</row>
    <row r="5" spans="1:14" ht="15" customHeight="1">
      <c r="A5" s="138" t="s">
        <v>61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</row>
    <row r="6" spans="1:14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</row>
    <row r="7" spans="1:14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</row>
    <row r="8" spans="1:14" ht="15" customHeight="1">
      <c r="A8" s="139" t="s">
        <v>60</v>
      </c>
      <c r="B8" s="139"/>
      <c r="C8" s="139"/>
      <c r="D8" s="139" t="s">
        <v>59</v>
      </c>
      <c r="E8" s="139"/>
      <c r="F8" s="139"/>
      <c r="G8" s="139"/>
      <c r="H8" s="139" t="s">
        <v>58</v>
      </c>
      <c r="I8" s="139"/>
      <c r="J8" s="139"/>
      <c r="K8" s="139"/>
      <c r="L8" s="139"/>
      <c r="M8" s="139"/>
      <c r="N8" s="55"/>
    </row>
    <row r="9" spans="1:14">
      <c r="A9" s="139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</row>
    <row r="10" spans="1:14" ht="15" customHeight="1">
      <c r="A10" s="139" t="s">
        <v>62</v>
      </c>
      <c r="B10" s="139"/>
      <c r="C10" s="139"/>
      <c r="D10" s="139" t="s">
        <v>63</v>
      </c>
      <c r="E10" s="139"/>
      <c r="F10" s="139"/>
      <c r="G10" s="139"/>
      <c r="H10" s="139" t="s">
        <v>64</v>
      </c>
      <c r="I10" s="139"/>
      <c r="J10" s="139"/>
      <c r="K10" s="139"/>
      <c r="L10" s="139"/>
      <c r="M10" s="139"/>
    </row>
    <row r="11" spans="1:14">
      <c r="A11" s="139"/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</row>
    <row r="12" spans="1:14">
      <c r="A12" s="139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</row>
    <row r="13" spans="1:14">
      <c r="A13" s="139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</row>
    <row r="14" spans="1:14">
      <c r="A14" s="139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</row>
    <row r="15" spans="1:14">
      <c r="A15" s="139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</row>
    <row r="16" spans="1:14">
      <c r="A16" s="139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</row>
    <row r="17" spans="1:13">
      <c r="A17" s="139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</row>
    <row r="18" spans="1:13">
      <c r="A18" s="139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</row>
    <row r="19" spans="1:13">
      <c r="A19" s="139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</row>
    <row r="20" spans="1:13">
      <c r="A20" s="139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</row>
    <row r="21" spans="1:13">
      <c r="A21" s="139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</row>
    <row r="22" spans="1:13">
      <c r="A22" s="139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</row>
    <row r="23" spans="1:13">
      <c r="A23" s="139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3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</row>
    <row r="25" spans="1:13">
      <c r="A25" s="139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</row>
    <row r="26" spans="1:13">
      <c r="A26" s="139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</row>
    <row r="27" spans="1:13">
      <c r="A27" s="139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</row>
    <row r="28" spans="1:13">
      <c r="A28" s="139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</row>
    <row r="29" spans="1:13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</row>
    <row r="30" spans="1:13">
      <c r="A30" s="139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</row>
    <row r="31" spans="1:13">
      <c r="A31" s="13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</row>
    <row r="32" spans="1:13">
      <c r="A32" s="139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</row>
    <row r="33" spans="1:13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3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</row>
    <row r="35" spans="1:13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</row>
    <row r="36" spans="1:13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</row>
    <row r="37" spans="1:13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</row>
    <row r="38" spans="1:13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</row>
    <row r="39" spans="1:13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</row>
  </sheetData>
  <mergeCells count="50">
    <mergeCell ref="H38:M39"/>
    <mergeCell ref="H10:M11"/>
    <mergeCell ref="H8:M9"/>
    <mergeCell ref="H12:M13"/>
    <mergeCell ref="H14:M15"/>
    <mergeCell ref="H16:M17"/>
    <mergeCell ref="H18:M19"/>
    <mergeCell ref="H20:M21"/>
    <mergeCell ref="H22:M23"/>
    <mergeCell ref="H24:M25"/>
    <mergeCell ref="H26:M27"/>
    <mergeCell ref="H28:M29"/>
    <mergeCell ref="H30:M31"/>
    <mergeCell ref="H32:M33"/>
    <mergeCell ref="H34:M35"/>
    <mergeCell ref="H36:M37"/>
    <mergeCell ref="A36:C37"/>
    <mergeCell ref="D36:G37"/>
    <mergeCell ref="A38:C39"/>
    <mergeCell ref="D38:G39"/>
    <mergeCell ref="A30:C31"/>
    <mergeCell ref="D30:G31"/>
    <mergeCell ref="A32:C33"/>
    <mergeCell ref="D32:G33"/>
    <mergeCell ref="A34:C35"/>
    <mergeCell ref="D34:G35"/>
    <mergeCell ref="A24:C25"/>
    <mergeCell ref="D24:G25"/>
    <mergeCell ref="A26:C27"/>
    <mergeCell ref="D26:G27"/>
    <mergeCell ref="A28:C29"/>
    <mergeCell ref="D28:G29"/>
    <mergeCell ref="A18:C19"/>
    <mergeCell ref="D18:G19"/>
    <mergeCell ref="A20:C21"/>
    <mergeCell ref="D20:G21"/>
    <mergeCell ref="A22:C23"/>
    <mergeCell ref="D22:G23"/>
    <mergeCell ref="A12:C13"/>
    <mergeCell ref="D12:G13"/>
    <mergeCell ref="A14:C15"/>
    <mergeCell ref="D14:G15"/>
    <mergeCell ref="A16:C17"/>
    <mergeCell ref="D16:G17"/>
    <mergeCell ref="A1:N4"/>
    <mergeCell ref="A5:N7"/>
    <mergeCell ref="A8:C9"/>
    <mergeCell ref="D8:G9"/>
    <mergeCell ref="A10:C11"/>
    <mergeCell ref="D10:G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B754-6368-4B4A-AFE5-F34F398809E3}">
  <dimension ref="A1:L40"/>
  <sheetViews>
    <sheetView workbookViewId="0">
      <selection activeCell="K7" sqref="K7"/>
    </sheetView>
  </sheetViews>
  <sheetFormatPr defaultRowHeight="15.75"/>
  <cols>
    <col min="1" max="1" width="43.140625" style="47" bestFit="1" customWidth="1"/>
    <col min="2" max="2" width="24.140625" style="47" customWidth="1"/>
    <col min="3" max="3" width="22.140625" style="47" customWidth="1"/>
    <col min="4" max="4" width="46.42578125" style="47" customWidth="1"/>
    <col min="5" max="5" width="21" style="47" customWidth="1"/>
    <col min="6" max="6" width="26.5703125" style="47" customWidth="1"/>
    <col min="7" max="7" width="9.140625" style="47"/>
    <col min="8" max="8" width="47" style="47" customWidth="1"/>
    <col min="9" max="9" width="20.85546875" style="47" customWidth="1"/>
    <col min="10" max="10" width="9.140625" style="47"/>
    <col min="11" max="11" width="88.28515625" style="47" customWidth="1"/>
    <col min="12" max="12" width="54.42578125" style="47" customWidth="1"/>
    <col min="13" max="16384" width="9.140625" style="47"/>
  </cols>
  <sheetData>
    <row r="1" spans="1:12" ht="18.75">
      <c r="A1" s="142" t="s">
        <v>78</v>
      </c>
      <c r="B1" s="142"/>
      <c r="C1" s="142"/>
      <c r="D1" s="142"/>
      <c r="E1" s="142"/>
      <c r="F1" s="142"/>
      <c r="G1" s="142"/>
      <c r="H1" s="142"/>
      <c r="I1" s="142"/>
      <c r="J1" s="67"/>
      <c r="K1" s="67"/>
      <c r="L1" s="67"/>
    </row>
    <row r="3" spans="1:12">
      <c r="A3" s="140" t="s">
        <v>67</v>
      </c>
      <c r="B3" s="140"/>
      <c r="D3" s="143" t="s">
        <v>68</v>
      </c>
      <c r="E3" s="144"/>
      <c r="F3" s="145"/>
      <c r="H3" s="146" t="s">
        <v>116</v>
      </c>
      <c r="I3" s="146"/>
      <c r="J3" s="62" t="s">
        <v>79</v>
      </c>
      <c r="K3" s="140" t="s">
        <v>69</v>
      </c>
      <c r="L3" s="140"/>
    </row>
    <row r="4" spans="1:12" ht="53.25" customHeight="1">
      <c r="A4" s="63" t="s">
        <v>66</v>
      </c>
      <c r="B4" s="63" t="s">
        <v>75</v>
      </c>
      <c r="D4" s="63" t="s">
        <v>66</v>
      </c>
      <c r="E4" s="63" t="s">
        <v>73</v>
      </c>
      <c r="F4" s="64" t="s">
        <v>74</v>
      </c>
      <c r="H4" s="63" t="s">
        <v>66</v>
      </c>
      <c r="I4" s="65" t="s">
        <v>76</v>
      </c>
      <c r="K4" s="66" t="s">
        <v>80</v>
      </c>
      <c r="L4" s="66" t="s">
        <v>81</v>
      </c>
    </row>
    <row r="5" spans="1:12" ht="31.5">
      <c r="A5" s="72" t="s">
        <v>114</v>
      </c>
      <c r="B5" s="31"/>
      <c r="D5" s="41"/>
      <c r="E5" s="41"/>
      <c r="F5" s="41"/>
      <c r="H5" s="41"/>
      <c r="I5" s="41"/>
      <c r="K5" s="41" t="s">
        <v>70</v>
      </c>
      <c r="L5" s="41"/>
    </row>
    <row r="6" spans="1:12" ht="47.25">
      <c r="A6" s="37"/>
      <c r="B6" s="29"/>
      <c r="D6" s="41"/>
      <c r="E6" s="41"/>
      <c r="F6" s="41"/>
      <c r="H6" s="41"/>
      <c r="I6" s="41"/>
      <c r="K6" s="43" t="s">
        <v>171</v>
      </c>
      <c r="L6" s="41"/>
    </row>
    <row r="7" spans="1:12" ht="31.5">
      <c r="A7" s="37"/>
      <c r="B7" s="29"/>
      <c r="D7" s="43"/>
      <c r="E7" s="41"/>
      <c r="F7" s="41"/>
      <c r="H7" s="43"/>
      <c r="I7" s="41"/>
      <c r="K7" s="43" t="s">
        <v>72</v>
      </c>
      <c r="L7" s="41"/>
    </row>
    <row r="8" spans="1:12" ht="47.25">
      <c r="A8" s="49"/>
      <c r="B8" s="46"/>
      <c r="D8" s="41"/>
      <c r="E8" s="41"/>
      <c r="F8" s="41"/>
      <c r="H8" s="41"/>
      <c r="I8" s="41"/>
      <c r="K8" s="43" t="s">
        <v>113</v>
      </c>
      <c r="L8" s="41"/>
    </row>
    <row r="9" spans="1:12">
      <c r="A9" s="37"/>
      <c r="B9" s="41"/>
      <c r="D9" s="41"/>
      <c r="E9" s="41"/>
      <c r="F9" s="41"/>
      <c r="H9" s="41"/>
      <c r="I9" s="41"/>
      <c r="K9" s="41"/>
      <c r="L9" s="41"/>
    </row>
    <row r="10" spans="1:12">
      <c r="A10" s="37"/>
      <c r="B10" s="41"/>
      <c r="D10" s="41"/>
      <c r="E10" s="41"/>
      <c r="F10" s="41"/>
      <c r="H10" s="41"/>
      <c r="I10" s="41"/>
      <c r="K10" s="41"/>
      <c r="L10" s="41"/>
    </row>
    <row r="11" spans="1:12">
      <c r="A11" s="37"/>
      <c r="B11" s="41"/>
      <c r="D11" s="41"/>
      <c r="E11" s="41"/>
      <c r="F11" s="41"/>
      <c r="H11" s="41"/>
      <c r="I11" s="41"/>
      <c r="K11" s="41"/>
      <c r="L11" s="41"/>
    </row>
    <row r="12" spans="1:12">
      <c r="D12" s="47" t="s">
        <v>115</v>
      </c>
      <c r="H12" s="47" t="s">
        <v>169</v>
      </c>
    </row>
    <row r="13" spans="1:12">
      <c r="H13" s="57" t="s">
        <v>170</v>
      </c>
    </row>
    <row r="14" spans="1:12" ht="18.75">
      <c r="A14" s="141" t="s">
        <v>77</v>
      </c>
      <c r="B14" s="141"/>
      <c r="C14" s="141"/>
      <c r="D14" s="141"/>
      <c r="E14" s="141"/>
      <c r="F14" s="141"/>
      <c r="G14" s="141"/>
      <c r="H14" s="141"/>
      <c r="I14" s="141"/>
      <c r="J14" s="60"/>
      <c r="K14" s="60"/>
      <c r="L14" s="60"/>
    </row>
    <row r="15" spans="1:12" ht="18.75">
      <c r="A15" s="69"/>
      <c r="B15" s="69"/>
      <c r="C15" s="69"/>
      <c r="D15" s="69"/>
      <c r="E15" s="69"/>
      <c r="F15" s="69"/>
      <c r="G15" s="69"/>
      <c r="H15" s="69"/>
      <c r="I15" s="69"/>
    </row>
    <row r="16" spans="1:12">
      <c r="A16" s="57" t="s">
        <v>83</v>
      </c>
      <c r="D16" s="57" t="s">
        <v>83</v>
      </c>
      <c r="H16" s="57" t="s">
        <v>83</v>
      </c>
      <c r="K16" s="48" t="s">
        <v>89</v>
      </c>
      <c r="L16" s="48" t="s">
        <v>90</v>
      </c>
    </row>
    <row r="17" spans="1:12" ht="90">
      <c r="A17" s="59" t="s">
        <v>82</v>
      </c>
      <c r="D17" s="55" t="s">
        <v>85</v>
      </c>
      <c r="H17" s="55" t="s">
        <v>86</v>
      </c>
      <c r="K17" s="41" t="s">
        <v>88</v>
      </c>
      <c r="L17" s="41" t="s">
        <v>91</v>
      </c>
    </row>
    <row r="18" spans="1:12" ht="63">
      <c r="A18" s="68" t="s">
        <v>84</v>
      </c>
      <c r="D18" s="68" t="s">
        <v>84</v>
      </c>
      <c r="H18" s="68" t="s">
        <v>84</v>
      </c>
      <c r="K18" s="43" t="s">
        <v>112</v>
      </c>
      <c r="L18" s="43" t="s">
        <v>92</v>
      </c>
    </row>
    <row r="19" spans="1:12" ht="31.5">
      <c r="A19" s="70" t="s">
        <v>95</v>
      </c>
      <c r="D19" s="70" t="s">
        <v>99</v>
      </c>
      <c r="H19" s="70" t="s">
        <v>104</v>
      </c>
      <c r="K19" s="43" t="s">
        <v>72</v>
      </c>
      <c r="L19" s="43" t="s">
        <v>93</v>
      </c>
    </row>
    <row r="20" spans="1:12" ht="94.5">
      <c r="A20" s="70" t="s">
        <v>96</v>
      </c>
      <c r="D20" s="70" t="s">
        <v>100</v>
      </c>
      <c r="H20" s="70" t="s">
        <v>105</v>
      </c>
      <c r="K20" s="43" t="s">
        <v>71</v>
      </c>
      <c r="L20" s="43" t="s">
        <v>94</v>
      </c>
    </row>
    <row r="21" spans="1:12">
      <c r="A21" s="70" t="s">
        <v>97</v>
      </c>
      <c r="D21" s="70" t="s">
        <v>101</v>
      </c>
      <c r="H21" s="70" t="s">
        <v>106</v>
      </c>
    </row>
    <row r="22" spans="1:12">
      <c r="A22" s="70" t="s">
        <v>98</v>
      </c>
      <c r="D22" s="70" t="s">
        <v>102</v>
      </c>
      <c r="H22" s="70" t="s">
        <v>107</v>
      </c>
    </row>
    <row r="23" spans="1:12">
      <c r="D23" s="71" t="s">
        <v>103</v>
      </c>
      <c r="H23" s="70" t="s">
        <v>108</v>
      </c>
    </row>
    <row r="24" spans="1:12">
      <c r="H24"/>
    </row>
    <row r="25" spans="1:12">
      <c r="H25" t="s">
        <v>87</v>
      </c>
    </row>
    <row r="26" spans="1:12" ht="18.75">
      <c r="A26" s="73" t="s">
        <v>117</v>
      </c>
      <c r="H26" s="58"/>
    </row>
    <row r="27" spans="1:12">
      <c r="H27" s="70" t="s">
        <v>111</v>
      </c>
    </row>
    <row r="28" spans="1:12">
      <c r="H28" s="70" t="s">
        <v>110</v>
      </c>
    </row>
    <row r="29" spans="1:12">
      <c r="H29" s="61" t="s">
        <v>109</v>
      </c>
    </row>
    <row r="40" ht="60.75" customHeight="1"/>
  </sheetData>
  <mergeCells count="6">
    <mergeCell ref="K3:L3"/>
    <mergeCell ref="A14:I14"/>
    <mergeCell ref="A1:I1"/>
    <mergeCell ref="D3:F3"/>
    <mergeCell ref="A3:B3"/>
    <mergeCell ref="H3:I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2C27-46CC-4B98-A1AA-6A91386AC1DC}">
  <dimension ref="A1:N21"/>
  <sheetViews>
    <sheetView zoomScale="85" zoomScaleNormal="85" workbookViewId="0">
      <selection activeCell="D20" sqref="D20"/>
    </sheetView>
  </sheetViews>
  <sheetFormatPr defaultRowHeight="15"/>
  <cols>
    <col min="1" max="1" width="49.5703125" customWidth="1"/>
    <col min="2" max="2" width="42.140625" customWidth="1"/>
  </cols>
  <sheetData>
    <row r="1" spans="1:14" ht="18.75">
      <c r="B1" s="147" t="s">
        <v>172</v>
      </c>
      <c r="C1" s="147"/>
      <c r="D1" s="147"/>
      <c r="E1" s="147"/>
      <c r="F1" s="147"/>
      <c r="G1" s="147"/>
      <c r="H1" s="147"/>
      <c r="I1" s="150" t="s">
        <v>182</v>
      </c>
      <c r="J1" s="150"/>
      <c r="K1" s="150"/>
      <c r="L1" s="150"/>
      <c r="M1" s="150"/>
      <c r="N1" s="150"/>
    </row>
    <row r="2" spans="1:14" ht="147.75" customHeight="1">
      <c r="A2" s="25" t="s">
        <v>9</v>
      </c>
      <c r="B2" s="109"/>
    </row>
    <row r="3" spans="1:14" ht="15.75">
      <c r="A3" s="25" t="s">
        <v>8</v>
      </c>
      <c r="B3" s="27" t="s">
        <v>10</v>
      </c>
    </row>
    <row r="4" spans="1:14" ht="45">
      <c r="A4" s="25" t="s">
        <v>7</v>
      </c>
      <c r="B4" s="28" t="s">
        <v>20</v>
      </c>
    </row>
    <row r="5" spans="1:14" ht="15.75">
      <c r="A5" s="25" t="s">
        <v>15</v>
      </c>
      <c r="B5" s="31"/>
    </row>
    <row r="6" spans="1:14" ht="15.75">
      <c r="A6" s="25" t="s">
        <v>6</v>
      </c>
      <c r="B6" s="32" t="s">
        <v>18</v>
      </c>
    </row>
    <row r="7" spans="1:14" ht="63">
      <c r="A7" s="25" t="s">
        <v>5</v>
      </c>
      <c r="B7" s="32" t="s">
        <v>21</v>
      </c>
    </row>
    <row r="8" spans="1:14" ht="15.75">
      <c r="A8" s="25" t="s">
        <v>4</v>
      </c>
      <c r="B8" s="33">
        <v>159</v>
      </c>
      <c r="C8">
        <v>160</v>
      </c>
      <c r="D8">
        <v>200</v>
      </c>
      <c r="E8">
        <v>120</v>
      </c>
      <c r="F8">
        <v>140</v>
      </c>
    </row>
    <row r="9" spans="1:14" ht="78.75">
      <c r="A9" s="105" t="s">
        <v>173</v>
      </c>
    </row>
    <row r="10" spans="1:14" ht="15.75">
      <c r="A10" s="107" t="s">
        <v>175</v>
      </c>
      <c r="B10" s="31" t="s">
        <v>22</v>
      </c>
    </row>
    <row r="11" spans="1:14" ht="15.75">
      <c r="A11" s="107" t="s">
        <v>176</v>
      </c>
      <c r="B11" s="106">
        <v>5</v>
      </c>
    </row>
    <row r="12" spans="1:14" ht="15.75">
      <c r="A12" s="107" t="s">
        <v>177</v>
      </c>
      <c r="B12" s="106" t="s">
        <v>178</v>
      </c>
    </row>
    <row r="13" spans="1:14" ht="15.75">
      <c r="A13" s="107" t="s">
        <v>186</v>
      </c>
      <c r="B13" s="106">
        <v>0</v>
      </c>
      <c r="C13">
        <v>1</v>
      </c>
      <c r="D13">
        <v>1</v>
      </c>
      <c r="E13">
        <v>0</v>
      </c>
      <c r="F13">
        <v>1</v>
      </c>
    </row>
    <row r="14" spans="1:14" ht="15.75">
      <c r="A14" s="108" t="s">
        <v>128</v>
      </c>
      <c r="B14" s="106"/>
    </row>
    <row r="15" spans="1:14" ht="204.75">
      <c r="A15" s="104" t="s">
        <v>174</v>
      </c>
    </row>
    <row r="16" spans="1:14" ht="15.75" customHeight="1">
      <c r="A16" s="148" t="s">
        <v>179</v>
      </c>
      <c r="B16">
        <v>3</v>
      </c>
      <c r="C16">
        <v>1</v>
      </c>
      <c r="D16">
        <v>3</v>
      </c>
    </row>
    <row r="17" spans="1:4" ht="30">
      <c r="A17" s="148"/>
      <c r="B17" s="39" t="s">
        <v>180</v>
      </c>
    </row>
    <row r="18" spans="1:4">
      <c r="A18" s="149" t="s">
        <v>181</v>
      </c>
      <c r="B18">
        <v>2</v>
      </c>
      <c r="C18">
        <v>1</v>
      </c>
      <c r="D18">
        <v>2</v>
      </c>
    </row>
    <row r="19" spans="1:4" ht="45">
      <c r="A19" s="149"/>
      <c r="B19" s="39" t="s">
        <v>184</v>
      </c>
    </row>
    <row r="20" spans="1:4" ht="15.75">
      <c r="A20" s="57" t="s">
        <v>191</v>
      </c>
    </row>
    <row r="21" spans="1:4" ht="15.75">
      <c r="A21" s="57" t="s">
        <v>192</v>
      </c>
    </row>
  </sheetData>
  <mergeCells count="4">
    <mergeCell ref="B1:H1"/>
    <mergeCell ref="A16:A17"/>
    <mergeCell ref="A18:A19"/>
    <mergeCell ref="I1:N1"/>
  </mergeCells>
  <conditionalFormatting sqref="B8:F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T29">
    <cfRule type="colorScale" priority="3">
      <colorScale>
        <cfvo type="num" val="1"/>
        <cfvo type="num" val="2"/>
        <cfvo type="num" val="3"/>
        <color rgb="FFF8696B"/>
        <color rgb="FFFFEB84"/>
        <color rgb="FF63BE7B"/>
      </colorScale>
    </cfRule>
  </conditionalFormatting>
  <hyperlinks>
    <hyperlink ref="B6" r:id="rId1" tooltip="filtruj po parametrze" display="https://allegro.pl/kategoria/urzadzenia-kosmetyczne-masazery-318168?marka=Geske" xr:uid="{4D28B4EA-BFF6-4DFF-BD7D-E3E55CB1A24E}"/>
    <hyperlink ref="B7" r:id="rId2" xr:uid="{3905241B-96F8-4800-ADDD-B50AF7D5CC06}"/>
  </hyperlink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1B84-B28F-4F39-BD9E-0067D59EA2C5}">
  <dimension ref="A1:D6"/>
  <sheetViews>
    <sheetView workbookViewId="0">
      <selection activeCell="C2" sqref="C2"/>
    </sheetView>
  </sheetViews>
  <sheetFormatPr defaultRowHeight="15"/>
  <cols>
    <col min="1" max="1" width="41.140625" customWidth="1"/>
    <col min="2" max="2" width="36.85546875" customWidth="1"/>
    <col min="3" max="3" width="12.5703125" style="4" customWidth="1"/>
    <col min="4" max="4" width="108.7109375" bestFit="1" customWidth="1"/>
  </cols>
  <sheetData>
    <row r="1" spans="1:4">
      <c r="A1" s="3" t="s">
        <v>13</v>
      </c>
      <c r="B1" s="3" t="s">
        <v>14</v>
      </c>
      <c r="C1" s="3" t="s">
        <v>11</v>
      </c>
      <c r="D1" s="3" t="s">
        <v>12</v>
      </c>
    </row>
    <row r="2" spans="1:4" ht="175.5" customHeight="1">
      <c r="A2" s="40"/>
      <c r="B2" s="1"/>
      <c r="C2" s="2"/>
      <c r="D2" s="10"/>
    </row>
    <row r="3" spans="1:4" ht="167.25" customHeight="1">
      <c r="A3" s="40"/>
      <c r="B3" s="1"/>
      <c r="C3" s="2"/>
      <c r="D3" s="10"/>
    </row>
    <row r="4" spans="1:4" ht="155.25" customHeight="1">
      <c r="A4" s="40"/>
      <c r="B4" s="1"/>
      <c r="C4" s="2"/>
      <c r="D4" s="10"/>
    </row>
    <row r="5" spans="1:4" ht="144" customHeight="1">
      <c r="A5" s="40"/>
      <c r="B5" s="1"/>
      <c r="C5" s="2"/>
      <c r="D5" s="8"/>
    </row>
    <row r="6" spans="1:4" ht="158.25" customHeight="1">
      <c r="A6" s="11"/>
      <c r="B6" s="1"/>
      <c r="C6" s="2"/>
      <c r="D6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7DCB-B30B-4A14-9D1F-C5A6C1F30F37}">
  <dimension ref="A1:D8"/>
  <sheetViews>
    <sheetView workbookViewId="0">
      <selection activeCell="C22" sqref="C22"/>
    </sheetView>
  </sheetViews>
  <sheetFormatPr defaultRowHeight="15"/>
  <cols>
    <col min="1" max="1" width="30.7109375" customWidth="1"/>
    <col min="2" max="2" width="28.5703125" customWidth="1"/>
    <col min="3" max="3" width="47.7109375" customWidth="1"/>
    <col min="4" max="4" width="32.7109375" customWidth="1"/>
  </cols>
  <sheetData>
    <row r="1" spans="1:4" ht="30" customHeight="1">
      <c r="A1" s="165" t="s">
        <v>202</v>
      </c>
      <c r="B1" s="166"/>
      <c r="C1" s="166"/>
      <c r="D1" s="166"/>
    </row>
    <row r="2" spans="1:4" ht="30" customHeight="1">
      <c r="A2" s="167" t="s">
        <v>203</v>
      </c>
      <c r="B2" s="167" t="s">
        <v>5</v>
      </c>
      <c r="C2" s="167" t="s">
        <v>204</v>
      </c>
      <c r="D2" s="167" t="s">
        <v>205</v>
      </c>
    </row>
    <row r="3" spans="1:4" ht="30" customHeight="1">
      <c r="A3" s="168" t="s">
        <v>206</v>
      </c>
      <c r="B3" s="169"/>
      <c r="C3" s="168"/>
      <c r="D3" s="168"/>
    </row>
    <row r="4" spans="1:4" ht="30" customHeight="1">
      <c r="A4" s="168" t="s">
        <v>207</v>
      </c>
      <c r="B4" s="168"/>
      <c r="C4" s="168"/>
      <c r="D4" s="168"/>
    </row>
    <row r="5" spans="1:4" ht="30" customHeight="1">
      <c r="A5" s="168" t="s">
        <v>208</v>
      </c>
      <c r="B5" s="169"/>
      <c r="C5" s="168"/>
      <c r="D5" s="168"/>
    </row>
    <row r="6" spans="1:4" ht="30" customHeight="1">
      <c r="A6" s="168" t="s">
        <v>209</v>
      </c>
      <c r="B6" s="169"/>
      <c r="C6" s="168"/>
      <c r="D6" s="168"/>
    </row>
    <row r="7" spans="1:4" ht="30" customHeight="1">
      <c r="A7" s="168" t="s">
        <v>211</v>
      </c>
      <c r="B7" s="169"/>
      <c r="C7" s="168"/>
      <c r="D7" s="168"/>
    </row>
    <row r="8" spans="1:4" ht="30.75" customHeight="1">
      <c r="A8" s="168" t="s">
        <v>210</v>
      </c>
      <c r="B8" s="169"/>
      <c r="C8" s="168"/>
      <c r="D8" s="168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F00D-7CD1-454C-AF5B-594094A3E79C}">
  <dimension ref="A1:P24"/>
  <sheetViews>
    <sheetView tabSelected="1" workbookViewId="0">
      <selection activeCell="A32" sqref="A32"/>
    </sheetView>
  </sheetViews>
  <sheetFormatPr defaultRowHeight="15"/>
  <cols>
    <col min="1" max="1" width="57.85546875" customWidth="1"/>
  </cols>
  <sheetData>
    <row r="1" spans="1:16">
      <c r="A1" s="174" t="s">
        <v>247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1:16">
      <c r="A2" t="s">
        <v>212</v>
      </c>
      <c r="B2" t="s">
        <v>213</v>
      </c>
    </row>
    <row r="3" spans="1:16">
      <c r="A3" s="170" t="s">
        <v>214</v>
      </c>
      <c r="B3" s="171">
        <v>625</v>
      </c>
    </row>
    <row r="4" spans="1:16">
      <c r="A4" s="170" t="s">
        <v>215</v>
      </c>
      <c r="B4" s="171">
        <v>236</v>
      </c>
    </row>
    <row r="5" spans="1:16">
      <c r="A5" s="170" t="s">
        <v>216</v>
      </c>
      <c r="B5" s="171">
        <v>104</v>
      </c>
    </row>
    <row r="6" spans="1:16">
      <c r="A6" s="170" t="s">
        <v>217</v>
      </c>
      <c r="B6" s="171">
        <v>76</v>
      </c>
    </row>
    <row r="7" spans="1:16">
      <c r="A7" s="170" t="s">
        <v>218</v>
      </c>
      <c r="B7" s="171">
        <v>65</v>
      </c>
    </row>
    <row r="8" spans="1:16">
      <c r="A8" s="170" t="s">
        <v>219</v>
      </c>
      <c r="B8" s="171">
        <v>53</v>
      </c>
      <c r="E8" s="173" t="s">
        <v>220</v>
      </c>
      <c r="F8" s="173" t="s">
        <v>221</v>
      </c>
      <c r="G8" s="173"/>
      <c r="I8" s="173"/>
      <c r="J8" s="173"/>
      <c r="K8" s="173"/>
      <c r="L8" s="173"/>
      <c r="M8" s="173"/>
      <c r="N8" s="173"/>
      <c r="O8" s="173"/>
      <c r="P8" s="173"/>
    </row>
    <row r="9" spans="1:16">
      <c r="A9" s="170" t="s">
        <v>222</v>
      </c>
      <c r="B9" s="171">
        <v>24</v>
      </c>
      <c r="E9" s="170" t="s">
        <v>223</v>
      </c>
      <c r="F9" s="171"/>
    </row>
    <row r="10" spans="1:16">
      <c r="A10" s="170" t="s">
        <v>224</v>
      </c>
      <c r="B10" s="171">
        <v>22</v>
      </c>
      <c r="E10" s="170" t="s">
        <v>225</v>
      </c>
      <c r="F10" s="171">
        <v>322</v>
      </c>
    </row>
    <row r="11" spans="1:16">
      <c r="A11" s="170" t="s">
        <v>226</v>
      </c>
      <c r="B11" s="171">
        <v>21</v>
      </c>
      <c r="E11" s="172" t="s">
        <v>227</v>
      </c>
      <c r="F11" s="171">
        <v>41</v>
      </c>
    </row>
    <row r="12" spans="1:16">
      <c r="A12" s="170" t="s">
        <v>228</v>
      </c>
      <c r="B12" s="171">
        <v>20</v>
      </c>
      <c r="E12" s="172" t="s">
        <v>229</v>
      </c>
      <c r="F12" s="171">
        <v>39</v>
      </c>
    </row>
    <row r="13" spans="1:16">
      <c r="A13" s="170" t="s">
        <v>230</v>
      </c>
      <c r="B13" s="171">
        <v>20</v>
      </c>
      <c r="E13" s="172" t="s">
        <v>231</v>
      </c>
      <c r="F13" s="171">
        <v>148</v>
      </c>
    </row>
    <row r="14" spans="1:16">
      <c r="A14" s="170" t="s">
        <v>232</v>
      </c>
      <c r="B14" s="171">
        <v>20</v>
      </c>
      <c r="E14" s="172" t="s">
        <v>233</v>
      </c>
      <c r="F14" s="171">
        <v>94</v>
      </c>
    </row>
    <row r="15" spans="1:16">
      <c r="A15" s="170" t="s">
        <v>234</v>
      </c>
      <c r="B15" s="171">
        <v>19</v>
      </c>
      <c r="E15" s="170" t="s">
        <v>235</v>
      </c>
      <c r="F15" s="171">
        <v>916</v>
      </c>
    </row>
    <row r="16" spans="1:16">
      <c r="A16" s="170" t="s">
        <v>236</v>
      </c>
      <c r="B16" s="171">
        <v>15</v>
      </c>
      <c r="E16" s="172" t="s">
        <v>227</v>
      </c>
      <c r="F16" s="171">
        <v>214</v>
      </c>
    </row>
    <row r="17" spans="1:6">
      <c r="A17" s="170" t="s">
        <v>237</v>
      </c>
      <c r="B17" s="171">
        <v>15</v>
      </c>
      <c r="E17" s="172" t="s">
        <v>229</v>
      </c>
      <c r="F17" s="171">
        <v>253</v>
      </c>
    </row>
    <row r="18" spans="1:6">
      <c r="A18" s="170" t="s">
        <v>238</v>
      </c>
      <c r="B18" s="171">
        <v>15</v>
      </c>
      <c r="E18" s="172" t="s">
        <v>231</v>
      </c>
      <c r="F18" s="171">
        <v>211</v>
      </c>
    </row>
    <row r="19" spans="1:6">
      <c r="A19" s="170" t="s">
        <v>239</v>
      </c>
      <c r="B19" s="171">
        <v>14</v>
      </c>
      <c r="E19" s="172" t="s">
        <v>233</v>
      </c>
      <c r="F19" s="171">
        <v>238</v>
      </c>
    </row>
    <row r="20" spans="1:6">
      <c r="A20" s="170" t="s">
        <v>240</v>
      </c>
      <c r="B20" s="171">
        <v>13</v>
      </c>
      <c r="E20" s="170" t="s">
        <v>241</v>
      </c>
      <c r="F20" s="171">
        <v>327</v>
      </c>
    </row>
    <row r="21" spans="1:6">
      <c r="A21" s="170" t="s">
        <v>242</v>
      </c>
      <c r="B21" s="171">
        <v>12</v>
      </c>
      <c r="E21" s="172" t="s">
        <v>227</v>
      </c>
      <c r="F21" s="171">
        <v>245</v>
      </c>
    </row>
    <row r="22" spans="1:6">
      <c r="A22" s="170" t="s">
        <v>243</v>
      </c>
      <c r="B22" s="171">
        <v>11</v>
      </c>
      <c r="E22" s="172" t="s">
        <v>229</v>
      </c>
      <c r="F22" s="171">
        <v>82</v>
      </c>
    </row>
    <row r="23" spans="1:6">
      <c r="A23" s="170" t="s">
        <v>244</v>
      </c>
      <c r="B23" s="171">
        <v>10</v>
      </c>
      <c r="E23" s="170" t="s">
        <v>245</v>
      </c>
      <c r="F23" s="171">
        <v>1565</v>
      </c>
    </row>
    <row r="24" spans="1:6">
      <c r="A24" s="170" t="s">
        <v>246</v>
      </c>
      <c r="B24" s="171">
        <v>10</v>
      </c>
    </row>
  </sheetData>
  <mergeCells count="1">
    <mergeCell ref="A1:P1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D016-B63B-4B53-A5A4-C5E9474B9256}">
  <dimension ref="A1:V3"/>
  <sheetViews>
    <sheetView workbookViewId="0">
      <selection activeCell="A2" sqref="A2"/>
    </sheetView>
  </sheetViews>
  <sheetFormatPr defaultRowHeight="15"/>
  <cols>
    <col min="2" max="2" width="52.42578125" customWidth="1"/>
    <col min="3" max="3" width="18.7109375" customWidth="1"/>
    <col min="4" max="4" width="13.140625" customWidth="1"/>
    <col min="5" max="5" width="13.5703125" customWidth="1"/>
    <col min="6" max="6" width="11.7109375" customWidth="1"/>
    <col min="7" max="7" width="13" customWidth="1"/>
    <col min="8" max="8" width="27.140625" customWidth="1"/>
    <col min="9" max="9" width="12.85546875" customWidth="1"/>
    <col min="13" max="13" width="15.28515625" customWidth="1"/>
    <col min="15" max="15" width="12.5703125" customWidth="1"/>
    <col min="16" max="16" width="14" customWidth="1"/>
    <col min="17" max="17" width="17.5703125" customWidth="1"/>
    <col min="18" max="18" width="15.85546875" customWidth="1"/>
    <col min="19" max="19" width="18.42578125" customWidth="1"/>
    <col min="20" max="20" width="13.7109375" customWidth="1"/>
    <col min="22" max="22" width="13.28515625" customWidth="1"/>
  </cols>
  <sheetData>
    <row r="1" spans="1:22">
      <c r="A1" s="151" t="s">
        <v>183</v>
      </c>
      <c r="B1" s="151"/>
      <c r="C1" s="152"/>
      <c r="D1" s="153" t="s">
        <v>144</v>
      </c>
      <c r="E1" s="154"/>
      <c r="F1" s="154"/>
      <c r="G1" s="154"/>
      <c r="H1" s="155"/>
      <c r="I1" s="156" t="s">
        <v>165</v>
      </c>
      <c r="J1" s="157"/>
      <c r="K1" s="157"/>
      <c r="L1" s="157"/>
      <c r="M1" s="158"/>
      <c r="N1" s="159" t="s">
        <v>166</v>
      </c>
      <c r="O1" s="160"/>
      <c r="P1" s="160"/>
      <c r="Q1" s="160"/>
      <c r="R1" s="160"/>
      <c r="S1" s="160"/>
      <c r="T1" s="160"/>
      <c r="U1" s="160"/>
      <c r="V1" s="161"/>
    </row>
    <row r="2" spans="1:22" ht="99.75" customHeight="1">
      <c r="A2" s="78" t="s">
        <v>145</v>
      </c>
      <c r="B2" s="78" t="s">
        <v>168</v>
      </c>
      <c r="C2" s="79" t="s">
        <v>146</v>
      </c>
      <c r="D2" s="80" t="s">
        <v>147</v>
      </c>
      <c r="E2" s="81" t="s">
        <v>148</v>
      </c>
      <c r="F2" s="81" t="s">
        <v>149</v>
      </c>
      <c r="G2" s="81" t="s">
        <v>150</v>
      </c>
      <c r="H2" s="82" t="s">
        <v>167</v>
      </c>
      <c r="I2" s="83" t="s">
        <v>151</v>
      </c>
      <c r="J2" s="84" t="s">
        <v>152</v>
      </c>
      <c r="K2" s="84" t="s">
        <v>153</v>
      </c>
      <c r="L2" s="84" t="s">
        <v>154</v>
      </c>
      <c r="M2" s="85" t="s">
        <v>155</v>
      </c>
      <c r="N2" s="86" t="s">
        <v>156</v>
      </c>
      <c r="O2" s="87" t="s">
        <v>157</v>
      </c>
      <c r="P2" s="87" t="s">
        <v>158</v>
      </c>
      <c r="Q2" s="87" t="s">
        <v>159</v>
      </c>
      <c r="R2" s="87" t="s">
        <v>160</v>
      </c>
      <c r="S2" s="87" t="s">
        <v>161</v>
      </c>
      <c r="T2" s="87" t="s">
        <v>162</v>
      </c>
      <c r="U2" s="87" t="s">
        <v>163</v>
      </c>
      <c r="V2" s="88" t="s">
        <v>164</v>
      </c>
    </row>
    <row r="3" spans="1:22" ht="51" customHeight="1">
      <c r="A3" s="89"/>
      <c r="B3" s="90"/>
      <c r="C3" s="91"/>
      <c r="D3" s="92"/>
      <c r="E3" s="93"/>
      <c r="F3" s="94"/>
      <c r="G3" s="95"/>
      <c r="H3" s="96"/>
      <c r="I3" s="97"/>
      <c r="J3" s="98"/>
      <c r="K3" s="99"/>
      <c r="L3" s="98"/>
      <c r="M3" s="100">
        <f>I3*J3+K3*I3+L3</f>
        <v>0</v>
      </c>
      <c r="N3" s="92"/>
      <c r="O3" s="95">
        <f>M3*N3</f>
        <v>0</v>
      </c>
      <c r="P3" s="101"/>
      <c r="Q3" s="102">
        <v>0.39</v>
      </c>
      <c r="R3" s="95">
        <f>O3*1/(1-Q3)</f>
        <v>0</v>
      </c>
      <c r="S3" s="95">
        <f>R3*U3+R3</f>
        <v>0</v>
      </c>
      <c r="T3" s="95">
        <f>P3*O3</f>
        <v>0</v>
      </c>
      <c r="U3" s="103"/>
      <c r="V3" s="96">
        <f>U3*T3+T3</f>
        <v>0</v>
      </c>
    </row>
  </sheetData>
  <mergeCells count="4">
    <mergeCell ref="A1:C1"/>
    <mergeCell ref="D1:H1"/>
    <mergeCell ref="I1:M1"/>
    <mergeCell ref="N1:V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Wprowadzenie - kategorie</vt:lpstr>
      <vt:lpstr>Porównanie rynku PL</vt:lpstr>
      <vt:lpstr>Główna idea marketingu</vt:lpstr>
      <vt:lpstr>Premortem</vt:lpstr>
      <vt:lpstr>Jakich próbek szukamy</vt:lpstr>
      <vt:lpstr>Analiza próbek PL i CN</vt:lpstr>
      <vt:lpstr>Produkty komplementarne</vt:lpstr>
      <vt:lpstr>Źródła </vt:lpstr>
      <vt:lpstr>Analiza sprzdaży poprzedników</vt:lpstr>
      <vt:lpstr>Zyskowność vs poprzedniki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Logistyka</dc:creator>
  <cp:lastModifiedBy>productman</cp:lastModifiedBy>
  <dcterms:created xsi:type="dcterms:W3CDTF">2015-06-05T18:19:34Z</dcterms:created>
  <dcterms:modified xsi:type="dcterms:W3CDTF">2026-06-10T06:21:52Z</dcterms:modified>
</cp:coreProperties>
</file>