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RacionamientoTecnicaNuevo\saves\"/>
    </mc:Choice>
  </mc:AlternateContent>
  <xr:revisionPtr revIDLastSave="0" documentId="13_ncr:1_{66F50C54-D8B4-4D09-8DB4-B6069BD01A65}" xr6:coauthVersionLast="47" xr6:coauthVersionMax="47" xr10:uidLastSave="{00000000-0000-0000-0000-000000000000}"/>
  <bookViews>
    <workbookView xWindow="-110" yWindow="-110" windowWidth="19420" windowHeight="10300" firstSheet="8" activeTab="11" xr2:uid="{1B3E77A3-F77A-4F81-A0EE-FF86815B2392}"/>
  </bookViews>
  <sheets>
    <sheet name="DATOS" sheetId="16" r:id="rId1"/>
    <sheet name="01 ENERO" sheetId="20" r:id="rId2"/>
    <sheet name="DICIEMBRE (2)" sheetId="18" state="hidden" r:id="rId3"/>
    <sheet name="01 ENERO (2)" sheetId="33" r:id="rId4"/>
    <sheet name="02 FEBRERO (2)" sheetId="32" r:id="rId5"/>
    <sheet name="02 FEBRERO (3)" sheetId="34" r:id="rId6"/>
    <sheet name="03 MARZO" sheetId="31" r:id="rId7"/>
    <sheet name="03 MARZO (2)" sheetId="35" r:id="rId8"/>
    <sheet name="04 ABRIL" sheetId="30" r:id="rId9"/>
    <sheet name="04 ABRIL (2)" sheetId="36" r:id="rId10"/>
    <sheet name="BORRAR" sheetId="37" r:id="rId11"/>
    <sheet name="05 MAYO" sheetId="29" r:id="rId12"/>
    <sheet name="06 JUNIO" sheetId="28" r:id="rId13"/>
    <sheet name="07 JULIO" sheetId="27" r:id="rId14"/>
    <sheet name="08 AGOSTO" sheetId="26" r:id="rId15"/>
    <sheet name="09 SEPTIEMBRE" sheetId="25" r:id="rId16"/>
    <sheet name="10 OCTUBRE" sheetId="24" r:id="rId17"/>
    <sheet name="11 NOVIEMBRE" sheetId="23" r:id="rId18"/>
    <sheet name="12 DICIEMBRE" sheetId="22" r:id="rId19"/>
    <sheet name="Desplegable" sheetId="2" r:id="rId20"/>
  </sheets>
  <definedNames>
    <definedName name="Año">Desplegable!$D$2:$D$4</definedName>
    <definedName name="meses">Desplegable!$A$2:$A$13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9" l="1"/>
  <c r="H8" i="29" s="1"/>
  <c r="C8" i="27"/>
  <c r="C8" i="28"/>
  <c r="AG18" i="28"/>
  <c r="AJ38" i="29"/>
  <c r="AI38" i="29"/>
  <c r="AG38" i="29"/>
  <c r="AG44" i="37"/>
  <c r="AJ43" i="37"/>
  <c r="AI43" i="37"/>
  <c r="AG43" i="37"/>
  <c r="AJ42" i="37"/>
  <c r="AI42" i="37"/>
  <c r="AG42" i="37"/>
  <c r="AJ41" i="37"/>
  <c r="AI41" i="37"/>
  <c r="AG41" i="37"/>
  <c r="AJ40" i="37"/>
  <c r="AI40" i="37"/>
  <c r="AG40" i="37"/>
  <c r="AJ39" i="37"/>
  <c r="AI39" i="37"/>
  <c r="AG39" i="37"/>
  <c r="AJ38" i="37"/>
  <c r="AI38" i="37"/>
  <c r="AG38" i="37"/>
  <c r="A37" i="37"/>
  <c r="A35" i="37"/>
  <c r="AG33" i="37"/>
  <c r="AG32" i="37"/>
  <c r="AG31" i="37"/>
  <c r="AG30" i="37"/>
  <c r="AG29" i="37"/>
  <c r="AG28" i="37"/>
  <c r="AG27" i="37"/>
  <c r="AG26" i="37"/>
  <c r="A25" i="37"/>
  <c r="A23" i="37"/>
  <c r="AJ21" i="37"/>
  <c r="AI21" i="37"/>
  <c r="AG21" i="37"/>
  <c r="AJ20" i="37"/>
  <c r="AI20" i="37"/>
  <c r="AJ19" i="37"/>
  <c r="AI19" i="37"/>
  <c r="AJ18" i="37"/>
  <c r="AI18" i="37"/>
  <c r="AG18" i="37"/>
  <c r="AJ17" i="37"/>
  <c r="AI17" i="37"/>
  <c r="AG17" i="37"/>
  <c r="AJ16" i="37"/>
  <c r="AI16" i="37"/>
  <c r="AG16" i="37"/>
  <c r="AJ15" i="37"/>
  <c r="AI15" i="37"/>
  <c r="AG15" i="37"/>
  <c r="AJ14" i="37"/>
  <c r="AI14" i="37"/>
  <c r="AG14" i="37"/>
  <c r="AJ13" i="37"/>
  <c r="AI13" i="37"/>
  <c r="AG13" i="37"/>
  <c r="A12" i="37"/>
  <c r="A10" i="37"/>
  <c r="C8" i="37"/>
  <c r="AJ30" i="29"/>
  <c r="AI30" i="29"/>
  <c r="AJ29" i="29"/>
  <c r="AI29" i="29"/>
  <c r="AJ28" i="29"/>
  <c r="AI28" i="29"/>
  <c r="AJ27" i="29"/>
  <c r="AI27" i="29"/>
  <c r="AJ26" i="29"/>
  <c r="AI26" i="29"/>
  <c r="AJ25" i="29"/>
  <c r="AI25" i="29"/>
  <c r="AJ19" i="29"/>
  <c r="AI19" i="29"/>
  <c r="AJ18" i="29"/>
  <c r="AI18" i="29"/>
  <c r="AJ17" i="29"/>
  <c r="AI17" i="29"/>
  <c r="AJ16" i="29"/>
  <c r="AI16" i="29"/>
  <c r="AJ15" i="29"/>
  <c r="AI15" i="29"/>
  <c r="AJ14" i="29"/>
  <c r="AI14" i="29"/>
  <c r="AJ13" i="29"/>
  <c r="AI13" i="29"/>
  <c r="AG15" i="29"/>
  <c r="AG25" i="29"/>
  <c r="AG26" i="29"/>
  <c r="AG27" i="29"/>
  <c r="AG28" i="29"/>
  <c r="AG29" i="29"/>
  <c r="AG30" i="29"/>
  <c r="I67" i="36"/>
  <c r="I66" i="36"/>
  <c r="AG44" i="36"/>
  <c r="AJ43" i="36"/>
  <c r="AI43" i="36"/>
  <c r="AG43" i="36"/>
  <c r="AJ42" i="36"/>
  <c r="AI42" i="36"/>
  <c r="AG42" i="36"/>
  <c r="AJ41" i="36"/>
  <c r="AI41" i="36"/>
  <c r="AG41" i="36"/>
  <c r="AJ40" i="36"/>
  <c r="AI40" i="36"/>
  <c r="AG40" i="36"/>
  <c r="AJ39" i="36"/>
  <c r="AI39" i="36"/>
  <c r="AG39" i="36"/>
  <c r="AJ38" i="36"/>
  <c r="AI38" i="36"/>
  <c r="AG38" i="36"/>
  <c r="A37" i="36"/>
  <c r="A35" i="36"/>
  <c r="AG33" i="36"/>
  <c r="AG32" i="36"/>
  <c r="AG31" i="36"/>
  <c r="AG30" i="36"/>
  <c r="AG29" i="36"/>
  <c r="AG28" i="36"/>
  <c r="AG27" i="36"/>
  <c r="AG26" i="36"/>
  <c r="A25" i="36"/>
  <c r="A23" i="36"/>
  <c r="AJ21" i="36"/>
  <c r="AI21" i="36"/>
  <c r="AG21" i="36"/>
  <c r="AJ20" i="36"/>
  <c r="AI20" i="36"/>
  <c r="AJ19" i="36"/>
  <c r="AI19" i="36"/>
  <c r="AJ18" i="36"/>
  <c r="AI18" i="36"/>
  <c r="AG18" i="36"/>
  <c r="AJ17" i="36"/>
  <c r="AI17" i="36"/>
  <c r="AG17" i="36"/>
  <c r="AJ16" i="36"/>
  <c r="AI16" i="36"/>
  <c r="AG16" i="36"/>
  <c r="AJ15" i="36"/>
  <c r="AI15" i="36"/>
  <c r="AG15" i="36"/>
  <c r="AJ14" i="36"/>
  <c r="AI14" i="36"/>
  <c r="AG14" i="36"/>
  <c r="AJ13" i="36"/>
  <c r="AI13" i="36"/>
  <c r="AG13" i="36"/>
  <c r="A12" i="36"/>
  <c r="A10" i="36"/>
  <c r="C8" i="36"/>
  <c r="AJ43" i="30"/>
  <c r="AI43" i="30"/>
  <c r="AJ42" i="30"/>
  <c r="AI42" i="30"/>
  <c r="AJ41" i="30"/>
  <c r="AI41" i="30"/>
  <c r="AJ40" i="30"/>
  <c r="AI40" i="30"/>
  <c r="AJ39" i="30"/>
  <c r="AI39" i="30"/>
  <c r="AJ38" i="30"/>
  <c r="AI38" i="30"/>
  <c r="AJ21" i="30"/>
  <c r="AI21" i="30"/>
  <c r="AJ20" i="30"/>
  <c r="AI20" i="30"/>
  <c r="AJ19" i="30"/>
  <c r="AI19" i="30"/>
  <c r="AJ18" i="30"/>
  <c r="AI18" i="30"/>
  <c r="AJ17" i="30"/>
  <c r="AI17" i="30"/>
  <c r="AJ16" i="30"/>
  <c r="AI16" i="30"/>
  <c r="AJ15" i="30"/>
  <c r="AI15" i="30"/>
  <c r="AJ14" i="30"/>
  <c r="AI14" i="30"/>
  <c r="AJ13" i="30"/>
  <c r="AI13" i="30"/>
  <c r="AG39" i="30"/>
  <c r="AG40" i="30"/>
  <c r="AG41" i="30"/>
  <c r="AG42" i="30"/>
  <c r="AG43" i="30"/>
  <c r="AG38" i="30"/>
  <c r="AG17" i="30"/>
  <c r="AG13" i="30"/>
  <c r="AG14" i="30"/>
  <c r="AG15" i="30"/>
  <c r="AG16" i="30"/>
  <c r="AG18" i="30"/>
  <c r="I67" i="30"/>
  <c r="I66" i="30"/>
  <c r="I71" i="35"/>
  <c r="I70" i="35"/>
  <c r="I69" i="35"/>
  <c r="I68" i="35"/>
  <c r="I67" i="35"/>
  <c r="AJ45" i="35"/>
  <c r="AI45" i="35"/>
  <c r="AG45" i="35"/>
  <c r="AJ43" i="35"/>
  <c r="AI43" i="35"/>
  <c r="AG43" i="35"/>
  <c r="AJ42" i="35"/>
  <c r="AI42" i="35"/>
  <c r="AG42" i="35"/>
  <c r="AJ41" i="35"/>
  <c r="AI41" i="35"/>
  <c r="AG41" i="35"/>
  <c r="AJ40" i="35"/>
  <c r="AI40" i="35"/>
  <c r="AG40" i="35"/>
  <c r="AJ39" i="35"/>
  <c r="AI39" i="35"/>
  <c r="AG39" i="35"/>
  <c r="AJ38" i="35"/>
  <c r="AI38" i="35"/>
  <c r="AG38" i="35"/>
  <c r="A37" i="35"/>
  <c r="A35" i="35"/>
  <c r="AG33" i="35"/>
  <c r="AG32" i="35"/>
  <c r="AG31" i="35"/>
  <c r="AG30" i="35"/>
  <c r="AG29" i="35"/>
  <c r="AG28" i="35"/>
  <c r="AG27" i="35"/>
  <c r="AG26" i="35"/>
  <c r="A25" i="35"/>
  <c r="A23" i="35"/>
  <c r="AJ21" i="35"/>
  <c r="AI21" i="35"/>
  <c r="AG21" i="35"/>
  <c r="AJ20" i="35"/>
  <c r="AI20" i="35"/>
  <c r="AJ19" i="35"/>
  <c r="AI19" i="35"/>
  <c r="AJ18" i="35"/>
  <c r="AI18" i="35"/>
  <c r="AG18" i="35"/>
  <c r="AJ17" i="35"/>
  <c r="AI17" i="35"/>
  <c r="AG17" i="35"/>
  <c r="AJ16" i="35"/>
  <c r="AI16" i="35"/>
  <c r="AG16" i="35"/>
  <c r="AJ15" i="35"/>
  <c r="AI15" i="35"/>
  <c r="AG15" i="35"/>
  <c r="AJ14" i="35"/>
  <c r="AI14" i="35"/>
  <c r="AG14" i="35"/>
  <c r="AJ13" i="35"/>
  <c r="AI13" i="35"/>
  <c r="AG13" i="35"/>
  <c r="A12" i="35"/>
  <c r="A10" i="35"/>
  <c r="C8" i="35"/>
  <c r="AI44" i="34"/>
  <c r="AJ44" i="34"/>
  <c r="AG45" i="31"/>
  <c r="AI45" i="31"/>
  <c r="AJ45" i="31"/>
  <c r="I67" i="34"/>
  <c r="I68" i="34"/>
  <c r="I69" i="34"/>
  <c r="I70" i="34"/>
  <c r="I71" i="34"/>
  <c r="I72" i="34"/>
  <c r="I73" i="34"/>
  <c r="I74" i="34"/>
  <c r="I75" i="34"/>
  <c r="I76" i="34"/>
  <c r="A35" i="34"/>
  <c r="A37" i="34"/>
  <c r="AG38" i="34"/>
  <c r="AI38" i="34"/>
  <c r="AJ38" i="34"/>
  <c r="AG39" i="34"/>
  <c r="AI39" i="34"/>
  <c r="AJ39" i="34"/>
  <c r="AG40" i="34"/>
  <c r="AI40" i="34"/>
  <c r="AJ40" i="34"/>
  <c r="AG41" i="34"/>
  <c r="AI41" i="34"/>
  <c r="AJ41" i="34"/>
  <c r="AG42" i="34"/>
  <c r="AI42" i="34"/>
  <c r="AJ42" i="34"/>
  <c r="AG43" i="34"/>
  <c r="AI43" i="34"/>
  <c r="AJ43" i="34"/>
  <c r="AG45" i="34"/>
  <c r="AI45" i="34"/>
  <c r="AJ45" i="34"/>
  <c r="A23" i="34"/>
  <c r="A25" i="34"/>
  <c r="AG26" i="34"/>
  <c r="AG27" i="34"/>
  <c r="AG28" i="34"/>
  <c r="AG29" i="34"/>
  <c r="AG30" i="34"/>
  <c r="AG31" i="34"/>
  <c r="AG32" i="34"/>
  <c r="AG33" i="34"/>
  <c r="A10" i="34"/>
  <c r="A12" i="34"/>
  <c r="AG13" i="34"/>
  <c r="AI13" i="34"/>
  <c r="AJ13" i="34"/>
  <c r="AG14" i="34"/>
  <c r="AI14" i="34"/>
  <c r="AJ14" i="34"/>
  <c r="AG15" i="34"/>
  <c r="AI15" i="34"/>
  <c r="AJ15" i="34"/>
  <c r="AG16" i="34"/>
  <c r="AI16" i="34"/>
  <c r="AJ16" i="34"/>
  <c r="AG17" i="34"/>
  <c r="AI17" i="34"/>
  <c r="AJ17" i="34"/>
  <c r="AG18" i="34"/>
  <c r="AI18" i="34"/>
  <c r="AJ18" i="34"/>
  <c r="AI19" i="34"/>
  <c r="AJ19" i="34"/>
  <c r="AI20" i="34"/>
  <c r="AJ20" i="34"/>
  <c r="AG21" i="34"/>
  <c r="AI21" i="34"/>
  <c r="AJ21" i="34"/>
  <c r="C8" i="34"/>
  <c r="H8" i="34"/>
  <c r="I70" i="31"/>
  <c r="AJ39" i="31"/>
  <c r="AJ40" i="31"/>
  <c r="AJ41" i="31"/>
  <c r="AJ42" i="31"/>
  <c r="AJ43" i="31"/>
  <c r="AJ38" i="31"/>
  <c r="AI39" i="31"/>
  <c r="AI40" i="31"/>
  <c r="AI41" i="31"/>
  <c r="AI42" i="31"/>
  <c r="AI43" i="31"/>
  <c r="AI38" i="31"/>
  <c r="AJ14" i="31"/>
  <c r="AJ15" i="31"/>
  <c r="AJ16" i="31"/>
  <c r="AJ17" i="31"/>
  <c r="AJ18" i="31"/>
  <c r="AJ19" i="31"/>
  <c r="AJ20" i="31"/>
  <c r="AJ21" i="31"/>
  <c r="AJ13" i="31"/>
  <c r="AI14" i="31"/>
  <c r="AI15" i="31"/>
  <c r="AI16" i="31"/>
  <c r="AI17" i="31"/>
  <c r="AI18" i="31"/>
  <c r="AI19" i="31"/>
  <c r="AI20" i="31"/>
  <c r="AI21" i="31"/>
  <c r="AI13" i="31"/>
  <c r="I68" i="31"/>
  <c r="I69" i="31"/>
  <c r="I76" i="33"/>
  <c r="I75" i="33"/>
  <c r="I74" i="33"/>
  <c r="I73" i="33"/>
  <c r="I72" i="33"/>
  <c r="I71" i="33"/>
  <c r="I70" i="33"/>
  <c r="I69" i="33"/>
  <c r="I68" i="33"/>
  <c r="I67" i="33"/>
  <c r="AJ45" i="33"/>
  <c r="AI45" i="33"/>
  <c r="AG45" i="33"/>
  <c r="AJ44" i="33"/>
  <c r="AI44" i="33"/>
  <c r="AG44" i="33"/>
  <c r="AJ43" i="33"/>
  <c r="AI43" i="33"/>
  <c r="AG43" i="33"/>
  <c r="AJ42" i="33"/>
  <c r="AI42" i="33"/>
  <c r="AG42" i="33"/>
  <c r="AJ41" i="33"/>
  <c r="AI41" i="33"/>
  <c r="AG41" i="33"/>
  <c r="AJ40" i="33"/>
  <c r="AI40" i="33"/>
  <c r="AG40" i="33"/>
  <c r="AJ39" i="33"/>
  <c r="AI39" i="33"/>
  <c r="AG39" i="33"/>
  <c r="AJ38" i="33"/>
  <c r="AI38" i="33"/>
  <c r="AG38" i="33"/>
  <c r="A37" i="33"/>
  <c r="A35" i="33"/>
  <c r="AG33" i="33"/>
  <c r="AG32" i="33"/>
  <c r="AG31" i="33"/>
  <c r="AG30" i="33"/>
  <c r="AG29" i="33"/>
  <c r="AG28" i="33"/>
  <c r="AG27" i="33"/>
  <c r="AG26" i="33"/>
  <c r="A25" i="33"/>
  <c r="A23" i="33"/>
  <c r="AJ21" i="33"/>
  <c r="AI21" i="33"/>
  <c r="AG21" i="33"/>
  <c r="AJ20" i="33"/>
  <c r="AI20" i="33"/>
  <c r="AJ19" i="33"/>
  <c r="AI19" i="33"/>
  <c r="AJ18" i="33"/>
  <c r="AI18" i="33"/>
  <c r="AG18" i="33"/>
  <c r="AJ17" i="33"/>
  <c r="AI17" i="33"/>
  <c r="AG17" i="33"/>
  <c r="AJ16" i="33"/>
  <c r="AI16" i="33"/>
  <c r="AG16" i="33"/>
  <c r="AJ15" i="33"/>
  <c r="AI15" i="33"/>
  <c r="AG15" i="33"/>
  <c r="AJ14" i="33"/>
  <c r="AI14" i="33"/>
  <c r="AG14" i="33"/>
  <c r="AJ13" i="33"/>
  <c r="AI13" i="33"/>
  <c r="AG13" i="33"/>
  <c r="A12" i="33"/>
  <c r="A10" i="33"/>
  <c r="C8" i="33"/>
  <c r="P37" i="32"/>
  <c r="AG38" i="20"/>
  <c r="AG39" i="20"/>
  <c r="AG13" i="20"/>
  <c r="AG14" i="20"/>
  <c r="AG18" i="20"/>
  <c r="I75" i="32"/>
  <c r="I74" i="32"/>
  <c r="I73" i="32"/>
  <c r="I72" i="32"/>
  <c r="I71" i="32"/>
  <c r="I70" i="32"/>
  <c r="I69" i="32"/>
  <c r="I68" i="32"/>
  <c r="I67" i="32"/>
  <c r="I66" i="32"/>
  <c r="AJ44" i="32"/>
  <c r="AI44" i="32"/>
  <c r="AG44" i="32"/>
  <c r="AJ43" i="32"/>
  <c r="AI43" i="32"/>
  <c r="AG43" i="32"/>
  <c r="AJ42" i="32"/>
  <c r="AI42" i="32"/>
  <c r="AG42" i="32"/>
  <c r="AJ41" i="32"/>
  <c r="AI41" i="32"/>
  <c r="AG41" i="32"/>
  <c r="AJ40" i="32"/>
  <c r="AI40" i="32"/>
  <c r="AG40" i="32"/>
  <c r="AJ39" i="32"/>
  <c r="AI39" i="32"/>
  <c r="AG39" i="32"/>
  <c r="AJ38" i="32"/>
  <c r="AI38" i="32"/>
  <c r="AG38" i="32"/>
  <c r="A37" i="32"/>
  <c r="A35" i="32"/>
  <c r="AG33" i="32"/>
  <c r="AG32" i="32"/>
  <c r="AG31" i="32"/>
  <c r="AG30" i="32"/>
  <c r="AG29" i="32"/>
  <c r="AG28" i="32"/>
  <c r="AG27" i="32"/>
  <c r="AG26" i="32"/>
  <c r="A25" i="32"/>
  <c r="A23" i="32"/>
  <c r="AJ21" i="32"/>
  <c r="AI21" i="32"/>
  <c r="AG21" i="32"/>
  <c r="AJ20" i="32"/>
  <c r="AI20" i="32"/>
  <c r="AJ19" i="32"/>
  <c r="AI19" i="32"/>
  <c r="AJ18" i="32"/>
  <c r="AI18" i="32"/>
  <c r="AG18" i="32"/>
  <c r="AJ17" i="32"/>
  <c r="AI17" i="32"/>
  <c r="AG17" i="32"/>
  <c r="AJ16" i="32"/>
  <c r="AI16" i="32"/>
  <c r="AG16" i="32"/>
  <c r="AJ15" i="32"/>
  <c r="AI15" i="32"/>
  <c r="AG15" i="32"/>
  <c r="AJ14" i="32"/>
  <c r="AI14" i="32"/>
  <c r="AG14" i="32"/>
  <c r="AJ13" i="32"/>
  <c r="AI13" i="32"/>
  <c r="AG13" i="32"/>
  <c r="A12" i="32"/>
  <c r="A10" i="32"/>
  <c r="C8" i="32"/>
  <c r="I67" i="31"/>
  <c r="AI14" i="20"/>
  <c r="AI15" i="20"/>
  <c r="AI16" i="20"/>
  <c r="AI17" i="20"/>
  <c r="AI18" i="20"/>
  <c r="AI19" i="20"/>
  <c r="AI20" i="20"/>
  <c r="AI21" i="20"/>
  <c r="AI38" i="20"/>
  <c r="AI39" i="20"/>
  <c r="AI40" i="20"/>
  <c r="AI41" i="20"/>
  <c r="AI42" i="20"/>
  <c r="AI43" i="20"/>
  <c r="AI44" i="20"/>
  <c r="AI45" i="20"/>
  <c r="AJ14" i="20"/>
  <c r="AJ15" i="20"/>
  <c r="AJ16" i="20"/>
  <c r="AJ17" i="20"/>
  <c r="AJ18" i="20"/>
  <c r="AJ19" i="20"/>
  <c r="AJ20" i="20"/>
  <c r="AJ21" i="20"/>
  <c r="AJ38" i="20"/>
  <c r="AJ39" i="20"/>
  <c r="AJ40" i="20"/>
  <c r="AJ41" i="20"/>
  <c r="AJ42" i="20"/>
  <c r="AJ43" i="20"/>
  <c r="AJ44" i="20"/>
  <c r="AJ45" i="20"/>
  <c r="AJ13" i="20"/>
  <c r="AI13" i="20"/>
  <c r="I68" i="20"/>
  <c r="I69" i="20"/>
  <c r="I70" i="20"/>
  <c r="I71" i="20"/>
  <c r="I72" i="20"/>
  <c r="I73" i="20"/>
  <c r="I74" i="20"/>
  <c r="I75" i="20"/>
  <c r="I76" i="20"/>
  <c r="I67" i="20"/>
  <c r="AG43" i="31"/>
  <c r="AG42" i="31"/>
  <c r="AG41" i="31"/>
  <c r="AG40" i="31"/>
  <c r="AG39" i="31"/>
  <c r="AG38" i="31"/>
  <c r="A37" i="31"/>
  <c r="A35" i="31"/>
  <c r="AG33" i="31"/>
  <c r="AG32" i="31"/>
  <c r="AG31" i="31"/>
  <c r="AG30" i="31"/>
  <c r="AG29" i="31"/>
  <c r="AG28" i="31"/>
  <c r="AG27" i="31"/>
  <c r="AG26" i="31"/>
  <c r="A25" i="31"/>
  <c r="A23" i="31"/>
  <c r="AG21" i="31"/>
  <c r="AG18" i="31"/>
  <c r="AG17" i="31"/>
  <c r="AG16" i="31"/>
  <c r="AG15" i="31"/>
  <c r="AG14" i="31"/>
  <c r="AG13" i="31"/>
  <c r="A12" i="31"/>
  <c r="A10" i="31"/>
  <c r="C8" i="31"/>
  <c r="AG44" i="30"/>
  <c r="A37" i="30"/>
  <c r="A35" i="30"/>
  <c r="AG33" i="30"/>
  <c r="AG32" i="30"/>
  <c r="AG31" i="30"/>
  <c r="AG30" i="30"/>
  <c r="AG29" i="30"/>
  <c r="AG28" i="30"/>
  <c r="AG27" i="30"/>
  <c r="AG26" i="30"/>
  <c r="A25" i="30"/>
  <c r="A23" i="30"/>
  <c r="AG21" i="30"/>
  <c r="A12" i="30"/>
  <c r="A10" i="30"/>
  <c r="C8" i="30"/>
  <c r="A24" i="29"/>
  <c r="A22" i="29"/>
  <c r="AG18" i="29"/>
  <c r="AG17" i="29"/>
  <c r="AG16" i="29"/>
  <c r="AG14" i="29"/>
  <c r="AG13" i="29"/>
  <c r="A12" i="29"/>
  <c r="A10" i="29"/>
  <c r="AG44" i="28"/>
  <c r="AG43" i="28"/>
  <c r="AG42" i="28"/>
  <c r="AG41" i="28"/>
  <c r="AG40" i="28"/>
  <c r="AG39" i="28"/>
  <c r="AG38" i="28"/>
  <c r="A37" i="28"/>
  <c r="A35" i="28"/>
  <c r="AG33" i="28"/>
  <c r="AG32" i="28"/>
  <c r="AG31" i="28"/>
  <c r="AG30" i="28"/>
  <c r="AG29" i="28"/>
  <c r="AG28" i="28"/>
  <c r="AG27" i="28"/>
  <c r="AG26" i="28"/>
  <c r="A25" i="28"/>
  <c r="A23" i="28"/>
  <c r="AG21" i="28"/>
  <c r="AG17" i="28"/>
  <c r="AG16" i="28"/>
  <c r="AG15" i="28"/>
  <c r="AG14" i="28"/>
  <c r="AG13" i="28"/>
  <c r="A12" i="28"/>
  <c r="A10" i="28"/>
  <c r="AG44" i="27"/>
  <c r="AG43" i="27"/>
  <c r="AG42" i="27"/>
  <c r="AG41" i="27"/>
  <c r="AG40" i="27"/>
  <c r="AG39" i="27"/>
  <c r="AG38" i="27"/>
  <c r="A37" i="27"/>
  <c r="A35" i="27"/>
  <c r="AG33" i="27"/>
  <c r="AG32" i="27"/>
  <c r="AG31" i="27"/>
  <c r="AG30" i="27"/>
  <c r="AG29" i="27"/>
  <c r="AG28" i="27"/>
  <c r="AG27" i="27"/>
  <c r="AG26" i="27"/>
  <c r="A25" i="27"/>
  <c r="A23" i="27"/>
  <c r="AG21" i="27"/>
  <c r="AG18" i="27"/>
  <c r="AG17" i="27"/>
  <c r="AG16" i="27"/>
  <c r="AG15" i="27"/>
  <c r="AG14" i="27"/>
  <c r="AG13" i="27"/>
  <c r="A12" i="27"/>
  <c r="A10" i="27"/>
  <c r="AG44" i="26"/>
  <c r="AG43" i="26"/>
  <c r="AG42" i="26"/>
  <c r="AG41" i="26"/>
  <c r="AG40" i="26"/>
  <c r="AG39" i="26"/>
  <c r="AG38" i="26"/>
  <c r="A37" i="26"/>
  <c r="A35" i="26"/>
  <c r="AG33" i="26"/>
  <c r="AG32" i="26"/>
  <c r="AG31" i="26"/>
  <c r="AG30" i="26"/>
  <c r="AG29" i="26"/>
  <c r="AG28" i="26"/>
  <c r="AG27" i="26"/>
  <c r="AG26" i="26"/>
  <c r="A25" i="26"/>
  <c r="A23" i="26"/>
  <c r="AG21" i="26"/>
  <c r="AG18" i="26"/>
  <c r="AG17" i="26"/>
  <c r="AG16" i="26"/>
  <c r="AG15" i="26"/>
  <c r="AG14" i="26"/>
  <c r="AG13" i="26"/>
  <c r="A12" i="26"/>
  <c r="A10" i="26"/>
  <c r="C8" i="26"/>
  <c r="AG44" i="25"/>
  <c r="AG43" i="25"/>
  <c r="AG42" i="25"/>
  <c r="AG41" i="25"/>
  <c r="AG40" i="25"/>
  <c r="AG39" i="25"/>
  <c r="AG38" i="25"/>
  <c r="A37" i="25"/>
  <c r="A35" i="25"/>
  <c r="AG33" i="25"/>
  <c r="AG32" i="25"/>
  <c r="AG31" i="25"/>
  <c r="AG30" i="25"/>
  <c r="AG29" i="25"/>
  <c r="AG28" i="25"/>
  <c r="AG27" i="25"/>
  <c r="AG26" i="25"/>
  <c r="A25" i="25"/>
  <c r="A23" i="25"/>
  <c r="AG21" i="25"/>
  <c r="AG18" i="25"/>
  <c r="AG17" i="25"/>
  <c r="AG16" i="25"/>
  <c r="AG15" i="25"/>
  <c r="AG14" i="25"/>
  <c r="AG13" i="25"/>
  <c r="A12" i="25"/>
  <c r="A10" i="25"/>
  <c r="C8" i="25"/>
  <c r="AG44" i="24"/>
  <c r="AG43" i="24"/>
  <c r="AG42" i="24"/>
  <c r="AG41" i="24"/>
  <c r="AG40" i="24"/>
  <c r="AG39" i="24"/>
  <c r="AG38" i="24"/>
  <c r="A37" i="24"/>
  <c r="A35" i="24"/>
  <c r="AG33" i="24"/>
  <c r="AG32" i="24"/>
  <c r="AG31" i="24"/>
  <c r="AG30" i="24"/>
  <c r="AG29" i="24"/>
  <c r="AG28" i="24"/>
  <c r="AG27" i="24"/>
  <c r="AG26" i="24"/>
  <c r="A25" i="24"/>
  <c r="A23" i="24"/>
  <c r="AG21" i="24"/>
  <c r="AG18" i="24"/>
  <c r="AG17" i="24"/>
  <c r="AG16" i="24"/>
  <c r="AG15" i="24"/>
  <c r="AG14" i="24"/>
  <c r="AG13" i="24"/>
  <c r="A12" i="24"/>
  <c r="A10" i="24"/>
  <c r="C8" i="24"/>
  <c r="AG44" i="23"/>
  <c r="AG43" i="23"/>
  <c r="AG42" i="23"/>
  <c r="AG41" i="23"/>
  <c r="AG40" i="23"/>
  <c r="AG39" i="23"/>
  <c r="AG38" i="23"/>
  <c r="A37" i="23"/>
  <c r="A35" i="23"/>
  <c r="AG33" i="23"/>
  <c r="AG32" i="23"/>
  <c r="AG31" i="23"/>
  <c r="AG30" i="23"/>
  <c r="AG29" i="23"/>
  <c r="AG28" i="23"/>
  <c r="AG27" i="23"/>
  <c r="AG26" i="23"/>
  <c r="A25" i="23"/>
  <c r="A23" i="23"/>
  <c r="AG21" i="23"/>
  <c r="AG18" i="23"/>
  <c r="AG17" i="23"/>
  <c r="AG16" i="23"/>
  <c r="AG15" i="23"/>
  <c r="AG14" i="23"/>
  <c r="AG13" i="23"/>
  <c r="A12" i="23"/>
  <c r="A10" i="23"/>
  <c r="C8" i="23"/>
  <c r="AG44" i="22"/>
  <c r="AG43" i="22"/>
  <c r="AG42" i="22"/>
  <c r="AG41" i="22"/>
  <c r="AG40" i="22"/>
  <c r="AG39" i="22"/>
  <c r="AG38" i="22"/>
  <c r="A37" i="22"/>
  <c r="A35" i="22"/>
  <c r="AG33" i="22"/>
  <c r="AG32" i="22"/>
  <c r="AG31" i="22"/>
  <c r="AG30" i="22"/>
  <c r="AG29" i="22"/>
  <c r="AG28" i="22"/>
  <c r="AG27" i="22"/>
  <c r="AG26" i="22"/>
  <c r="A25" i="22"/>
  <c r="A23" i="22"/>
  <c r="AG21" i="22"/>
  <c r="AG18" i="22"/>
  <c r="AG17" i="22"/>
  <c r="AG16" i="22"/>
  <c r="AG15" i="22"/>
  <c r="AG14" i="22"/>
  <c r="AG13" i="22"/>
  <c r="A12" i="22"/>
  <c r="A10" i="22"/>
  <c r="C8" i="22"/>
  <c r="A35" i="20"/>
  <c r="A37" i="20"/>
  <c r="AG40" i="20"/>
  <c r="AG41" i="20"/>
  <c r="AG42" i="20"/>
  <c r="AG43" i="20"/>
  <c r="AG44" i="20"/>
  <c r="AG45" i="20"/>
  <c r="A10" i="20"/>
  <c r="A12" i="20"/>
  <c r="AG15" i="20"/>
  <c r="AG16" i="20"/>
  <c r="AG17" i="20"/>
  <c r="AG21" i="20"/>
  <c r="A23" i="20"/>
  <c r="A25" i="20"/>
  <c r="AG26" i="20"/>
  <c r="AG27" i="20"/>
  <c r="AG28" i="20"/>
  <c r="AG29" i="20"/>
  <c r="AG30" i="20"/>
  <c r="AG31" i="20"/>
  <c r="AG32" i="20"/>
  <c r="AG33" i="20"/>
  <c r="C8" i="20"/>
  <c r="H8" i="20"/>
  <c r="AH14" i="18"/>
  <c r="AH13" i="18"/>
  <c r="AG22" i="18"/>
  <c r="AG11" i="18"/>
  <c r="I54" i="18"/>
  <c r="AH30" i="18"/>
  <c r="AH29" i="18"/>
  <c r="AH28" i="18"/>
  <c r="AH27" i="18"/>
  <c r="AH26" i="18"/>
  <c r="AH25" i="18"/>
  <c r="AH24" i="18"/>
  <c r="A23" i="18"/>
  <c r="A21" i="18"/>
  <c r="AH19" i="18"/>
  <c r="AH18" i="18"/>
  <c r="AH17" i="18"/>
  <c r="AH16" i="18"/>
  <c r="AH15" i="18"/>
  <c r="A12" i="18"/>
  <c r="A10" i="18"/>
  <c r="C8" i="18"/>
  <c r="K14" i="16"/>
  <c r="K15" i="16"/>
  <c r="K16" i="16"/>
  <c r="K17" i="16"/>
  <c r="K18" i="16"/>
  <c r="K13" i="16"/>
  <c r="L8" i="16"/>
  <c r="L9" i="16"/>
  <c r="L10" i="16"/>
  <c r="L11" i="16"/>
  <c r="L12" i="16"/>
  <c r="L7" i="16"/>
  <c r="L4" i="16"/>
  <c r="L14" i="16"/>
  <c r="L15" i="16"/>
  <c r="L16" i="16"/>
  <c r="L17" i="16"/>
  <c r="L18" i="16"/>
  <c r="L13" i="16"/>
  <c r="M6" i="16"/>
  <c r="M5" i="16"/>
  <c r="L19" i="16"/>
  <c r="K19" i="16"/>
  <c r="M8" i="16"/>
  <c r="M9" i="16"/>
  <c r="M10" i="16"/>
  <c r="M11" i="16"/>
  <c r="M12" i="16"/>
  <c r="M7" i="16"/>
  <c r="L6" i="16"/>
  <c r="M4" i="16"/>
  <c r="M19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L38" i="16"/>
  <c r="L39" i="16"/>
  <c r="L40" i="16"/>
  <c r="L37" i="16"/>
  <c r="L36" i="16"/>
  <c r="L32" i="16"/>
  <c r="L33" i="16"/>
  <c r="L34" i="16"/>
  <c r="L35" i="16"/>
  <c r="L31" i="16"/>
  <c r="L29" i="16"/>
  <c r="L30" i="16"/>
  <c r="L28" i="16"/>
  <c r="L27" i="16"/>
  <c r="L26" i="16"/>
  <c r="L25" i="16"/>
  <c r="L65" i="16"/>
  <c r="L55" i="16"/>
  <c r="L5" i="16"/>
  <c r="M13" i="16"/>
  <c r="M14" i="16"/>
  <c r="M15" i="16"/>
  <c r="M16" i="16"/>
  <c r="M17" i="16"/>
  <c r="M18" i="16"/>
  <c r="L52" i="16"/>
  <c r="L51" i="16"/>
  <c r="L64" i="16"/>
  <c r="L63" i="16"/>
  <c r="L62" i="16"/>
  <c r="L54" i="16"/>
  <c r="L53" i="16"/>
  <c r="L50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O69" i="16"/>
  <c r="J11" i="16"/>
  <c r="K9" i="16"/>
  <c r="K10" i="16"/>
  <c r="K11" i="16"/>
  <c r="K35" i="16"/>
  <c r="K34" i="16"/>
  <c r="K33" i="16"/>
  <c r="K32" i="16"/>
  <c r="K31" i="16"/>
  <c r="K30" i="16"/>
  <c r="K29" i="16"/>
  <c r="K28" i="16"/>
  <c r="K27" i="16"/>
  <c r="K26" i="16"/>
  <c r="K25" i="16"/>
  <c r="K36" i="16"/>
  <c r="K63" i="16"/>
  <c r="K64" i="16"/>
  <c r="K65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O43" i="16"/>
  <c r="O42" i="16"/>
  <c r="O41" i="16"/>
  <c r="O40" i="16"/>
  <c r="O39" i="16"/>
  <c r="O38" i="16"/>
  <c r="O64" i="16"/>
  <c r="O65" i="16"/>
  <c r="O63" i="16"/>
  <c r="G66" i="16"/>
  <c r="O66" i="16" s="1"/>
  <c r="G67" i="16"/>
  <c r="O67" i="16" s="1"/>
  <c r="G68" i="16"/>
  <c r="O68" i="16" s="1"/>
  <c r="J10" i="16"/>
  <c r="J9" i="16"/>
  <c r="J6" i="16"/>
  <c r="J19" i="16"/>
  <c r="N19" i="16"/>
  <c r="I10" i="16"/>
  <c r="O10" i="16"/>
  <c r="I6" i="16"/>
  <c r="I9" i="16"/>
  <c r="G9" i="16"/>
  <c r="O9" i="16" s="1"/>
  <c r="O37" i="16"/>
  <c r="G32" i="16"/>
  <c r="G33" i="16"/>
  <c r="G34" i="16"/>
  <c r="G35" i="16"/>
  <c r="G36" i="16"/>
  <c r="G31" i="16"/>
  <c r="G26" i="16"/>
  <c r="G27" i="16"/>
  <c r="G28" i="16"/>
  <c r="G29" i="16"/>
  <c r="G25" i="16"/>
  <c r="G62" i="16"/>
  <c r="G14" i="16"/>
  <c r="G15" i="16"/>
  <c r="G16" i="16"/>
  <c r="G17" i="16"/>
  <c r="G18" i="16"/>
  <c r="G13" i="16"/>
  <c r="G5" i="16"/>
  <c r="G6" i="16"/>
  <c r="G7" i="16"/>
  <c r="G8" i="16"/>
  <c r="G4" i="16"/>
  <c r="O62" i="16"/>
  <c r="H57" i="16"/>
  <c r="H58" i="16"/>
  <c r="H59" i="16"/>
  <c r="H60" i="16"/>
  <c r="H61" i="16"/>
  <c r="H56" i="16"/>
  <c r="H51" i="16"/>
  <c r="H52" i="16"/>
  <c r="H53" i="16"/>
  <c r="H54" i="16"/>
  <c r="H50" i="16"/>
  <c r="G57" i="16"/>
  <c r="G58" i="16"/>
  <c r="G59" i="16"/>
  <c r="G60" i="16"/>
  <c r="G61" i="16"/>
  <c r="G56" i="16"/>
  <c r="G51" i="16"/>
  <c r="G52" i="16"/>
  <c r="G53" i="16"/>
  <c r="G54" i="16"/>
  <c r="G50" i="16"/>
  <c r="N5" i="16"/>
  <c r="N6" i="16"/>
  <c r="N7" i="16"/>
  <c r="N8" i="16"/>
  <c r="N4" i="16"/>
  <c r="K5" i="16"/>
  <c r="K6" i="16"/>
  <c r="K7" i="16"/>
  <c r="K8" i="16"/>
  <c r="K4" i="16"/>
  <c r="J14" i="16"/>
  <c r="J15" i="16"/>
  <c r="J16" i="16"/>
  <c r="J17" i="16"/>
  <c r="J18" i="16"/>
  <c r="J13" i="16"/>
  <c r="J5" i="16"/>
  <c r="J7" i="16"/>
  <c r="J8" i="16"/>
  <c r="J4" i="16"/>
  <c r="I14" i="16"/>
  <c r="I15" i="16"/>
  <c r="I16" i="16"/>
  <c r="I17" i="16"/>
  <c r="I18" i="16"/>
  <c r="I13" i="16"/>
  <c r="I5" i="16"/>
  <c r="I7" i="16"/>
  <c r="I8" i="16"/>
  <c r="I4" i="16"/>
  <c r="H14" i="16"/>
  <c r="H15" i="16"/>
  <c r="H16" i="16"/>
  <c r="H17" i="16"/>
  <c r="H18" i="16"/>
  <c r="H13" i="16"/>
  <c r="H5" i="16"/>
  <c r="H6" i="16"/>
  <c r="H7" i="16"/>
  <c r="H8" i="16"/>
  <c r="H4" i="16"/>
  <c r="H36" i="16"/>
  <c r="H35" i="16"/>
  <c r="H34" i="16"/>
  <c r="H33" i="16"/>
  <c r="H32" i="16"/>
  <c r="H31" i="16"/>
  <c r="H29" i="16"/>
  <c r="H28" i="16"/>
  <c r="H27" i="16"/>
  <c r="H26" i="16"/>
  <c r="H25" i="16"/>
  <c r="I25" i="16"/>
  <c r="I50" i="16"/>
  <c r="I26" i="16"/>
  <c r="I51" i="16"/>
  <c r="I27" i="16"/>
  <c r="I52" i="16"/>
  <c r="I53" i="16"/>
  <c r="I28" i="16"/>
  <c r="I29" i="16"/>
  <c r="I54" i="16"/>
  <c r="I31" i="16"/>
  <c r="I56" i="16"/>
  <c r="I57" i="16"/>
  <c r="I32" i="16"/>
  <c r="I58" i="16"/>
  <c r="I33" i="16"/>
  <c r="I59" i="16"/>
  <c r="I34" i="16"/>
  <c r="I60" i="16"/>
  <c r="I35" i="16"/>
  <c r="I36" i="16"/>
  <c r="I61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N25" i="16"/>
  <c r="N50" i="16"/>
  <c r="N26" i="16"/>
  <c r="N51" i="16"/>
  <c r="N27" i="16"/>
  <c r="N52" i="16"/>
  <c r="N28" i="16"/>
  <c r="N53" i="16"/>
  <c r="N29" i="16"/>
  <c r="N54" i="16"/>
  <c r="N30" i="16"/>
  <c r="N55" i="16"/>
  <c r="N31" i="16"/>
  <c r="N56" i="16"/>
  <c r="N13" i="16"/>
  <c r="N32" i="16"/>
  <c r="N57" i="16"/>
  <c r="N14" i="16"/>
  <c r="N33" i="16"/>
  <c r="N58" i="16"/>
  <c r="N15" i="16"/>
  <c r="N34" i="16"/>
  <c r="N59" i="16"/>
  <c r="N16" i="16"/>
  <c r="N35" i="16"/>
  <c r="N60" i="16"/>
  <c r="N17" i="16"/>
  <c r="N36" i="16"/>
  <c r="N61" i="16"/>
  <c r="N18" i="16"/>
  <c r="O25" i="16"/>
  <c r="O26" i="16"/>
  <c r="O27" i="16"/>
  <c r="O28" i="16"/>
  <c r="O29" i="16"/>
  <c r="O30" i="16"/>
  <c r="O34" i="16"/>
  <c r="O35" i="16"/>
  <c r="O36" i="16"/>
  <c r="O6" i="16"/>
  <c r="O4" i="16"/>
  <c r="O5" i="16"/>
  <c r="O8" i="16"/>
  <c r="O7" i="16"/>
  <c r="O54" i="16"/>
  <c r="O53" i="16"/>
  <c r="O52" i="16"/>
  <c r="O50" i="16"/>
  <c r="O51" i="16"/>
  <c r="O55" i="16"/>
  <c r="O31" i="16"/>
  <c r="B37" i="37" l="1"/>
  <c r="B25" i="37"/>
  <c r="B12" i="37"/>
  <c r="H8" i="37"/>
  <c r="B37" i="36"/>
  <c r="B25" i="36"/>
  <c r="B12" i="36"/>
  <c r="H8" i="36"/>
  <c r="B37" i="35"/>
  <c r="B25" i="35"/>
  <c r="B12" i="35"/>
  <c r="H8" i="35"/>
  <c r="B37" i="34"/>
  <c r="B25" i="34"/>
  <c r="B12" i="34"/>
  <c r="B37" i="33"/>
  <c r="B25" i="33"/>
  <c r="B12" i="33"/>
  <c r="H8" i="33"/>
  <c r="B37" i="32"/>
  <c r="B25" i="32"/>
  <c r="B12" i="32"/>
  <c r="H8" i="32"/>
  <c r="B37" i="31"/>
  <c r="B25" i="31"/>
  <c r="B12" i="31"/>
  <c r="H8" i="31"/>
  <c r="B37" i="30"/>
  <c r="B25" i="30"/>
  <c r="B12" i="30"/>
  <c r="H8" i="30"/>
  <c r="B24" i="29"/>
  <c r="B12" i="29"/>
  <c r="B37" i="28"/>
  <c r="B25" i="28"/>
  <c r="B12" i="28"/>
  <c r="H8" i="28"/>
  <c r="B37" i="27"/>
  <c r="B25" i="27"/>
  <c r="B12" i="27"/>
  <c r="H8" i="27"/>
  <c r="B37" i="26"/>
  <c r="B25" i="26"/>
  <c r="B12" i="26"/>
  <c r="H8" i="26"/>
  <c r="B37" i="25"/>
  <c r="B25" i="25"/>
  <c r="B12" i="25"/>
  <c r="H8" i="25"/>
  <c r="B37" i="24"/>
  <c r="B25" i="24"/>
  <c r="B12" i="24"/>
  <c r="H8" i="24"/>
  <c r="B37" i="23"/>
  <c r="B25" i="23"/>
  <c r="B12" i="23"/>
  <c r="H8" i="23"/>
  <c r="B37" i="22"/>
  <c r="B25" i="22"/>
  <c r="B12" i="22"/>
  <c r="H8" i="22"/>
  <c r="B37" i="20"/>
  <c r="B12" i="20"/>
  <c r="B25" i="20"/>
  <c r="B23" i="18"/>
  <c r="B12" i="18"/>
  <c r="H8" i="18"/>
  <c r="L59" i="16"/>
  <c r="O59" i="16" s="1"/>
  <c r="O16" i="16"/>
  <c r="L60" i="16"/>
  <c r="O60" i="16" s="1"/>
  <c r="O17" i="16"/>
  <c r="L61" i="16"/>
  <c r="O61" i="16" s="1"/>
  <c r="O18" i="16"/>
  <c r="L57" i="16"/>
  <c r="L58" i="16"/>
  <c r="L56" i="16"/>
  <c r="O56" i="16" s="1"/>
  <c r="O13" i="16"/>
  <c r="C12" i="37" l="1"/>
  <c r="B11" i="37"/>
  <c r="C25" i="37"/>
  <c r="B24" i="37"/>
  <c r="C37" i="37"/>
  <c r="B36" i="37"/>
  <c r="C12" i="36"/>
  <c r="B11" i="36"/>
  <c r="C25" i="36"/>
  <c r="B24" i="36"/>
  <c r="C37" i="36"/>
  <c r="B36" i="36"/>
  <c r="C12" i="35"/>
  <c r="B11" i="35"/>
  <c r="C25" i="35"/>
  <c r="B24" i="35"/>
  <c r="C37" i="35"/>
  <c r="B36" i="35"/>
  <c r="B11" i="34"/>
  <c r="C12" i="34"/>
  <c r="B24" i="34"/>
  <c r="C25" i="34"/>
  <c r="B36" i="34"/>
  <c r="C37" i="34"/>
  <c r="C12" i="33"/>
  <c r="B11" i="33"/>
  <c r="C25" i="33"/>
  <c r="B24" i="33"/>
  <c r="C37" i="33"/>
  <c r="B36" i="33"/>
  <c r="C12" i="32"/>
  <c r="B11" i="32"/>
  <c r="C25" i="32"/>
  <c r="B24" i="32"/>
  <c r="C37" i="32"/>
  <c r="B36" i="32"/>
  <c r="C12" i="31"/>
  <c r="B11" i="31"/>
  <c r="C25" i="31"/>
  <c r="B24" i="31"/>
  <c r="C37" i="31"/>
  <c r="B36" i="31"/>
  <c r="C12" i="30"/>
  <c r="B11" i="30"/>
  <c r="C25" i="30"/>
  <c r="B24" i="30"/>
  <c r="C37" i="30"/>
  <c r="B36" i="30"/>
  <c r="C12" i="29"/>
  <c r="B11" i="29"/>
  <c r="C24" i="29"/>
  <c r="B23" i="29"/>
  <c r="C12" i="28"/>
  <c r="B11" i="28"/>
  <c r="C25" i="28"/>
  <c r="B24" i="28"/>
  <c r="C37" i="28"/>
  <c r="B36" i="28"/>
  <c r="C12" i="27"/>
  <c r="B11" i="27"/>
  <c r="C25" i="27"/>
  <c r="B24" i="27"/>
  <c r="C37" i="27"/>
  <c r="B36" i="27"/>
  <c r="C12" i="26"/>
  <c r="B11" i="26"/>
  <c r="C25" i="26"/>
  <c r="B24" i="26"/>
  <c r="C37" i="26"/>
  <c r="B36" i="26"/>
  <c r="C12" i="25"/>
  <c r="B11" i="25"/>
  <c r="C25" i="25"/>
  <c r="B24" i="25"/>
  <c r="C37" i="25"/>
  <c r="B36" i="25"/>
  <c r="C12" i="24"/>
  <c r="B11" i="24"/>
  <c r="C25" i="24"/>
  <c r="B24" i="24"/>
  <c r="C37" i="24"/>
  <c r="B36" i="24"/>
  <c r="C12" i="23"/>
  <c r="B11" i="23"/>
  <c r="C25" i="23"/>
  <c r="B24" i="23"/>
  <c r="C37" i="23"/>
  <c r="B36" i="23"/>
  <c r="C12" i="22"/>
  <c r="B11" i="22"/>
  <c r="C25" i="22"/>
  <c r="B24" i="22"/>
  <c r="C37" i="22"/>
  <c r="B36" i="22"/>
  <c r="B24" i="20"/>
  <c r="C25" i="20"/>
  <c r="B11" i="20"/>
  <c r="C12" i="20"/>
  <c r="B36" i="20"/>
  <c r="C37" i="20"/>
  <c r="C12" i="18"/>
  <c r="B11" i="18"/>
  <c r="C23" i="18"/>
  <c r="B22" i="18"/>
  <c r="D37" i="37" l="1"/>
  <c r="C36" i="37"/>
  <c r="D25" i="37"/>
  <c r="C24" i="37"/>
  <c r="D12" i="37"/>
  <c r="C11" i="37"/>
  <c r="D37" i="36"/>
  <c r="C36" i="36"/>
  <c r="D25" i="36"/>
  <c r="C24" i="36"/>
  <c r="D12" i="36"/>
  <c r="C11" i="36"/>
  <c r="D37" i="35"/>
  <c r="C36" i="35"/>
  <c r="D25" i="35"/>
  <c r="C24" i="35"/>
  <c r="D12" i="35"/>
  <c r="C11" i="35"/>
  <c r="C36" i="34"/>
  <c r="D37" i="34"/>
  <c r="C24" i="34"/>
  <c r="D25" i="34"/>
  <c r="C11" i="34"/>
  <c r="D12" i="34"/>
  <c r="D37" i="33"/>
  <c r="C36" i="33"/>
  <c r="D25" i="33"/>
  <c r="C24" i="33"/>
  <c r="D12" i="33"/>
  <c r="C11" i="33"/>
  <c r="D37" i="32"/>
  <c r="C36" i="32"/>
  <c r="D25" i="32"/>
  <c r="C24" i="32"/>
  <c r="D12" i="32"/>
  <c r="C11" i="32"/>
  <c r="D37" i="31"/>
  <c r="C36" i="31"/>
  <c r="D25" i="31"/>
  <c r="C24" i="31"/>
  <c r="D12" i="31"/>
  <c r="C11" i="31"/>
  <c r="D37" i="30"/>
  <c r="C36" i="30"/>
  <c r="D25" i="30"/>
  <c r="C24" i="30"/>
  <c r="D12" i="30"/>
  <c r="C11" i="30"/>
  <c r="D24" i="29"/>
  <c r="C23" i="29"/>
  <c r="D12" i="29"/>
  <c r="C11" i="29"/>
  <c r="D37" i="28"/>
  <c r="C36" i="28"/>
  <c r="D25" i="28"/>
  <c r="C24" i="28"/>
  <c r="D12" i="28"/>
  <c r="C11" i="28"/>
  <c r="D37" i="27"/>
  <c r="C36" i="27"/>
  <c r="D25" i="27"/>
  <c r="C24" i="27"/>
  <c r="D12" i="27"/>
  <c r="C11" i="27"/>
  <c r="D37" i="26"/>
  <c r="C36" i="26"/>
  <c r="D25" i="26"/>
  <c r="C24" i="26"/>
  <c r="D12" i="26"/>
  <c r="C11" i="26"/>
  <c r="D37" i="25"/>
  <c r="C36" i="25"/>
  <c r="D25" i="25"/>
  <c r="C24" i="25"/>
  <c r="D12" i="25"/>
  <c r="C11" i="25"/>
  <c r="D37" i="24"/>
  <c r="C36" i="24"/>
  <c r="D25" i="24"/>
  <c r="C24" i="24"/>
  <c r="D12" i="24"/>
  <c r="C11" i="24"/>
  <c r="D37" i="23"/>
  <c r="C36" i="23"/>
  <c r="D25" i="23"/>
  <c r="C24" i="23"/>
  <c r="D12" i="23"/>
  <c r="C11" i="23"/>
  <c r="D37" i="22"/>
  <c r="C36" i="22"/>
  <c r="D25" i="22"/>
  <c r="C24" i="22"/>
  <c r="D12" i="22"/>
  <c r="C11" i="22"/>
  <c r="C36" i="20"/>
  <c r="D37" i="20"/>
  <c r="C11" i="20"/>
  <c r="D12" i="20"/>
  <c r="C24" i="20"/>
  <c r="D25" i="20"/>
  <c r="D23" i="18"/>
  <c r="C22" i="18"/>
  <c r="D12" i="18"/>
  <c r="C11" i="18"/>
  <c r="E12" i="37" l="1"/>
  <c r="D11" i="37"/>
  <c r="E25" i="37"/>
  <c r="D24" i="37"/>
  <c r="E37" i="37"/>
  <c r="D36" i="37"/>
  <c r="E12" i="36"/>
  <c r="D11" i="36"/>
  <c r="E25" i="36"/>
  <c r="D24" i="36"/>
  <c r="E37" i="36"/>
  <c r="D36" i="36"/>
  <c r="E12" i="35"/>
  <c r="D11" i="35"/>
  <c r="E25" i="35"/>
  <c r="D24" i="35"/>
  <c r="E37" i="35"/>
  <c r="D36" i="35"/>
  <c r="D11" i="34"/>
  <c r="E12" i="34"/>
  <c r="D24" i="34"/>
  <c r="E25" i="34"/>
  <c r="D36" i="34"/>
  <c r="E37" i="34"/>
  <c r="E12" i="33"/>
  <c r="D11" i="33"/>
  <c r="E25" i="33"/>
  <c r="D24" i="33"/>
  <c r="E37" i="33"/>
  <c r="D36" i="33"/>
  <c r="E12" i="32"/>
  <c r="D11" i="32"/>
  <c r="E25" i="32"/>
  <c r="D24" i="32"/>
  <c r="E37" i="32"/>
  <c r="D36" i="32"/>
  <c r="E12" i="31"/>
  <c r="D11" i="31"/>
  <c r="E25" i="31"/>
  <c r="D24" i="31"/>
  <c r="E37" i="31"/>
  <c r="D36" i="31"/>
  <c r="E12" i="30"/>
  <c r="D11" i="30"/>
  <c r="E25" i="30"/>
  <c r="D24" i="30"/>
  <c r="E37" i="30"/>
  <c r="D36" i="30"/>
  <c r="E12" i="29"/>
  <c r="D11" i="29"/>
  <c r="E24" i="29"/>
  <c r="D23" i="29"/>
  <c r="E12" i="28"/>
  <c r="D11" i="28"/>
  <c r="E25" i="28"/>
  <c r="D24" i="28"/>
  <c r="E37" i="28"/>
  <c r="D36" i="28"/>
  <c r="E12" i="27"/>
  <c r="D11" i="27"/>
  <c r="E25" i="27"/>
  <c r="D24" i="27"/>
  <c r="E37" i="27"/>
  <c r="D36" i="27"/>
  <c r="E12" i="26"/>
  <c r="D11" i="26"/>
  <c r="E25" i="26"/>
  <c r="D24" i="26"/>
  <c r="E37" i="26"/>
  <c r="D36" i="26"/>
  <c r="E12" i="25"/>
  <c r="D11" i="25"/>
  <c r="E25" i="25"/>
  <c r="D24" i="25"/>
  <c r="E37" i="25"/>
  <c r="D36" i="25"/>
  <c r="E12" i="24"/>
  <c r="D11" i="24"/>
  <c r="E25" i="24"/>
  <c r="D24" i="24"/>
  <c r="E37" i="24"/>
  <c r="D36" i="24"/>
  <c r="E12" i="23"/>
  <c r="D11" i="23"/>
  <c r="E25" i="23"/>
  <c r="D24" i="23"/>
  <c r="E37" i="23"/>
  <c r="D36" i="23"/>
  <c r="E12" i="22"/>
  <c r="D11" i="22"/>
  <c r="E25" i="22"/>
  <c r="D24" i="22"/>
  <c r="E37" i="22"/>
  <c r="D36" i="22"/>
  <c r="D24" i="20"/>
  <c r="E25" i="20"/>
  <c r="D11" i="20"/>
  <c r="E12" i="20"/>
  <c r="D36" i="20"/>
  <c r="E37" i="20"/>
  <c r="E12" i="18"/>
  <c r="D11" i="18"/>
  <c r="E23" i="18"/>
  <c r="D22" i="18"/>
  <c r="F37" i="37" l="1"/>
  <c r="E36" i="37"/>
  <c r="F25" i="37"/>
  <c r="E24" i="37"/>
  <c r="F12" i="37"/>
  <c r="E11" i="37"/>
  <c r="F37" i="36"/>
  <c r="E36" i="36"/>
  <c r="F25" i="36"/>
  <c r="E24" i="36"/>
  <c r="F12" i="36"/>
  <c r="E11" i="36"/>
  <c r="F37" i="35"/>
  <c r="E36" i="35"/>
  <c r="F25" i="35"/>
  <c r="E24" i="35"/>
  <c r="F12" i="35"/>
  <c r="E11" i="35"/>
  <c r="E36" i="34"/>
  <c r="F37" i="34"/>
  <c r="E24" i="34"/>
  <c r="F25" i="34"/>
  <c r="E11" i="34"/>
  <c r="F12" i="34"/>
  <c r="F37" i="33"/>
  <c r="E36" i="33"/>
  <c r="F25" i="33"/>
  <c r="E24" i="33"/>
  <c r="F12" i="33"/>
  <c r="E11" i="33"/>
  <c r="F37" i="32"/>
  <c r="E36" i="32"/>
  <c r="F25" i="32"/>
  <c r="E24" i="32"/>
  <c r="F12" i="32"/>
  <c r="E11" i="32"/>
  <c r="F37" i="31"/>
  <c r="E36" i="31"/>
  <c r="F25" i="31"/>
  <c r="E24" i="31"/>
  <c r="F12" i="31"/>
  <c r="E11" i="31"/>
  <c r="F37" i="30"/>
  <c r="E36" i="30"/>
  <c r="F25" i="30"/>
  <c r="E24" i="30"/>
  <c r="F12" i="30"/>
  <c r="E11" i="30"/>
  <c r="F24" i="29"/>
  <c r="E23" i="29"/>
  <c r="F12" i="29"/>
  <c r="E11" i="29"/>
  <c r="F37" i="28"/>
  <c r="E36" i="28"/>
  <c r="F25" i="28"/>
  <c r="E24" i="28"/>
  <c r="F12" i="28"/>
  <c r="E11" i="28"/>
  <c r="F37" i="27"/>
  <c r="E36" i="27"/>
  <c r="F25" i="27"/>
  <c r="E24" i="27"/>
  <c r="F12" i="27"/>
  <c r="E11" i="27"/>
  <c r="F37" i="26"/>
  <c r="E36" i="26"/>
  <c r="F25" i="26"/>
  <c r="E24" i="26"/>
  <c r="F12" i="26"/>
  <c r="E11" i="26"/>
  <c r="F37" i="25"/>
  <c r="E36" i="25"/>
  <c r="F25" i="25"/>
  <c r="E24" i="25"/>
  <c r="F12" i="25"/>
  <c r="E11" i="25"/>
  <c r="F37" i="24"/>
  <c r="E36" i="24"/>
  <c r="F25" i="24"/>
  <c r="E24" i="24"/>
  <c r="F12" i="24"/>
  <c r="E11" i="24"/>
  <c r="F37" i="23"/>
  <c r="E36" i="23"/>
  <c r="F25" i="23"/>
  <c r="E24" i="23"/>
  <c r="F12" i="23"/>
  <c r="E11" i="23"/>
  <c r="F37" i="22"/>
  <c r="E36" i="22"/>
  <c r="F25" i="22"/>
  <c r="E24" i="22"/>
  <c r="F12" i="22"/>
  <c r="E11" i="22"/>
  <c r="E36" i="20"/>
  <c r="F37" i="20"/>
  <c r="E11" i="20"/>
  <c r="F12" i="20"/>
  <c r="E24" i="20"/>
  <c r="F25" i="20"/>
  <c r="F23" i="18"/>
  <c r="E22" i="18"/>
  <c r="F12" i="18"/>
  <c r="E11" i="18"/>
  <c r="G12" i="37" l="1"/>
  <c r="F11" i="37"/>
  <c r="G25" i="37"/>
  <c r="F24" i="37"/>
  <c r="G37" i="37"/>
  <c r="F36" i="37"/>
  <c r="G12" i="36"/>
  <c r="F11" i="36"/>
  <c r="G25" i="36"/>
  <c r="F24" i="36"/>
  <c r="G37" i="36"/>
  <c r="F36" i="36"/>
  <c r="G12" i="35"/>
  <c r="F11" i="35"/>
  <c r="G25" i="35"/>
  <c r="F24" i="35"/>
  <c r="G37" i="35"/>
  <c r="F36" i="35"/>
  <c r="F11" i="34"/>
  <c r="G12" i="34"/>
  <c r="F24" i="34"/>
  <c r="G25" i="34"/>
  <c r="F36" i="34"/>
  <c r="G37" i="34"/>
  <c r="G12" i="33"/>
  <c r="F11" i="33"/>
  <c r="G25" i="33"/>
  <c r="F24" i="33"/>
  <c r="G37" i="33"/>
  <c r="F36" i="33"/>
  <c r="G12" i="32"/>
  <c r="F11" i="32"/>
  <c r="G25" i="32"/>
  <c r="F24" i="32"/>
  <c r="G37" i="32"/>
  <c r="F36" i="32"/>
  <c r="G12" i="31"/>
  <c r="F11" i="31"/>
  <c r="G25" i="31"/>
  <c r="F24" i="31"/>
  <c r="G37" i="31"/>
  <c r="F36" i="31"/>
  <c r="G12" i="30"/>
  <c r="F11" i="30"/>
  <c r="G25" i="30"/>
  <c r="F24" i="30"/>
  <c r="G37" i="30"/>
  <c r="F36" i="30"/>
  <c r="G12" i="29"/>
  <c r="F11" i="29"/>
  <c r="G24" i="29"/>
  <c r="F23" i="29"/>
  <c r="G12" i="28"/>
  <c r="F11" i="28"/>
  <c r="G25" i="28"/>
  <c r="F24" i="28"/>
  <c r="G37" i="28"/>
  <c r="F36" i="28"/>
  <c r="G12" i="27"/>
  <c r="F11" i="27"/>
  <c r="G25" i="27"/>
  <c r="F24" i="27"/>
  <c r="G37" i="27"/>
  <c r="F36" i="27"/>
  <c r="G12" i="26"/>
  <c r="F11" i="26"/>
  <c r="G25" i="26"/>
  <c r="F24" i="26"/>
  <c r="G37" i="26"/>
  <c r="F36" i="26"/>
  <c r="G12" i="25"/>
  <c r="F11" i="25"/>
  <c r="G25" i="25"/>
  <c r="F24" i="25"/>
  <c r="G37" i="25"/>
  <c r="F36" i="25"/>
  <c r="G12" i="24"/>
  <c r="F11" i="24"/>
  <c r="G25" i="24"/>
  <c r="F24" i="24"/>
  <c r="G37" i="24"/>
  <c r="F36" i="24"/>
  <c r="G12" i="23"/>
  <c r="F11" i="23"/>
  <c r="G25" i="23"/>
  <c r="F24" i="23"/>
  <c r="G37" i="23"/>
  <c r="F36" i="23"/>
  <c r="G12" i="22"/>
  <c r="F11" i="22"/>
  <c r="G25" i="22"/>
  <c r="F24" i="22"/>
  <c r="G37" i="22"/>
  <c r="F36" i="22"/>
  <c r="F24" i="20"/>
  <c r="G25" i="20"/>
  <c r="F11" i="20"/>
  <c r="G12" i="20"/>
  <c r="F36" i="20"/>
  <c r="G37" i="20"/>
  <c r="G12" i="18"/>
  <c r="F11" i="18"/>
  <c r="G23" i="18"/>
  <c r="F22" i="18"/>
  <c r="H37" i="37" l="1"/>
  <c r="G36" i="37"/>
  <c r="H25" i="37"/>
  <c r="G24" i="37"/>
  <c r="H12" i="37"/>
  <c r="G11" i="37"/>
  <c r="H37" i="36"/>
  <c r="G36" i="36"/>
  <c r="H25" i="36"/>
  <c r="G24" i="36"/>
  <c r="H12" i="36"/>
  <c r="G11" i="36"/>
  <c r="H37" i="35"/>
  <c r="G36" i="35"/>
  <c r="H25" i="35"/>
  <c r="G24" i="35"/>
  <c r="H12" i="35"/>
  <c r="G11" i="35"/>
  <c r="G36" i="34"/>
  <c r="H37" i="34"/>
  <c r="G24" i="34"/>
  <c r="H25" i="34"/>
  <c r="G11" i="34"/>
  <c r="H12" i="34"/>
  <c r="H37" i="33"/>
  <c r="G36" i="33"/>
  <c r="H25" i="33"/>
  <c r="G24" i="33"/>
  <c r="H12" i="33"/>
  <c r="G11" i="33"/>
  <c r="H37" i="32"/>
  <c r="G36" i="32"/>
  <c r="H25" i="32"/>
  <c r="G24" i="32"/>
  <c r="H12" i="32"/>
  <c r="G11" i="32"/>
  <c r="H37" i="31"/>
  <c r="G36" i="31"/>
  <c r="H25" i="31"/>
  <c r="G24" i="31"/>
  <c r="H12" i="31"/>
  <c r="G11" i="31"/>
  <c r="H37" i="30"/>
  <c r="G36" i="30"/>
  <c r="H25" i="30"/>
  <c r="G24" i="30"/>
  <c r="H12" i="30"/>
  <c r="G11" i="30"/>
  <c r="H24" i="29"/>
  <c r="G23" i="29"/>
  <c r="H12" i="29"/>
  <c r="G11" i="29"/>
  <c r="H37" i="28"/>
  <c r="G36" i="28"/>
  <c r="H25" i="28"/>
  <c r="G24" i="28"/>
  <c r="H12" i="28"/>
  <c r="G11" i="28"/>
  <c r="H37" i="27"/>
  <c r="G36" i="27"/>
  <c r="H25" i="27"/>
  <c r="G24" i="27"/>
  <c r="H12" i="27"/>
  <c r="G11" i="27"/>
  <c r="H37" i="26"/>
  <c r="G36" i="26"/>
  <c r="H25" i="26"/>
  <c r="G24" i="26"/>
  <c r="H12" i="26"/>
  <c r="G11" i="26"/>
  <c r="H37" i="25"/>
  <c r="G36" i="25"/>
  <c r="H25" i="25"/>
  <c r="G24" i="25"/>
  <c r="H12" i="25"/>
  <c r="G11" i="25"/>
  <c r="H37" i="24"/>
  <c r="G36" i="24"/>
  <c r="H25" i="24"/>
  <c r="G24" i="24"/>
  <c r="H12" i="24"/>
  <c r="G11" i="24"/>
  <c r="H37" i="23"/>
  <c r="G36" i="23"/>
  <c r="H25" i="23"/>
  <c r="G24" i="23"/>
  <c r="H12" i="23"/>
  <c r="G11" i="23"/>
  <c r="H37" i="22"/>
  <c r="G36" i="22"/>
  <c r="H25" i="22"/>
  <c r="G24" i="22"/>
  <c r="H12" i="22"/>
  <c r="G11" i="22"/>
  <c r="G36" i="20"/>
  <c r="H37" i="20"/>
  <c r="G11" i="20"/>
  <c r="H12" i="20"/>
  <c r="G24" i="20"/>
  <c r="H25" i="20"/>
  <c r="H23" i="18"/>
  <c r="G22" i="18"/>
  <c r="H12" i="18"/>
  <c r="G11" i="18"/>
  <c r="I12" i="37" l="1"/>
  <c r="H11" i="37"/>
  <c r="I25" i="37"/>
  <c r="H24" i="37"/>
  <c r="I37" i="37"/>
  <c r="H36" i="37"/>
  <c r="I12" i="36"/>
  <c r="H11" i="36"/>
  <c r="I25" i="36"/>
  <c r="H24" i="36"/>
  <c r="I37" i="36"/>
  <c r="H36" i="36"/>
  <c r="I12" i="35"/>
  <c r="H11" i="35"/>
  <c r="I25" i="35"/>
  <c r="H24" i="35"/>
  <c r="I37" i="35"/>
  <c r="H36" i="35"/>
  <c r="H11" i="34"/>
  <c r="I12" i="34"/>
  <c r="H24" i="34"/>
  <c r="I25" i="34"/>
  <c r="H36" i="34"/>
  <c r="I37" i="34"/>
  <c r="I12" i="33"/>
  <c r="H11" i="33"/>
  <c r="I25" i="33"/>
  <c r="H24" i="33"/>
  <c r="I37" i="33"/>
  <c r="H36" i="33"/>
  <c r="I12" i="32"/>
  <c r="H11" i="32"/>
  <c r="I25" i="32"/>
  <c r="H24" i="32"/>
  <c r="I37" i="32"/>
  <c r="H36" i="32"/>
  <c r="I12" i="31"/>
  <c r="H11" i="31"/>
  <c r="I25" i="31"/>
  <c r="H24" i="31"/>
  <c r="I37" i="31"/>
  <c r="H36" i="31"/>
  <c r="I12" i="30"/>
  <c r="H11" i="30"/>
  <c r="I25" i="30"/>
  <c r="H24" i="30"/>
  <c r="I37" i="30"/>
  <c r="H36" i="30"/>
  <c r="I12" i="29"/>
  <c r="H11" i="29"/>
  <c r="I24" i="29"/>
  <c r="H23" i="29"/>
  <c r="I12" i="28"/>
  <c r="H11" i="28"/>
  <c r="I25" i="28"/>
  <c r="H24" i="28"/>
  <c r="I37" i="28"/>
  <c r="H36" i="28"/>
  <c r="I12" i="27"/>
  <c r="H11" i="27"/>
  <c r="I25" i="27"/>
  <c r="H24" i="27"/>
  <c r="I37" i="27"/>
  <c r="H36" i="27"/>
  <c r="I12" i="26"/>
  <c r="H11" i="26"/>
  <c r="I25" i="26"/>
  <c r="H24" i="26"/>
  <c r="I37" i="26"/>
  <c r="H36" i="26"/>
  <c r="I12" i="25"/>
  <c r="H11" i="25"/>
  <c r="I25" i="25"/>
  <c r="H24" i="25"/>
  <c r="I37" i="25"/>
  <c r="H36" i="25"/>
  <c r="I12" i="24"/>
  <c r="H11" i="24"/>
  <c r="I25" i="24"/>
  <c r="H24" i="24"/>
  <c r="I37" i="24"/>
  <c r="H36" i="24"/>
  <c r="I12" i="23"/>
  <c r="H11" i="23"/>
  <c r="I25" i="23"/>
  <c r="H24" i="23"/>
  <c r="I37" i="23"/>
  <c r="H36" i="23"/>
  <c r="I12" i="22"/>
  <c r="H11" i="22"/>
  <c r="I25" i="22"/>
  <c r="H24" i="22"/>
  <c r="I37" i="22"/>
  <c r="H36" i="22"/>
  <c r="H24" i="20"/>
  <c r="I25" i="20"/>
  <c r="H11" i="20"/>
  <c r="I12" i="20"/>
  <c r="H36" i="20"/>
  <c r="I37" i="20"/>
  <c r="I12" i="18"/>
  <c r="H11" i="18"/>
  <c r="I23" i="18"/>
  <c r="H22" i="18"/>
  <c r="J37" i="37" l="1"/>
  <c r="I36" i="37"/>
  <c r="J25" i="37"/>
  <c r="I24" i="37"/>
  <c r="J12" i="37"/>
  <c r="I11" i="37"/>
  <c r="J37" i="36"/>
  <c r="I36" i="36"/>
  <c r="J25" i="36"/>
  <c r="I24" i="36"/>
  <c r="J12" i="36"/>
  <c r="I11" i="36"/>
  <c r="J37" i="35"/>
  <c r="I36" i="35"/>
  <c r="J25" i="35"/>
  <c r="I24" i="35"/>
  <c r="J12" i="35"/>
  <c r="I11" i="35"/>
  <c r="I36" i="34"/>
  <c r="J37" i="34"/>
  <c r="I24" i="34"/>
  <c r="J25" i="34"/>
  <c r="I11" i="34"/>
  <c r="J12" i="34"/>
  <c r="J37" i="33"/>
  <c r="I36" i="33"/>
  <c r="J25" i="33"/>
  <c r="I24" i="33"/>
  <c r="J12" i="33"/>
  <c r="I11" i="33"/>
  <c r="J37" i="32"/>
  <c r="I36" i="32"/>
  <c r="J25" i="32"/>
  <c r="I24" i="32"/>
  <c r="J12" i="32"/>
  <c r="I11" i="32"/>
  <c r="J37" i="31"/>
  <c r="I36" i="31"/>
  <c r="J25" i="31"/>
  <c r="I24" i="31"/>
  <c r="J12" i="31"/>
  <c r="I11" i="31"/>
  <c r="J37" i="30"/>
  <c r="I36" i="30"/>
  <c r="J25" i="30"/>
  <c r="I24" i="30"/>
  <c r="J12" i="30"/>
  <c r="I11" i="30"/>
  <c r="J24" i="29"/>
  <c r="I23" i="29"/>
  <c r="J12" i="29"/>
  <c r="I11" i="29"/>
  <c r="J37" i="28"/>
  <c r="I36" i="28"/>
  <c r="J25" i="28"/>
  <c r="I24" i="28"/>
  <c r="J12" i="28"/>
  <c r="I11" i="28"/>
  <c r="J37" i="27"/>
  <c r="I36" i="27"/>
  <c r="J25" i="27"/>
  <c r="I24" i="27"/>
  <c r="J12" i="27"/>
  <c r="I11" i="27"/>
  <c r="J37" i="26"/>
  <c r="I36" i="26"/>
  <c r="J25" i="26"/>
  <c r="I24" i="26"/>
  <c r="J12" i="26"/>
  <c r="I11" i="26"/>
  <c r="J37" i="25"/>
  <c r="I36" i="25"/>
  <c r="J25" i="25"/>
  <c r="I24" i="25"/>
  <c r="J12" i="25"/>
  <c r="I11" i="25"/>
  <c r="J37" i="24"/>
  <c r="I36" i="24"/>
  <c r="J25" i="24"/>
  <c r="I24" i="24"/>
  <c r="J12" i="24"/>
  <c r="I11" i="24"/>
  <c r="J37" i="23"/>
  <c r="I36" i="23"/>
  <c r="J25" i="23"/>
  <c r="I24" i="23"/>
  <c r="J12" i="23"/>
  <c r="I11" i="23"/>
  <c r="J37" i="22"/>
  <c r="I36" i="22"/>
  <c r="J25" i="22"/>
  <c r="I24" i="22"/>
  <c r="J12" i="22"/>
  <c r="I11" i="22"/>
  <c r="I36" i="20"/>
  <c r="J37" i="20"/>
  <c r="I11" i="20"/>
  <c r="J12" i="20"/>
  <c r="I24" i="20"/>
  <c r="J25" i="20"/>
  <c r="J23" i="18"/>
  <c r="I22" i="18"/>
  <c r="J12" i="18"/>
  <c r="I11" i="18"/>
  <c r="K12" i="37" l="1"/>
  <c r="J11" i="37"/>
  <c r="K25" i="37"/>
  <c r="J24" i="37"/>
  <c r="K37" i="37"/>
  <c r="J36" i="37"/>
  <c r="K12" i="36"/>
  <c r="J11" i="36"/>
  <c r="K25" i="36"/>
  <c r="J24" i="36"/>
  <c r="K37" i="36"/>
  <c r="J36" i="36"/>
  <c r="K12" i="35"/>
  <c r="J11" i="35"/>
  <c r="K25" i="35"/>
  <c r="J24" i="35"/>
  <c r="K37" i="35"/>
  <c r="J36" i="35"/>
  <c r="J11" i="34"/>
  <c r="K12" i="34"/>
  <c r="J24" i="34"/>
  <c r="K25" i="34"/>
  <c r="J36" i="34"/>
  <c r="K37" i="34"/>
  <c r="K12" i="33"/>
  <c r="J11" i="33"/>
  <c r="K25" i="33"/>
  <c r="J24" i="33"/>
  <c r="K37" i="33"/>
  <c r="J36" i="33"/>
  <c r="K12" i="32"/>
  <c r="J11" i="32"/>
  <c r="K25" i="32"/>
  <c r="J24" i="32"/>
  <c r="K37" i="32"/>
  <c r="J36" i="32"/>
  <c r="K12" i="31"/>
  <c r="J11" i="31"/>
  <c r="K25" i="31"/>
  <c r="J24" i="31"/>
  <c r="K37" i="31"/>
  <c r="J36" i="31"/>
  <c r="K12" i="30"/>
  <c r="J11" i="30"/>
  <c r="K25" i="30"/>
  <c r="J24" i="30"/>
  <c r="K37" i="30"/>
  <c r="J36" i="30"/>
  <c r="K12" i="29"/>
  <c r="J11" i="29"/>
  <c r="K24" i="29"/>
  <c r="J23" i="29"/>
  <c r="K12" i="28"/>
  <c r="J11" i="28"/>
  <c r="K25" i="28"/>
  <c r="J24" i="28"/>
  <c r="K37" i="28"/>
  <c r="J36" i="28"/>
  <c r="K12" i="27"/>
  <c r="J11" i="27"/>
  <c r="K25" i="27"/>
  <c r="J24" i="27"/>
  <c r="K37" i="27"/>
  <c r="J36" i="27"/>
  <c r="K12" i="26"/>
  <c r="J11" i="26"/>
  <c r="K25" i="26"/>
  <c r="J24" i="26"/>
  <c r="K37" i="26"/>
  <c r="J36" i="26"/>
  <c r="K12" i="25"/>
  <c r="J11" i="25"/>
  <c r="K25" i="25"/>
  <c r="J24" i="25"/>
  <c r="K37" i="25"/>
  <c r="J36" i="25"/>
  <c r="K12" i="24"/>
  <c r="J11" i="24"/>
  <c r="K25" i="24"/>
  <c r="J24" i="24"/>
  <c r="K37" i="24"/>
  <c r="J36" i="24"/>
  <c r="K12" i="23"/>
  <c r="J11" i="23"/>
  <c r="K25" i="23"/>
  <c r="J24" i="23"/>
  <c r="K37" i="23"/>
  <c r="J36" i="23"/>
  <c r="K12" i="22"/>
  <c r="J11" i="22"/>
  <c r="K25" i="22"/>
  <c r="J24" i="22"/>
  <c r="K37" i="22"/>
  <c r="J36" i="22"/>
  <c r="J24" i="20"/>
  <c r="K25" i="20"/>
  <c r="J11" i="20"/>
  <c r="K12" i="20"/>
  <c r="J36" i="20"/>
  <c r="K37" i="20"/>
  <c r="K12" i="18"/>
  <c r="J11" i="18"/>
  <c r="K23" i="18"/>
  <c r="J22" i="18"/>
  <c r="L37" i="37" l="1"/>
  <c r="K36" i="37"/>
  <c r="L25" i="37"/>
  <c r="K24" i="37"/>
  <c r="L12" i="37"/>
  <c r="K11" i="37"/>
  <c r="L37" i="36"/>
  <c r="K36" i="36"/>
  <c r="L25" i="36"/>
  <c r="K24" i="36"/>
  <c r="L12" i="36"/>
  <c r="K11" i="36"/>
  <c r="L37" i="35"/>
  <c r="K36" i="35"/>
  <c r="L25" i="35"/>
  <c r="K24" i="35"/>
  <c r="L12" i="35"/>
  <c r="K11" i="35"/>
  <c r="K36" i="34"/>
  <c r="L37" i="34"/>
  <c r="K24" i="34"/>
  <c r="L25" i="34"/>
  <c r="K11" i="34"/>
  <c r="L12" i="34"/>
  <c r="L37" i="33"/>
  <c r="K36" i="33"/>
  <c r="L25" i="33"/>
  <c r="K24" i="33"/>
  <c r="L12" i="33"/>
  <c r="K11" i="33"/>
  <c r="L37" i="32"/>
  <c r="K36" i="32"/>
  <c r="L25" i="32"/>
  <c r="K24" i="32"/>
  <c r="L12" i="32"/>
  <c r="K11" i="32"/>
  <c r="L37" i="31"/>
  <c r="K36" i="31"/>
  <c r="L25" i="31"/>
  <c r="K24" i="31"/>
  <c r="L12" i="31"/>
  <c r="K11" i="31"/>
  <c r="L37" i="30"/>
  <c r="K36" i="30"/>
  <c r="L25" i="30"/>
  <c r="K24" i="30"/>
  <c r="L12" i="30"/>
  <c r="K11" i="30"/>
  <c r="L24" i="29"/>
  <c r="K23" i="29"/>
  <c r="L12" i="29"/>
  <c r="K11" i="29"/>
  <c r="L37" i="28"/>
  <c r="K36" i="28"/>
  <c r="L25" i="28"/>
  <c r="K24" i="28"/>
  <c r="L12" i="28"/>
  <c r="K11" i="28"/>
  <c r="L37" i="27"/>
  <c r="K36" i="27"/>
  <c r="L25" i="27"/>
  <c r="K24" i="27"/>
  <c r="L12" i="27"/>
  <c r="K11" i="27"/>
  <c r="L37" i="26"/>
  <c r="K36" i="26"/>
  <c r="L25" i="26"/>
  <c r="K24" i="26"/>
  <c r="L12" i="26"/>
  <c r="K11" i="26"/>
  <c r="L37" i="25"/>
  <c r="K36" i="25"/>
  <c r="L25" i="25"/>
  <c r="K24" i="25"/>
  <c r="L12" i="25"/>
  <c r="K11" i="25"/>
  <c r="L37" i="24"/>
  <c r="K36" i="24"/>
  <c r="L25" i="24"/>
  <c r="K24" i="24"/>
  <c r="L12" i="24"/>
  <c r="K11" i="24"/>
  <c r="L37" i="23"/>
  <c r="K36" i="23"/>
  <c r="L25" i="23"/>
  <c r="K24" i="23"/>
  <c r="L12" i="23"/>
  <c r="K11" i="23"/>
  <c r="L37" i="22"/>
  <c r="K36" i="22"/>
  <c r="L25" i="22"/>
  <c r="K24" i="22"/>
  <c r="L12" i="22"/>
  <c r="K11" i="22"/>
  <c r="K36" i="20"/>
  <c r="L37" i="20"/>
  <c r="K11" i="20"/>
  <c r="L12" i="20"/>
  <c r="K24" i="20"/>
  <c r="L25" i="20"/>
  <c r="L23" i="18"/>
  <c r="K22" i="18"/>
  <c r="L12" i="18"/>
  <c r="K11" i="18"/>
  <c r="M12" i="37" l="1"/>
  <c r="L11" i="37"/>
  <c r="M25" i="37"/>
  <c r="L24" i="37"/>
  <c r="M37" i="37"/>
  <c r="L36" i="37"/>
  <c r="M12" i="36"/>
  <c r="L11" i="36"/>
  <c r="M25" i="36"/>
  <c r="L24" i="36"/>
  <c r="M37" i="36"/>
  <c r="L36" i="36"/>
  <c r="M12" i="35"/>
  <c r="L11" i="35"/>
  <c r="M25" i="35"/>
  <c r="L24" i="35"/>
  <c r="M37" i="35"/>
  <c r="L36" i="35"/>
  <c r="L11" i="34"/>
  <c r="M12" i="34"/>
  <c r="L24" i="34"/>
  <c r="M25" i="34"/>
  <c r="L36" i="34"/>
  <c r="M37" i="34"/>
  <c r="M12" i="33"/>
  <c r="L11" i="33"/>
  <c r="M25" i="33"/>
  <c r="L24" i="33"/>
  <c r="M37" i="33"/>
  <c r="L36" i="33"/>
  <c r="M12" i="32"/>
  <c r="L11" i="32"/>
  <c r="M25" i="32"/>
  <c r="L24" i="32"/>
  <c r="M37" i="32"/>
  <c r="L36" i="32"/>
  <c r="M12" i="31"/>
  <c r="L11" i="31"/>
  <c r="M25" i="31"/>
  <c r="L24" i="31"/>
  <c r="M37" i="31"/>
  <c r="L36" i="31"/>
  <c r="M12" i="30"/>
  <c r="L11" i="30"/>
  <c r="M25" i="30"/>
  <c r="L24" i="30"/>
  <c r="M37" i="30"/>
  <c r="L36" i="30"/>
  <c r="M12" i="29"/>
  <c r="L11" i="29"/>
  <c r="M24" i="29"/>
  <c r="L23" i="29"/>
  <c r="M12" i="28"/>
  <c r="L11" i="28"/>
  <c r="M25" i="28"/>
  <c r="L24" i="28"/>
  <c r="M37" i="28"/>
  <c r="L36" i="28"/>
  <c r="M12" i="27"/>
  <c r="L11" i="27"/>
  <c r="M25" i="27"/>
  <c r="L24" i="27"/>
  <c r="M37" i="27"/>
  <c r="L36" i="27"/>
  <c r="M12" i="26"/>
  <c r="L11" i="26"/>
  <c r="M25" i="26"/>
  <c r="L24" i="26"/>
  <c r="M37" i="26"/>
  <c r="L36" i="26"/>
  <c r="M12" i="25"/>
  <c r="L11" i="25"/>
  <c r="M25" i="25"/>
  <c r="L24" i="25"/>
  <c r="M37" i="25"/>
  <c r="L36" i="25"/>
  <c r="M12" i="24"/>
  <c r="L11" i="24"/>
  <c r="M25" i="24"/>
  <c r="L24" i="24"/>
  <c r="M37" i="24"/>
  <c r="L36" i="24"/>
  <c r="M12" i="23"/>
  <c r="L11" i="23"/>
  <c r="M25" i="23"/>
  <c r="L24" i="23"/>
  <c r="M37" i="23"/>
  <c r="L36" i="23"/>
  <c r="M12" i="22"/>
  <c r="L11" i="22"/>
  <c r="M25" i="22"/>
  <c r="L24" i="22"/>
  <c r="M37" i="22"/>
  <c r="L36" i="22"/>
  <c r="L24" i="20"/>
  <c r="M25" i="20"/>
  <c r="L11" i="20"/>
  <c r="M12" i="20"/>
  <c r="L36" i="20"/>
  <c r="M37" i="20"/>
  <c r="M12" i="18"/>
  <c r="L11" i="18"/>
  <c r="M23" i="18"/>
  <c r="L22" i="18"/>
  <c r="N37" i="37" l="1"/>
  <c r="M36" i="37"/>
  <c r="N25" i="37"/>
  <c r="M24" i="37"/>
  <c r="N12" i="37"/>
  <c r="M11" i="37"/>
  <c r="N37" i="36"/>
  <c r="M36" i="36"/>
  <c r="N25" i="36"/>
  <c r="M24" i="36"/>
  <c r="N12" i="36"/>
  <c r="M11" i="36"/>
  <c r="N37" i="35"/>
  <c r="M36" i="35"/>
  <c r="N25" i="35"/>
  <c r="M24" i="35"/>
  <c r="N12" i="35"/>
  <c r="M11" i="35"/>
  <c r="M36" i="34"/>
  <c r="N37" i="34"/>
  <c r="M24" i="34"/>
  <c r="N25" i="34"/>
  <c r="M11" i="34"/>
  <c r="N12" i="34"/>
  <c r="N37" i="33"/>
  <c r="M36" i="33"/>
  <c r="N25" i="33"/>
  <c r="M24" i="33"/>
  <c r="N12" i="33"/>
  <c r="M11" i="33"/>
  <c r="N37" i="32"/>
  <c r="M36" i="32"/>
  <c r="N25" i="32"/>
  <c r="M24" i="32"/>
  <c r="N12" i="32"/>
  <c r="M11" i="32"/>
  <c r="N37" i="31"/>
  <c r="M36" i="31"/>
  <c r="N25" i="31"/>
  <c r="M24" i="31"/>
  <c r="N12" i="31"/>
  <c r="M11" i="31"/>
  <c r="N37" i="30"/>
  <c r="M36" i="30"/>
  <c r="N25" i="30"/>
  <c r="M24" i="30"/>
  <c r="N12" i="30"/>
  <c r="M11" i="30"/>
  <c r="N24" i="29"/>
  <c r="M23" i="29"/>
  <c r="N12" i="29"/>
  <c r="M11" i="29"/>
  <c r="N37" i="28"/>
  <c r="M36" i="28"/>
  <c r="N25" i="28"/>
  <c r="M24" i="28"/>
  <c r="N12" i="28"/>
  <c r="M11" i="28"/>
  <c r="N37" i="27"/>
  <c r="M36" i="27"/>
  <c r="N25" i="27"/>
  <c r="M24" i="27"/>
  <c r="N12" i="27"/>
  <c r="M11" i="27"/>
  <c r="N37" i="26"/>
  <c r="M36" i="26"/>
  <c r="N25" i="26"/>
  <c r="M24" i="26"/>
  <c r="N12" i="26"/>
  <c r="M11" i="26"/>
  <c r="N37" i="25"/>
  <c r="M36" i="25"/>
  <c r="N25" i="25"/>
  <c r="M24" i="25"/>
  <c r="N12" i="25"/>
  <c r="M11" i="25"/>
  <c r="N37" i="24"/>
  <c r="M36" i="24"/>
  <c r="N25" i="24"/>
  <c r="M24" i="24"/>
  <c r="N12" i="24"/>
  <c r="M11" i="24"/>
  <c r="N37" i="23"/>
  <c r="M36" i="23"/>
  <c r="N25" i="23"/>
  <c r="M24" i="23"/>
  <c r="N12" i="23"/>
  <c r="M11" i="23"/>
  <c r="N37" i="22"/>
  <c r="M36" i="22"/>
  <c r="N25" i="22"/>
  <c r="M24" i="22"/>
  <c r="N12" i="22"/>
  <c r="M11" i="22"/>
  <c r="M36" i="20"/>
  <c r="N37" i="20"/>
  <c r="M11" i="20"/>
  <c r="N12" i="20"/>
  <c r="M24" i="20"/>
  <c r="N25" i="20"/>
  <c r="N23" i="18"/>
  <c r="M22" i="18"/>
  <c r="N12" i="18"/>
  <c r="M11" i="18"/>
  <c r="O12" i="37" l="1"/>
  <c r="N11" i="37"/>
  <c r="O25" i="37"/>
  <c r="N24" i="37"/>
  <c r="O37" i="37"/>
  <c r="N36" i="37"/>
  <c r="O12" i="36"/>
  <c r="N11" i="36"/>
  <c r="O25" i="36"/>
  <c r="N24" i="36"/>
  <c r="O37" i="36"/>
  <c r="N36" i="36"/>
  <c r="O12" i="35"/>
  <c r="N11" i="35"/>
  <c r="O25" i="35"/>
  <c r="N24" i="35"/>
  <c r="O37" i="35"/>
  <c r="N36" i="35"/>
  <c r="N11" i="34"/>
  <c r="O12" i="34"/>
  <c r="N24" i="34"/>
  <c r="O25" i="34"/>
  <c r="N36" i="34"/>
  <c r="O37" i="34"/>
  <c r="O12" i="33"/>
  <c r="N11" i="33"/>
  <c r="O25" i="33"/>
  <c r="N24" i="33"/>
  <c r="O37" i="33"/>
  <c r="N36" i="33"/>
  <c r="O12" i="32"/>
  <c r="N11" i="32"/>
  <c r="O25" i="32"/>
  <c r="N24" i="32"/>
  <c r="O37" i="32"/>
  <c r="N36" i="32"/>
  <c r="O12" i="31"/>
  <c r="N11" i="31"/>
  <c r="O25" i="31"/>
  <c r="N24" i="31"/>
  <c r="O37" i="31"/>
  <c r="N36" i="31"/>
  <c r="O12" i="30"/>
  <c r="N11" i="30"/>
  <c r="O25" i="30"/>
  <c r="N24" i="30"/>
  <c r="O37" i="30"/>
  <c r="N36" i="30"/>
  <c r="O12" i="29"/>
  <c r="N11" i="29"/>
  <c r="O24" i="29"/>
  <c r="N23" i="29"/>
  <c r="O12" i="28"/>
  <c r="N11" i="28"/>
  <c r="O25" i="28"/>
  <c r="N24" i="28"/>
  <c r="O37" i="28"/>
  <c r="N36" i="28"/>
  <c r="O12" i="27"/>
  <c r="N11" i="27"/>
  <c r="O25" i="27"/>
  <c r="N24" i="27"/>
  <c r="O37" i="27"/>
  <c r="N36" i="27"/>
  <c r="O12" i="26"/>
  <c r="N11" i="26"/>
  <c r="O25" i="26"/>
  <c r="N24" i="26"/>
  <c r="O37" i="26"/>
  <c r="N36" i="26"/>
  <c r="O12" i="25"/>
  <c r="N11" i="25"/>
  <c r="O25" i="25"/>
  <c r="N24" i="25"/>
  <c r="O37" i="25"/>
  <c r="N36" i="25"/>
  <c r="O12" i="24"/>
  <c r="N11" i="24"/>
  <c r="O25" i="24"/>
  <c r="N24" i="24"/>
  <c r="O37" i="24"/>
  <c r="N36" i="24"/>
  <c r="O12" i="23"/>
  <c r="N11" i="23"/>
  <c r="O25" i="23"/>
  <c r="N24" i="23"/>
  <c r="O37" i="23"/>
  <c r="N36" i="23"/>
  <c r="O12" i="22"/>
  <c r="N11" i="22"/>
  <c r="O25" i="22"/>
  <c r="N24" i="22"/>
  <c r="O37" i="22"/>
  <c r="N36" i="22"/>
  <c r="N24" i="20"/>
  <c r="O25" i="20"/>
  <c r="N11" i="20"/>
  <c r="O12" i="20"/>
  <c r="N36" i="20"/>
  <c r="O37" i="20"/>
  <c r="O12" i="18"/>
  <c r="N11" i="18"/>
  <c r="O23" i="18"/>
  <c r="N22" i="18"/>
  <c r="P37" i="37" l="1"/>
  <c r="O36" i="37"/>
  <c r="P25" i="37"/>
  <c r="O24" i="37"/>
  <c r="P12" i="37"/>
  <c r="O11" i="37"/>
  <c r="P37" i="36"/>
  <c r="O36" i="36"/>
  <c r="P25" i="36"/>
  <c r="O24" i="36"/>
  <c r="P12" i="36"/>
  <c r="O11" i="36"/>
  <c r="P37" i="35"/>
  <c r="O36" i="35"/>
  <c r="P25" i="35"/>
  <c r="O24" i="35"/>
  <c r="P12" i="35"/>
  <c r="O11" i="35"/>
  <c r="O36" i="34"/>
  <c r="P37" i="34"/>
  <c r="O24" i="34"/>
  <c r="P25" i="34"/>
  <c r="O11" i="34"/>
  <c r="P12" i="34"/>
  <c r="P37" i="33"/>
  <c r="O36" i="33"/>
  <c r="P25" i="33"/>
  <c r="O24" i="33"/>
  <c r="P12" i="33"/>
  <c r="O11" i="33"/>
  <c r="O36" i="32"/>
  <c r="P25" i="32"/>
  <c r="O24" i="32"/>
  <c r="P12" i="32"/>
  <c r="O11" i="32"/>
  <c r="P37" i="31"/>
  <c r="O36" i="31"/>
  <c r="P25" i="31"/>
  <c r="O24" i="31"/>
  <c r="P12" i="31"/>
  <c r="O11" i="31"/>
  <c r="P37" i="30"/>
  <c r="O36" i="30"/>
  <c r="P25" i="30"/>
  <c r="O24" i="30"/>
  <c r="P12" i="30"/>
  <c r="O11" i="30"/>
  <c r="P24" i="29"/>
  <c r="O23" i="29"/>
  <c r="P12" i="29"/>
  <c r="O11" i="29"/>
  <c r="P37" i="28"/>
  <c r="O36" i="28"/>
  <c r="P25" i="28"/>
  <c r="O24" i="28"/>
  <c r="P12" i="28"/>
  <c r="O11" i="28"/>
  <c r="P37" i="27"/>
  <c r="O36" i="27"/>
  <c r="P25" i="27"/>
  <c r="O24" i="27"/>
  <c r="P12" i="27"/>
  <c r="O11" i="27"/>
  <c r="P37" i="26"/>
  <c r="O36" i="26"/>
  <c r="P25" i="26"/>
  <c r="O24" i="26"/>
  <c r="P12" i="26"/>
  <c r="O11" i="26"/>
  <c r="P37" i="25"/>
  <c r="O36" i="25"/>
  <c r="P25" i="25"/>
  <c r="O24" i="25"/>
  <c r="P12" i="25"/>
  <c r="O11" i="25"/>
  <c r="P37" i="24"/>
  <c r="O36" i="24"/>
  <c r="P25" i="24"/>
  <c r="O24" i="24"/>
  <c r="P12" i="24"/>
  <c r="O11" i="24"/>
  <c r="P37" i="23"/>
  <c r="O36" i="23"/>
  <c r="P25" i="23"/>
  <c r="O24" i="23"/>
  <c r="P12" i="23"/>
  <c r="O11" i="23"/>
  <c r="P37" i="22"/>
  <c r="O36" i="22"/>
  <c r="P25" i="22"/>
  <c r="O24" i="22"/>
  <c r="P12" i="22"/>
  <c r="O11" i="22"/>
  <c r="O36" i="20"/>
  <c r="P37" i="20"/>
  <c r="O11" i="20"/>
  <c r="P12" i="20"/>
  <c r="O24" i="20"/>
  <c r="P25" i="20"/>
  <c r="P23" i="18"/>
  <c r="O22" i="18"/>
  <c r="P12" i="18"/>
  <c r="O11" i="18"/>
  <c r="Q12" i="37" l="1"/>
  <c r="P11" i="37"/>
  <c r="Q25" i="37"/>
  <c r="P24" i="37"/>
  <c r="Q37" i="37"/>
  <c r="P36" i="37"/>
  <c r="Q12" i="36"/>
  <c r="P11" i="36"/>
  <c r="Q25" i="36"/>
  <c r="P24" i="36"/>
  <c r="Q37" i="36"/>
  <c r="P36" i="36"/>
  <c r="Q12" i="35"/>
  <c r="P11" i="35"/>
  <c r="Q25" i="35"/>
  <c r="P24" i="35"/>
  <c r="Q37" i="35"/>
  <c r="P36" i="35"/>
  <c r="P11" i="34"/>
  <c r="Q12" i="34"/>
  <c r="P24" i="34"/>
  <c r="Q25" i="34"/>
  <c r="P36" i="34"/>
  <c r="Q37" i="34"/>
  <c r="Q12" i="33"/>
  <c r="P11" i="33"/>
  <c r="Q25" i="33"/>
  <c r="P24" i="33"/>
  <c r="Q37" i="33"/>
  <c r="P36" i="33"/>
  <c r="Q12" i="32"/>
  <c r="P11" i="32"/>
  <c r="Q25" i="32"/>
  <c r="P24" i="32"/>
  <c r="Q37" i="32"/>
  <c r="P36" i="32"/>
  <c r="Q12" i="31"/>
  <c r="P11" i="31"/>
  <c r="Q25" i="31"/>
  <c r="P24" i="31"/>
  <c r="Q37" i="31"/>
  <c r="P36" i="31"/>
  <c r="Q12" i="30"/>
  <c r="P11" i="30"/>
  <c r="Q25" i="30"/>
  <c r="P24" i="30"/>
  <c r="Q37" i="30"/>
  <c r="P36" i="30"/>
  <c r="Q12" i="29"/>
  <c r="P11" i="29"/>
  <c r="Q24" i="29"/>
  <c r="P23" i="29"/>
  <c r="Q12" i="28"/>
  <c r="P11" i="28"/>
  <c r="Q25" i="28"/>
  <c r="P24" i="28"/>
  <c r="Q37" i="28"/>
  <c r="P36" i="28"/>
  <c r="Q12" i="27"/>
  <c r="P11" i="27"/>
  <c r="Q25" i="27"/>
  <c r="P24" i="27"/>
  <c r="Q37" i="27"/>
  <c r="P36" i="27"/>
  <c r="Q12" i="26"/>
  <c r="P11" i="26"/>
  <c r="Q25" i="26"/>
  <c r="P24" i="26"/>
  <c r="Q37" i="26"/>
  <c r="P36" i="26"/>
  <c r="Q12" i="25"/>
  <c r="P11" i="25"/>
  <c r="Q25" i="25"/>
  <c r="P24" i="25"/>
  <c r="Q37" i="25"/>
  <c r="P36" i="25"/>
  <c r="Q12" i="24"/>
  <c r="P11" i="24"/>
  <c r="Q25" i="24"/>
  <c r="P24" i="24"/>
  <c r="Q37" i="24"/>
  <c r="P36" i="24"/>
  <c r="Q12" i="23"/>
  <c r="P11" i="23"/>
  <c r="Q25" i="23"/>
  <c r="P24" i="23"/>
  <c r="Q37" i="23"/>
  <c r="P36" i="23"/>
  <c r="Q12" i="22"/>
  <c r="P11" i="22"/>
  <c r="Q25" i="22"/>
  <c r="P24" i="22"/>
  <c r="Q37" i="22"/>
  <c r="P36" i="22"/>
  <c r="P24" i="20"/>
  <c r="Q25" i="20"/>
  <c r="P11" i="20"/>
  <c r="Q12" i="20"/>
  <c r="P36" i="20"/>
  <c r="Q37" i="20"/>
  <c r="Q12" i="18"/>
  <c r="P11" i="18"/>
  <c r="Q23" i="18"/>
  <c r="P22" i="18"/>
  <c r="R37" i="37" l="1"/>
  <c r="Q36" i="37"/>
  <c r="R25" i="37"/>
  <c r="Q24" i="37"/>
  <c r="R12" i="37"/>
  <c r="Q11" i="37"/>
  <c r="R37" i="36"/>
  <c r="Q36" i="36"/>
  <c r="R25" i="36"/>
  <c r="Q24" i="36"/>
  <c r="R12" i="36"/>
  <c r="Q11" i="36"/>
  <c r="R37" i="35"/>
  <c r="Q36" i="35"/>
  <c r="R25" i="35"/>
  <c r="Q24" i="35"/>
  <c r="R12" i="35"/>
  <c r="Q11" i="35"/>
  <c r="Q36" i="34"/>
  <c r="R37" i="34"/>
  <c r="Q24" i="34"/>
  <c r="R25" i="34"/>
  <c r="Q11" i="34"/>
  <c r="R12" i="34"/>
  <c r="R37" i="33"/>
  <c r="Q36" i="33"/>
  <c r="R25" i="33"/>
  <c r="Q24" i="33"/>
  <c r="R12" i="33"/>
  <c r="Q11" i="33"/>
  <c r="R37" i="32"/>
  <c r="Q36" i="32"/>
  <c r="R25" i="32"/>
  <c r="Q24" i="32"/>
  <c r="R12" i="32"/>
  <c r="Q11" i="32"/>
  <c r="R37" i="31"/>
  <c r="Q36" i="31"/>
  <c r="R25" i="31"/>
  <c r="Q24" i="31"/>
  <c r="R12" i="31"/>
  <c r="Q11" i="31"/>
  <c r="R37" i="30"/>
  <c r="Q36" i="30"/>
  <c r="R25" i="30"/>
  <c r="Q24" i="30"/>
  <c r="R12" i="30"/>
  <c r="Q11" i="30"/>
  <c r="R24" i="29"/>
  <c r="Q23" i="29"/>
  <c r="R12" i="29"/>
  <c r="Q11" i="29"/>
  <c r="R37" i="28"/>
  <c r="Q36" i="28"/>
  <c r="R25" i="28"/>
  <c r="Q24" i="28"/>
  <c r="R12" i="28"/>
  <c r="Q11" i="28"/>
  <c r="R37" i="27"/>
  <c r="Q36" i="27"/>
  <c r="R25" i="27"/>
  <c r="Q24" i="27"/>
  <c r="R12" i="27"/>
  <c r="Q11" i="27"/>
  <c r="R37" i="26"/>
  <c r="Q36" i="26"/>
  <c r="R25" i="26"/>
  <c r="Q24" i="26"/>
  <c r="R12" i="26"/>
  <c r="Q11" i="26"/>
  <c r="R37" i="25"/>
  <c r="Q36" i="25"/>
  <c r="R25" i="25"/>
  <c r="Q24" i="25"/>
  <c r="R12" i="25"/>
  <c r="Q11" i="25"/>
  <c r="R37" i="24"/>
  <c r="Q36" i="24"/>
  <c r="R25" i="24"/>
  <c r="Q24" i="24"/>
  <c r="R12" i="24"/>
  <c r="Q11" i="24"/>
  <c r="R37" i="23"/>
  <c r="Q36" i="23"/>
  <c r="R25" i="23"/>
  <c r="Q24" i="23"/>
  <c r="R12" i="23"/>
  <c r="Q11" i="23"/>
  <c r="R37" i="22"/>
  <c r="Q36" i="22"/>
  <c r="R25" i="22"/>
  <c r="Q24" i="22"/>
  <c r="R12" i="22"/>
  <c r="Q11" i="22"/>
  <c r="Q36" i="20"/>
  <c r="R37" i="20"/>
  <c r="Q11" i="20"/>
  <c r="R12" i="20"/>
  <c r="Q24" i="20"/>
  <c r="R25" i="20"/>
  <c r="R23" i="18"/>
  <c r="Q22" i="18"/>
  <c r="R12" i="18"/>
  <c r="Q11" i="18"/>
  <c r="S12" i="37" l="1"/>
  <c r="R11" i="37"/>
  <c r="S25" i="37"/>
  <c r="R24" i="37"/>
  <c r="S37" i="37"/>
  <c r="R36" i="37"/>
  <c r="S12" i="36"/>
  <c r="R11" i="36"/>
  <c r="S25" i="36"/>
  <c r="R24" i="36"/>
  <c r="S37" i="36"/>
  <c r="R36" i="36"/>
  <c r="S12" i="35"/>
  <c r="R11" i="35"/>
  <c r="S25" i="35"/>
  <c r="R24" i="35"/>
  <c r="S37" i="35"/>
  <c r="R36" i="35"/>
  <c r="R11" i="34"/>
  <c r="S12" i="34"/>
  <c r="R24" i="34"/>
  <c r="S25" i="34"/>
  <c r="R36" i="34"/>
  <c r="S37" i="34"/>
  <c r="S12" i="33"/>
  <c r="R11" i="33"/>
  <c r="S25" i="33"/>
  <c r="R24" i="33"/>
  <c r="S37" i="33"/>
  <c r="R36" i="33"/>
  <c r="S12" i="32"/>
  <c r="R11" i="32"/>
  <c r="S25" i="32"/>
  <c r="R24" i="32"/>
  <c r="S37" i="32"/>
  <c r="R36" i="32"/>
  <c r="S12" i="31"/>
  <c r="R11" i="31"/>
  <c r="S25" i="31"/>
  <c r="R24" i="31"/>
  <c r="S37" i="31"/>
  <c r="R36" i="31"/>
  <c r="S12" i="30"/>
  <c r="R11" i="30"/>
  <c r="S25" i="30"/>
  <c r="R24" i="30"/>
  <c r="S37" i="30"/>
  <c r="R36" i="30"/>
  <c r="S12" i="29"/>
  <c r="R11" i="29"/>
  <c r="S24" i="29"/>
  <c r="R23" i="29"/>
  <c r="S12" i="28"/>
  <c r="R11" i="28"/>
  <c r="S25" i="28"/>
  <c r="R24" i="28"/>
  <c r="S37" i="28"/>
  <c r="R36" i="28"/>
  <c r="S12" i="27"/>
  <c r="R11" i="27"/>
  <c r="S25" i="27"/>
  <c r="R24" i="27"/>
  <c r="S37" i="27"/>
  <c r="R36" i="27"/>
  <c r="S12" i="26"/>
  <c r="R11" i="26"/>
  <c r="S25" i="26"/>
  <c r="R24" i="26"/>
  <c r="S37" i="26"/>
  <c r="R36" i="26"/>
  <c r="S12" i="25"/>
  <c r="R11" i="25"/>
  <c r="S25" i="25"/>
  <c r="R24" i="25"/>
  <c r="S37" i="25"/>
  <c r="R36" i="25"/>
  <c r="S12" i="24"/>
  <c r="R11" i="24"/>
  <c r="S25" i="24"/>
  <c r="R24" i="24"/>
  <c r="S37" i="24"/>
  <c r="R36" i="24"/>
  <c r="S12" i="23"/>
  <c r="R11" i="23"/>
  <c r="S25" i="23"/>
  <c r="R24" i="23"/>
  <c r="S37" i="23"/>
  <c r="R36" i="23"/>
  <c r="S12" i="22"/>
  <c r="R11" i="22"/>
  <c r="S25" i="22"/>
  <c r="R24" i="22"/>
  <c r="S37" i="22"/>
  <c r="R36" i="22"/>
  <c r="R24" i="20"/>
  <c r="S25" i="20"/>
  <c r="R11" i="20"/>
  <c r="S12" i="20"/>
  <c r="R36" i="20"/>
  <c r="S37" i="20"/>
  <c r="S12" i="18"/>
  <c r="R11" i="18"/>
  <c r="S23" i="18"/>
  <c r="R22" i="18"/>
  <c r="T37" i="37" l="1"/>
  <c r="S36" i="37"/>
  <c r="T25" i="37"/>
  <c r="S24" i="37"/>
  <c r="T12" i="37"/>
  <c r="S11" i="37"/>
  <c r="T37" i="36"/>
  <c r="S36" i="36"/>
  <c r="T25" i="36"/>
  <c r="S24" i="36"/>
  <c r="T12" i="36"/>
  <c r="S11" i="36"/>
  <c r="T37" i="35"/>
  <c r="S36" i="35"/>
  <c r="T25" i="35"/>
  <c r="S24" i="35"/>
  <c r="T12" i="35"/>
  <c r="S11" i="35"/>
  <c r="S36" i="34"/>
  <c r="T37" i="34"/>
  <c r="S24" i="34"/>
  <c r="T25" i="34"/>
  <c r="S11" i="34"/>
  <c r="T12" i="34"/>
  <c r="T37" i="33"/>
  <c r="S36" i="33"/>
  <c r="T25" i="33"/>
  <c r="S24" i="33"/>
  <c r="T12" i="33"/>
  <c r="S11" i="33"/>
  <c r="T37" i="32"/>
  <c r="S36" i="32"/>
  <c r="T25" i="32"/>
  <c r="S24" i="32"/>
  <c r="T12" i="32"/>
  <c r="S11" i="32"/>
  <c r="T37" i="31"/>
  <c r="S36" i="31"/>
  <c r="T25" i="31"/>
  <c r="S24" i="31"/>
  <c r="T12" i="31"/>
  <c r="S11" i="31"/>
  <c r="T37" i="30"/>
  <c r="S36" i="30"/>
  <c r="T25" i="30"/>
  <c r="S24" i="30"/>
  <c r="T12" i="30"/>
  <c r="S11" i="30"/>
  <c r="T24" i="29"/>
  <c r="S23" i="29"/>
  <c r="T12" i="29"/>
  <c r="S11" i="29"/>
  <c r="T37" i="28"/>
  <c r="S36" i="28"/>
  <c r="T25" i="28"/>
  <c r="S24" i="28"/>
  <c r="T12" i="28"/>
  <c r="S11" i="28"/>
  <c r="T37" i="27"/>
  <c r="S36" i="27"/>
  <c r="T25" i="27"/>
  <c r="S24" i="27"/>
  <c r="T12" i="27"/>
  <c r="S11" i="27"/>
  <c r="T37" i="26"/>
  <c r="S36" i="26"/>
  <c r="T25" i="26"/>
  <c r="S24" i="26"/>
  <c r="T12" i="26"/>
  <c r="S11" i="26"/>
  <c r="T37" i="25"/>
  <c r="S36" i="25"/>
  <c r="T25" i="25"/>
  <c r="S24" i="25"/>
  <c r="T12" i="25"/>
  <c r="S11" i="25"/>
  <c r="T37" i="24"/>
  <c r="S36" i="24"/>
  <c r="T25" i="24"/>
  <c r="S24" i="24"/>
  <c r="T12" i="24"/>
  <c r="S11" i="24"/>
  <c r="T37" i="23"/>
  <c r="S36" i="23"/>
  <c r="T25" i="23"/>
  <c r="S24" i="23"/>
  <c r="T12" i="23"/>
  <c r="S11" i="23"/>
  <c r="T37" i="22"/>
  <c r="S36" i="22"/>
  <c r="T25" i="22"/>
  <c r="S24" i="22"/>
  <c r="T12" i="22"/>
  <c r="S11" i="22"/>
  <c r="S36" i="20"/>
  <c r="T37" i="20"/>
  <c r="S11" i="20"/>
  <c r="T12" i="20"/>
  <c r="S24" i="20"/>
  <c r="T25" i="20"/>
  <c r="T23" i="18"/>
  <c r="S22" i="18"/>
  <c r="T12" i="18"/>
  <c r="S11" i="18"/>
  <c r="U12" i="37" l="1"/>
  <c r="T11" i="37"/>
  <c r="U25" i="37"/>
  <c r="T24" i="37"/>
  <c r="U37" i="37"/>
  <c r="T36" i="37"/>
  <c r="U12" i="36"/>
  <c r="T11" i="36"/>
  <c r="U25" i="36"/>
  <c r="T24" i="36"/>
  <c r="U37" i="36"/>
  <c r="T36" i="36"/>
  <c r="U12" i="35"/>
  <c r="T11" i="35"/>
  <c r="U25" i="35"/>
  <c r="T24" i="35"/>
  <c r="U37" i="35"/>
  <c r="T36" i="35"/>
  <c r="T11" i="34"/>
  <c r="U12" i="34"/>
  <c r="T24" i="34"/>
  <c r="U25" i="34"/>
  <c r="T36" i="34"/>
  <c r="U37" i="34"/>
  <c r="U12" i="33"/>
  <c r="T11" i="33"/>
  <c r="U25" i="33"/>
  <c r="T24" i="33"/>
  <c r="U37" i="33"/>
  <c r="T36" i="33"/>
  <c r="U12" i="32"/>
  <c r="T11" i="32"/>
  <c r="U25" i="32"/>
  <c r="T24" i="32"/>
  <c r="U37" i="32"/>
  <c r="T36" i="32"/>
  <c r="U12" i="31"/>
  <c r="T11" i="31"/>
  <c r="U25" i="31"/>
  <c r="T24" i="31"/>
  <c r="U37" i="31"/>
  <c r="T36" i="31"/>
  <c r="U12" i="30"/>
  <c r="T11" i="30"/>
  <c r="U25" i="30"/>
  <c r="T24" i="30"/>
  <c r="U37" i="30"/>
  <c r="T36" i="30"/>
  <c r="U12" i="29"/>
  <c r="T11" i="29"/>
  <c r="U24" i="29"/>
  <c r="T23" i="29"/>
  <c r="U12" i="28"/>
  <c r="T11" i="28"/>
  <c r="U25" i="28"/>
  <c r="T24" i="28"/>
  <c r="U37" i="28"/>
  <c r="T36" i="28"/>
  <c r="U12" i="27"/>
  <c r="T11" i="27"/>
  <c r="U25" i="27"/>
  <c r="T24" i="27"/>
  <c r="U37" i="27"/>
  <c r="T36" i="27"/>
  <c r="U12" i="26"/>
  <c r="T11" i="26"/>
  <c r="U25" i="26"/>
  <c r="T24" i="26"/>
  <c r="U37" i="26"/>
  <c r="T36" i="26"/>
  <c r="U12" i="25"/>
  <c r="T11" i="25"/>
  <c r="U25" i="25"/>
  <c r="T24" i="25"/>
  <c r="U37" i="25"/>
  <c r="T36" i="25"/>
  <c r="U12" i="24"/>
  <c r="T11" i="24"/>
  <c r="U25" i="24"/>
  <c r="T24" i="24"/>
  <c r="U37" i="24"/>
  <c r="T36" i="24"/>
  <c r="U12" i="23"/>
  <c r="T11" i="23"/>
  <c r="U25" i="23"/>
  <c r="T24" i="23"/>
  <c r="U37" i="23"/>
  <c r="T36" i="23"/>
  <c r="U12" i="22"/>
  <c r="T11" i="22"/>
  <c r="U25" i="22"/>
  <c r="T24" i="22"/>
  <c r="U37" i="22"/>
  <c r="T36" i="22"/>
  <c r="T24" i="20"/>
  <c r="U25" i="20"/>
  <c r="T11" i="20"/>
  <c r="U12" i="20"/>
  <c r="T36" i="20"/>
  <c r="U37" i="20"/>
  <c r="U12" i="18"/>
  <c r="T11" i="18"/>
  <c r="U23" i="18"/>
  <c r="T22" i="18"/>
  <c r="V37" i="37" l="1"/>
  <c r="U36" i="37"/>
  <c r="V25" i="37"/>
  <c r="U24" i="37"/>
  <c r="V12" i="37"/>
  <c r="U11" i="37"/>
  <c r="V37" i="36"/>
  <c r="U36" i="36"/>
  <c r="V25" i="36"/>
  <c r="U24" i="36"/>
  <c r="V12" i="36"/>
  <c r="U11" i="36"/>
  <c r="V37" i="35"/>
  <c r="U36" i="35"/>
  <c r="V25" i="35"/>
  <c r="U24" i="35"/>
  <c r="V12" i="35"/>
  <c r="U11" i="35"/>
  <c r="U36" i="34"/>
  <c r="V37" i="34"/>
  <c r="U24" i="34"/>
  <c r="V25" i="34"/>
  <c r="U11" i="34"/>
  <c r="V12" i="34"/>
  <c r="V37" i="33"/>
  <c r="U36" i="33"/>
  <c r="V25" i="33"/>
  <c r="U24" i="33"/>
  <c r="V12" i="33"/>
  <c r="U11" i="33"/>
  <c r="V37" i="32"/>
  <c r="U36" i="32"/>
  <c r="V25" i="32"/>
  <c r="U24" i="32"/>
  <c r="V12" i="32"/>
  <c r="U11" i="32"/>
  <c r="V37" i="31"/>
  <c r="U36" i="31"/>
  <c r="V25" i="31"/>
  <c r="U24" i="31"/>
  <c r="V12" i="31"/>
  <c r="U11" i="31"/>
  <c r="V37" i="30"/>
  <c r="U36" i="30"/>
  <c r="V25" i="30"/>
  <c r="U24" i="30"/>
  <c r="V12" i="30"/>
  <c r="U11" i="30"/>
  <c r="V24" i="29"/>
  <c r="U23" i="29"/>
  <c r="V12" i="29"/>
  <c r="U11" i="29"/>
  <c r="V37" i="28"/>
  <c r="U36" i="28"/>
  <c r="V25" i="28"/>
  <c r="U24" i="28"/>
  <c r="V12" i="28"/>
  <c r="U11" i="28"/>
  <c r="V37" i="27"/>
  <c r="U36" i="27"/>
  <c r="V25" i="27"/>
  <c r="U24" i="27"/>
  <c r="V12" i="27"/>
  <c r="U11" i="27"/>
  <c r="V37" i="26"/>
  <c r="U36" i="26"/>
  <c r="V25" i="26"/>
  <c r="U24" i="26"/>
  <c r="V12" i="26"/>
  <c r="U11" i="26"/>
  <c r="V37" i="25"/>
  <c r="U36" i="25"/>
  <c r="V25" i="25"/>
  <c r="U24" i="25"/>
  <c r="V12" i="25"/>
  <c r="U11" i="25"/>
  <c r="V37" i="24"/>
  <c r="U36" i="24"/>
  <c r="V25" i="24"/>
  <c r="U24" i="24"/>
  <c r="V12" i="24"/>
  <c r="U11" i="24"/>
  <c r="V37" i="23"/>
  <c r="U36" i="23"/>
  <c r="V25" i="23"/>
  <c r="U24" i="23"/>
  <c r="V12" i="23"/>
  <c r="U11" i="23"/>
  <c r="V37" i="22"/>
  <c r="U36" i="22"/>
  <c r="V25" i="22"/>
  <c r="U24" i="22"/>
  <c r="V12" i="22"/>
  <c r="U11" i="22"/>
  <c r="U36" i="20"/>
  <c r="V37" i="20"/>
  <c r="U11" i="20"/>
  <c r="V12" i="20"/>
  <c r="U24" i="20"/>
  <c r="V25" i="20"/>
  <c r="V23" i="18"/>
  <c r="U22" i="18"/>
  <c r="V12" i="18"/>
  <c r="U11" i="18"/>
  <c r="W12" i="37" l="1"/>
  <c r="V11" i="37"/>
  <c r="W25" i="37"/>
  <c r="V24" i="37"/>
  <c r="W37" i="37"/>
  <c r="V36" i="37"/>
  <c r="W12" i="36"/>
  <c r="V11" i="36"/>
  <c r="W25" i="36"/>
  <c r="V24" i="36"/>
  <c r="W37" i="36"/>
  <c r="V36" i="36"/>
  <c r="W12" i="35"/>
  <c r="V11" i="35"/>
  <c r="W25" i="35"/>
  <c r="V24" i="35"/>
  <c r="W37" i="35"/>
  <c r="V36" i="35"/>
  <c r="V11" i="34"/>
  <c r="W12" i="34"/>
  <c r="V24" i="34"/>
  <c r="W25" i="34"/>
  <c r="V36" i="34"/>
  <c r="W37" i="34"/>
  <c r="W12" i="33"/>
  <c r="V11" i="33"/>
  <c r="W25" i="33"/>
  <c r="V24" i="33"/>
  <c r="W37" i="33"/>
  <c r="V36" i="33"/>
  <c r="W12" i="32"/>
  <c r="V11" i="32"/>
  <c r="W25" i="32"/>
  <c r="V24" i="32"/>
  <c r="W37" i="32"/>
  <c r="V36" i="32"/>
  <c r="W12" i="31"/>
  <c r="V11" i="31"/>
  <c r="W25" i="31"/>
  <c r="V24" i="31"/>
  <c r="W37" i="31"/>
  <c r="V36" i="31"/>
  <c r="W12" i="30"/>
  <c r="V11" i="30"/>
  <c r="W25" i="30"/>
  <c r="V24" i="30"/>
  <c r="W37" i="30"/>
  <c r="V36" i="30"/>
  <c r="W12" i="29"/>
  <c r="V11" i="29"/>
  <c r="W24" i="29"/>
  <c r="V23" i="29"/>
  <c r="W12" i="28"/>
  <c r="V11" i="28"/>
  <c r="W25" i="28"/>
  <c r="V24" i="28"/>
  <c r="W37" i="28"/>
  <c r="V36" i="28"/>
  <c r="W12" i="27"/>
  <c r="V11" i="27"/>
  <c r="W25" i="27"/>
  <c r="V24" i="27"/>
  <c r="W37" i="27"/>
  <c r="V36" i="27"/>
  <c r="W12" i="26"/>
  <c r="V11" i="26"/>
  <c r="W25" i="26"/>
  <c r="V24" i="26"/>
  <c r="W37" i="26"/>
  <c r="V36" i="26"/>
  <c r="W12" i="25"/>
  <c r="V11" i="25"/>
  <c r="W25" i="25"/>
  <c r="V24" i="25"/>
  <c r="W37" i="25"/>
  <c r="V36" i="25"/>
  <c r="W12" i="24"/>
  <c r="V11" i="24"/>
  <c r="W25" i="24"/>
  <c r="V24" i="24"/>
  <c r="W37" i="24"/>
  <c r="V36" i="24"/>
  <c r="W12" i="23"/>
  <c r="V11" i="23"/>
  <c r="W25" i="23"/>
  <c r="V24" i="23"/>
  <c r="W37" i="23"/>
  <c r="V36" i="23"/>
  <c r="W12" i="22"/>
  <c r="V11" i="22"/>
  <c r="W25" i="22"/>
  <c r="V24" i="22"/>
  <c r="W37" i="22"/>
  <c r="V36" i="22"/>
  <c r="V24" i="20"/>
  <c r="W25" i="20"/>
  <c r="V11" i="20"/>
  <c r="W12" i="20"/>
  <c r="V36" i="20"/>
  <c r="W37" i="20"/>
  <c r="W12" i="18"/>
  <c r="V11" i="18"/>
  <c r="W23" i="18"/>
  <c r="V22" i="18"/>
  <c r="X37" i="37" l="1"/>
  <c r="W36" i="37"/>
  <c r="X25" i="37"/>
  <c r="W24" i="37"/>
  <c r="X12" i="37"/>
  <c r="W11" i="37"/>
  <c r="X37" i="36"/>
  <c r="W36" i="36"/>
  <c r="X25" i="36"/>
  <c r="W24" i="36"/>
  <c r="X12" i="36"/>
  <c r="W11" i="36"/>
  <c r="X37" i="35"/>
  <c r="W36" i="35"/>
  <c r="X25" i="35"/>
  <c r="W24" i="35"/>
  <c r="X12" i="35"/>
  <c r="W11" i="35"/>
  <c r="W36" i="34"/>
  <c r="X37" i="34"/>
  <c r="W24" i="34"/>
  <c r="X25" i="34"/>
  <c r="W11" i="34"/>
  <c r="X12" i="34"/>
  <c r="X37" i="33"/>
  <c r="W36" i="33"/>
  <c r="X25" i="33"/>
  <c r="W24" i="33"/>
  <c r="X12" i="33"/>
  <c r="W11" i="33"/>
  <c r="X37" i="32"/>
  <c r="W36" i="32"/>
  <c r="X25" i="32"/>
  <c r="W24" i="32"/>
  <c r="X12" i="32"/>
  <c r="W11" i="32"/>
  <c r="X37" i="31"/>
  <c r="W36" i="31"/>
  <c r="X25" i="31"/>
  <c r="W24" i="31"/>
  <c r="X12" i="31"/>
  <c r="W11" i="31"/>
  <c r="X37" i="30"/>
  <c r="W36" i="30"/>
  <c r="X25" i="30"/>
  <c r="W24" i="30"/>
  <c r="X12" i="30"/>
  <c r="W11" i="30"/>
  <c r="X24" i="29"/>
  <c r="W23" i="29"/>
  <c r="X12" i="29"/>
  <c r="W11" i="29"/>
  <c r="X37" i="28"/>
  <c r="W36" i="28"/>
  <c r="X25" i="28"/>
  <c r="W24" i="28"/>
  <c r="X12" i="28"/>
  <c r="W11" i="28"/>
  <c r="X37" i="27"/>
  <c r="W36" i="27"/>
  <c r="X25" i="27"/>
  <c r="W24" i="27"/>
  <c r="X12" i="27"/>
  <c r="W11" i="27"/>
  <c r="X37" i="26"/>
  <c r="W36" i="26"/>
  <c r="X25" i="26"/>
  <c r="W24" i="26"/>
  <c r="X12" i="26"/>
  <c r="W11" i="26"/>
  <c r="X37" i="25"/>
  <c r="W36" i="25"/>
  <c r="X25" i="25"/>
  <c r="W24" i="25"/>
  <c r="X12" i="25"/>
  <c r="W11" i="25"/>
  <c r="X37" i="24"/>
  <c r="W36" i="24"/>
  <c r="X25" i="24"/>
  <c r="W24" i="24"/>
  <c r="X12" i="24"/>
  <c r="W11" i="24"/>
  <c r="X37" i="23"/>
  <c r="W36" i="23"/>
  <c r="X25" i="23"/>
  <c r="W24" i="23"/>
  <c r="X12" i="23"/>
  <c r="W11" i="23"/>
  <c r="X37" i="22"/>
  <c r="W36" i="22"/>
  <c r="X25" i="22"/>
  <c r="W24" i="22"/>
  <c r="X12" i="22"/>
  <c r="W11" i="22"/>
  <c r="W36" i="20"/>
  <c r="X37" i="20"/>
  <c r="W11" i="20"/>
  <c r="X12" i="20"/>
  <c r="W24" i="20"/>
  <c r="X25" i="20"/>
  <c r="X23" i="18"/>
  <c r="W22" i="18"/>
  <c r="X12" i="18"/>
  <c r="W11" i="18"/>
  <c r="Y12" i="37" l="1"/>
  <c r="X11" i="37"/>
  <c r="Y25" i="37"/>
  <c r="X24" i="37"/>
  <c r="Y37" i="37"/>
  <c r="X36" i="37"/>
  <c r="Y12" i="36"/>
  <c r="X11" i="36"/>
  <c r="Y25" i="36"/>
  <c r="X24" i="36"/>
  <c r="Y37" i="36"/>
  <c r="X36" i="36"/>
  <c r="Y12" i="35"/>
  <c r="X11" i="35"/>
  <c r="Y25" i="35"/>
  <c r="X24" i="35"/>
  <c r="Y37" i="35"/>
  <c r="X36" i="35"/>
  <c r="X11" i="34"/>
  <c r="Y12" i="34"/>
  <c r="X24" i="34"/>
  <c r="Y25" i="34"/>
  <c r="X36" i="34"/>
  <c r="Y37" i="34"/>
  <c r="Y12" i="33"/>
  <c r="X11" i="33"/>
  <c r="Y25" i="33"/>
  <c r="X24" i="33"/>
  <c r="Y37" i="33"/>
  <c r="X36" i="33"/>
  <c r="Y12" i="32"/>
  <c r="X11" i="32"/>
  <c r="Y25" i="32"/>
  <c r="X24" i="32"/>
  <c r="Y37" i="32"/>
  <c r="X36" i="32"/>
  <c r="Y12" i="31"/>
  <c r="X11" i="31"/>
  <c r="Y25" i="31"/>
  <c r="X24" i="31"/>
  <c r="Y37" i="31"/>
  <c r="X36" i="31"/>
  <c r="Y12" i="30"/>
  <c r="X11" i="30"/>
  <c r="Y25" i="30"/>
  <c r="X24" i="30"/>
  <c r="Y37" i="30"/>
  <c r="X36" i="30"/>
  <c r="Y12" i="29"/>
  <c r="X11" i="29"/>
  <c r="Y24" i="29"/>
  <c r="X23" i="29"/>
  <c r="Y12" i="28"/>
  <c r="X11" i="28"/>
  <c r="Y25" i="28"/>
  <c r="X24" i="28"/>
  <c r="Y37" i="28"/>
  <c r="X36" i="28"/>
  <c r="Y12" i="27"/>
  <c r="X11" i="27"/>
  <c r="Y25" i="27"/>
  <c r="X24" i="27"/>
  <c r="Y37" i="27"/>
  <c r="X36" i="27"/>
  <c r="Y12" i="26"/>
  <c r="X11" i="26"/>
  <c r="Y25" i="26"/>
  <c r="X24" i="26"/>
  <c r="Y37" i="26"/>
  <c r="X36" i="26"/>
  <c r="Y12" i="25"/>
  <c r="X11" i="25"/>
  <c r="Y25" i="25"/>
  <c r="X24" i="25"/>
  <c r="Y37" i="25"/>
  <c r="X36" i="25"/>
  <c r="Y12" i="24"/>
  <c r="X11" i="24"/>
  <c r="Y25" i="24"/>
  <c r="X24" i="24"/>
  <c r="Y37" i="24"/>
  <c r="X36" i="24"/>
  <c r="Y12" i="23"/>
  <c r="X11" i="23"/>
  <c r="Y25" i="23"/>
  <c r="X24" i="23"/>
  <c r="Y37" i="23"/>
  <c r="X36" i="23"/>
  <c r="Y12" i="22"/>
  <c r="X11" i="22"/>
  <c r="Y25" i="22"/>
  <c r="X24" i="22"/>
  <c r="Y37" i="22"/>
  <c r="X36" i="22"/>
  <c r="X24" i="20"/>
  <c r="Y25" i="20"/>
  <c r="X11" i="20"/>
  <c r="Y12" i="20"/>
  <c r="X36" i="20"/>
  <c r="Y37" i="20"/>
  <c r="Y12" i="18"/>
  <c r="X11" i="18"/>
  <c r="Y23" i="18"/>
  <c r="X22" i="18"/>
  <c r="Z37" i="37" l="1"/>
  <c r="Y36" i="37"/>
  <c r="Z25" i="37"/>
  <c r="Y24" i="37"/>
  <c r="Z12" i="37"/>
  <c r="Y11" i="37"/>
  <c r="Z37" i="36"/>
  <c r="Y36" i="36"/>
  <c r="Z25" i="36"/>
  <c r="Y24" i="36"/>
  <c r="Z12" i="36"/>
  <c r="Y11" i="36"/>
  <c r="Z37" i="35"/>
  <c r="Y36" i="35"/>
  <c r="Z25" i="35"/>
  <c r="Y24" i="35"/>
  <c r="Z12" i="35"/>
  <c r="Y11" i="35"/>
  <c r="Y36" i="34"/>
  <c r="Z37" i="34"/>
  <c r="Y24" i="34"/>
  <c r="Z25" i="34"/>
  <c r="Y11" i="34"/>
  <c r="Z12" i="34"/>
  <c r="Z37" i="33"/>
  <c r="Y36" i="33"/>
  <c r="Z25" i="33"/>
  <c r="Y24" i="33"/>
  <c r="Z12" i="33"/>
  <c r="Y11" i="33"/>
  <c r="Z37" i="32"/>
  <c r="Y36" i="32"/>
  <c r="Z25" i="32"/>
  <c r="Y24" i="32"/>
  <c r="Z12" i="32"/>
  <c r="Y11" i="32"/>
  <c r="Z37" i="31"/>
  <c r="Y36" i="31"/>
  <c r="Z25" i="31"/>
  <c r="Y24" i="31"/>
  <c r="Z12" i="31"/>
  <c r="Y11" i="31"/>
  <c r="Z37" i="30"/>
  <c r="Y36" i="30"/>
  <c r="Z25" i="30"/>
  <c r="Y24" i="30"/>
  <c r="Z12" i="30"/>
  <c r="Y11" i="30"/>
  <c r="Z24" i="29"/>
  <c r="Y23" i="29"/>
  <c r="Z12" i="29"/>
  <c r="Y11" i="29"/>
  <c r="Z37" i="28"/>
  <c r="Y36" i="28"/>
  <c r="Z25" i="28"/>
  <c r="Y24" i="28"/>
  <c r="Z12" i="28"/>
  <c r="Y11" i="28"/>
  <c r="Z37" i="27"/>
  <c r="Y36" i="27"/>
  <c r="Z25" i="27"/>
  <c r="Y24" i="27"/>
  <c r="Z12" i="27"/>
  <c r="Y11" i="27"/>
  <c r="Z37" i="26"/>
  <c r="Y36" i="26"/>
  <c r="Z25" i="26"/>
  <c r="Y24" i="26"/>
  <c r="Z12" i="26"/>
  <c r="Y11" i="26"/>
  <c r="Z37" i="25"/>
  <c r="Y36" i="25"/>
  <c r="Z25" i="25"/>
  <c r="Y24" i="25"/>
  <c r="Z12" i="25"/>
  <c r="Y11" i="25"/>
  <c r="Z37" i="24"/>
  <c r="Y36" i="24"/>
  <c r="Z25" i="24"/>
  <c r="Y24" i="24"/>
  <c r="Z12" i="24"/>
  <c r="Y11" i="24"/>
  <c r="Z37" i="23"/>
  <c r="Y36" i="23"/>
  <c r="Z25" i="23"/>
  <c r="Y24" i="23"/>
  <c r="Z12" i="23"/>
  <c r="Y11" i="23"/>
  <c r="Z37" i="22"/>
  <c r="Y36" i="22"/>
  <c r="Z25" i="22"/>
  <c r="Y24" i="22"/>
  <c r="Z12" i="22"/>
  <c r="Y11" i="22"/>
  <c r="Y36" i="20"/>
  <c r="Z37" i="20"/>
  <c r="Y11" i="20"/>
  <c r="Z12" i="20"/>
  <c r="Y24" i="20"/>
  <c r="Z25" i="20"/>
  <c r="Z23" i="18"/>
  <c r="Y22" i="18"/>
  <c r="Z12" i="18"/>
  <c r="Y11" i="18"/>
  <c r="AA12" i="37" l="1"/>
  <c r="Z11" i="37"/>
  <c r="AA25" i="37"/>
  <c r="Z24" i="37"/>
  <c r="AA37" i="37"/>
  <c r="Z36" i="37"/>
  <c r="AA12" i="36"/>
  <c r="Z11" i="36"/>
  <c r="AA25" i="36"/>
  <c r="Z24" i="36"/>
  <c r="AA37" i="36"/>
  <c r="Z36" i="36"/>
  <c r="AA12" i="35"/>
  <c r="Z11" i="35"/>
  <c r="AA25" i="35"/>
  <c r="Z24" i="35"/>
  <c r="AA37" i="35"/>
  <c r="Z36" i="35"/>
  <c r="Z11" i="34"/>
  <c r="AA12" i="34"/>
  <c r="Z24" i="34"/>
  <c r="AA25" i="34"/>
  <c r="Z36" i="34"/>
  <c r="AA37" i="34"/>
  <c r="AA12" i="33"/>
  <c r="Z11" i="33"/>
  <c r="AA25" i="33"/>
  <c r="Z24" i="33"/>
  <c r="AA37" i="33"/>
  <c r="Z36" i="33"/>
  <c r="AA12" i="32"/>
  <c r="Z11" i="32"/>
  <c r="AA25" i="32"/>
  <c r="Z24" i="32"/>
  <c r="AA37" i="32"/>
  <c r="Z36" i="32"/>
  <c r="AA12" i="31"/>
  <c r="Z11" i="31"/>
  <c r="AA25" i="31"/>
  <c r="Z24" i="31"/>
  <c r="AA37" i="31"/>
  <c r="Z36" i="31"/>
  <c r="AA12" i="30"/>
  <c r="Z11" i="30"/>
  <c r="AA25" i="30"/>
  <c r="Z24" i="30"/>
  <c r="AA37" i="30"/>
  <c r="Z36" i="30"/>
  <c r="AA12" i="29"/>
  <c r="Z11" i="29"/>
  <c r="AA24" i="29"/>
  <c r="Z23" i="29"/>
  <c r="AA12" i="28"/>
  <c r="Z11" i="28"/>
  <c r="AA25" i="28"/>
  <c r="Z24" i="28"/>
  <c r="AA37" i="28"/>
  <c r="Z36" i="28"/>
  <c r="AA12" i="27"/>
  <c r="Z11" i="27"/>
  <c r="AA25" i="27"/>
  <c r="Z24" i="27"/>
  <c r="AA37" i="27"/>
  <c r="Z36" i="27"/>
  <c r="AA12" i="26"/>
  <c r="Z11" i="26"/>
  <c r="AA25" i="26"/>
  <c r="Z24" i="26"/>
  <c r="AA37" i="26"/>
  <c r="Z36" i="26"/>
  <c r="AA12" i="25"/>
  <c r="Z11" i="25"/>
  <c r="AA25" i="25"/>
  <c r="Z24" i="25"/>
  <c r="AA37" i="25"/>
  <c r="Z36" i="25"/>
  <c r="AA12" i="24"/>
  <c r="Z11" i="24"/>
  <c r="AA25" i="24"/>
  <c r="Z24" i="24"/>
  <c r="AA37" i="24"/>
  <c r="Z36" i="24"/>
  <c r="AA12" i="23"/>
  <c r="Z11" i="23"/>
  <c r="AA25" i="23"/>
  <c r="Z24" i="23"/>
  <c r="AA37" i="23"/>
  <c r="Z36" i="23"/>
  <c r="AA12" i="22"/>
  <c r="Z11" i="22"/>
  <c r="AA25" i="22"/>
  <c r="Z24" i="22"/>
  <c r="AA37" i="22"/>
  <c r="Z36" i="22"/>
  <c r="Z24" i="20"/>
  <c r="AA25" i="20"/>
  <c r="Z11" i="20"/>
  <c r="AA12" i="20"/>
  <c r="Z36" i="20"/>
  <c r="AA37" i="20"/>
  <c r="AA12" i="18"/>
  <c r="Z11" i="18"/>
  <c r="AA23" i="18"/>
  <c r="Z22" i="18"/>
  <c r="AB37" i="37" l="1"/>
  <c r="AA36" i="37"/>
  <c r="AB25" i="37"/>
  <c r="AA24" i="37"/>
  <c r="AB12" i="37"/>
  <c r="AA11" i="37"/>
  <c r="AB37" i="36"/>
  <c r="AA36" i="36"/>
  <c r="AB25" i="36"/>
  <c r="AA24" i="36"/>
  <c r="AB12" i="36"/>
  <c r="AA11" i="36"/>
  <c r="AB37" i="35"/>
  <c r="AA36" i="35"/>
  <c r="AB25" i="35"/>
  <c r="AA24" i="35"/>
  <c r="AB12" i="35"/>
  <c r="AA11" i="35"/>
  <c r="AA36" i="34"/>
  <c r="AB37" i="34"/>
  <c r="AA24" i="34"/>
  <c r="AB25" i="34"/>
  <c r="AA11" i="34"/>
  <c r="AB12" i="34"/>
  <c r="AB37" i="33"/>
  <c r="AA36" i="33"/>
  <c r="AB25" i="33"/>
  <c r="AA24" i="33"/>
  <c r="AB12" i="33"/>
  <c r="AA11" i="33"/>
  <c r="AB37" i="32"/>
  <c r="AA36" i="32"/>
  <c r="AB25" i="32"/>
  <c r="AA24" i="32"/>
  <c r="AB12" i="32"/>
  <c r="AA11" i="32"/>
  <c r="AB37" i="31"/>
  <c r="AA36" i="31"/>
  <c r="AB25" i="31"/>
  <c r="AA24" i="31"/>
  <c r="AB12" i="31"/>
  <c r="AA11" i="31"/>
  <c r="AB37" i="30"/>
  <c r="AA36" i="30"/>
  <c r="AB25" i="30"/>
  <c r="AA24" i="30"/>
  <c r="AB12" i="30"/>
  <c r="AA11" i="30"/>
  <c r="AB24" i="29"/>
  <c r="AA23" i="29"/>
  <c r="AB12" i="29"/>
  <c r="AA11" i="29"/>
  <c r="AB37" i="28"/>
  <c r="AA36" i="28"/>
  <c r="AB25" i="28"/>
  <c r="AA24" i="28"/>
  <c r="AB12" i="28"/>
  <c r="AA11" i="28"/>
  <c r="AB37" i="27"/>
  <c r="AA36" i="27"/>
  <c r="AB25" i="27"/>
  <c r="AA24" i="27"/>
  <c r="AB12" i="27"/>
  <c r="AA11" i="27"/>
  <c r="AB37" i="26"/>
  <c r="AA36" i="26"/>
  <c r="AB25" i="26"/>
  <c r="AA24" i="26"/>
  <c r="AB12" i="26"/>
  <c r="AA11" i="26"/>
  <c r="AB37" i="25"/>
  <c r="AA36" i="25"/>
  <c r="AB25" i="25"/>
  <c r="AA24" i="25"/>
  <c r="AB12" i="25"/>
  <c r="AA11" i="25"/>
  <c r="AB37" i="24"/>
  <c r="AA36" i="24"/>
  <c r="AB25" i="24"/>
  <c r="AA24" i="24"/>
  <c r="AB12" i="24"/>
  <c r="AA11" i="24"/>
  <c r="AB37" i="23"/>
  <c r="AA36" i="23"/>
  <c r="AB25" i="23"/>
  <c r="AA24" i="23"/>
  <c r="AB12" i="23"/>
  <c r="AA11" i="23"/>
  <c r="AB37" i="22"/>
  <c r="AA36" i="22"/>
  <c r="AB25" i="22"/>
  <c r="AA24" i="22"/>
  <c r="AB12" i="22"/>
  <c r="AA11" i="22"/>
  <c r="AA36" i="20"/>
  <c r="AB37" i="20"/>
  <c r="AA11" i="20"/>
  <c r="AB12" i="20"/>
  <c r="AA24" i="20"/>
  <c r="AB25" i="20"/>
  <c r="AB23" i="18"/>
  <c r="AA22" i="18"/>
  <c r="AB12" i="18"/>
  <c r="AA11" i="18"/>
  <c r="AC12" i="37" l="1"/>
  <c r="AB11" i="37"/>
  <c r="AC25" i="37"/>
  <c r="AB24" i="37"/>
  <c r="AC37" i="37"/>
  <c r="AB36" i="37"/>
  <c r="AC12" i="36"/>
  <c r="AB11" i="36"/>
  <c r="AC25" i="36"/>
  <c r="AB24" i="36"/>
  <c r="AC37" i="36"/>
  <c r="AB36" i="36"/>
  <c r="AC12" i="35"/>
  <c r="AB11" i="35"/>
  <c r="AC25" i="35"/>
  <c r="AB24" i="35"/>
  <c r="AC37" i="35"/>
  <c r="AB36" i="35"/>
  <c r="AB11" i="34"/>
  <c r="AC12" i="34"/>
  <c r="AB24" i="34"/>
  <c r="AC25" i="34"/>
  <c r="AB36" i="34"/>
  <c r="AC37" i="34"/>
  <c r="AC12" i="33"/>
  <c r="AB11" i="33"/>
  <c r="AC25" i="33"/>
  <c r="AB24" i="33"/>
  <c r="AC37" i="33"/>
  <c r="AB36" i="33"/>
  <c r="AC12" i="32"/>
  <c r="AB11" i="32"/>
  <c r="AC25" i="32"/>
  <c r="AB24" i="32"/>
  <c r="AC37" i="32"/>
  <c r="AB36" i="32"/>
  <c r="AC12" i="31"/>
  <c r="AB11" i="31"/>
  <c r="AC25" i="31"/>
  <c r="AB24" i="31"/>
  <c r="AC37" i="31"/>
  <c r="AB36" i="31"/>
  <c r="AC12" i="30"/>
  <c r="AB11" i="30"/>
  <c r="AC25" i="30"/>
  <c r="AB24" i="30"/>
  <c r="AC37" i="30"/>
  <c r="AB36" i="30"/>
  <c r="AC12" i="29"/>
  <c r="AB11" i="29"/>
  <c r="AC24" i="29"/>
  <c r="AB23" i="29"/>
  <c r="AC12" i="28"/>
  <c r="AB11" i="28"/>
  <c r="AC25" i="28"/>
  <c r="AB24" i="28"/>
  <c r="AC37" i="28"/>
  <c r="AB36" i="28"/>
  <c r="AC12" i="27"/>
  <c r="AB11" i="27"/>
  <c r="AC25" i="27"/>
  <c r="AB24" i="27"/>
  <c r="AC37" i="27"/>
  <c r="AB36" i="27"/>
  <c r="AC12" i="26"/>
  <c r="AB11" i="26"/>
  <c r="AC25" i="26"/>
  <c r="AB24" i="26"/>
  <c r="AC37" i="26"/>
  <c r="AB36" i="26"/>
  <c r="AC12" i="25"/>
  <c r="AB11" i="25"/>
  <c r="AC25" i="25"/>
  <c r="AB24" i="25"/>
  <c r="AC37" i="25"/>
  <c r="AB36" i="25"/>
  <c r="AC12" i="24"/>
  <c r="AB11" i="24"/>
  <c r="AC25" i="24"/>
  <c r="AB24" i="24"/>
  <c r="AC37" i="24"/>
  <c r="AB36" i="24"/>
  <c r="AC12" i="23"/>
  <c r="AB11" i="23"/>
  <c r="AC25" i="23"/>
  <c r="AB24" i="23"/>
  <c r="AC37" i="23"/>
  <c r="AB36" i="23"/>
  <c r="AC12" i="22"/>
  <c r="AB11" i="22"/>
  <c r="AC25" i="22"/>
  <c r="AB24" i="22"/>
  <c r="AC37" i="22"/>
  <c r="AB36" i="22"/>
  <c r="AB24" i="20"/>
  <c r="AC25" i="20"/>
  <c r="AB11" i="20"/>
  <c r="AC12" i="20"/>
  <c r="AB36" i="20"/>
  <c r="AC37" i="20"/>
  <c r="AC12" i="18"/>
  <c r="AB11" i="18"/>
  <c r="AC23" i="18"/>
  <c r="AB22" i="18"/>
  <c r="AD37" i="37" l="1"/>
  <c r="AC36" i="37"/>
  <c r="AD25" i="37"/>
  <c r="AC24" i="37"/>
  <c r="AD12" i="37"/>
  <c r="AC11" i="37"/>
  <c r="AD37" i="36"/>
  <c r="AC36" i="36"/>
  <c r="AD25" i="36"/>
  <c r="AC24" i="36"/>
  <c r="AD12" i="36"/>
  <c r="AC11" i="36"/>
  <c r="AD37" i="35"/>
  <c r="AC36" i="35"/>
  <c r="AD25" i="35"/>
  <c r="AC24" i="35"/>
  <c r="AD12" i="35"/>
  <c r="AC11" i="35"/>
  <c r="AC36" i="34"/>
  <c r="AD37" i="34"/>
  <c r="AC24" i="34"/>
  <c r="AD25" i="34"/>
  <c r="AC11" i="34"/>
  <c r="AD12" i="34"/>
  <c r="AD37" i="33"/>
  <c r="AC36" i="33"/>
  <c r="AD25" i="33"/>
  <c r="AC24" i="33"/>
  <c r="AD12" i="33"/>
  <c r="AC11" i="33"/>
  <c r="AD37" i="32"/>
  <c r="AC36" i="32"/>
  <c r="AD25" i="32"/>
  <c r="AC24" i="32"/>
  <c r="AD12" i="32"/>
  <c r="AC11" i="32"/>
  <c r="AD37" i="31"/>
  <c r="AC36" i="31"/>
  <c r="AD25" i="31"/>
  <c r="AC24" i="31"/>
  <c r="AD12" i="31"/>
  <c r="AC11" i="31"/>
  <c r="AD37" i="30"/>
  <c r="AC36" i="30"/>
  <c r="AD25" i="30"/>
  <c r="AC24" i="30"/>
  <c r="AD12" i="30"/>
  <c r="AC11" i="30"/>
  <c r="AD24" i="29"/>
  <c r="AC23" i="29"/>
  <c r="AD12" i="29"/>
  <c r="AC11" i="29"/>
  <c r="AD37" i="28"/>
  <c r="AC36" i="28"/>
  <c r="AD25" i="28"/>
  <c r="AC24" i="28"/>
  <c r="AD12" i="28"/>
  <c r="AC11" i="28"/>
  <c r="AD37" i="27"/>
  <c r="AC36" i="27"/>
  <c r="AD25" i="27"/>
  <c r="AC24" i="27"/>
  <c r="AD12" i="27"/>
  <c r="AC11" i="27"/>
  <c r="AD37" i="26"/>
  <c r="AC36" i="26"/>
  <c r="AD25" i="26"/>
  <c r="AC24" i="26"/>
  <c r="AD12" i="26"/>
  <c r="AC11" i="26"/>
  <c r="AD37" i="25"/>
  <c r="AC36" i="25"/>
  <c r="AD25" i="25"/>
  <c r="AC24" i="25"/>
  <c r="AD12" i="25"/>
  <c r="AC11" i="25"/>
  <c r="AD37" i="24"/>
  <c r="AC36" i="24"/>
  <c r="AD25" i="24"/>
  <c r="AC24" i="24"/>
  <c r="AD12" i="24"/>
  <c r="AC11" i="24"/>
  <c r="AD37" i="23"/>
  <c r="AC36" i="23"/>
  <c r="AD25" i="23"/>
  <c r="AC24" i="23"/>
  <c r="AD12" i="23"/>
  <c r="AC11" i="23"/>
  <c r="AD37" i="22"/>
  <c r="AC36" i="22"/>
  <c r="AD25" i="22"/>
  <c r="AC24" i="22"/>
  <c r="AD12" i="22"/>
  <c r="AC11" i="22"/>
  <c r="AC36" i="20"/>
  <c r="AD37" i="20"/>
  <c r="AC11" i="20"/>
  <c r="AD12" i="20"/>
  <c r="AC24" i="20"/>
  <c r="AD25" i="20"/>
  <c r="AD23" i="18"/>
  <c r="AC22" i="18"/>
  <c r="AD12" i="18"/>
  <c r="AC11" i="18"/>
  <c r="AE12" i="37" l="1"/>
  <c r="AD11" i="37"/>
  <c r="AE25" i="37"/>
  <c r="AD24" i="37"/>
  <c r="AE37" i="37"/>
  <c r="AD36" i="37"/>
  <c r="AE12" i="36"/>
  <c r="AD11" i="36"/>
  <c r="AE25" i="36"/>
  <c r="AD24" i="36"/>
  <c r="AE37" i="36"/>
  <c r="AD36" i="36"/>
  <c r="AE12" i="35"/>
  <c r="AD11" i="35"/>
  <c r="AE25" i="35"/>
  <c r="AD24" i="35"/>
  <c r="AE37" i="35"/>
  <c r="AD36" i="35"/>
  <c r="AD11" i="34"/>
  <c r="AE12" i="34"/>
  <c r="AD24" i="34"/>
  <c r="AE25" i="34"/>
  <c r="AD36" i="34"/>
  <c r="AE37" i="34"/>
  <c r="AE12" i="33"/>
  <c r="AD11" i="33"/>
  <c r="AE25" i="33"/>
  <c r="AD24" i="33"/>
  <c r="AE37" i="33"/>
  <c r="AD36" i="33"/>
  <c r="AE12" i="32"/>
  <c r="AD11" i="32"/>
  <c r="AE25" i="32"/>
  <c r="AD24" i="32"/>
  <c r="AE37" i="32"/>
  <c r="AD36" i="32"/>
  <c r="AE12" i="31"/>
  <c r="AD11" i="31"/>
  <c r="AE25" i="31"/>
  <c r="AD24" i="31"/>
  <c r="AE37" i="31"/>
  <c r="AD36" i="31"/>
  <c r="AE12" i="30"/>
  <c r="AD11" i="30"/>
  <c r="AE25" i="30"/>
  <c r="AD24" i="30"/>
  <c r="AE37" i="30"/>
  <c r="AD36" i="30"/>
  <c r="AE12" i="29"/>
  <c r="AD11" i="29"/>
  <c r="AE24" i="29"/>
  <c r="AD23" i="29"/>
  <c r="AE12" i="28"/>
  <c r="AD11" i="28"/>
  <c r="AE25" i="28"/>
  <c r="AD24" i="28"/>
  <c r="AE37" i="28"/>
  <c r="AD36" i="28"/>
  <c r="AE12" i="27"/>
  <c r="AD11" i="27"/>
  <c r="AE25" i="27"/>
  <c r="AD24" i="27"/>
  <c r="AE37" i="27"/>
  <c r="AD36" i="27"/>
  <c r="AE12" i="26"/>
  <c r="AD11" i="26"/>
  <c r="AE25" i="26"/>
  <c r="AD24" i="26"/>
  <c r="AE37" i="26"/>
  <c r="AD36" i="26"/>
  <c r="AE12" i="25"/>
  <c r="AD11" i="25"/>
  <c r="AE25" i="25"/>
  <c r="AD24" i="25"/>
  <c r="AE37" i="25"/>
  <c r="AD36" i="25"/>
  <c r="AE12" i="24"/>
  <c r="AD11" i="24"/>
  <c r="AE25" i="24"/>
  <c r="AD24" i="24"/>
  <c r="AE37" i="24"/>
  <c r="AD36" i="24"/>
  <c r="AE12" i="23"/>
  <c r="AD11" i="23"/>
  <c r="AE25" i="23"/>
  <c r="AD24" i="23"/>
  <c r="AE37" i="23"/>
  <c r="AD36" i="23"/>
  <c r="AE12" i="22"/>
  <c r="AD11" i="22"/>
  <c r="AE25" i="22"/>
  <c r="AD24" i="22"/>
  <c r="AE37" i="22"/>
  <c r="AD36" i="22"/>
  <c r="AD24" i="20"/>
  <c r="AE25" i="20"/>
  <c r="AD11" i="20"/>
  <c r="AE12" i="20"/>
  <c r="AD36" i="20"/>
  <c r="AE37" i="20"/>
  <c r="AE12" i="18"/>
  <c r="AD11" i="18"/>
  <c r="AE23" i="18"/>
  <c r="AD22" i="18"/>
  <c r="AF37" i="37" l="1"/>
  <c r="AF36" i="37" s="1"/>
  <c r="AE36" i="37"/>
  <c r="AF25" i="37"/>
  <c r="AF24" i="37" s="1"/>
  <c r="AE24" i="37"/>
  <c r="AF12" i="37"/>
  <c r="AF11" i="37" s="1"/>
  <c r="AE11" i="37"/>
  <c r="AF37" i="36"/>
  <c r="AF36" i="36" s="1"/>
  <c r="AE36" i="36"/>
  <c r="AF25" i="36"/>
  <c r="AF24" i="36" s="1"/>
  <c r="AE24" i="36"/>
  <c r="AF12" i="36"/>
  <c r="AF11" i="36" s="1"/>
  <c r="AE11" i="36"/>
  <c r="AF37" i="35"/>
  <c r="AF36" i="35" s="1"/>
  <c r="AE36" i="35"/>
  <c r="AF25" i="35"/>
  <c r="AF24" i="35" s="1"/>
  <c r="AE24" i="35"/>
  <c r="AF12" i="35"/>
  <c r="AF11" i="35" s="1"/>
  <c r="AE11" i="35"/>
  <c r="AE36" i="34"/>
  <c r="AF37" i="34"/>
  <c r="AF36" i="34" s="1"/>
  <c r="AE24" i="34"/>
  <c r="AF25" i="34"/>
  <c r="AF24" i="34" s="1"/>
  <c r="AE11" i="34"/>
  <c r="AF12" i="34"/>
  <c r="AF11" i="34" s="1"/>
  <c r="AF37" i="33"/>
  <c r="AF36" i="33" s="1"/>
  <c r="AE36" i="33"/>
  <c r="AF25" i="33"/>
  <c r="AF24" i="33" s="1"/>
  <c r="AE24" i="33"/>
  <c r="AF12" i="33"/>
  <c r="AF11" i="33" s="1"/>
  <c r="AE11" i="33"/>
  <c r="AF37" i="32"/>
  <c r="AF36" i="32" s="1"/>
  <c r="AE36" i="32"/>
  <c r="AF25" i="32"/>
  <c r="AF24" i="32" s="1"/>
  <c r="AE24" i="32"/>
  <c r="AF12" i="32"/>
  <c r="AF11" i="32" s="1"/>
  <c r="AE11" i="32"/>
  <c r="AF37" i="31"/>
  <c r="AF36" i="31" s="1"/>
  <c r="AE36" i="31"/>
  <c r="AF25" i="31"/>
  <c r="AF24" i="31" s="1"/>
  <c r="AE24" i="31"/>
  <c r="AF12" i="31"/>
  <c r="AF11" i="31" s="1"/>
  <c r="AE11" i="31"/>
  <c r="AF37" i="30"/>
  <c r="AF36" i="30" s="1"/>
  <c r="AE36" i="30"/>
  <c r="AF25" i="30"/>
  <c r="AF24" i="30" s="1"/>
  <c r="AE24" i="30"/>
  <c r="AF12" i="30"/>
  <c r="AF11" i="30" s="1"/>
  <c r="AE11" i="30"/>
  <c r="AF24" i="29"/>
  <c r="AF23" i="29" s="1"/>
  <c r="AE23" i="29"/>
  <c r="AF12" i="29"/>
  <c r="AF11" i="29" s="1"/>
  <c r="AE11" i="29"/>
  <c r="AF37" i="28"/>
  <c r="AF36" i="28" s="1"/>
  <c r="AE36" i="28"/>
  <c r="AF25" i="28"/>
  <c r="AF24" i="28" s="1"/>
  <c r="AE24" i="28"/>
  <c r="AF12" i="28"/>
  <c r="AF11" i="28" s="1"/>
  <c r="AE11" i="28"/>
  <c r="AF37" i="27"/>
  <c r="AF36" i="27" s="1"/>
  <c r="AE36" i="27"/>
  <c r="AF25" i="27"/>
  <c r="AF24" i="27" s="1"/>
  <c r="AE24" i="27"/>
  <c r="AF12" i="27"/>
  <c r="AF11" i="27" s="1"/>
  <c r="AE11" i="27"/>
  <c r="AF37" i="26"/>
  <c r="AF36" i="26" s="1"/>
  <c r="AE36" i="26"/>
  <c r="AF25" i="26"/>
  <c r="AF24" i="26" s="1"/>
  <c r="AE24" i="26"/>
  <c r="AF12" i="26"/>
  <c r="AF11" i="26" s="1"/>
  <c r="AE11" i="26"/>
  <c r="AF37" i="25"/>
  <c r="AF36" i="25" s="1"/>
  <c r="AE36" i="25"/>
  <c r="AF25" i="25"/>
  <c r="AF24" i="25" s="1"/>
  <c r="AE24" i="25"/>
  <c r="AF12" i="25"/>
  <c r="AF11" i="25" s="1"/>
  <c r="AE11" i="25"/>
  <c r="AF37" i="24"/>
  <c r="AF36" i="24" s="1"/>
  <c r="AE36" i="24"/>
  <c r="AF25" i="24"/>
  <c r="AF24" i="24" s="1"/>
  <c r="AE24" i="24"/>
  <c r="AF12" i="24"/>
  <c r="AF11" i="24" s="1"/>
  <c r="AE11" i="24"/>
  <c r="AF37" i="23"/>
  <c r="AF36" i="23" s="1"/>
  <c r="AE36" i="23"/>
  <c r="AF25" i="23"/>
  <c r="AF24" i="23" s="1"/>
  <c r="AE24" i="23"/>
  <c r="AF12" i="23"/>
  <c r="AF11" i="23" s="1"/>
  <c r="AE11" i="23"/>
  <c r="AF37" i="22"/>
  <c r="AF36" i="22" s="1"/>
  <c r="AE36" i="22"/>
  <c r="AF25" i="22"/>
  <c r="AF24" i="22" s="1"/>
  <c r="AE24" i="22"/>
  <c r="AF12" i="22"/>
  <c r="AF11" i="22" s="1"/>
  <c r="AE11" i="22"/>
  <c r="AE36" i="20"/>
  <c r="AF37" i="20"/>
  <c r="AF36" i="20" s="1"/>
  <c r="AE11" i="20"/>
  <c r="AF12" i="20"/>
  <c r="AF11" i="20" s="1"/>
  <c r="AE24" i="20"/>
  <c r="AF25" i="20"/>
  <c r="AF24" i="20" s="1"/>
  <c r="AF23" i="18"/>
  <c r="AF22" i="18" s="1"/>
  <c r="AE22" i="18"/>
  <c r="AF12" i="18"/>
  <c r="AF11" i="18" s="1"/>
  <c r="AE11" i="18"/>
  <c r="O15" i="16"/>
  <c r="O33" i="16" l="1"/>
  <c r="O58" i="16"/>
  <c r="O19" i="16"/>
  <c r="O32" i="16" l="1"/>
  <c r="O57" i="16"/>
  <c r="O14" i="16"/>
  <c r="AG19" i="29"/>
  <c r="AG31" i="29"/>
</calcChain>
</file>

<file path=xl/sharedStrings.xml><?xml version="1.0" encoding="utf-8"?>
<sst xmlns="http://schemas.openxmlformats.org/spreadsheetml/2006/main" count="5242" uniqueCount="146">
  <si>
    <t xml:space="preserve">Cantidad de turnos mensuales </t>
  </si>
  <si>
    <t>TECNICOS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</si>
  <si>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</si>
  <si>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</si>
  <si>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</si>
  <si>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</si>
  <si>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</si>
  <si>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</si>
  <si>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</si>
  <si>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</si>
  <si>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</si>
  <si>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</si>
  <si>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</si>
  <si>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</si>
  <si>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</si>
  <si>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SLOBOYEN Carlos</t>
  </si>
  <si>
    <t>CALZADO Miguel</t>
  </si>
  <si>
    <t>NUÑEZ Pablo</t>
  </si>
  <si>
    <t>ESQUIVEL Diego</t>
  </si>
  <si>
    <t>CAMAÑO Carlos</t>
  </si>
  <si>
    <t>ARGAÑARAZ Manuel</t>
  </si>
  <si>
    <t>TORRES JOSE</t>
  </si>
  <si>
    <t>PALUCH Javier</t>
  </si>
  <si>
    <t>ALARCON Leonardo</t>
  </si>
  <si>
    <t>CARRASCO Manuel</t>
  </si>
  <si>
    <t>SIERRA Christian</t>
  </si>
  <si>
    <t>ARAGON Carlos</t>
  </si>
  <si>
    <t>ROLDAN Gonzalo</t>
  </si>
  <si>
    <t>AURELIO Jorge</t>
  </si>
  <si>
    <t>VALLEJO Franco</t>
  </si>
  <si>
    <t>MEDIZA Diego</t>
  </si>
  <si>
    <t>COMISIONES</t>
  </si>
  <si>
    <t>BATALLA Gaston</t>
  </si>
  <si>
    <t>BELLANDI Alejandro</t>
  </si>
  <si>
    <t>QUATRANO Marco</t>
  </si>
  <si>
    <t>LICENCIAS 2022</t>
  </si>
  <si>
    <t>CORRESPONDE</t>
  </si>
  <si>
    <t>TORRES Jose</t>
  </si>
  <si>
    <t>CORONEL Pedro</t>
  </si>
  <si>
    <t>LISTA DE TURNOS TÉCNICOS</t>
  </si>
  <si>
    <t>REGION:</t>
  </si>
  <si>
    <t>EZEIZA</t>
  </si>
  <si>
    <t>SECTOR:</t>
  </si>
  <si>
    <t>COMUNICACIONES</t>
  </si>
  <si>
    <t>MES:</t>
  </si>
  <si>
    <t>Enero</t>
  </si>
  <si>
    <t>AÑO:</t>
  </si>
  <si>
    <t>PERIODO:</t>
  </si>
  <si>
    <t>Del</t>
  </si>
  <si>
    <t>al</t>
  </si>
  <si>
    <t>PLANTA RECEPTORA</t>
  </si>
  <si>
    <t>TOTAL HORAS</t>
  </si>
  <si>
    <t>CONTADOR</t>
  </si>
  <si>
    <t>TT</t>
  </si>
  <si>
    <t>TM</t>
  </si>
  <si>
    <t>L</t>
  </si>
  <si>
    <t>X</t>
  </si>
  <si>
    <t>SALA TECNICA - EZEIZA</t>
  </si>
  <si>
    <t>SIN NUÑEZ</t>
  </si>
  <si>
    <t>FIESTAS</t>
  </si>
  <si>
    <t>TURNO</t>
  </si>
  <si>
    <t>SALA</t>
  </si>
  <si>
    <t>RX</t>
  </si>
  <si>
    <t>Mañana</t>
  </si>
  <si>
    <t>Roldan</t>
  </si>
  <si>
    <t>Sloboyen</t>
  </si>
  <si>
    <t>Tarde</t>
  </si>
  <si>
    <t>Sierra</t>
  </si>
  <si>
    <t>Palluch</t>
  </si>
  <si>
    <t>Vallejos</t>
  </si>
  <si>
    <t>Torres</t>
  </si>
  <si>
    <t>C</t>
  </si>
  <si>
    <t>Aragon</t>
  </si>
  <si>
    <t>Argañaraz</t>
  </si>
  <si>
    <t>VALLEJOS Franco</t>
  </si>
  <si>
    <t>Aurelio</t>
  </si>
  <si>
    <t>Camaño</t>
  </si>
  <si>
    <t>Esquivel</t>
  </si>
  <si>
    <t>Mediza</t>
  </si>
  <si>
    <t xml:space="preserve">SALA TECNICA - EZEIZA </t>
  </si>
  <si>
    <t>Turno Mañana</t>
  </si>
  <si>
    <t>Comision</t>
  </si>
  <si>
    <t>Turno Tarde</t>
  </si>
  <si>
    <t>PE</t>
  </si>
  <si>
    <t>Parte de enfermo</t>
  </si>
  <si>
    <t>Licencia</t>
  </si>
  <si>
    <t>CU</t>
  </si>
  <si>
    <t>Curso</t>
  </si>
  <si>
    <t>P</t>
  </si>
  <si>
    <t>Presente</t>
  </si>
  <si>
    <t>COMISIONES ENERO</t>
  </si>
  <si>
    <t>DETALLE</t>
  </si>
  <si>
    <t>DESDE</t>
  </si>
  <si>
    <t>HASTA</t>
  </si>
  <si>
    <t>TECNICO</t>
  </si>
  <si>
    <t>LYE-NIN</t>
  </si>
  <si>
    <t>Aragón - Roldán</t>
  </si>
  <si>
    <t>LICENCIAS ENERO</t>
  </si>
  <si>
    <t>NOMBRE</t>
  </si>
  <si>
    <t>RETOMA</t>
  </si>
  <si>
    <t>DIAS</t>
  </si>
  <si>
    <t>LISTA DE TURNOS TECNICOS</t>
  </si>
  <si>
    <t>Diciembre</t>
  </si>
  <si>
    <t>CON NUÑEZ</t>
  </si>
  <si>
    <t>Nuñez</t>
  </si>
  <si>
    <t xml:space="preserve"> </t>
  </si>
  <si>
    <t>.</t>
  </si>
  <si>
    <t>Sin turno Tecnico</t>
  </si>
  <si>
    <t>COMISIONES DICIEMBRE</t>
  </si>
  <si>
    <t>LYB-PEH</t>
  </si>
  <si>
    <t>ROLDAN</t>
  </si>
  <si>
    <t>VALLEJOS</t>
  </si>
  <si>
    <t>LICENCIAS DICIEMBRE</t>
  </si>
  <si>
    <t>BATALLA GASTON</t>
  </si>
  <si>
    <t>Febrero</t>
  </si>
  <si>
    <t>COMISIONES FEBRERO</t>
  </si>
  <si>
    <t>Mediza - Torres</t>
  </si>
  <si>
    <t>LICENCIAS FEBRERO</t>
  </si>
  <si>
    <t>Marzo</t>
  </si>
  <si>
    <t>no</t>
  </si>
  <si>
    <t>jueves puede llegar a ser TT</t>
  </si>
  <si>
    <t>COMISIONES MARZO</t>
  </si>
  <si>
    <t>LICENCIAS MARZO</t>
  </si>
  <si>
    <t>Cu</t>
  </si>
  <si>
    <t>VSAT</t>
  </si>
  <si>
    <t>Aragón</t>
  </si>
  <si>
    <t>Abril</t>
  </si>
  <si>
    <t>COMISIONES ABRIL</t>
  </si>
  <si>
    <t>Mayo</t>
  </si>
  <si>
    <t>CURSO DE FACTORES HUMANOS</t>
  </si>
  <si>
    <t>ARAGÓN Carlos</t>
  </si>
  <si>
    <t>COMISIONES MAYO</t>
  </si>
  <si>
    <t>PHE-NIN-LYE</t>
  </si>
  <si>
    <t>CARRASCO</t>
  </si>
  <si>
    <t>ARAGÓN</t>
  </si>
  <si>
    <t>LICENCIAS MAYO</t>
  </si>
  <si>
    <t>CORONEL PEDRO</t>
  </si>
  <si>
    <t>ROLDÁN</t>
  </si>
  <si>
    <t>Junio</t>
  </si>
  <si>
    <t>Julio</t>
  </si>
  <si>
    <t>Agosto</t>
  </si>
  <si>
    <t>Septiembre</t>
  </si>
  <si>
    <t>Octubre</t>
  </si>
  <si>
    <t>Noviembre</t>
  </si>
  <si>
    <t>Meses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</si>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</sst>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FFFFFF"/>
      <name val="Calibri"/>
      <family val="2"/>
      <scheme val="minor"/>
    </font>
    <font>
      <sz val="11"/>
      <color rgb="FF444444"/>
      <name val="Calibri"/>
      <charset val="1"/>
    </font>
    <font>
      <b/>
      <sz val="11"/>
      <color rgb="FFFF0000"/>
      <name val="Calibri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28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1" fillId="8" borderId="1" xfId="0" applyFont="1" applyFill="1" applyBorder="1"/>
    <xf numFmtId="165" fontId="5" fillId="8" borderId="1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1" fillId="8" borderId="6" xfId="0" applyFont="1" applyFill="1" applyBorder="1"/>
    <xf numFmtId="165" fontId="5" fillId="8" borderId="4" xfId="0" applyNumberFormat="1" applyFont="1" applyFill="1" applyBorder="1" applyAlignment="1">
      <alignment horizontal="center" vertical="center"/>
    </xf>
    <xf numFmtId="164" fontId="5" fillId="8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11" fillId="0" borderId="10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0" borderId="17" xfId="0" applyBorder="1"/>
    <xf numFmtId="0" fontId="0" fillId="0" borderId="9" xfId="0" applyBorder="1"/>
    <xf numFmtId="0" fontId="0" fillId="5" borderId="0" xfId="0" applyFill="1" applyAlignment="1">
      <alignment horizontal="center"/>
    </xf>
    <xf numFmtId="164" fontId="5" fillId="8" borderId="6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15" fillId="8" borderId="1" xfId="0" applyNumberFormat="1" applyFont="1" applyFill="1" applyBorder="1" applyAlignment="1">
      <alignment horizontal="center" vertical="center"/>
    </xf>
    <xf numFmtId="164" fontId="15" fillId="8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3" xfId="0" applyFont="1" applyBorder="1"/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/>
    <xf numFmtId="164" fontId="5" fillId="8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quotePrefix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1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1" fillId="0" borderId="10" xfId="0" quotePrefix="1" applyFont="1" applyBorder="1" applyAlignment="1">
      <alignment horizontal="center" vertical="center"/>
    </xf>
    <xf numFmtId="0" fontId="12" fillId="13" borderId="1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2" fillId="13" borderId="11" xfId="0" applyFont="1" applyFill="1" applyBorder="1" applyAlignment="1">
      <alignment horizontal="center"/>
    </xf>
    <xf numFmtId="0" fontId="12" fillId="13" borderId="13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14" fontId="4" fillId="0" borderId="3" xfId="0" applyNumberFormat="1" applyFont="1" applyBorder="1" applyAlignment="1">
      <alignment horizontal="center"/>
    </xf>
    <xf numFmtId="0" fontId="0" fillId="17" borderId="10" xfId="0" applyFill="1" applyBorder="1" applyAlignment="1">
      <alignment horizontal="center"/>
    </xf>
    <xf numFmtId="14" fontId="0" fillId="17" borderId="11" xfId="0" applyNumberFormat="1" applyFill="1" applyBorder="1" applyAlignment="1">
      <alignment horizontal="center"/>
    </xf>
    <xf numFmtId="14" fontId="0" fillId="17" borderId="13" xfId="0" applyNumberFormat="1" applyFill="1" applyBorder="1" applyAlignment="1">
      <alignment horizontal="center"/>
    </xf>
    <xf numFmtId="14" fontId="0" fillId="17" borderId="14" xfId="0" applyNumberFormat="1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11" fillId="17" borderId="10" xfId="0" quotePrefix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14" fontId="0" fillId="16" borderId="10" xfId="0" applyNumberForma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4" xfId="0" applyFont="1" applyBorder="1" applyAlignment="1">
      <alignment horizontal="center"/>
    </xf>
  </cellXfs>
  <cellStyles count="1">
    <cellStyle name="Normal" xfId="0" builtinId="0"/>
  </cellStyles>
  <dxfs count="29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 patternType="solid">
          <bgColor rgb="FFB4C6E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BFB3-F51C-4562-9BE1-29704FB0566B}">
  <dimension ref="A2:Q69"/>
  <sheetViews>
    <sheetView topLeftCell="A5" workbookViewId="0">
      <selection activeCell="M13" sqref="M13:M18"/>
    </sheetView>
  </sheetViews>
  <sheetFormatPr baseColWidth="10" defaultColWidth="11.453125" defaultRowHeight="14.5" x14ac:dyDescent="0.35"/>
  <cols>
    <col min="3" max="11" width="11" customWidth="1"/>
    <col min="12" max="12" width="14.26953125" customWidth="1"/>
    <col min="13" max="15" width="11" customWidth="1"/>
    <col min="16" max="16" width="13.1796875" customWidth="1"/>
  </cols>
  <sheetData>
    <row r="2" spans="1:15" ht="18.5" x14ac:dyDescent="0.4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 ht="17" x14ac:dyDescent="0.35">
      <c r="A3" s="89" t="s">
        <v>1</v>
      </c>
      <c r="B3" s="89"/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</row>
    <row r="4" spans="1:15" x14ac:dyDescent="0.35">
      <c r="A4" s="83" t="s">
        <v>15</v>
      </c>
      <c r="B4" s="83"/>
      <c r="C4" s="12"/>
      <c r="D4" s="12"/>
      <c r="E4" s="12"/>
      <c r="F4" s="12"/>
      <c r="G4" s="12" t="e">
        <f>COUNTIF(#REF!,#REF!)+COUNTIF(#REF!,#REF!)</f>
        <v>#REF!</v>
      </c>
      <c r="H4" s="12" t="e">
        <f>COUNTIF(#REF!,#REF!)+COUNTIF(#REF!,#REF!)</f>
        <v>#REF!</v>
      </c>
      <c r="I4" s="12" t="e">
        <f>COUNTIF(#REF!,#REF!)+COUNTIF(#REF!,#REF!)</f>
        <v>#REF!</v>
      </c>
      <c r="J4" s="12" t="e">
        <f>COUNTIF(#REF!,#REF!)+COUNTIF(#REF!,#REF!)</f>
        <v>#REF!</v>
      </c>
      <c r="K4" s="12" t="e">
        <f>COUNTIF(#REF!,#REF!)+COUNTIF(#REF!,#REF!)</f>
        <v>#REF!</v>
      </c>
      <c r="L4" s="12" t="e">
        <f>COUNTIF(#REF!,#REF!)+COUNTIF(#REF!,#REF!)</f>
        <v>#REF!</v>
      </c>
      <c r="M4" s="12" t="e">
        <f>COUNTIF(#REF!,#REF!)+COUNTIF(#REF!,#REF!)</f>
        <v>#REF!</v>
      </c>
      <c r="N4" s="12" t="e">
        <f>COUNTIF(#REF!,#REF!)+COUNTIF(#REF!,#REF!)</f>
        <v>#REF!</v>
      </c>
      <c r="O4" s="12" t="e">
        <f>SUM(C4:N4)</f>
        <v>#REF!</v>
      </c>
    </row>
    <row r="5" spans="1:15" x14ac:dyDescent="0.35">
      <c r="A5" s="83" t="s">
        <v>16</v>
      </c>
      <c r="B5" s="83"/>
      <c r="C5" s="12"/>
      <c r="D5" s="12"/>
      <c r="E5" s="12"/>
      <c r="F5" s="12"/>
      <c r="G5" s="12" t="e">
        <f>COUNTIF(#REF!,#REF!)+COUNTIF(#REF!,#REF!)</f>
        <v>#REF!</v>
      </c>
      <c r="H5" s="12" t="e">
        <f>COUNTIF(#REF!,#REF!)+COUNTIF(#REF!,#REF!)</f>
        <v>#REF!</v>
      </c>
      <c r="I5" s="12" t="e">
        <f>COUNTIF(#REF!,#REF!)+COUNTIF(#REF!,#REF!)</f>
        <v>#REF!</v>
      </c>
      <c r="J5" s="12" t="e">
        <f>COUNTIF(#REF!,#REF!)+COUNTIF(#REF!,#REF!)</f>
        <v>#REF!</v>
      </c>
      <c r="K5" s="12" t="e">
        <f>COUNTIF(#REF!,#REF!)+COUNTIF(#REF!,#REF!)</f>
        <v>#REF!</v>
      </c>
      <c r="L5" s="12" t="e">
        <f>COUNTIF(#REF!,#REF!)+COUNTIF(#REF!,#REF!)</f>
        <v>#REF!</v>
      </c>
      <c r="M5" s="12" t="e">
        <f>COUNTIF(#REF!,#REF!)+COUNTIF(#REF!,#REF!)</f>
        <v>#REF!</v>
      </c>
      <c r="N5" s="12" t="e">
        <f>COUNTIF(#REF!,#REF!)+COUNTIF(#REF!,#REF!)</f>
        <v>#REF!</v>
      </c>
      <c r="O5" s="12" t="e">
        <f t="shared" ref="O5:O18" si="0">SUM(C5:N5)</f>
        <v>#REF!</v>
      </c>
    </row>
    <row r="6" spans="1:15" x14ac:dyDescent="0.35">
      <c r="A6" s="83" t="s">
        <v>17</v>
      </c>
      <c r="B6" s="83"/>
      <c r="C6" s="12"/>
      <c r="D6" s="12"/>
      <c r="E6" s="12"/>
      <c r="F6" s="12"/>
      <c r="G6" s="12" t="e">
        <f>COUNTIF(#REF!,#REF!)+COUNTIF(#REF!,#REF!)</f>
        <v>#REF!</v>
      </c>
      <c r="H6" s="12" t="e">
        <f>COUNTIF(#REF!,#REF!)+COUNTIF(#REF!,#REF!)</f>
        <v>#REF!</v>
      </c>
      <c r="I6" s="12" t="e">
        <f>COUNTIF(#REF!,#REF!)+COUNTIF(#REF!,#REF!)+COUNTIF(#REF!,#REF!)+COUNTIF(#REF!,#REF!)</f>
        <v>#REF!</v>
      </c>
      <c r="J6" s="12" t="e">
        <f>COUNTIF(#REF!,#REF!)+COUNTIF(#REF!,#REF!)+COUNTIF(#REF!,#REF!)+COUNTIF(#REF!,#REF!)</f>
        <v>#REF!</v>
      </c>
      <c r="K6" s="12" t="e">
        <f>COUNTIF(#REF!,#REF!)+COUNTIF(#REF!,#REF!)</f>
        <v>#REF!</v>
      </c>
      <c r="L6" s="12" t="e">
        <f>COUNTIF(#REF!,#REF!)+COUNTIF(#REF!,#REF!)+COUNTIF(#REF!,#REF!)+COUNTIF(#REF!,#REF!)</f>
        <v>#REF!</v>
      </c>
      <c r="M6" s="12" t="e">
        <f>COUNTIF(#REF!,#REF!)+COUNTIF(#REF!,#REF!)+COUNTIF(#REF!,#REF!)+COUNTIF(#REF!,#REF!)</f>
        <v>#REF!</v>
      </c>
      <c r="N6" s="12" t="e">
        <f>COUNTIF(#REF!,#REF!)+COUNTIF(#REF!,#REF!)</f>
        <v>#REF!</v>
      </c>
      <c r="O6" s="12" t="e">
        <f t="shared" si="0"/>
        <v>#REF!</v>
      </c>
    </row>
    <row r="7" spans="1:15" x14ac:dyDescent="0.35">
      <c r="A7" s="83" t="s">
        <v>18</v>
      </c>
      <c r="B7" s="83"/>
      <c r="C7" s="12"/>
      <c r="D7" s="12"/>
      <c r="E7" s="12"/>
      <c r="F7" s="12"/>
      <c r="G7" s="12" t="e">
        <f>COUNTIF(#REF!,#REF!)+COUNTIF(#REF!,#REF!)</f>
        <v>#REF!</v>
      </c>
      <c r="H7" s="12" t="e">
        <f>COUNTIF(#REF!,#REF!)+COUNTIF(#REF!,#REF!)</f>
        <v>#REF!</v>
      </c>
      <c r="I7" s="12" t="e">
        <f>COUNTIF(#REF!,#REF!)+COUNTIF(#REF!,#REF!)</f>
        <v>#REF!</v>
      </c>
      <c r="J7" s="12" t="e">
        <f>COUNTIF(#REF!,#REF!)+COUNTIF(#REF!,#REF!)</f>
        <v>#REF!</v>
      </c>
      <c r="K7" s="12" t="e">
        <f>COUNTIF(#REF!,#REF!)+COUNTIF(#REF!,#REF!)</f>
        <v>#REF!</v>
      </c>
      <c r="L7" s="12" t="e">
        <f>COUNTIF(#REF!,#REF!)+COUNTIF(#REF!,#REF!)</f>
        <v>#REF!</v>
      </c>
      <c r="M7" s="12" t="e">
        <f>COUNTIF(#REF!,#REF!)+COUNTIF(#REF!,#REF!)</f>
        <v>#REF!</v>
      </c>
      <c r="N7" s="12" t="e">
        <f>COUNTIF(#REF!,#REF!)+COUNTIF(#REF!,#REF!)</f>
        <v>#REF!</v>
      </c>
      <c r="O7" s="12" t="e">
        <f t="shared" si="0"/>
        <v>#REF!</v>
      </c>
    </row>
    <row r="8" spans="1:15" x14ac:dyDescent="0.35">
      <c r="A8" s="83" t="s">
        <v>19</v>
      </c>
      <c r="B8" s="83"/>
      <c r="C8" s="12"/>
      <c r="D8" s="12"/>
      <c r="E8" s="12"/>
      <c r="F8" s="12"/>
      <c r="G8" s="12" t="e">
        <f>COUNTIF(#REF!,#REF!)+COUNTIF(#REF!,#REF!)</f>
        <v>#REF!</v>
      </c>
      <c r="H8" s="12" t="e">
        <f>COUNTIF(#REF!,#REF!)+COUNTIF(#REF!,#REF!)</f>
        <v>#REF!</v>
      </c>
      <c r="I8" s="12" t="e">
        <f>COUNTIF(#REF!,#REF!)+COUNTIF(#REF!,#REF!)</f>
        <v>#REF!</v>
      </c>
      <c r="J8" s="12" t="e">
        <f>COUNTIF(#REF!,#REF!)+COUNTIF(#REF!,#REF!)</f>
        <v>#REF!</v>
      </c>
      <c r="K8" s="12" t="e">
        <f>COUNTIF(#REF!,#REF!)+COUNTIF(#REF!,#REF!)</f>
        <v>#REF!</v>
      </c>
      <c r="L8" s="12" t="e">
        <f>COUNTIF(#REF!,#REF!)+COUNTIF(#REF!,#REF!)</f>
        <v>#REF!</v>
      </c>
      <c r="M8" s="12" t="e">
        <f>COUNTIF(#REF!,#REF!)+COUNTIF(#REF!,#REF!)</f>
        <v>#REF!</v>
      </c>
      <c r="N8" s="12" t="e">
        <f>COUNTIF(#REF!,#REF!)+COUNTIF(#REF!,#REF!)</f>
        <v>#REF!</v>
      </c>
      <c r="O8" s="12" t="e">
        <f t="shared" si="0"/>
        <v>#REF!</v>
      </c>
    </row>
    <row r="9" spans="1:15" x14ac:dyDescent="0.35">
      <c r="A9" s="83" t="s">
        <v>20</v>
      </c>
      <c r="B9" s="83"/>
      <c r="C9" s="12"/>
      <c r="D9" s="12"/>
      <c r="E9" s="12"/>
      <c r="F9" s="12"/>
      <c r="G9" s="12" t="e">
        <f>COUNTIF(#REF!,#REF!)+COUNTIF(#REF!,#REF!)+COUNTIF(#REF!,#REF!)+COUNTIF(#REF!,#REF!)</f>
        <v>#REF!</v>
      </c>
      <c r="H9" s="12"/>
      <c r="I9" s="12" t="e">
        <f>COUNTIF(#REF!,#REF!)+COUNTIF(#REF!,#REF!)</f>
        <v>#REF!</v>
      </c>
      <c r="J9" s="35" t="e">
        <f>COUNTIF(#REF!,#REF!)+COUNTIF(#REF!,#REF!)</f>
        <v>#REF!</v>
      </c>
      <c r="K9" s="12" t="e">
        <f>COUNTIF(#REF!,#REF!)+COUNTIF(#REF!,#REF!)</f>
        <v>#REF!</v>
      </c>
      <c r="L9" s="12" t="e">
        <f>COUNTIF(#REF!,#REF!)+COUNTIF(#REF!,#REF!)</f>
        <v>#REF!</v>
      </c>
      <c r="M9" s="12" t="e">
        <f>COUNTIF(#REF!,#REF!)+COUNTIF(#REF!,#REF!)</f>
        <v>#REF!</v>
      </c>
      <c r="N9" s="12"/>
      <c r="O9" s="12" t="e">
        <f t="shared" ref="O9" si="1">SUM(C9:N9)</f>
        <v>#REF!</v>
      </c>
    </row>
    <row r="10" spans="1:15" x14ac:dyDescent="0.35">
      <c r="A10" s="85" t="s">
        <v>21</v>
      </c>
      <c r="B10" s="86"/>
      <c r="C10" s="12"/>
      <c r="D10" s="12"/>
      <c r="E10" s="12"/>
      <c r="F10" s="12"/>
      <c r="G10" s="12"/>
      <c r="H10" s="12"/>
      <c r="I10" s="33" t="e">
        <f>COUNTIF(#REF!,#REF!)+COUNTIF(#REF!,#REF!)</f>
        <v>#REF!</v>
      </c>
      <c r="J10" s="32" t="e">
        <f>COUNTIF(#REF!,#REF!)+COUNTIF(#REF!,#REF!)</f>
        <v>#REF!</v>
      </c>
      <c r="K10" s="12" t="e">
        <f>COUNTIF(#REF!,#REF!)+COUNTIF(#REF!,#REF!)</f>
        <v>#REF!</v>
      </c>
      <c r="L10" s="12" t="e">
        <f>COUNTIF(#REF!,#REF!)+COUNTIF(#REF!,#REF!)</f>
        <v>#REF!</v>
      </c>
      <c r="M10" s="12" t="e">
        <f>COUNTIF(#REF!,#REF!)+COUNTIF(#REF!,#REF!)</f>
        <v>#REF!</v>
      </c>
      <c r="N10" s="12"/>
      <c r="O10" s="12" t="e">
        <f>SUM(C10:N10)</f>
        <v>#REF!</v>
      </c>
    </row>
    <row r="11" spans="1:15" x14ac:dyDescent="0.35">
      <c r="A11" s="85" t="s">
        <v>22</v>
      </c>
      <c r="B11" s="86"/>
      <c r="C11" s="12"/>
      <c r="D11" s="12"/>
      <c r="E11" s="12"/>
      <c r="F11" s="12"/>
      <c r="G11" s="12"/>
      <c r="H11" s="12"/>
      <c r="I11" s="33"/>
      <c r="J11" s="32" t="e">
        <f>COUNTIF(#REF!,#REF!)+COUNTIF(#REF!,#REF!)</f>
        <v>#REF!</v>
      </c>
      <c r="K11" s="12" t="e">
        <f>COUNTIF(#REF!,#REF!)+COUNTIF(#REF!,#REF!)</f>
        <v>#REF!</v>
      </c>
      <c r="L11" s="12" t="e">
        <f>COUNTIF(#REF!,#REF!)+COUNTIF(#REF!,#REF!)</f>
        <v>#REF!</v>
      </c>
      <c r="M11" s="12" t="e">
        <f>COUNTIF(#REF!,#REF!)+COUNTIF(#REF!,#REF!)</f>
        <v>#REF!</v>
      </c>
      <c r="N11" s="12"/>
      <c r="O11" s="12"/>
    </row>
    <row r="12" spans="1:15" x14ac:dyDescent="0.35">
      <c r="A12" s="85" t="s">
        <v>23</v>
      </c>
      <c r="B12" s="86"/>
      <c r="C12" s="12"/>
      <c r="D12" s="12"/>
      <c r="E12" s="12"/>
      <c r="F12" s="12"/>
      <c r="G12" s="12"/>
      <c r="H12" s="12"/>
      <c r="I12" s="33"/>
      <c r="J12" s="32"/>
      <c r="K12" s="34"/>
      <c r="L12" s="12" t="e">
        <f>COUNTIF(#REF!,#REF!)+COUNTIF(#REF!,#REF!)</f>
        <v>#REF!</v>
      </c>
      <c r="M12" s="12" t="e">
        <f>COUNTIF(#REF!,#REF!)+COUNTIF(#REF!,#REF!)</f>
        <v>#REF!</v>
      </c>
      <c r="N12" s="12"/>
      <c r="O12" s="12"/>
    </row>
    <row r="13" spans="1:15" x14ac:dyDescent="0.35">
      <c r="A13" s="83" t="s">
        <v>24</v>
      </c>
      <c r="B13" s="83"/>
      <c r="C13" s="37"/>
      <c r="D13" s="37"/>
      <c r="E13" s="37"/>
      <c r="F13" s="37"/>
      <c r="G13" s="37" t="e">
        <f>COUNTIF(#REF!,#REF!)+COUNTIF(#REF!,#REF!)</f>
        <v>#REF!</v>
      </c>
      <c r="H13" s="37" t="e">
        <f>COUNTIF(#REF!,#REF!)+COUNTIF(#REF!,#REF!)</f>
        <v>#REF!</v>
      </c>
      <c r="I13" s="37" t="e">
        <f>COUNTIF(#REF!,#REF!)+COUNTIF(#REF!,#REF!)</f>
        <v>#REF!</v>
      </c>
      <c r="J13" s="38" t="e">
        <f>COUNTIF(#REF!,#REF!)+COUNTIF(#REF!,#REF!)</f>
        <v>#REF!</v>
      </c>
      <c r="K13" s="37" t="e">
        <f>COUNTIF(#REF!,#REF!)+COUNTIF(#REF!,#REF!)</f>
        <v>#REF!</v>
      </c>
      <c r="L13" s="37" t="e">
        <f>COUNTIF(#REF!,#REF!)+COUNTIF(#REF!,#REF!)</f>
        <v>#REF!</v>
      </c>
      <c r="M13" s="37" t="e">
        <f>COUNTIF(#REF!,#REF!)+COUNTIF(#REF!,#REF!)</f>
        <v>#REF!</v>
      </c>
      <c r="N13" s="37" t="e">
        <f>COUNTIF(#REF!,#REF!)+COUNTIF(#REF!,#REF!)</f>
        <v>#REF!</v>
      </c>
      <c r="O13" s="37" t="e">
        <f t="shared" si="0"/>
        <v>#REF!</v>
      </c>
    </row>
    <row r="14" spans="1:15" x14ac:dyDescent="0.35">
      <c r="A14" s="83" t="s">
        <v>25</v>
      </c>
      <c r="B14" s="83"/>
      <c r="C14" s="37"/>
      <c r="D14" s="37"/>
      <c r="E14" s="37"/>
      <c r="F14" s="37"/>
      <c r="G14" s="37" t="e">
        <f>COUNTIF(#REF!,#REF!)+COUNTIF(#REF!,#REF!)</f>
        <v>#REF!</v>
      </c>
      <c r="H14" s="37" t="e">
        <f>COUNTIF(#REF!,#REF!)+COUNTIF(#REF!,#REF!)</f>
        <v>#REF!</v>
      </c>
      <c r="I14" s="37" t="e">
        <f>COUNTIF(#REF!,#REF!)+COUNTIF(#REF!,#REF!)</f>
        <v>#REF!</v>
      </c>
      <c r="J14" s="37" t="e">
        <f>COUNTIF(#REF!,#REF!)+COUNTIF(#REF!,#REF!)</f>
        <v>#REF!</v>
      </c>
      <c r="K14" s="37" t="e">
        <f>COUNTIF(#REF!,#REF!)+COUNTIF(#REF!,#REF!)</f>
        <v>#REF!</v>
      </c>
      <c r="L14" s="37" t="e">
        <f>COUNTIF(#REF!,#REF!)+COUNTIF(#REF!,#REF!)</f>
        <v>#REF!</v>
      </c>
      <c r="M14" s="37" t="e">
        <f>COUNTIF(#REF!,#REF!)+COUNTIF(#REF!,#REF!)</f>
        <v>#REF!</v>
      </c>
      <c r="N14" s="37" t="e">
        <f>COUNTIF(#REF!,#REF!)+COUNTIF(#REF!,#REF!)</f>
        <v>#REF!</v>
      </c>
      <c r="O14" s="37" t="e">
        <f t="shared" si="0"/>
        <v>#REF!</v>
      </c>
    </row>
    <row r="15" spans="1:15" x14ac:dyDescent="0.35">
      <c r="A15" s="83" t="s">
        <v>26</v>
      </c>
      <c r="B15" s="83"/>
      <c r="C15" s="37"/>
      <c r="D15" s="37"/>
      <c r="E15" s="37"/>
      <c r="F15" s="37"/>
      <c r="G15" s="37" t="e">
        <f>COUNTIF(#REF!,#REF!)+COUNTIF(#REF!,#REF!)</f>
        <v>#REF!</v>
      </c>
      <c r="H15" s="37" t="e">
        <f>COUNTIF(#REF!,#REF!)+COUNTIF(#REF!,#REF!)</f>
        <v>#REF!</v>
      </c>
      <c r="I15" s="37" t="e">
        <f>COUNTIF(#REF!,#REF!)+COUNTIF(#REF!,#REF!)</f>
        <v>#REF!</v>
      </c>
      <c r="J15" s="37" t="e">
        <f>COUNTIF(#REF!,#REF!)+COUNTIF(#REF!,#REF!)</f>
        <v>#REF!</v>
      </c>
      <c r="K15" s="37" t="e">
        <f>COUNTIF(#REF!,#REF!)+COUNTIF(#REF!,#REF!)</f>
        <v>#REF!</v>
      </c>
      <c r="L15" s="37" t="e">
        <f>COUNTIF(#REF!,#REF!)+COUNTIF(#REF!,#REF!)</f>
        <v>#REF!</v>
      </c>
      <c r="M15" s="37" t="e">
        <f>COUNTIF(#REF!,#REF!)+COUNTIF(#REF!,#REF!)</f>
        <v>#REF!</v>
      </c>
      <c r="N15" s="37" t="e">
        <f>COUNTIF(#REF!,#REF!)+COUNTIF(#REF!,#REF!)</f>
        <v>#REF!</v>
      </c>
      <c r="O15" s="37" t="e">
        <f t="shared" si="0"/>
        <v>#REF!</v>
      </c>
    </row>
    <row r="16" spans="1:15" x14ac:dyDescent="0.35">
      <c r="A16" s="83" t="s">
        <v>27</v>
      </c>
      <c r="B16" s="83"/>
      <c r="C16" s="37"/>
      <c r="D16" s="37"/>
      <c r="E16" s="37"/>
      <c r="F16" s="37"/>
      <c r="G16" s="37" t="e">
        <f>COUNTIF(#REF!,#REF!)+COUNTIF(#REF!,#REF!)</f>
        <v>#REF!</v>
      </c>
      <c r="H16" s="37" t="e">
        <f>COUNTIF(#REF!,#REF!)+COUNTIF(#REF!,#REF!)</f>
        <v>#REF!</v>
      </c>
      <c r="I16" s="37" t="e">
        <f>COUNTIF(#REF!,#REF!)+COUNTIF(#REF!,#REF!)</f>
        <v>#REF!</v>
      </c>
      <c r="J16" s="37" t="e">
        <f>COUNTIF(#REF!,#REF!)+COUNTIF(#REF!,#REF!)</f>
        <v>#REF!</v>
      </c>
      <c r="K16" s="37" t="e">
        <f>COUNTIF(#REF!,#REF!)+COUNTIF(#REF!,#REF!)</f>
        <v>#REF!</v>
      </c>
      <c r="L16" s="37" t="e">
        <f>COUNTIF(#REF!,#REF!)+COUNTIF(#REF!,#REF!)</f>
        <v>#REF!</v>
      </c>
      <c r="M16" s="37" t="e">
        <f>COUNTIF(#REF!,#REF!)+COUNTIF(#REF!,#REF!)</f>
        <v>#REF!</v>
      </c>
      <c r="N16" s="37" t="e">
        <f>COUNTIF(#REF!,#REF!)+COUNTIF(#REF!,#REF!)</f>
        <v>#REF!</v>
      </c>
      <c r="O16" s="37" t="e">
        <f t="shared" si="0"/>
        <v>#REF!</v>
      </c>
    </row>
    <row r="17" spans="1:15" x14ac:dyDescent="0.35">
      <c r="A17" s="83" t="s">
        <v>28</v>
      </c>
      <c r="B17" s="83"/>
      <c r="C17" s="37"/>
      <c r="D17" s="37"/>
      <c r="E17" s="37"/>
      <c r="F17" s="37"/>
      <c r="G17" s="37" t="e">
        <f>COUNTIF(#REF!,#REF!)+COUNTIF(#REF!,#REF!)</f>
        <v>#REF!</v>
      </c>
      <c r="H17" s="37" t="e">
        <f>COUNTIF(#REF!,#REF!)+COUNTIF(#REF!,#REF!)</f>
        <v>#REF!</v>
      </c>
      <c r="I17" s="37" t="e">
        <f>COUNTIF(#REF!,#REF!)+COUNTIF(#REF!,#REF!)</f>
        <v>#REF!</v>
      </c>
      <c r="J17" s="37" t="e">
        <f>COUNTIF(#REF!,#REF!)+COUNTIF(#REF!,#REF!)</f>
        <v>#REF!</v>
      </c>
      <c r="K17" s="37" t="e">
        <f>COUNTIF(#REF!,#REF!)+COUNTIF(#REF!,#REF!)</f>
        <v>#REF!</v>
      </c>
      <c r="L17" s="37" t="e">
        <f>COUNTIF(#REF!,#REF!)+COUNTIF(#REF!,#REF!)</f>
        <v>#REF!</v>
      </c>
      <c r="M17" s="37" t="e">
        <f>COUNTIF(#REF!,#REF!)+COUNTIF(#REF!,#REF!)</f>
        <v>#REF!</v>
      </c>
      <c r="N17" s="37" t="e">
        <f>COUNTIF(#REF!,#REF!)+COUNTIF(#REF!,#REF!)</f>
        <v>#REF!</v>
      </c>
      <c r="O17" s="37" t="e">
        <f t="shared" si="0"/>
        <v>#REF!</v>
      </c>
    </row>
    <row r="18" spans="1:15" x14ac:dyDescent="0.35">
      <c r="A18" s="83" t="s">
        <v>29</v>
      </c>
      <c r="B18" s="83"/>
      <c r="C18" s="37"/>
      <c r="D18" s="37"/>
      <c r="E18" s="37"/>
      <c r="F18" s="37"/>
      <c r="G18" s="37" t="e">
        <f>COUNTIF(#REF!,#REF!)+COUNTIF(#REF!,#REF!)</f>
        <v>#REF!</v>
      </c>
      <c r="H18" s="37" t="e">
        <f>COUNTIF(#REF!,#REF!)+COUNTIF(#REF!,#REF!)</f>
        <v>#REF!</v>
      </c>
      <c r="I18" s="37" t="e">
        <f>COUNTIF(#REF!,#REF!)+COUNTIF(#REF!,#REF!)</f>
        <v>#REF!</v>
      </c>
      <c r="J18" s="37" t="e">
        <f>COUNTIF(#REF!,#REF!)+COUNTIF(#REF!,#REF!)</f>
        <v>#REF!</v>
      </c>
      <c r="K18" s="37" t="e">
        <f>COUNTIF(#REF!,#REF!)+COUNTIF(#REF!,#REF!)</f>
        <v>#REF!</v>
      </c>
      <c r="L18" s="37" t="e">
        <f>COUNTIF(#REF!,#REF!)+COUNTIF(#REF!,#REF!)</f>
        <v>#REF!</v>
      </c>
      <c r="M18" s="37" t="e">
        <f>COUNTIF(#REF!,#REF!)+COUNTIF(#REF!,#REF!)</f>
        <v>#REF!</v>
      </c>
      <c r="N18" s="37" t="e">
        <f>COUNTIF(#REF!,#REF!)+COUNTIF(#REF!,#REF!)</f>
        <v>#REF!</v>
      </c>
      <c r="O18" s="37" t="e">
        <f t="shared" si="0"/>
        <v>#REF!</v>
      </c>
    </row>
    <row r="19" spans="1:15" x14ac:dyDescent="0.35">
      <c r="A19" s="83" t="s">
        <v>30</v>
      </c>
      <c r="B19" s="83"/>
      <c r="C19" s="37"/>
      <c r="D19" s="37"/>
      <c r="E19" s="37"/>
      <c r="F19" s="37"/>
      <c r="G19" s="37"/>
      <c r="H19" s="37"/>
      <c r="I19" s="37"/>
      <c r="J19" s="37" t="e">
        <f>COUNTIF(#REF!,#REF!)+COUNTIF(#REF!,#REF!)+COUNTIF(#REF!,#REF!)+COUNTIF(#REF!,#REF!)</f>
        <v>#REF!</v>
      </c>
      <c r="K19" s="37" t="e">
        <f>COUNTIF(#REF!,#REF!)+COUNTIF(#REF!,#REF!)+COUNTIF(#REF!,#REF!)+COUNTIF(#REF!,#REF!)</f>
        <v>#REF!</v>
      </c>
      <c r="L19" s="37" t="e">
        <f>COUNTIF(#REF!,#REF!)+COUNTIF(#REF!,#REF!)</f>
        <v>#REF!</v>
      </c>
      <c r="M19" s="37" t="e">
        <f>COUNTIF(#REF!,#REF!)+COUNTIF(#REF!,#REF!)</f>
        <v>#REF!</v>
      </c>
      <c r="N19" s="37" t="e">
        <f>COUNTIF(#REF!,#REF!)+COUNTIF(#REF!,#REF!)+COUNTIF(#REF!,#REF!)+COUNTIF(#REF!,#REF!)</f>
        <v>#REF!</v>
      </c>
      <c r="O19" s="37" t="e">
        <f>SUM(C19:N19)</f>
        <v>#REF!</v>
      </c>
    </row>
    <row r="20" spans="1:15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8.5" x14ac:dyDescent="0.45">
      <c r="A23" s="90" t="s">
        <v>31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1:15" ht="17" x14ac:dyDescent="0.35">
      <c r="A24" s="88" t="s">
        <v>1</v>
      </c>
      <c r="B24" s="88"/>
      <c r="C24" s="31" t="s">
        <v>2</v>
      </c>
      <c r="D24" s="31" t="s">
        <v>3</v>
      </c>
      <c r="E24" s="31" t="s">
        <v>4</v>
      </c>
      <c r="F24" s="31" t="s">
        <v>5</v>
      </c>
      <c r="G24" s="31" t="s">
        <v>6</v>
      </c>
      <c r="H24" s="31" t="s">
        <v>7</v>
      </c>
      <c r="I24" s="31" t="s">
        <v>8</v>
      </c>
      <c r="J24" s="31" t="s">
        <v>9</v>
      </c>
      <c r="K24" s="31" t="s">
        <v>10</v>
      </c>
      <c r="L24" s="31" t="s">
        <v>11</v>
      </c>
      <c r="M24" s="31" t="s">
        <v>12</v>
      </c>
      <c r="N24" s="31" t="s">
        <v>13</v>
      </c>
      <c r="O24" s="31" t="s">
        <v>14</v>
      </c>
    </row>
    <row r="25" spans="1:15" x14ac:dyDescent="0.35">
      <c r="A25" s="84" t="s">
        <v>15</v>
      </c>
      <c r="B25" s="84"/>
      <c r="C25" s="12"/>
      <c r="D25" s="12"/>
      <c r="E25" s="12"/>
      <c r="F25" s="12"/>
      <c r="G25" s="12" t="e">
        <f>COUNTIF(#REF!,#REF!)</f>
        <v>#REF!</v>
      </c>
      <c r="H25" s="12" t="e">
        <f>COUNTIF(#REF!,#REF!)</f>
        <v>#REF!</v>
      </c>
      <c r="I25" s="12" t="e">
        <f>COUNTIF(#REF!,#REF!)</f>
        <v>#REF!</v>
      </c>
      <c r="J25" s="12" t="e">
        <f>COUNTIF(#REF!,#REF!)</f>
        <v>#REF!</v>
      </c>
      <c r="K25" s="12" t="e">
        <f>COUNTIF(#REF!,#REF!)</f>
        <v>#REF!</v>
      </c>
      <c r="L25" s="12" t="e">
        <f>COUNTIF(#REF!,#REF!)</f>
        <v>#REF!</v>
      </c>
      <c r="M25" s="12" t="e">
        <f>COUNTIF(#REF!,#REF!)</f>
        <v>#REF!</v>
      </c>
      <c r="N25" s="12" t="e">
        <f>COUNTIF(#REF!,#REF!)</f>
        <v>#REF!</v>
      </c>
      <c r="O25" s="12" t="e">
        <f>SUM(C25:N25)</f>
        <v>#REF!</v>
      </c>
    </row>
    <row r="26" spans="1:15" x14ac:dyDescent="0.35">
      <c r="A26" s="84" t="s">
        <v>16</v>
      </c>
      <c r="B26" s="84"/>
      <c r="C26" s="12"/>
      <c r="D26" s="12"/>
      <c r="E26" s="12"/>
      <c r="F26" s="12"/>
      <c r="G26" s="12" t="e">
        <f>COUNTIF(#REF!,#REF!)</f>
        <v>#REF!</v>
      </c>
      <c r="H26" s="12" t="e">
        <f>COUNTIF(#REF!,#REF!)</f>
        <v>#REF!</v>
      </c>
      <c r="I26" s="12" t="e">
        <f>COUNTIF(#REF!,#REF!)</f>
        <v>#REF!</v>
      </c>
      <c r="J26" s="12" t="e">
        <f>COUNTIF(#REF!,#REF!)</f>
        <v>#REF!</v>
      </c>
      <c r="K26" s="12" t="e">
        <f>COUNTIF(#REF!,#REF!)</f>
        <v>#REF!</v>
      </c>
      <c r="L26" s="12" t="e">
        <f>COUNTIF(#REF!,#REF!)</f>
        <v>#REF!</v>
      </c>
      <c r="M26" s="12" t="e">
        <f>COUNTIF(#REF!,#REF!)</f>
        <v>#REF!</v>
      </c>
      <c r="N26" s="12" t="e">
        <f>COUNTIF(#REF!,#REF!)</f>
        <v>#REF!</v>
      </c>
      <c r="O26" s="12" t="e">
        <f t="shared" ref="O26:O37" si="2">SUM(C26:N26)</f>
        <v>#REF!</v>
      </c>
    </row>
    <row r="27" spans="1:15" x14ac:dyDescent="0.35">
      <c r="A27" s="84" t="s">
        <v>17</v>
      </c>
      <c r="B27" s="84"/>
      <c r="C27" s="12"/>
      <c r="D27" s="12"/>
      <c r="E27" s="12"/>
      <c r="F27" s="12"/>
      <c r="G27" s="12" t="e">
        <f>COUNTIF(#REF!,#REF!)</f>
        <v>#REF!</v>
      </c>
      <c r="H27" s="12" t="e">
        <f>COUNTIF(#REF!,#REF!)</f>
        <v>#REF!</v>
      </c>
      <c r="I27" s="12" t="e">
        <f>COUNTIF(#REF!,#REF!)</f>
        <v>#REF!</v>
      </c>
      <c r="J27" s="12" t="e">
        <f>COUNTIF(#REF!,#REF!)</f>
        <v>#REF!</v>
      </c>
      <c r="K27" s="12" t="e">
        <f>COUNTIF(#REF!,#REF!)</f>
        <v>#REF!</v>
      </c>
      <c r="L27" s="12" t="e">
        <f>COUNTIF(#REF!,#REF!)</f>
        <v>#REF!</v>
      </c>
      <c r="M27" s="12" t="e">
        <f>COUNTIF(#REF!,#REF!)</f>
        <v>#REF!</v>
      </c>
      <c r="N27" s="12" t="e">
        <f>COUNTIF(#REF!,#REF!)</f>
        <v>#REF!</v>
      </c>
      <c r="O27" s="12" t="e">
        <f t="shared" si="2"/>
        <v>#REF!</v>
      </c>
    </row>
    <row r="28" spans="1:15" x14ac:dyDescent="0.35">
      <c r="A28" s="84" t="s">
        <v>18</v>
      </c>
      <c r="B28" s="84"/>
      <c r="C28" s="12"/>
      <c r="D28" s="12"/>
      <c r="E28" s="12"/>
      <c r="F28" s="12"/>
      <c r="G28" s="12" t="e">
        <f>COUNTIF(#REF!,#REF!)</f>
        <v>#REF!</v>
      </c>
      <c r="H28" s="12" t="e">
        <f>COUNTIF(#REF!,#REF!)</f>
        <v>#REF!</v>
      </c>
      <c r="I28" s="12" t="e">
        <f>COUNTIF(#REF!,#REF!)</f>
        <v>#REF!</v>
      </c>
      <c r="J28" s="12" t="e">
        <f>COUNTIF(#REF!,#REF!)</f>
        <v>#REF!</v>
      </c>
      <c r="K28" s="12" t="e">
        <f>COUNTIF(#REF!,#REF!)</f>
        <v>#REF!</v>
      </c>
      <c r="L28" s="12" t="e">
        <f>COUNTIF(#REF!,#REF!)</f>
        <v>#REF!</v>
      </c>
      <c r="M28" s="12" t="e">
        <f>COUNTIF(#REF!,#REF!)</f>
        <v>#REF!</v>
      </c>
      <c r="N28" s="12" t="e">
        <f>COUNTIF(#REF!,#REF!)</f>
        <v>#REF!</v>
      </c>
      <c r="O28" s="12" t="e">
        <f t="shared" si="2"/>
        <v>#REF!</v>
      </c>
    </row>
    <row r="29" spans="1:15" x14ac:dyDescent="0.35">
      <c r="A29" s="84" t="s">
        <v>19</v>
      </c>
      <c r="B29" s="84"/>
      <c r="C29" s="12"/>
      <c r="D29" s="12"/>
      <c r="E29" s="12"/>
      <c r="F29" s="12"/>
      <c r="G29" s="12" t="e">
        <f>COUNTIF(#REF!,#REF!)</f>
        <v>#REF!</v>
      </c>
      <c r="H29" s="12" t="e">
        <f>COUNTIF(#REF!,#REF!)</f>
        <v>#REF!</v>
      </c>
      <c r="I29" s="12" t="e">
        <f>COUNTIF(#REF!,#REF!)</f>
        <v>#REF!</v>
      </c>
      <c r="J29" s="12" t="e">
        <f>COUNTIF(#REF!,#REF!)</f>
        <v>#REF!</v>
      </c>
      <c r="K29" s="12" t="e">
        <f>COUNTIF(#REF!,#REF!)</f>
        <v>#REF!</v>
      </c>
      <c r="L29" s="12" t="e">
        <f>COUNTIF(#REF!,#REF!)</f>
        <v>#REF!</v>
      </c>
      <c r="M29" s="12" t="e">
        <f>COUNTIF(#REF!,#REF!)</f>
        <v>#REF!</v>
      </c>
      <c r="N29" s="12" t="e">
        <f>COUNTIF(#REF!,#REF!)</f>
        <v>#REF!</v>
      </c>
      <c r="O29" s="12" t="e">
        <f t="shared" si="2"/>
        <v>#REF!</v>
      </c>
    </row>
    <row r="30" spans="1:15" x14ac:dyDescent="0.35">
      <c r="A30" s="84" t="s">
        <v>30</v>
      </c>
      <c r="B30" s="84"/>
      <c r="C30" s="12"/>
      <c r="D30" s="12"/>
      <c r="E30" s="12"/>
      <c r="F30" s="12"/>
      <c r="G30" s="12"/>
      <c r="H30" s="12">
        <v>3</v>
      </c>
      <c r="I30" s="12">
        <v>3</v>
      </c>
      <c r="J30" s="12" t="e">
        <f>COUNTIF(#REF!,#REF!)</f>
        <v>#REF!</v>
      </c>
      <c r="K30" s="12" t="e">
        <f>COUNTIF(#REF!,#REF!)</f>
        <v>#REF!</v>
      </c>
      <c r="L30" s="12" t="e">
        <f>COUNTIF(#REF!,#REF!)</f>
        <v>#REF!</v>
      </c>
      <c r="M30" s="12" t="e">
        <f>COUNTIF(#REF!,#REF!)</f>
        <v>#REF!</v>
      </c>
      <c r="N30" s="12" t="e">
        <f>COUNTIF(#REF!,#REF!)</f>
        <v>#REF!</v>
      </c>
      <c r="O30" s="12" t="e">
        <f t="shared" si="2"/>
        <v>#REF!</v>
      </c>
    </row>
    <row r="31" spans="1:15" x14ac:dyDescent="0.35">
      <c r="A31" s="84" t="s">
        <v>24</v>
      </c>
      <c r="B31" s="84"/>
      <c r="C31" s="12"/>
      <c r="D31" s="12"/>
      <c r="E31" s="12"/>
      <c r="F31" s="12"/>
      <c r="G31" s="12" t="e">
        <f>COUNTIF(#REF!,#REF!)</f>
        <v>#REF!</v>
      </c>
      <c r="H31" s="12" t="e">
        <f>COUNTIF(#REF!,#REF!)</f>
        <v>#REF!</v>
      </c>
      <c r="I31" s="12" t="e">
        <f>COUNTIF(#REF!,#REF!)</f>
        <v>#REF!</v>
      </c>
      <c r="J31" s="12" t="e">
        <f>COUNTIF(#REF!,#REF!)</f>
        <v>#REF!</v>
      </c>
      <c r="K31" s="12" t="e">
        <f>COUNTIF(#REF!,#REF!)</f>
        <v>#REF!</v>
      </c>
      <c r="L31" s="12" t="e">
        <f>COUNTIF(#REF!,#REF!)</f>
        <v>#REF!</v>
      </c>
      <c r="M31" s="12" t="e">
        <f>COUNTIF(#REF!,#REF!)</f>
        <v>#REF!</v>
      </c>
      <c r="N31" s="12" t="e">
        <f>COUNTIF(#REF!,#REF!)</f>
        <v>#REF!</v>
      </c>
      <c r="O31" s="12" t="e">
        <f t="shared" si="2"/>
        <v>#REF!</v>
      </c>
    </row>
    <row r="32" spans="1:15" x14ac:dyDescent="0.35">
      <c r="A32" s="84" t="s">
        <v>25</v>
      </c>
      <c r="B32" s="84"/>
      <c r="C32" s="12"/>
      <c r="D32" s="12"/>
      <c r="E32" s="12"/>
      <c r="F32" s="12"/>
      <c r="G32" s="12" t="e">
        <f>COUNTIF(#REF!,#REF!)</f>
        <v>#REF!</v>
      </c>
      <c r="H32" s="12" t="e">
        <f>COUNTIF(#REF!,#REF!)</f>
        <v>#REF!</v>
      </c>
      <c r="I32" s="12" t="e">
        <f>COUNTIF(#REF!,#REF!)</f>
        <v>#REF!</v>
      </c>
      <c r="J32" s="12" t="e">
        <f>COUNTIF(#REF!,#REF!)</f>
        <v>#REF!</v>
      </c>
      <c r="K32" s="12" t="e">
        <f>COUNTIF(#REF!,#REF!)</f>
        <v>#REF!</v>
      </c>
      <c r="L32" s="12" t="e">
        <f>COUNTIF(#REF!,#REF!)</f>
        <v>#REF!</v>
      </c>
      <c r="M32" s="12" t="e">
        <f>COUNTIF(#REF!,#REF!)</f>
        <v>#REF!</v>
      </c>
      <c r="N32" s="12" t="e">
        <f>COUNTIF(#REF!,#REF!)</f>
        <v>#REF!</v>
      </c>
      <c r="O32" s="12" t="e">
        <f t="shared" si="2"/>
        <v>#REF!</v>
      </c>
    </row>
    <row r="33" spans="1:16" x14ac:dyDescent="0.35">
      <c r="A33" s="84" t="s">
        <v>26</v>
      </c>
      <c r="B33" s="84"/>
      <c r="C33" s="12"/>
      <c r="D33" s="12"/>
      <c r="E33" s="12"/>
      <c r="F33" s="12"/>
      <c r="G33" s="12" t="e">
        <f>COUNTIF(#REF!,#REF!)</f>
        <v>#REF!</v>
      </c>
      <c r="H33" s="12" t="e">
        <f>COUNTIF(#REF!,#REF!)</f>
        <v>#REF!</v>
      </c>
      <c r="I33" s="12" t="e">
        <f>COUNTIF(#REF!,#REF!)</f>
        <v>#REF!</v>
      </c>
      <c r="J33" s="12" t="e">
        <f>COUNTIF(#REF!,#REF!)</f>
        <v>#REF!</v>
      </c>
      <c r="K33" s="12" t="e">
        <f>COUNTIF(#REF!,#REF!)</f>
        <v>#REF!</v>
      </c>
      <c r="L33" s="12" t="e">
        <f>COUNTIF(#REF!,#REF!)</f>
        <v>#REF!</v>
      </c>
      <c r="M33" s="12" t="e">
        <f>COUNTIF(#REF!,#REF!)</f>
        <v>#REF!</v>
      </c>
      <c r="N33" s="12" t="e">
        <f>COUNTIF(#REF!,#REF!)</f>
        <v>#REF!</v>
      </c>
      <c r="O33" s="12" t="e">
        <f t="shared" si="2"/>
        <v>#REF!</v>
      </c>
    </row>
    <row r="34" spans="1:16" x14ac:dyDescent="0.35">
      <c r="A34" s="84" t="s">
        <v>27</v>
      </c>
      <c r="B34" s="84"/>
      <c r="C34" s="12"/>
      <c r="D34" s="12"/>
      <c r="E34" s="12"/>
      <c r="F34" s="12"/>
      <c r="G34" s="12" t="e">
        <f>COUNTIF(#REF!,#REF!)</f>
        <v>#REF!</v>
      </c>
      <c r="H34" s="12" t="e">
        <f>COUNTIF(#REF!,#REF!)</f>
        <v>#REF!</v>
      </c>
      <c r="I34" s="12" t="e">
        <f>COUNTIF(#REF!,#REF!)</f>
        <v>#REF!</v>
      </c>
      <c r="J34" s="12" t="e">
        <f>COUNTIF(#REF!,#REF!)</f>
        <v>#REF!</v>
      </c>
      <c r="K34" s="12" t="e">
        <f>COUNTIF(#REF!,#REF!)</f>
        <v>#REF!</v>
      </c>
      <c r="L34" s="12" t="e">
        <f>COUNTIF(#REF!,#REF!)</f>
        <v>#REF!</v>
      </c>
      <c r="M34" s="12" t="e">
        <f>COUNTIF(#REF!,#REF!)</f>
        <v>#REF!</v>
      </c>
      <c r="N34" s="12" t="e">
        <f>COUNTIF(#REF!,#REF!)</f>
        <v>#REF!</v>
      </c>
      <c r="O34" s="12" t="e">
        <f t="shared" si="2"/>
        <v>#REF!</v>
      </c>
    </row>
    <row r="35" spans="1:16" x14ac:dyDescent="0.35">
      <c r="A35" s="84" t="s">
        <v>28</v>
      </c>
      <c r="B35" s="84"/>
      <c r="C35" s="12"/>
      <c r="D35" s="12"/>
      <c r="E35" s="12"/>
      <c r="F35" s="12"/>
      <c r="G35" s="12" t="e">
        <f>COUNTIF(#REF!,#REF!)</f>
        <v>#REF!</v>
      </c>
      <c r="H35" s="12" t="e">
        <f>COUNTIF(#REF!,#REF!)</f>
        <v>#REF!</v>
      </c>
      <c r="I35" s="12" t="e">
        <f>COUNTIF(#REF!,#REF!)</f>
        <v>#REF!</v>
      </c>
      <c r="J35" s="12" t="e">
        <f>COUNTIF(#REF!,#REF!)</f>
        <v>#REF!</v>
      </c>
      <c r="K35" s="12" t="e">
        <f>COUNTIF(#REF!,#REF!)</f>
        <v>#REF!</v>
      </c>
      <c r="L35" s="12" t="e">
        <f>COUNTIF(#REF!,#REF!)</f>
        <v>#REF!</v>
      </c>
      <c r="M35" s="12" t="e">
        <f>COUNTIF(#REF!,#REF!)</f>
        <v>#REF!</v>
      </c>
      <c r="N35" s="12" t="e">
        <f>COUNTIF(#REF!,#REF!)</f>
        <v>#REF!</v>
      </c>
      <c r="O35" s="12" t="e">
        <f t="shared" si="2"/>
        <v>#REF!</v>
      </c>
    </row>
    <row r="36" spans="1:16" x14ac:dyDescent="0.35">
      <c r="A36" s="84" t="s">
        <v>29</v>
      </c>
      <c r="B36" s="84"/>
      <c r="C36" s="12"/>
      <c r="D36" s="12"/>
      <c r="E36" s="12"/>
      <c r="F36" s="12"/>
      <c r="G36" s="12" t="e">
        <f>COUNTIF(#REF!,#REF!)</f>
        <v>#REF!</v>
      </c>
      <c r="H36" s="12" t="e">
        <f>COUNTIF(#REF!,#REF!)</f>
        <v>#REF!</v>
      </c>
      <c r="I36" s="12" t="e">
        <f>COUNTIF(#REF!,#REF!)</f>
        <v>#REF!</v>
      </c>
      <c r="J36" s="12" t="e">
        <f>COUNTIF(#REF!,#REF!)</f>
        <v>#REF!</v>
      </c>
      <c r="K36" s="12" t="e">
        <f>COUNTIF(#REF!,#REF!)</f>
        <v>#REF!</v>
      </c>
      <c r="L36" s="12" t="e">
        <f>COUNTIF(#REF!,#REF!)</f>
        <v>#REF!</v>
      </c>
      <c r="M36" s="12" t="e">
        <f>COUNTIF(#REF!,#REF!)</f>
        <v>#REF!</v>
      </c>
      <c r="N36" s="12" t="e">
        <f>COUNTIF(#REF!,#REF!)</f>
        <v>#REF!</v>
      </c>
      <c r="O36" s="12" t="e">
        <f t="shared" si="2"/>
        <v>#REF!</v>
      </c>
    </row>
    <row r="37" spans="1:16" x14ac:dyDescent="0.35">
      <c r="A37" s="84" t="s">
        <v>20</v>
      </c>
      <c r="B37" s="84"/>
      <c r="C37" s="12"/>
      <c r="D37" s="12"/>
      <c r="E37" s="12"/>
      <c r="F37" s="12"/>
      <c r="G37" s="12"/>
      <c r="H37" s="12"/>
      <c r="I37" s="12"/>
      <c r="J37" s="12"/>
      <c r="K37" s="12"/>
      <c r="L37" s="12" t="e">
        <f>COUNTIF(#REF!,#REF!)</f>
        <v>#REF!</v>
      </c>
      <c r="M37" s="12" t="e">
        <f>COUNTIF(#REF!,#REF!)</f>
        <v>#REF!</v>
      </c>
      <c r="N37" s="12"/>
      <c r="O37" s="12" t="e">
        <f t="shared" si="2"/>
        <v>#REF!</v>
      </c>
    </row>
    <row r="38" spans="1:16" x14ac:dyDescent="0.35">
      <c r="A38" s="84" t="s">
        <v>21</v>
      </c>
      <c r="B38" s="84"/>
      <c r="C38" s="12"/>
      <c r="D38" s="12"/>
      <c r="E38" s="12"/>
      <c r="F38" s="12"/>
      <c r="G38" s="12"/>
      <c r="H38" s="12"/>
      <c r="I38" s="12"/>
      <c r="J38" s="12"/>
      <c r="K38" s="12"/>
      <c r="L38" s="12" t="e">
        <f>COUNTIF(#REF!,#REF!)</f>
        <v>#REF!</v>
      </c>
      <c r="M38" s="12" t="e">
        <f>COUNTIF(#REF!,#REF!)</f>
        <v>#REF!</v>
      </c>
      <c r="N38" s="12"/>
      <c r="O38" s="12" t="e">
        <f t="shared" ref="O38:O40" si="3">SUM(C38:N38)</f>
        <v>#REF!</v>
      </c>
    </row>
    <row r="39" spans="1:16" x14ac:dyDescent="0.35">
      <c r="A39" s="84" t="s">
        <v>22</v>
      </c>
      <c r="B39" s="84"/>
      <c r="C39" s="12"/>
      <c r="D39" s="12"/>
      <c r="E39" s="12"/>
      <c r="F39" s="12"/>
      <c r="G39" s="12"/>
      <c r="H39" s="12"/>
      <c r="I39" s="12"/>
      <c r="J39" s="12"/>
      <c r="K39" s="12"/>
      <c r="L39" s="12" t="e">
        <f>COUNTIF(#REF!,#REF!)</f>
        <v>#REF!</v>
      </c>
      <c r="M39" s="12" t="e">
        <f>COUNTIF(#REF!,#REF!)</f>
        <v>#REF!</v>
      </c>
      <c r="N39" s="12"/>
      <c r="O39" s="12" t="e">
        <f t="shared" si="3"/>
        <v>#REF!</v>
      </c>
    </row>
    <row r="40" spans="1:16" x14ac:dyDescent="0.35">
      <c r="A40" s="84" t="s">
        <v>23</v>
      </c>
      <c r="B40" s="84"/>
      <c r="C40" s="12"/>
      <c r="D40" s="12"/>
      <c r="E40" s="12"/>
      <c r="F40" s="12"/>
      <c r="G40" s="12"/>
      <c r="H40" s="12"/>
      <c r="I40" s="12"/>
      <c r="J40" s="12"/>
      <c r="K40" s="12"/>
      <c r="L40" s="12" t="e">
        <f>COUNTIF(#REF!,#REF!)</f>
        <v>#REF!</v>
      </c>
      <c r="M40" s="12" t="e">
        <f>COUNTIF(#REF!,#REF!)</f>
        <v>#REF!</v>
      </c>
      <c r="N40" s="12"/>
      <c r="O40" s="12" t="e">
        <f t="shared" si="3"/>
        <v>#REF!</v>
      </c>
    </row>
    <row r="41" spans="1:16" x14ac:dyDescent="0.35">
      <c r="A41" s="84" t="s">
        <v>32</v>
      </c>
      <c r="B41" s="8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>
        <f t="shared" ref="O41:O43" si="4">SUM(C41:N41)</f>
        <v>0</v>
      </c>
    </row>
    <row r="42" spans="1:16" x14ac:dyDescent="0.35">
      <c r="A42" s="84" t="s">
        <v>33</v>
      </c>
      <c r="B42" s="8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>
        <f t="shared" si="4"/>
        <v>0</v>
      </c>
    </row>
    <row r="43" spans="1:16" x14ac:dyDescent="0.35">
      <c r="A43" s="84" t="s">
        <v>34</v>
      </c>
      <c r="B43" s="8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>
        <f t="shared" si="4"/>
        <v>0</v>
      </c>
    </row>
    <row r="44" spans="1:16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6" ht="13.5" customHeight="1" x14ac:dyDescent="0.35"/>
    <row r="48" spans="1:16" ht="18.5" x14ac:dyDescent="0.45">
      <c r="A48" s="93" t="s">
        <v>35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7" ht="17" x14ac:dyDescent="0.35">
      <c r="A49" s="92" t="s">
        <v>1</v>
      </c>
      <c r="B49" s="92"/>
      <c r="C49" s="29" t="s">
        <v>2</v>
      </c>
      <c r="D49" s="29" t="s">
        <v>3</v>
      </c>
      <c r="E49" s="29" t="s">
        <v>4</v>
      </c>
      <c r="F49" s="29" t="s">
        <v>5</v>
      </c>
      <c r="G49" s="29" t="s">
        <v>6</v>
      </c>
      <c r="H49" s="29" t="s">
        <v>7</v>
      </c>
      <c r="I49" s="29" t="s">
        <v>8</v>
      </c>
      <c r="J49" s="29" t="s">
        <v>9</v>
      </c>
      <c r="K49" s="29" t="s">
        <v>10</v>
      </c>
      <c r="L49" s="29" t="s">
        <v>11</v>
      </c>
      <c r="M49" s="29" t="s">
        <v>12</v>
      </c>
      <c r="N49" s="29" t="s">
        <v>13</v>
      </c>
      <c r="O49" s="29" t="s">
        <v>14</v>
      </c>
      <c r="P49" s="30" t="s">
        <v>36</v>
      </c>
      <c r="Q49" s="28"/>
    </row>
    <row r="50" spans="1:17" x14ac:dyDescent="0.35">
      <c r="A50" s="91" t="s">
        <v>15</v>
      </c>
      <c r="B50" s="91"/>
      <c r="C50" s="12">
        <v>0</v>
      </c>
      <c r="D50" s="12">
        <v>0</v>
      </c>
      <c r="E50" s="12">
        <v>0</v>
      </c>
      <c r="F50" s="12">
        <v>0</v>
      </c>
      <c r="G50" s="12" t="e">
        <f>COUNTIF(#REF!,#REF!)</f>
        <v>#REF!</v>
      </c>
      <c r="H50" s="12" t="e">
        <f>COUNTIF(#REF!,#REF!)</f>
        <v>#REF!</v>
      </c>
      <c r="I50" s="12" t="e">
        <f>COUNTIF(#REF!,#REF!)</f>
        <v>#REF!</v>
      </c>
      <c r="J50" s="12" t="e">
        <f>COUNTIF(#REF!,#REF!)</f>
        <v>#REF!</v>
      </c>
      <c r="K50" s="12" t="e">
        <f>COUNTIF(#REF!,#REF!)</f>
        <v>#REF!</v>
      </c>
      <c r="L50" s="12" t="e">
        <f>COUNTIF(#REF!,#REF!)</f>
        <v>#REF!</v>
      </c>
      <c r="M50" s="12" t="e">
        <f>COUNTIF(#REF!,#REF!)</f>
        <v>#REF!</v>
      </c>
      <c r="N50" s="12" t="e">
        <f>COUNTIF(#REF!,#REF!)</f>
        <v>#REF!</v>
      </c>
      <c r="O50" s="12" t="e">
        <f>SUM(H50:N50)</f>
        <v>#REF!</v>
      </c>
      <c r="P50" s="12">
        <v>34</v>
      </c>
    </row>
    <row r="51" spans="1:17" x14ac:dyDescent="0.35">
      <c r="A51" s="91" t="s">
        <v>16</v>
      </c>
      <c r="B51" s="91"/>
      <c r="C51" s="12">
        <v>0</v>
      </c>
      <c r="D51" s="12">
        <v>0</v>
      </c>
      <c r="E51" s="12">
        <v>0</v>
      </c>
      <c r="F51" s="12">
        <v>0</v>
      </c>
      <c r="G51" s="12" t="e">
        <f>COUNTIF(#REF!,#REF!)</f>
        <v>#REF!</v>
      </c>
      <c r="H51" s="12" t="e">
        <f>COUNTIF(#REF!,#REF!)</f>
        <v>#REF!</v>
      </c>
      <c r="I51" s="12" t="e">
        <f>COUNTIF(#REF!,#REF!)</f>
        <v>#REF!</v>
      </c>
      <c r="J51" s="12" t="e">
        <f>COUNTIF(#REF!,#REF!)</f>
        <v>#REF!</v>
      </c>
      <c r="K51" s="12" t="e">
        <f>COUNTIF(#REF!,#REF!)</f>
        <v>#REF!</v>
      </c>
      <c r="L51" s="12" t="e">
        <f>COUNTIF(#REF!,#REF!)</f>
        <v>#REF!</v>
      </c>
      <c r="M51" s="12" t="e">
        <f>COUNTIF(#REF!,#REF!)</f>
        <v>#REF!</v>
      </c>
      <c r="N51" s="12" t="e">
        <f>COUNTIF(#REF!,#REF!)</f>
        <v>#REF!</v>
      </c>
      <c r="O51" s="12" t="e">
        <f t="shared" ref="O51:O62" si="5">SUM(H51:N51)</f>
        <v>#REF!</v>
      </c>
      <c r="P51" s="12">
        <v>7</v>
      </c>
    </row>
    <row r="52" spans="1:17" x14ac:dyDescent="0.35">
      <c r="A52" s="91" t="s">
        <v>17</v>
      </c>
      <c r="B52" s="91"/>
      <c r="C52" s="12">
        <v>0</v>
      </c>
      <c r="D52" s="12">
        <v>0</v>
      </c>
      <c r="E52" s="12">
        <v>0</v>
      </c>
      <c r="F52" s="12">
        <v>0</v>
      </c>
      <c r="G52" s="12" t="e">
        <f>COUNTIF(#REF!,#REF!)</f>
        <v>#REF!</v>
      </c>
      <c r="H52" s="12" t="e">
        <f>COUNTIF(#REF!,#REF!)</f>
        <v>#REF!</v>
      </c>
      <c r="I52" s="12" t="e">
        <f>COUNTIF(#REF!,#REF!)</f>
        <v>#REF!</v>
      </c>
      <c r="J52" s="12" t="e">
        <f>COUNTIF(#REF!,#REF!)</f>
        <v>#REF!</v>
      </c>
      <c r="K52" s="12" t="e">
        <f>COUNTIF(#REF!,#REF!)</f>
        <v>#REF!</v>
      </c>
      <c r="L52" s="12" t="e">
        <f>COUNTIF(#REF!,#REF!)+COUNTIF(#REF!,#REF!)</f>
        <v>#REF!</v>
      </c>
      <c r="M52" s="12" t="e">
        <f>COUNTIF(#REF!,#REF!)</f>
        <v>#REF!</v>
      </c>
      <c r="N52" s="12" t="e">
        <f>COUNTIF(#REF!,#REF!)</f>
        <v>#REF!</v>
      </c>
      <c r="O52" s="12" t="e">
        <f t="shared" si="5"/>
        <v>#REF!</v>
      </c>
      <c r="P52" s="12">
        <v>0</v>
      </c>
    </row>
    <row r="53" spans="1:17" x14ac:dyDescent="0.35">
      <c r="A53" s="91" t="s">
        <v>18</v>
      </c>
      <c r="B53" s="91"/>
      <c r="C53" s="12">
        <v>0</v>
      </c>
      <c r="D53" s="12">
        <v>0</v>
      </c>
      <c r="E53" s="12">
        <v>0</v>
      </c>
      <c r="F53" s="12">
        <v>0</v>
      </c>
      <c r="G53" s="12" t="e">
        <f>COUNTIF(#REF!,#REF!)</f>
        <v>#REF!</v>
      </c>
      <c r="H53" s="12" t="e">
        <f>COUNTIF(#REF!,#REF!)</f>
        <v>#REF!</v>
      </c>
      <c r="I53" s="12" t="e">
        <f>COUNTIF(#REF!,#REF!)</f>
        <v>#REF!</v>
      </c>
      <c r="J53" s="12" t="e">
        <f>COUNTIF(#REF!,#REF!)</f>
        <v>#REF!</v>
      </c>
      <c r="K53" s="12" t="e">
        <f>COUNTIF(#REF!,#REF!)</f>
        <v>#REF!</v>
      </c>
      <c r="L53" s="12" t="e">
        <f>COUNTIF(#REF!,#REF!)</f>
        <v>#REF!</v>
      </c>
      <c r="M53" s="12" t="e">
        <f>COUNTIF(#REF!,#REF!)</f>
        <v>#REF!</v>
      </c>
      <c r="N53" s="12" t="e">
        <f>COUNTIF(#REF!,#REF!)</f>
        <v>#REF!</v>
      </c>
      <c r="O53" s="12" t="e">
        <f t="shared" si="5"/>
        <v>#REF!</v>
      </c>
      <c r="P53" s="12">
        <v>0</v>
      </c>
    </row>
    <row r="54" spans="1:17" x14ac:dyDescent="0.35">
      <c r="A54" s="91" t="s">
        <v>19</v>
      </c>
      <c r="B54" s="91"/>
      <c r="C54" s="12">
        <v>0</v>
      </c>
      <c r="D54" s="12">
        <v>0</v>
      </c>
      <c r="E54" s="12">
        <v>0</v>
      </c>
      <c r="F54" s="12">
        <v>0</v>
      </c>
      <c r="G54" s="12" t="e">
        <f>COUNTIF(#REF!,#REF!)</f>
        <v>#REF!</v>
      </c>
      <c r="H54" s="12" t="e">
        <f>COUNTIF(#REF!,#REF!)</f>
        <v>#REF!</v>
      </c>
      <c r="I54" s="12" t="e">
        <f>COUNTIF(#REF!,#REF!)</f>
        <v>#REF!</v>
      </c>
      <c r="J54" s="12" t="e">
        <f>COUNTIF(#REF!,#REF!)</f>
        <v>#REF!</v>
      </c>
      <c r="K54" s="12" t="e">
        <f>COUNTIF(#REF!,#REF!)</f>
        <v>#REF!</v>
      </c>
      <c r="L54" s="12" t="e">
        <f>COUNTIF(#REF!,#REF!)</f>
        <v>#REF!</v>
      </c>
      <c r="M54" s="12" t="e">
        <f>COUNTIF(#REF!,#REF!)</f>
        <v>#REF!</v>
      </c>
      <c r="N54" s="12" t="e">
        <f>COUNTIF(#REF!,#REF!)</f>
        <v>#REF!</v>
      </c>
      <c r="O54" s="12" t="e">
        <f t="shared" si="5"/>
        <v>#REF!</v>
      </c>
      <c r="P54" s="12">
        <v>5</v>
      </c>
    </row>
    <row r="55" spans="1:17" x14ac:dyDescent="0.35">
      <c r="A55" s="91" t="s">
        <v>30</v>
      </c>
      <c r="B55" s="91"/>
      <c r="C55" s="12">
        <v>0</v>
      </c>
      <c r="D55" s="12">
        <v>0</v>
      </c>
      <c r="E55" s="12">
        <v>0</v>
      </c>
      <c r="F55" s="12">
        <v>0</v>
      </c>
      <c r="G55" s="12"/>
      <c r="H55" s="12"/>
      <c r="I55" s="12"/>
      <c r="J55" s="12" t="e">
        <f>COUNTIF(#REF!,#REF!)</f>
        <v>#REF!</v>
      </c>
      <c r="K55" s="12" t="e">
        <f>COUNTIF(#REF!,#REF!)</f>
        <v>#REF!</v>
      </c>
      <c r="L55" s="12" t="e">
        <f>COUNTIF(#REF!,#REF!)</f>
        <v>#REF!</v>
      </c>
      <c r="M55" s="12" t="e">
        <f>COUNTIF(#REF!,#REF!)</f>
        <v>#REF!</v>
      </c>
      <c r="N55" s="12" t="e">
        <f>COUNTIF(#REF!,#REF!)</f>
        <v>#REF!</v>
      </c>
      <c r="O55" s="12" t="e">
        <f t="shared" si="5"/>
        <v>#REF!</v>
      </c>
      <c r="P55" s="12">
        <v>10</v>
      </c>
    </row>
    <row r="56" spans="1:17" x14ac:dyDescent="0.35">
      <c r="A56" s="91" t="s">
        <v>24</v>
      </c>
      <c r="B56" s="91"/>
      <c r="C56" s="12">
        <v>0</v>
      </c>
      <c r="D56" s="12">
        <v>0</v>
      </c>
      <c r="E56" s="12">
        <v>0</v>
      </c>
      <c r="F56" s="12">
        <v>0</v>
      </c>
      <c r="G56" s="12" t="e">
        <f>COUNTIF(#REF!,#REF!)</f>
        <v>#REF!</v>
      </c>
      <c r="H56" s="12" t="e">
        <f>COUNTIF(#REF!,#REF!)</f>
        <v>#REF!</v>
      </c>
      <c r="I56" s="12" t="e">
        <f>COUNTIF(#REF!,#REF!)</f>
        <v>#REF!</v>
      </c>
      <c r="J56" s="12" t="e">
        <f>COUNTIF(#REF!,#REF!)</f>
        <v>#REF!</v>
      </c>
      <c r="K56" s="12" t="e">
        <f>COUNTIF(#REF!,#REF!)</f>
        <v>#REF!</v>
      </c>
      <c r="L56" s="12" t="e">
        <f>COUNTIF(#REF!,#REF!)</f>
        <v>#REF!</v>
      </c>
      <c r="M56" s="12" t="e">
        <f>COUNTIF(#REF!,#REF!)</f>
        <v>#REF!</v>
      </c>
      <c r="N56" s="12" t="e">
        <f>COUNTIF(#REF!,#REF!)</f>
        <v>#REF!</v>
      </c>
      <c r="O56" s="12" t="e">
        <f t="shared" si="5"/>
        <v>#REF!</v>
      </c>
      <c r="P56" s="12">
        <v>15</v>
      </c>
    </row>
    <row r="57" spans="1:17" x14ac:dyDescent="0.35">
      <c r="A57" s="91" t="s">
        <v>25</v>
      </c>
      <c r="B57" s="91"/>
      <c r="C57" s="12">
        <v>0</v>
      </c>
      <c r="D57" s="12">
        <v>0</v>
      </c>
      <c r="E57" s="12">
        <v>0</v>
      </c>
      <c r="F57" s="12">
        <v>0</v>
      </c>
      <c r="G57" s="12" t="e">
        <f>COUNTIF(#REF!,#REF!)</f>
        <v>#REF!</v>
      </c>
      <c r="H57" s="12" t="e">
        <f>COUNTIF(#REF!,#REF!)</f>
        <v>#REF!</v>
      </c>
      <c r="I57" s="12" t="e">
        <f>COUNTIF(#REF!,#REF!)</f>
        <v>#REF!</v>
      </c>
      <c r="J57" s="12" t="e">
        <f>COUNTIF(#REF!,#REF!)</f>
        <v>#REF!</v>
      </c>
      <c r="K57" s="12" t="e">
        <f>COUNTIF(#REF!,#REF!)</f>
        <v>#REF!</v>
      </c>
      <c r="L57" s="12" t="e">
        <f>COUNTIF(#REF!,#REF!)</f>
        <v>#REF!</v>
      </c>
      <c r="M57" s="12" t="e">
        <f>COUNTIF(#REF!,#REF!)</f>
        <v>#REF!</v>
      </c>
      <c r="N57" s="12" t="e">
        <f>COUNTIF(#REF!,#REF!)</f>
        <v>#REF!</v>
      </c>
      <c r="O57" s="12" t="e">
        <f t="shared" si="5"/>
        <v>#REF!</v>
      </c>
      <c r="P57" s="12">
        <v>13</v>
      </c>
    </row>
    <row r="58" spans="1:17" x14ac:dyDescent="0.35">
      <c r="A58" s="91" t="s">
        <v>26</v>
      </c>
      <c r="B58" s="91"/>
      <c r="C58" s="12">
        <v>0</v>
      </c>
      <c r="D58" s="12">
        <v>0</v>
      </c>
      <c r="E58" s="12">
        <v>0</v>
      </c>
      <c r="F58" s="12">
        <v>0</v>
      </c>
      <c r="G58" s="12" t="e">
        <f>COUNTIF(#REF!,#REF!)</f>
        <v>#REF!</v>
      </c>
      <c r="H58" s="12" t="e">
        <f>COUNTIF(#REF!,#REF!)</f>
        <v>#REF!</v>
      </c>
      <c r="I58" s="12" t="e">
        <f>COUNTIF(#REF!,#REF!)</f>
        <v>#REF!</v>
      </c>
      <c r="J58" s="12" t="e">
        <f>COUNTIF(#REF!,#REF!)</f>
        <v>#REF!</v>
      </c>
      <c r="K58" s="12" t="e">
        <f>COUNTIF(#REF!,#REF!)</f>
        <v>#REF!</v>
      </c>
      <c r="L58" s="12" t="e">
        <f>COUNTIF(#REF!,#REF!)</f>
        <v>#REF!</v>
      </c>
      <c r="M58" s="12" t="e">
        <f>COUNTIF(#REF!,#REF!)</f>
        <v>#REF!</v>
      </c>
      <c r="N58" s="12" t="e">
        <f>COUNTIF(#REF!,#REF!)</f>
        <v>#REF!</v>
      </c>
      <c r="O58" s="12" t="e">
        <f t="shared" si="5"/>
        <v>#REF!</v>
      </c>
      <c r="P58" s="12">
        <v>13</v>
      </c>
    </row>
    <row r="59" spans="1:17" x14ac:dyDescent="0.35">
      <c r="A59" s="91" t="s">
        <v>27</v>
      </c>
      <c r="B59" s="91"/>
      <c r="C59" s="12">
        <v>0</v>
      </c>
      <c r="D59" s="12">
        <v>0</v>
      </c>
      <c r="E59" s="12">
        <v>0</v>
      </c>
      <c r="F59" s="12">
        <v>0</v>
      </c>
      <c r="G59" s="12" t="e">
        <f>COUNTIF(#REF!,#REF!)</f>
        <v>#REF!</v>
      </c>
      <c r="H59" s="12" t="e">
        <f>COUNTIF(#REF!,#REF!)</f>
        <v>#REF!</v>
      </c>
      <c r="I59" s="12" t="e">
        <f>COUNTIF(#REF!,#REF!)</f>
        <v>#REF!</v>
      </c>
      <c r="J59" s="12" t="e">
        <f>COUNTIF(#REF!,#REF!)</f>
        <v>#REF!</v>
      </c>
      <c r="K59" s="12" t="e">
        <f>COUNTIF(#REF!,#REF!)</f>
        <v>#REF!</v>
      </c>
      <c r="L59" s="12" t="e">
        <f>COUNTIF(#REF!,#REF!)</f>
        <v>#REF!</v>
      </c>
      <c r="M59" s="12" t="e">
        <f>COUNTIF(#REF!,#REF!)</f>
        <v>#REF!</v>
      </c>
      <c r="N59" s="12" t="e">
        <f>COUNTIF(#REF!,#REF!)</f>
        <v>#REF!</v>
      </c>
      <c r="O59" s="12" t="e">
        <f t="shared" si="5"/>
        <v>#REF!</v>
      </c>
      <c r="P59" s="12">
        <v>5</v>
      </c>
    </row>
    <row r="60" spans="1:17" x14ac:dyDescent="0.35">
      <c r="A60" s="91" t="s">
        <v>28</v>
      </c>
      <c r="B60" s="91"/>
      <c r="C60" s="12">
        <v>0</v>
      </c>
      <c r="D60" s="12">
        <v>0</v>
      </c>
      <c r="E60" s="12">
        <v>0</v>
      </c>
      <c r="F60" s="12">
        <v>0</v>
      </c>
      <c r="G60" s="12" t="e">
        <f>COUNTIF(#REF!,#REF!)</f>
        <v>#REF!</v>
      </c>
      <c r="H60" s="12" t="e">
        <f>COUNTIF(#REF!,#REF!)</f>
        <v>#REF!</v>
      </c>
      <c r="I60" s="12" t="e">
        <f>COUNTIF(#REF!,#REF!)</f>
        <v>#REF!</v>
      </c>
      <c r="J60" s="12" t="e">
        <f>COUNTIF(#REF!,#REF!)</f>
        <v>#REF!</v>
      </c>
      <c r="K60" s="12" t="e">
        <f>COUNTIF(#REF!,#REF!)</f>
        <v>#REF!</v>
      </c>
      <c r="L60" s="12" t="e">
        <f>COUNTIF(#REF!,#REF!)</f>
        <v>#REF!</v>
      </c>
      <c r="M60" s="12" t="e">
        <f>COUNTIF(#REF!,#REF!)</f>
        <v>#REF!</v>
      </c>
      <c r="N60" s="12" t="e">
        <f>COUNTIF(#REF!,#REF!)</f>
        <v>#REF!</v>
      </c>
      <c r="O60" s="12" t="e">
        <f t="shared" si="5"/>
        <v>#REF!</v>
      </c>
      <c r="P60" s="12">
        <v>10</v>
      </c>
    </row>
    <row r="61" spans="1:17" x14ac:dyDescent="0.35">
      <c r="A61" s="91" t="s">
        <v>29</v>
      </c>
      <c r="B61" s="91"/>
      <c r="C61" s="12">
        <v>0</v>
      </c>
      <c r="D61" s="12">
        <v>0</v>
      </c>
      <c r="E61" s="12">
        <v>0</v>
      </c>
      <c r="F61" s="12">
        <v>0</v>
      </c>
      <c r="G61" s="12" t="e">
        <f>COUNTIF(#REF!,#REF!)</f>
        <v>#REF!</v>
      </c>
      <c r="H61" s="12" t="e">
        <f>COUNTIF(#REF!,#REF!)</f>
        <v>#REF!</v>
      </c>
      <c r="I61" s="12" t="e">
        <f>COUNTIF(#REF!,#REF!)</f>
        <v>#REF!</v>
      </c>
      <c r="J61" s="12" t="e">
        <f>COUNTIF(#REF!,#REF!)</f>
        <v>#REF!</v>
      </c>
      <c r="K61" s="12" t="e">
        <f>COUNTIF(#REF!,#REF!)</f>
        <v>#REF!</v>
      </c>
      <c r="L61" s="12" t="e">
        <f>COUNTIF(#REF!,#REF!)</f>
        <v>#REF!</v>
      </c>
      <c r="M61" s="12" t="e">
        <f>COUNTIF(#REF!,#REF!)</f>
        <v>#REF!</v>
      </c>
      <c r="N61" s="12" t="e">
        <f>COUNTIF(#REF!,#REF!)</f>
        <v>#REF!</v>
      </c>
      <c r="O61" s="12" t="e">
        <f t="shared" si="5"/>
        <v>#REF!</v>
      </c>
      <c r="P61" s="12">
        <v>0</v>
      </c>
    </row>
    <row r="62" spans="1:17" x14ac:dyDescent="0.35">
      <c r="A62" s="91" t="s">
        <v>20</v>
      </c>
      <c r="B62" s="91"/>
      <c r="C62" s="12">
        <v>0</v>
      </c>
      <c r="D62" s="12">
        <v>0</v>
      </c>
      <c r="E62" s="12">
        <v>0</v>
      </c>
      <c r="F62" s="12">
        <v>0</v>
      </c>
      <c r="G62" s="12" t="e">
        <f>COUNTIF(#REF!,#REF!)</f>
        <v>#REF!</v>
      </c>
      <c r="H62" s="12">
        <v>0</v>
      </c>
      <c r="I62" s="12">
        <v>0</v>
      </c>
      <c r="J62" s="12">
        <v>0</v>
      </c>
      <c r="K62" s="12" t="e">
        <f>COUNTIF(#REF!,#REF!)</f>
        <v>#REF!</v>
      </c>
      <c r="L62" s="12" t="e">
        <f>COUNTIF(#REF!,#REF!)</f>
        <v>#REF!</v>
      </c>
      <c r="M62" s="27"/>
      <c r="N62" s="27"/>
      <c r="O62" s="12" t="e">
        <f t="shared" si="5"/>
        <v>#REF!</v>
      </c>
      <c r="P62" s="12">
        <v>0</v>
      </c>
    </row>
    <row r="63" spans="1:17" x14ac:dyDescent="0.35">
      <c r="A63" s="94" t="s">
        <v>37</v>
      </c>
      <c r="B63" s="95"/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 t="e">
        <f>COUNTIF(#REF!,#REF!)</f>
        <v>#REF!</v>
      </c>
      <c r="L63" s="12" t="e">
        <f>COUNTIF(#REF!,#REF!)</f>
        <v>#REF!</v>
      </c>
      <c r="M63" s="12"/>
      <c r="N63" s="12"/>
      <c r="O63" s="12" t="e">
        <f>SUM(C63:N63)</f>
        <v>#REF!</v>
      </c>
      <c r="P63" s="12">
        <v>2</v>
      </c>
    </row>
    <row r="64" spans="1:17" x14ac:dyDescent="0.35">
      <c r="A64" s="94" t="s">
        <v>22</v>
      </c>
      <c r="B64" s="95"/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 t="e">
        <f>COUNTIF(#REF!,#REF!)</f>
        <v>#REF!</v>
      </c>
      <c r="L64" s="12" t="e">
        <f>COUNTIF(#REF!,#REF!)</f>
        <v>#REF!</v>
      </c>
      <c r="M64" s="12"/>
      <c r="N64" s="12"/>
      <c r="O64" s="12" t="e">
        <f t="shared" ref="O64:O69" si="6">SUM(C64:N64)</f>
        <v>#REF!</v>
      </c>
      <c r="P64" s="12">
        <v>2</v>
      </c>
    </row>
    <row r="65" spans="1:16" x14ac:dyDescent="0.35">
      <c r="A65" s="94" t="s">
        <v>23</v>
      </c>
      <c r="B65" s="95"/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 t="e">
        <f>COUNTIF(#REF!,#REF!)</f>
        <v>#REF!</v>
      </c>
      <c r="L65" s="12" t="e">
        <f>COUNTIF(#REF!,#REF!)</f>
        <v>#REF!</v>
      </c>
      <c r="M65" s="12"/>
      <c r="N65" s="12"/>
      <c r="O65" s="12" t="e">
        <f t="shared" si="6"/>
        <v>#REF!</v>
      </c>
      <c r="P65" s="12">
        <v>2</v>
      </c>
    </row>
    <row r="66" spans="1:16" x14ac:dyDescent="0.35">
      <c r="A66" s="91" t="s">
        <v>38</v>
      </c>
      <c r="B66" s="91"/>
      <c r="C66" s="12">
        <v>0</v>
      </c>
      <c r="D66" s="12">
        <v>0</v>
      </c>
      <c r="E66" s="12">
        <v>0</v>
      </c>
      <c r="F66" s="12">
        <v>0</v>
      </c>
      <c r="G66" s="12" t="e">
        <f>COUNTIF(#REF!,#REF!)</f>
        <v>#REF!</v>
      </c>
      <c r="H66" s="12">
        <v>0</v>
      </c>
      <c r="I66" s="12">
        <v>0</v>
      </c>
      <c r="J66" s="12">
        <v>0</v>
      </c>
      <c r="K66" s="12"/>
      <c r="L66" s="12"/>
      <c r="M66" s="12"/>
      <c r="N66" s="12"/>
      <c r="O66" s="12" t="e">
        <f t="shared" si="6"/>
        <v>#REF!</v>
      </c>
      <c r="P66" s="12">
        <v>1</v>
      </c>
    </row>
    <row r="67" spans="1:16" x14ac:dyDescent="0.35">
      <c r="A67" s="91" t="s">
        <v>32</v>
      </c>
      <c r="B67" s="91"/>
      <c r="C67" s="12">
        <v>0</v>
      </c>
      <c r="D67" s="12">
        <v>0</v>
      </c>
      <c r="E67" s="12">
        <v>0</v>
      </c>
      <c r="F67" s="12">
        <v>0</v>
      </c>
      <c r="G67" s="12" t="e">
        <f>COUNTIF(#REF!,#REF!)</f>
        <v>#REF!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13</v>
      </c>
      <c r="N67" s="12">
        <v>8</v>
      </c>
      <c r="O67" s="12" t="e">
        <f t="shared" si="6"/>
        <v>#REF!</v>
      </c>
      <c r="P67" s="12">
        <v>21</v>
      </c>
    </row>
    <row r="68" spans="1:16" x14ac:dyDescent="0.35">
      <c r="A68" s="91" t="s">
        <v>33</v>
      </c>
      <c r="B68" s="91"/>
      <c r="C68" s="27">
        <v>15</v>
      </c>
      <c r="D68" s="12">
        <v>0</v>
      </c>
      <c r="E68" s="12">
        <v>0</v>
      </c>
      <c r="F68" s="12">
        <v>0</v>
      </c>
      <c r="G68" s="12" t="e">
        <f>COUNTIF(#REF!,#REF!)</f>
        <v>#REF!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5</v>
      </c>
      <c r="N68" s="12"/>
      <c r="O68" s="12" t="e">
        <f t="shared" si="6"/>
        <v>#REF!</v>
      </c>
      <c r="P68" s="12">
        <v>20</v>
      </c>
    </row>
    <row r="69" spans="1:16" x14ac:dyDescent="0.35">
      <c r="A69" s="91" t="s">
        <v>34</v>
      </c>
      <c r="B69" s="91"/>
      <c r="C69" s="27"/>
      <c r="D69" s="27"/>
      <c r="E69" s="27"/>
      <c r="F69" s="27"/>
      <c r="G69" s="12"/>
      <c r="H69" s="27"/>
      <c r="I69" s="27"/>
      <c r="J69" s="27"/>
      <c r="K69" s="27"/>
      <c r="L69" s="27"/>
      <c r="M69" s="27"/>
      <c r="N69" s="27"/>
      <c r="O69" s="12">
        <f t="shared" si="6"/>
        <v>0</v>
      </c>
      <c r="P69" s="12">
        <v>20</v>
      </c>
    </row>
  </sheetData>
  <mergeCells count="61">
    <mergeCell ref="A66:B66"/>
    <mergeCell ref="A67:B67"/>
    <mergeCell ref="A68:B68"/>
    <mergeCell ref="A69:B69"/>
    <mergeCell ref="A63:B63"/>
    <mergeCell ref="A64:B64"/>
    <mergeCell ref="A65:B65"/>
    <mergeCell ref="A49:B49"/>
    <mergeCell ref="A50:B50"/>
    <mergeCell ref="A51:B51"/>
    <mergeCell ref="A35:B35"/>
    <mergeCell ref="A36:B36"/>
    <mergeCell ref="A37:B37"/>
    <mergeCell ref="A48:P48"/>
    <mergeCell ref="A38:B38"/>
    <mergeCell ref="A39:B39"/>
    <mergeCell ref="A40:B40"/>
    <mergeCell ref="A41:B41"/>
    <mergeCell ref="A42:B42"/>
    <mergeCell ref="A43:B43"/>
    <mergeCell ref="A52:B52"/>
    <mergeCell ref="A53:B53"/>
    <mergeCell ref="A59:B59"/>
    <mergeCell ref="A60:B60"/>
    <mergeCell ref="A61:B61"/>
    <mergeCell ref="A62:B62"/>
    <mergeCell ref="A54:B54"/>
    <mergeCell ref="A55:B55"/>
    <mergeCell ref="A56:B56"/>
    <mergeCell ref="A57:B57"/>
    <mergeCell ref="A58:B58"/>
    <mergeCell ref="A2:O2"/>
    <mergeCell ref="A24:B24"/>
    <mergeCell ref="A25:B25"/>
    <mergeCell ref="A26:B26"/>
    <mergeCell ref="A15:B15"/>
    <mergeCell ref="A16:B16"/>
    <mergeCell ref="A17:B17"/>
    <mergeCell ref="A18:B18"/>
    <mergeCell ref="A3:B3"/>
    <mergeCell ref="A5:B5"/>
    <mergeCell ref="A6:B6"/>
    <mergeCell ref="A7:B7"/>
    <mergeCell ref="A14:B14"/>
    <mergeCell ref="A4:B4"/>
    <mergeCell ref="A23:O23"/>
    <mergeCell ref="A8:B8"/>
    <mergeCell ref="A9:B9"/>
    <mergeCell ref="A13:B13"/>
    <mergeCell ref="A33:B33"/>
    <mergeCell ref="A34:B34"/>
    <mergeCell ref="A27:B27"/>
    <mergeCell ref="A28:B28"/>
    <mergeCell ref="A29:B29"/>
    <mergeCell ref="A30:B30"/>
    <mergeCell ref="A31:B31"/>
    <mergeCell ref="A32:B32"/>
    <mergeCell ref="A19:B19"/>
    <mergeCell ref="A10:B10"/>
    <mergeCell ref="A11:B11"/>
    <mergeCell ref="A12:B12"/>
  </mergeCells>
  <conditionalFormatting sqref="A63:A65">
    <cfRule type="expression" dxfId="296" priority="1">
      <formula>$O63&gt;$P63</formula>
    </cfRule>
  </conditionalFormatting>
  <conditionalFormatting sqref="A50:P62 C63:P65 C63:F67 H63:N68 O63:O69 A66:P69">
    <cfRule type="expression" dxfId="295" priority="17">
      <formula>$O50&gt;$P50</formula>
    </cfRule>
  </conditionalFormatting>
  <conditionalFormatting sqref="A50:P69">
    <cfRule type="expression" dxfId="294" priority="2">
      <formula>$O50=$P50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81A3-39E7-4F62-8173-14B8EDB8F1F6}">
  <sheetPr>
    <pageSetUpPr fitToPage="1"/>
  </sheetPr>
  <dimension ref="A2:AQ82"/>
  <sheetViews>
    <sheetView showGridLines="0" topLeftCell="A10" zoomScaleNormal="100" workbookViewId="0">
      <selection activeCell="R17" sqref="R17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126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45017</v>
      </c>
      <c r="D8" s="99"/>
      <c r="E8" s="99"/>
      <c r="F8" s="99"/>
      <c r="G8" s="9" t="s">
        <v>49</v>
      </c>
      <c r="H8" s="100">
        <f>EOMONTH(C8,0)</f>
        <v>45046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Abril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sá.</v>
      </c>
      <c r="C11" s="21" t="str">
        <f t="shared" si="0"/>
        <v>do.</v>
      </c>
      <c r="D11" s="21" t="str">
        <f t="shared" si="0"/>
        <v>lu.</v>
      </c>
      <c r="E11" s="21" t="str">
        <f t="shared" si="0"/>
        <v>ma.</v>
      </c>
      <c r="F11" s="21" t="str">
        <f t="shared" si="0"/>
        <v>mi.</v>
      </c>
      <c r="G11" s="21" t="str">
        <f t="shared" si="0"/>
        <v>ju.</v>
      </c>
      <c r="H11" s="21" t="str">
        <f t="shared" si="0"/>
        <v>vi.</v>
      </c>
      <c r="I11" s="21" t="str">
        <f t="shared" si="0"/>
        <v>sá.</v>
      </c>
      <c r="J11" s="21" t="str">
        <f t="shared" si="0"/>
        <v>do.</v>
      </c>
      <c r="K11" s="21" t="str">
        <f t="shared" si="0"/>
        <v>lu.</v>
      </c>
      <c r="L11" s="21" t="str">
        <f t="shared" si="0"/>
        <v>ma.</v>
      </c>
      <c r="M11" s="21" t="str">
        <f t="shared" si="0"/>
        <v>mi.</v>
      </c>
      <c r="N11" s="21" t="str">
        <f t="shared" si="0"/>
        <v>ju.</v>
      </c>
      <c r="O11" s="21" t="str">
        <f t="shared" si="0"/>
        <v>vi.</v>
      </c>
      <c r="P11" s="21" t="str">
        <f t="shared" si="0"/>
        <v>sá.</v>
      </c>
      <c r="Q11" s="21" t="str">
        <f t="shared" si="0"/>
        <v>do.</v>
      </c>
      <c r="R11" s="21" t="str">
        <f t="shared" si="0"/>
        <v>lu.</v>
      </c>
      <c r="S11" s="21" t="str">
        <f t="shared" si="0"/>
        <v>ma.</v>
      </c>
      <c r="T11" s="21" t="str">
        <f t="shared" si="0"/>
        <v>mi.</v>
      </c>
      <c r="U11" s="21" t="str">
        <f t="shared" si="0"/>
        <v>ju.</v>
      </c>
      <c r="V11" s="21" t="str">
        <f t="shared" si="0"/>
        <v>vi.</v>
      </c>
      <c r="W11" s="21" t="str">
        <f t="shared" si="0"/>
        <v>sá.</v>
      </c>
      <c r="X11" s="21" t="str">
        <f t="shared" si="0"/>
        <v>do.</v>
      </c>
      <c r="Y11" s="21" t="str">
        <f t="shared" si="0"/>
        <v>lu.</v>
      </c>
      <c r="Z11" s="21" t="str">
        <f t="shared" si="0"/>
        <v>ma.</v>
      </c>
      <c r="AA11" s="21" t="str">
        <f t="shared" si="0"/>
        <v>mi.</v>
      </c>
      <c r="AB11" s="21" t="str">
        <f t="shared" si="0"/>
        <v>ju.</v>
      </c>
      <c r="AC11" s="21" t="str">
        <f t="shared" si="0"/>
        <v>vi.</v>
      </c>
      <c r="AD11" s="21" t="str">
        <f t="shared" si="0"/>
        <v>sá.</v>
      </c>
      <c r="AE11" s="21" t="str">
        <f t="shared" si="0"/>
        <v>do.</v>
      </c>
      <c r="AF11" s="21" t="str">
        <f t="shared" si="0"/>
        <v/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45017</v>
      </c>
      <c r="C12" s="22">
        <f t="shared" ref="C12:AF12" si="1">IF(B12&lt;$H$8,B12+1,"")</f>
        <v>45018</v>
      </c>
      <c r="D12" s="22">
        <f t="shared" si="1"/>
        <v>45019</v>
      </c>
      <c r="E12" s="22">
        <f t="shared" si="1"/>
        <v>45020</v>
      </c>
      <c r="F12" s="22">
        <f t="shared" si="1"/>
        <v>45021</v>
      </c>
      <c r="G12" s="22">
        <f t="shared" si="1"/>
        <v>45022</v>
      </c>
      <c r="H12" s="22">
        <f t="shared" si="1"/>
        <v>45023</v>
      </c>
      <c r="I12" s="22">
        <f t="shared" si="1"/>
        <v>45024</v>
      </c>
      <c r="J12" s="22">
        <f t="shared" si="1"/>
        <v>45025</v>
      </c>
      <c r="K12" s="22">
        <f t="shared" si="1"/>
        <v>45026</v>
      </c>
      <c r="L12" s="22">
        <f t="shared" si="1"/>
        <v>45027</v>
      </c>
      <c r="M12" s="22">
        <f t="shared" si="1"/>
        <v>45028</v>
      </c>
      <c r="N12" s="22">
        <f t="shared" si="1"/>
        <v>45029</v>
      </c>
      <c r="O12" s="22">
        <f t="shared" si="1"/>
        <v>45030</v>
      </c>
      <c r="P12" s="22">
        <f t="shared" si="1"/>
        <v>45031</v>
      </c>
      <c r="Q12" s="22">
        <f t="shared" si="1"/>
        <v>45032</v>
      </c>
      <c r="R12" s="22">
        <f t="shared" si="1"/>
        <v>45033</v>
      </c>
      <c r="S12" s="22">
        <f t="shared" si="1"/>
        <v>45034</v>
      </c>
      <c r="T12" s="22">
        <f t="shared" si="1"/>
        <v>45035</v>
      </c>
      <c r="U12" s="22">
        <f t="shared" si="1"/>
        <v>45036</v>
      </c>
      <c r="V12" s="22">
        <f t="shared" si="1"/>
        <v>45037</v>
      </c>
      <c r="W12" s="22">
        <f t="shared" si="1"/>
        <v>45038</v>
      </c>
      <c r="X12" s="22">
        <f t="shared" si="1"/>
        <v>45039</v>
      </c>
      <c r="Y12" s="22">
        <f t="shared" si="1"/>
        <v>45040</v>
      </c>
      <c r="Z12" s="22">
        <f t="shared" si="1"/>
        <v>45041</v>
      </c>
      <c r="AA12" s="22">
        <f t="shared" si="1"/>
        <v>45042</v>
      </c>
      <c r="AB12" s="22">
        <f t="shared" si="1"/>
        <v>45043</v>
      </c>
      <c r="AC12" s="22">
        <f t="shared" si="1"/>
        <v>45044</v>
      </c>
      <c r="AD12" s="22">
        <f t="shared" si="1"/>
        <v>45045</v>
      </c>
      <c r="AE12" s="22">
        <f t="shared" si="1"/>
        <v>45046</v>
      </c>
      <c r="AF12" s="22" t="str">
        <f t="shared" si="1"/>
        <v/>
      </c>
      <c r="AG12" s="107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 t="s">
        <v>54</v>
      </c>
      <c r="D13" s="12"/>
      <c r="E13" s="12"/>
      <c r="F13" s="12" t="s">
        <v>53</v>
      </c>
      <c r="G13" s="12"/>
      <c r="H13" s="12"/>
      <c r="I13" s="12" t="s">
        <v>54</v>
      </c>
      <c r="J13" s="12"/>
      <c r="K13" s="12"/>
      <c r="L13" s="12" t="s">
        <v>53</v>
      </c>
      <c r="M13" s="12"/>
      <c r="N13" s="12"/>
      <c r="O13" s="12" t="s">
        <v>54</v>
      </c>
      <c r="P13" s="12"/>
      <c r="Q13" s="12"/>
      <c r="R13" s="12" t="s">
        <v>53</v>
      </c>
      <c r="S13" s="12"/>
      <c r="T13" s="12" t="s">
        <v>54</v>
      </c>
      <c r="U13" s="12"/>
      <c r="V13" s="12"/>
      <c r="W13" s="12" t="s">
        <v>54</v>
      </c>
      <c r="X13" s="12"/>
      <c r="Y13" s="12"/>
      <c r="Z13" s="12" t="s">
        <v>53</v>
      </c>
      <c r="AA13" s="12"/>
      <c r="AB13" s="12" t="s">
        <v>54</v>
      </c>
      <c r="AC13" s="12"/>
      <c r="AD13" s="12"/>
      <c r="AE13" s="12" t="s">
        <v>53</v>
      </c>
      <c r="AF13" s="59"/>
      <c r="AG13" s="26">
        <f t="shared" ref="AG13:AG16" si="2">COUNTIF(B13:AF13,$B$46)*12+COUNTIF(B13:AF13,$B$47)*12+COUNTIF(B13:AF13,$B$49)*8</f>
        <v>132</v>
      </c>
      <c r="AI13" s="60">
        <f>COUNTIF(B13:AF13,"TM")</f>
        <v>6</v>
      </c>
      <c r="AJ13" s="32">
        <f>COUNTIF(B13:AF13,"TT")</f>
        <v>5</v>
      </c>
    </row>
    <row r="14" spans="1:36" x14ac:dyDescent="0.35">
      <c r="A14" s="20" t="s">
        <v>18</v>
      </c>
      <c r="B14" s="12"/>
      <c r="C14" s="12"/>
      <c r="D14" s="12" t="s">
        <v>53</v>
      </c>
      <c r="E14" s="12"/>
      <c r="F14" s="12"/>
      <c r="G14" s="12" t="s">
        <v>54</v>
      </c>
      <c r="H14" s="12"/>
      <c r="I14" s="12"/>
      <c r="J14" s="12" t="s">
        <v>53</v>
      </c>
      <c r="K14" s="12"/>
      <c r="L14" s="12"/>
      <c r="M14" s="12" t="s">
        <v>54</v>
      </c>
      <c r="N14" s="12"/>
      <c r="O14" s="12"/>
      <c r="P14" s="12" t="s">
        <v>53</v>
      </c>
      <c r="Q14" s="12"/>
      <c r="R14" s="12"/>
      <c r="S14" s="12" t="s">
        <v>54</v>
      </c>
      <c r="T14" s="12"/>
      <c r="U14" s="12" t="s">
        <v>53</v>
      </c>
      <c r="V14" s="12"/>
      <c r="W14" s="12"/>
      <c r="X14" s="12" t="s">
        <v>54</v>
      </c>
      <c r="Y14" s="12"/>
      <c r="Z14" s="12"/>
      <c r="AA14" s="12" t="s">
        <v>53</v>
      </c>
      <c r="AB14" s="12"/>
      <c r="AC14" s="12" t="s">
        <v>54</v>
      </c>
      <c r="AD14" s="12"/>
      <c r="AE14" s="12"/>
      <c r="AF14" s="59"/>
      <c r="AG14" s="26">
        <f t="shared" si="2"/>
        <v>120</v>
      </c>
      <c r="AI14" s="60">
        <f t="shared" ref="AI14:AI21" si="3">COUNTIF(B14:AF14,"TM")</f>
        <v>5</v>
      </c>
      <c r="AJ14" s="32">
        <f t="shared" ref="AJ14:AJ21" si="4">COUNTIF(B14:AF14,"TT")</f>
        <v>5</v>
      </c>
    </row>
    <row r="15" spans="1:36" x14ac:dyDescent="0.35">
      <c r="A15" s="20" t="s">
        <v>19</v>
      </c>
      <c r="B15" s="12" t="s">
        <v>54</v>
      </c>
      <c r="C15" s="12"/>
      <c r="D15" s="12"/>
      <c r="E15" s="12" t="s">
        <v>53</v>
      </c>
      <c r="F15" s="12"/>
      <c r="G15" s="12"/>
      <c r="H15" s="12" t="s">
        <v>54</v>
      </c>
      <c r="I15" s="12"/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 t="s">
        <v>53</v>
      </c>
      <c r="T15" s="12"/>
      <c r="U15" s="12"/>
      <c r="V15" s="12" t="s">
        <v>54</v>
      </c>
      <c r="W15" s="12"/>
      <c r="X15" s="12"/>
      <c r="Y15" s="12" t="s">
        <v>53</v>
      </c>
      <c r="Z15" s="12"/>
      <c r="AA15" s="12" t="s">
        <v>54</v>
      </c>
      <c r="AB15" s="12"/>
      <c r="AC15" s="12"/>
      <c r="AD15" s="12" t="s">
        <v>53</v>
      </c>
      <c r="AE15" s="12"/>
      <c r="AF15" s="59"/>
      <c r="AG15" s="26">
        <f t="shared" si="2"/>
        <v>132</v>
      </c>
      <c r="AI15" s="60">
        <f t="shared" si="3"/>
        <v>5</v>
      </c>
      <c r="AJ15" s="32">
        <f t="shared" si="4"/>
        <v>6</v>
      </c>
    </row>
    <row r="16" spans="1:36" x14ac:dyDescent="0.35">
      <c r="A16" s="20" t="s">
        <v>20</v>
      </c>
      <c r="B16" s="12" t="s">
        <v>53</v>
      </c>
      <c r="C16" s="12" t="s">
        <v>105</v>
      </c>
      <c r="D16" s="12"/>
      <c r="E16" s="12" t="s">
        <v>54</v>
      </c>
      <c r="F16" s="12"/>
      <c r="G16" s="12"/>
      <c r="H16" s="12" t="s">
        <v>53</v>
      </c>
      <c r="I16" s="12"/>
      <c r="J16" s="12"/>
      <c r="K16" s="12" t="s">
        <v>54</v>
      </c>
      <c r="L16" s="12"/>
      <c r="M16" s="12"/>
      <c r="N16" s="12" t="s">
        <v>53</v>
      </c>
      <c r="O16" s="12"/>
      <c r="P16" s="12"/>
      <c r="Q16" s="12" t="s">
        <v>54</v>
      </c>
      <c r="R16" s="12"/>
      <c r="S16" s="12"/>
      <c r="T16" s="12" t="s">
        <v>53</v>
      </c>
      <c r="U16" s="12"/>
      <c r="V16" s="12" t="s">
        <v>53</v>
      </c>
      <c r="W16" s="12"/>
      <c r="X16" s="12"/>
      <c r="Y16" s="12" t="s">
        <v>54</v>
      </c>
      <c r="Z16" s="12"/>
      <c r="AA16" s="12"/>
      <c r="AB16" s="12" t="s">
        <v>53</v>
      </c>
      <c r="AC16" s="12"/>
      <c r="AD16" s="12" t="s">
        <v>54</v>
      </c>
      <c r="AE16" s="12"/>
      <c r="AF16" s="59"/>
      <c r="AG16" s="26">
        <f t="shared" si="2"/>
        <v>132</v>
      </c>
      <c r="AI16" s="60">
        <f t="shared" si="3"/>
        <v>5</v>
      </c>
      <c r="AJ16" s="32">
        <f t="shared" si="4"/>
        <v>6</v>
      </c>
    </row>
    <row r="17" spans="1:43" x14ac:dyDescent="0.35">
      <c r="A17" s="20" t="s">
        <v>37</v>
      </c>
      <c r="B17" s="12"/>
      <c r="C17" s="12" t="s">
        <v>53</v>
      </c>
      <c r="D17" s="12"/>
      <c r="E17" s="12"/>
      <c r="F17" s="12" t="s">
        <v>54</v>
      </c>
      <c r="G17" s="12"/>
      <c r="H17" s="12"/>
      <c r="I17" s="12" t="s">
        <v>53</v>
      </c>
      <c r="J17" s="12"/>
      <c r="K17" s="12"/>
      <c r="L17" s="12" t="s">
        <v>54</v>
      </c>
      <c r="M17" s="12"/>
      <c r="N17" s="12"/>
      <c r="O17" s="12" t="s">
        <v>53</v>
      </c>
      <c r="P17" s="12"/>
      <c r="Q17" s="12"/>
      <c r="R17" s="12" t="s">
        <v>54</v>
      </c>
      <c r="S17" s="12"/>
      <c r="T17" s="12"/>
      <c r="U17" s="12" t="s">
        <v>54</v>
      </c>
      <c r="V17" s="12"/>
      <c r="W17" s="12" t="s">
        <v>53</v>
      </c>
      <c r="X17" s="12"/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/>
      <c r="AE17" s="12" t="s">
        <v>54</v>
      </c>
      <c r="AF17" s="59"/>
      <c r="AG17" s="26">
        <f>COUNTIF(B17:AF17,$B$46)*12+COUNTIF(B17:AF17,$B$47)*12+COUNTIF(B17:AF17,$B$49)*8</f>
        <v>148</v>
      </c>
      <c r="AI17" s="60">
        <f t="shared" si="3"/>
        <v>5</v>
      </c>
      <c r="AJ17" s="32">
        <f t="shared" si="4"/>
        <v>4</v>
      </c>
    </row>
    <row r="18" spans="1:43" x14ac:dyDescent="0.35">
      <c r="A18" s="20" t="s">
        <v>22</v>
      </c>
      <c r="B18" s="12"/>
      <c r="C18" s="12"/>
      <c r="D18" s="12" t="s">
        <v>54</v>
      </c>
      <c r="E18" s="12"/>
      <c r="F18" s="12"/>
      <c r="G18" s="12" t="s">
        <v>53</v>
      </c>
      <c r="H18" s="12"/>
      <c r="I18" s="12"/>
      <c r="J18" s="12" t="s">
        <v>54</v>
      </c>
      <c r="K18" s="12"/>
      <c r="L18" s="12"/>
      <c r="M18" s="12" t="s">
        <v>53</v>
      </c>
      <c r="N18" s="12"/>
      <c r="O18" s="12"/>
      <c r="P18" s="12" t="s">
        <v>54</v>
      </c>
      <c r="Q18" s="12"/>
      <c r="R18" s="12" t="s">
        <v>88</v>
      </c>
      <c r="S18" s="12" t="s">
        <v>88</v>
      </c>
      <c r="T18" s="12" t="s">
        <v>88</v>
      </c>
      <c r="U18" s="12" t="s">
        <v>88</v>
      </c>
      <c r="V18" s="12" t="s">
        <v>88</v>
      </c>
      <c r="W18" s="12"/>
      <c r="X18" s="12" t="s">
        <v>53</v>
      </c>
      <c r="Y18" s="12"/>
      <c r="Z18" s="12" t="s">
        <v>54</v>
      </c>
      <c r="AA18" s="12"/>
      <c r="AB18" s="12"/>
      <c r="AC18" s="12" t="s">
        <v>53</v>
      </c>
      <c r="AD18" s="12"/>
      <c r="AE18" s="12"/>
      <c r="AF18" s="59"/>
      <c r="AG18" s="26">
        <f>COUNTIF(B18:AF18,$B$46)*12+COUNTIF(B18:AF18,$B$47)*12+COUNTIF(B18:AF18,$B$49)*8</f>
        <v>136</v>
      </c>
      <c r="AI18" s="60">
        <f t="shared" si="3"/>
        <v>4</v>
      </c>
      <c r="AJ18" s="32">
        <f t="shared" si="4"/>
        <v>4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59"/>
      <c r="AG19" s="26"/>
      <c r="AI19" s="60">
        <f t="shared" si="3"/>
        <v>0</v>
      </c>
      <c r="AJ19" s="32">
        <f t="shared" si="4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59"/>
      <c r="AG20" s="26"/>
      <c r="AI20" s="60">
        <f t="shared" si="3"/>
        <v>0</v>
      </c>
      <c r="AJ20" s="32">
        <f t="shared" si="4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 t="s">
        <v>55</v>
      </c>
      <c r="L21" s="12" t="s">
        <v>55</v>
      </c>
      <c r="M21" s="12" t="s">
        <v>55</v>
      </c>
      <c r="N21" s="12" t="s">
        <v>55</v>
      </c>
      <c r="O21" s="12" t="s">
        <v>55</v>
      </c>
      <c r="P21" s="12"/>
      <c r="Q21" s="12"/>
      <c r="R21" s="12"/>
      <c r="S21" s="12"/>
      <c r="T21" s="12"/>
      <c r="U21" s="12"/>
      <c r="V21" s="12"/>
      <c r="W21" s="12"/>
      <c r="X21" s="12"/>
      <c r="Y21" s="12" t="s">
        <v>71</v>
      </c>
      <c r="Z21" s="12" t="s">
        <v>71</v>
      </c>
      <c r="AA21" s="12" t="s">
        <v>71</v>
      </c>
      <c r="AB21" s="12" t="s">
        <v>71</v>
      </c>
      <c r="AC21" s="12"/>
      <c r="AD21" s="12"/>
      <c r="AE21" s="12"/>
      <c r="AF21" s="59"/>
      <c r="AG21" s="26">
        <f>COUNTIF(B21:AF21,$B$46)*12+COUNTIF(B21:AF21,$B$47)*12+COUNTIF(B21:AF21,$B$49)*6</f>
        <v>0</v>
      </c>
      <c r="AI21" s="60">
        <f t="shared" si="3"/>
        <v>0</v>
      </c>
      <c r="AJ21" s="32">
        <f t="shared" si="4"/>
        <v>0</v>
      </c>
    </row>
    <row r="23" spans="1:43" ht="14.5" hidden="1" customHeight="1" x14ac:dyDescent="0.35">
      <c r="A23" s="101" t="str">
        <f>$B$7</f>
        <v>Abril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5">TEXT(B25,"ddd")</f>
        <v>sá.</v>
      </c>
      <c r="C24" s="21" t="str">
        <f t="shared" si="5"/>
        <v>do.</v>
      </c>
      <c r="D24" s="21" t="str">
        <f t="shared" si="5"/>
        <v>lu.</v>
      </c>
      <c r="E24" s="21" t="str">
        <f t="shared" si="5"/>
        <v>ma.</v>
      </c>
      <c r="F24" s="21" t="str">
        <f t="shared" si="5"/>
        <v>mi.</v>
      </c>
      <c r="G24" s="21" t="str">
        <f t="shared" si="5"/>
        <v>ju.</v>
      </c>
      <c r="H24" s="21" t="str">
        <f t="shared" si="5"/>
        <v>vi.</v>
      </c>
      <c r="I24" s="21" t="str">
        <f t="shared" si="5"/>
        <v>sá.</v>
      </c>
      <c r="J24" s="21" t="str">
        <f t="shared" si="5"/>
        <v>do.</v>
      </c>
      <c r="K24" s="21" t="str">
        <f t="shared" si="5"/>
        <v>lu.</v>
      </c>
      <c r="L24" s="21" t="str">
        <f t="shared" si="5"/>
        <v>ma.</v>
      </c>
      <c r="M24" s="21" t="str">
        <f t="shared" si="5"/>
        <v>mi.</v>
      </c>
      <c r="N24" s="21" t="str">
        <f t="shared" si="5"/>
        <v>ju.</v>
      </c>
      <c r="O24" s="21" t="str">
        <f t="shared" si="5"/>
        <v>vi.</v>
      </c>
      <c r="P24" s="21" t="str">
        <f t="shared" si="5"/>
        <v>sá.</v>
      </c>
      <c r="Q24" s="21" t="str">
        <f t="shared" si="5"/>
        <v>do.</v>
      </c>
      <c r="R24" s="21" t="str">
        <f t="shared" si="5"/>
        <v>lu.</v>
      </c>
      <c r="S24" s="21" t="str">
        <f t="shared" si="5"/>
        <v>ma.</v>
      </c>
      <c r="T24" s="21" t="str">
        <f t="shared" si="5"/>
        <v>mi.</v>
      </c>
      <c r="U24" s="21" t="str">
        <f t="shared" si="5"/>
        <v>ju.</v>
      </c>
      <c r="V24" s="21" t="str">
        <f t="shared" si="5"/>
        <v>vi.</v>
      </c>
      <c r="W24" s="21" t="str">
        <f t="shared" si="5"/>
        <v>sá.</v>
      </c>
      <c r="X24" s="21" t="str">
        <f t="shared" si="5"/>
        <v>do.</v>
      </c>
      <c r="Y24" s="21" t="str">
        <f t="shared" si="5"/>
        <v>lu.</v>
      </c>
      <c r="Z24" s="21" t="str">
        <f t="shared" si="5"/>
        <v>ma.</v>
      </c>
      <c r="AA24" s="21" t="str">
        <f t="shared" si="5"/>
        <v>mi.</v>
      </c>
      <c r="AB24" s="21" t="str">
        <f t="shared" si="5"/>
        <v>ju.</v>
      </c>
      <c r="AC24" s="21" t="str">
        <f t="shared" si="5"/>
        <v>vi.</v>
      </c>
      <c r="AD24" s="21" t="str">
        <f t="shared" si="5"/>
        <v>sá.</v>
      </c>
      <c r="AE24" s="21" t="str">
        <f t="shared" si="5"/>
        <v>do.</v>
      </c>
      <c r="AF24" s="21" t="str">
        <f t="shared" si="5"/>
        <v/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45017</v>
      </c>
      <c r="C25" s="22">
        <f t="shared" ref="C25:AF25" si="6">IF(B25&lt;$H$8,B25+1,"")</f>
        <v>45018</v>
      </c>
      <c r="D25" s="22">
        <f t="shared" si="6"/>
        <v>45019</v>
      </c>
      <c r="E25" s="22">
        <f t="shared" si="6"/>
        <v>45020</v>
      </c>
      <c r="F25" s="22">
        <f t="shared" si="6"/>
        <v>45021</v>
      </c>
      <c r="G25" s="22">
        <f t="shared" si="6"/>
        <v>45022</v>
      </c>
      <c r="H25" s="22">
        <f t="shared" si="6"/>
        <v>45023</v>
      </c>
      <c r="I25" s="22">
        <f t="shared" si="6"/>
        <v>45024</v>
      </c>
      <c r="J25" s="22">
        <f t="shared" si="6"/>
        <v>45025</v>
      </c>
      <c r="K25" s="22">
        <f t="shared" si="6"/>
        <v>45026</v>
      </c>
      <c r="L25" s="22">
        <f t="shared" si="6"/>
        <v>45027</v>
      </c>
      <c r="M25" s="22">
        <f t="shared" si="6"/>
        <v>45028</v>
      </c>
      <c r="N25" s="22">
        <f t="shared" si="6"/>
        <v>45029</v>
      </c>
      <c r="O25" s="22">
        <f t="shared" si="6"/>
        <v>45030</v>
      </c>
      <c r="P25" s="22">
        <f t="shared" si="6"/>
        <v>45031</v>
      </c>
      <c r="Q25" s="22">
        <f t="shared" si="6"/>
        <v>45032</v>
      </c>
      <c r="R25" s="22">
        <f t="shared" si="6"/>
        <v>45033</v>
      </c>
      <c r="S25" s="22">
        <f t="shared" si="6"/>
        <v>45034</v>
      </c>
      <c r="T25" s="22">
        <f t="shared" si="6"/>
        <v>45035</v>
      </c>
      <c r="U25" s="22">
        <f t="shared" si="6"/>
        <v>45036</v>
      </c>
      <c r="V25" s="22">
        <f t="shared" si="6"/>
        <v>45037</v>
      </c>
      <c r="W25" s="22">
        <f t="shared" si="6"/>
        <v>45038</v>
      </c>
      <c r="X25" s="22">
        <f t="shared" si="6"/>
        <v>45039</v>
      </c>
      <c r="Y25" s="22">
        <f t="shared" si="6"/>
        <v>45040</v>
      </c>
      <c r="Z25" s="22">
        <f t="shared" si="6"/>
        <v>45041</v>
      </c>
      <c r="AA25" s="22">
        <f t="shared" si="6"/>
        <v>45042</v>
      </c>
      <c r="AB25" s="22">
        <f t="shared" si="6"/>
        <v>45043</v>
      </c>
      <c r="AC25" s="22">
        <f t="shared" si="6"/>
        <v>45044</v>
      </c>
      <c r="AD25" s="22">
        <f t="shared" si="6"/>
        <v>45045</v>
      </c>
      <c r="AE25" s="22">
        <f t="shared" si="6"/>
        <v>45046</v>
      </c>
      <c r="AF25" s="22" t="str">
        <f t="shared" si="6"/>
        <v/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7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7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7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7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7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7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7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Abril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8">TEXT(B37,"ddd")</f>
        <v>sá.</v>
      </c>
      <c r="C36" s="21" t="str">
        <f t="shared" si="8"/>
        <v>do.</v>
      </c>
      <c r="D36" s="21" t="str">
        <f t="shared" si="8"/>
        <v>lu.</v>
      </c>
      <c r="E36" s="21" t="str">
        <f t="shared" si="8"/>
        <v>ma.</v>
      </c>
      <c r="F36" s="21" t="str">
        <f t="shared" si="8"/>
        <v>mi.</v>
      </c>
      <c r="G36" s="21" t="str">
        <f t="shared" si="8"/>
        <v>ju.</v>
      </c>
      <c r="H36" s="21" t="str">
        <f t="shared" si="8"/>
        <v>vi.</v>
      </c>
      <c r="I36" s="21" t="str">
        <f t="shared" si="8"/>
        <v>sá.</v>
      </c>
      <c r="J36" s="21" t="str">
        <f t="shared" si="8"/>
        <v>do.</v>
      </c>
      <c r="K36" s="21" t="str">
        <f t="shared" si="8"/>
        <v>lu.</v>
      </c>
      <c r="L36" s="21" t="str">
        <f t="shared" si="8"/>
        <v>ma.</v>
      </c>
      <c r="M36" s="21" t="str">
        <f t="shared" si="8"/>
        <v>mi.</v>
      </c>
      <c r="N36" s="21" t="str">
        <f t="shared" si="8"/>
        <v>ju.</v>
      </c>
      <c r="O36" s="21" t="str">
        <f t="shared" si="8"/>
        <v>vi.</v>
      </c>
      <c r="P36" s="21" t="str">
        <f t="shared" si="8"/>
        <v>sá.</v>
      </c>
      <c r="Q36" s="21" t="str">
        <f t="shared" si="8"/>
        <v>do.</v>
      </c>
      <c r="R36" s="21" t="str">
        <f t="shared" si="8"/>
        <v>lu.</v>
      </c>
      <c r="S36" s="21" t="str">
        <f t="shared" si="8"/>
        <v>ma.</v>
      </c>
      <c r="T36" s="21" t="str">
        <f t="shared" si="8"/>
        <v>mi.</v>
      </c>
      <c r="U36" s="21" t="str">
        <f t="shared" si="8"/>
        <v>ju.</v>
      </c>
      <c r="V36" s="21" t="str">
        <f t="shared" si="8"/>
        <v>vi.</v>
      </c>
      <c r="W36" s="21" t="str">
        <f t="shared" si="8"/>
        <v>sá.</v>
      </c>
      <c r="X36" s="21" t="str">
        <f t="shared" si="8"/>
        <v>do.</v>
      </c>
      <c r="Y36" s="21" t="str">
        <f t="shared" si="8"/>
        <v>lu.</v>
      </c>
      <c r="Z36" s="21" t="str">
        <f t="shared" si="8"/>
        <v>ma.</v>
      </c>
      <c r="AA36" s="21" t="str">
        <f t="shared" si="8"/>
        <v>mi.</v>
      </c>
      <c r="AB36" s="21" t="str">
        <f t="shared" si="8"/>
        <v>ju.</v>
      </c>
      <c r="AC36" s="21" t="str">
        <f t="shared" si="8"/>
        <v>vi.</v>
      </c>
      <c r="AD36" s="21" t="str">
        <f t="shared" si="8"/>
        <v>sá.</v>
      </c>
      <c r="AE36" s="21" t="str">
        <f t="shared" si="8"/>
        <v>do.</v>
      </c>
      <c r="AF36" s="21" t="str">
        <f t="shared" si="8"/>
        <v/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45017</v>
      </c>
      <c r="C37" s="22">
        <f t="shared" ref="C37:AF37" si="9">IF(B37&lt;$H$8,B37+1,"")</f>
        <v>45018</v>
      </c>
      <c r="D37" s="22">
        <f t="shared" si="9"/>
        <v>45019</v>
      </c>
      <c r="E37" s="22">
        <f t="shared" si="9"/>
        <v>45020</v>
      </c>
      <c r="F37" s="22">
        <f t="shared" si="9"/>
        <v>45021</v>
      </c>
      <c r="G37" s="22">
        <f t="shared" si="9"/>
        <v>45022</v>
      </c>
      <c r="H37" s="22">
        <f t="shared" si="9"/>
        <v>45023</v>
      </c>
      <c r="I37" s="22">
        <f t="shared" si="9"/>
        <v>45024</v>
      </c>
      <c r="J37" s="22">
        <f t="shared" si="9"/>
        <v>45025</v>
      </c>
      <c r="K37" s="22">
        <f t="shared" si="9"/>
        <v>45026</v>
      </c>
      <c r="L37" s="22">
        <f t="shared" si="9"/>
        <v>45027</v>
      </c>
      <c r="M37" s="22">
        <f t="shared" si="9"/>
        <v>45028</v>
      </c>
      <c r="N37" s="22">
        <f t="shared" si="9"/>
        <v>45029</v>
      </c>
      <c r="O37" s="22">
        <f t="shared" si="9"/>
        <v>45030</v>
      </c>
      <c r="P37" s="22">
        <f t="shared" si="9"/>
        <v>45031</v>
      </c>
      <c r="Q37" s="22">
        <f t="shared" si="9"/>
        <v>45032</v>
      </c>
      <c r="R37" s="22">
        <f t="shared" si="9"/>
        <v>45033</v>
      </c>
      <c r="S37" s="22">
        <f t="shared" si="9"/>
        <v>45034</v>
      </c>
      <c r="T37" s="22">
        <f t="shared" si="9"/>
        <v>45035</v>
      </c>
      <c r="U37" s="22">
        <f t="shared" si="9"/>
        <v>45036</v>
      </c>
      <c r="V37" s="22">
        <f t="shared" si="9"/>
        <v>45037</v>
      </c>
      <c r="W37" s="22">
        <f t="shared" si="9"/>
        <v>45038</v>
      </c>
      <c r="X37" s="22">
        <f t="shared" si="9"/>
        <v>45039</v>
      </c>
      <c r="Y37" s="22">
        <f t="shared" si="9"/>
        <v>45040</v>
      </c>
      <c r="Z37" s="22">
        <f t="shared" si="9"/>
        <v>45041</v>
      </c>
      <c r="AA37" s="22">
        <f t="shared" si="9"/>
        <v>45042</v>
      </c>
      <c r="AB37" s="22">
        <f t="shared" si="9"/>
        <v>45043</v>
      </c>
      <c r="AC37" s="22">
        <f t="shared" si="9"/>
        <v>45044</v>
      </c>
      <c r="AD37" s="22">
        <f t="shared" si="9"/>
        <v>45045</v>
      </c>
      <c r="AE37" s="22">
        <f t="shared" si="9"/>
        <v>45046</v>
      </c>
      <c r="AF37" s="22" t="str">
        <f t="shared" si="9"/>
        <v/>
      </c>
      <c r="AG37" s="107"/>
      <c r="AI37" s="62" t="s">
        <v>54</v>
      </c>
      <c r="AJ37" s="61" t="s">
        <v>53</v>
      </c>
    </row>
    <row r="38" spans="1:43" x14ac:dyDescent="0.35">
      <c r="A38" s="20" t="s">
        <v>24</v>
      </c>
      <c r="B38" s="12" t="s">
        <v>53</v>
      </c>
      <c r="C38" s="12"/>
      <c r="D38" s="12"/>
      <c r="E38" s="12" t="s">
        <v>54</v>
      </c>
      <c r="F38" s="12"/>
      <c r="G38" s="12"/>
      <c r="H38" s="12" t="s">
        <v>53</v>
      </c>
      <c r="I38" s="12"/>
      <c r="J38" s="12" t="s">
        <v>53</v>
      </c>
      <c r="K38" s="12"/>
      <c r="L38" s="12"/>
      <c r="M38" s="12" t="s">
        <v>54</v>
      </c>
      <c r="N38" s="12"/>
      <c r="O38" s="12" t="s">
        <v>53</v>
      </c>
      <c r="P38" s="12"/>
      <c r="Q38" s="12"/>
      <c r="R38" s="12" t="s">
        <v>54</v>
      </c>
      <c r="S38" s="12"/>
      <c r="T38" s="12"/>
      <c r="U38" s="12" t="s">
        <v>53</v>
      </c>
      <c r="V38" s="12"/>
      <c r="W38" s="12"/>
      <c r="X38" s="12" t="s">
        <v>54</v>
      </c>
      <c r="Y38" s="12"/>
      <c r="Z38" s="12"/>
      <c r="AA38" s="12" t="s">
        <v>53</v>
      </c>
      <c r="AB38" s="12"/>
      <c r="AC38" s="12"/>
      <c r="AD38" s="12" t="s">
        <v>54</v>
      </c>
      <c r="AE38" s="12"/>
      <c r="AF38" s="59"/>
      <c r="AG38" s="26">
        <f>COUNTIF(B38:AF38,$B$46)*12+COUNTIF(B38:AF38,$B$47)*12+COUNTIF(B38:AF38,$B$49)*8</f>
        <v>132</v>
      </c>
      <c r="AI38" s="60">
        <f>COUNTIF(B38:AF38,"TM")</f>
        <v>5</v>
      </c>
      <c r="AJ38" s="32">
        <f>COUNTIF(B38:AF38,"TT")</f>
        <v>6</v>
      </c>
    </row>
    <row r="39" spans="1:43" x14ac:dyDescent="0.35">
      <c r="A39" s="20" t="s">
        <v>25</v>
      </c>
      <c r="B39" s="12"/>
      <c r="C39" s="12" t="s">
        <v>53</v>
      </c>
      <c r="D39" s="12"/>
      <c r="E39" s="12" t="s">
        <v>55</v>
      </c>
      <c r="F39" s="12" t="s">
        <v>55</v>
      </c>
      <c r="G39" s="12" t="s">
        <v>55</v>
      </c>
      <c r="H39" s="12" t="s">
        <v>55</v>
      </c>
      <c r="I39" s="12" t="s">
        <v>55</v>
      </c>
      <c r="J39" s="12" t="s">
        <v>55</v>
      </c>
      <c r="K39" s="12" t="s">
        <v>55</v>
      </c>
      <c r="L39" s="12" t="s">
        <v>54</v>
      </c>
      <c r="M39" s="12"/>
      <c r="N39" s="12" t="s">
        <v>53</v>
      </c>
      <c r="O39" s="12"/>
      <c r="P39" s="12"/>
      <c r="Q39" s="12" t="s">
        <v>54</v>
      </c>
      <c r="R39" s="12"/>
      <c r="S39" s="12"/>
      <c r="T39" s="12" t="s">
        <v>53</v>
      </c>
      <c r="U39" s="12"/>
      <c r="V39" s="12"/>
      <c r="W39" s="12" t="s">
        <v>54</v>
      </c>
      <c r="X39" s="12"/>
      <c r="Y39" s="12"/>
      <c r="Z39" s="12" t="s">
        <v>53</v>
      </c>
      <c r="AA39" s="12"/>
      <c r="AB39" s="12"/>
      <c r="AC39" s="12" t="s">
        <v>54</v>
      </c>
      <c r="AD39" s="12"/>
      <c r="AE39" s="12"/>
      <c r="AF39" s="59"/>
      <c r="AG39" s="26">
        <f t="shared" ref="AG39:AG43" si="10">COUNTIF(B39:AF39,$B$46)*12+COUNTIF(B39:AF39,$B$47)*12+COUNTIF(B39:AF39,$B$49)*8</f>
        <v>96</v>
      </c>
      <c r="AI39" s="60">
        <f t="shared" ref="AI39:AI43" si="11">COUNTIF(B39:AF39,"TM")</f>
        <v>4</v>
      </c>
      <c r="AJ39" s="32">
        <f t="shared" ref="AJ39:AJ43" si="12">COUNTIF(B39:AF39,"TT")</f>
        <v>4</v>
      </c>
    </row>
    <row r="40" spans="1:43" x14ac:dyDescent="0.35">
      <c r="A40" s="20" t="s">
        <v>26</v>
      </c>
      <c r="B40" s="12"/>
      <c r="C40" s="12"/>
      <c r="D40" s="12" t="s">
        <v>54</v>
      </c>
      <c r="E40" s="12"/>
      <c r="F40" s="12"/>
      <c r="G40" s="12" t="s">
        <v>53</v>
      </c>
      <c r="H40" s="12"/>
      <c r="I40" s="12"/>
      <c r="J40" s="12" t="s">
        <v>54</v>
      </c>
      <c r="K40" s="12"/>
      <c r="L40" s="12" t="s">
        <v>53</v>
      </c>
      <c r="M40" s="12"/>
      <c r="N40" s="12"/>
      <c r="O40" s="12" t="s">
        <v>54</v>
      </c>
      <c r="P40" s="12"/>
      <c r="Q40" s="12"/>
      <c r="R40" s="12" t="s">
        <v>53</v>
      </c>
      <c r="S40" s="12"/>
      <c r="T40" s="12"/>
      <c r="U40" s="12" t="s">
        <v>54</v>
      </c>
      <c r="V40" s="12"/>
      <c r="W40" s="12"/>
      <c r="X40" s="12" t="s">
        <v>53</v>
      </c>
      <c r="Y40" s="12"/>
      <c r="Z40" s="12"/>
      <c r="AA40" s="12" t="s">
        <v>54</v>
      </c>
      <c r="AB40" s="12"/>
      <c r="AC40" s="12"/>
      <c r="AD40" s="12" t="s">
        <v>53</v>
      </c>
      <c r="AE40" s="12"/>
      <c r="AF40" s="59"/>
      <c r="AG40" s="26">
        <f t="shared" si="10"/>
        <v>120</v>
      </c>
      <c r="AI40" s="60">
        <f t="shared" si="11"/>
        <v>5</v>
      </c>
      <c r="AJ40" s="32">
        <f t="shared" si="12"/>
        <v>5</v>
      </c>
    </row>
    <row r="41" spans="1:43" x14ac:dyDescent="0.35">
      <c r="A41" s="20" t="s">
        <v>27</v>
      </c>
      <c r="B41" s="12"/>
      <c r="C41" s="12" t="s">
        <v>54</v>
      </c>
      <c r="D41" s="12"/>
      <c r="E41" s="12"/>
      <c r="F41" s="12" t="s">
        <v>53</v>
      </c>
      <c r="G41" s="12"/>
      <c r="H41" s="12"/>
      <c r="I41" s="12" t="s">
        <v>54</v>
      </c>
      <c r="J41" s="12"/>
      <c r="K41" s="12" t="s">
        <v>88</v>
      </c>
      <c r="L41" s="12" t="s">
        <v>88</v>
      </c>
      <c r="M41" s="12" t="s">
        <v>88</v>
      </c>
      <c r="N41" s="12" t="s">
        <v>88</v>
      </c>
      <c r="O41" s="12" t="s">
        <v>88</v>
      </c>
      <c r="P41" s="12"/>
      <c r="Q41" s="12" t="s">
        <v>53</v>
      </c>
      <c r="R41" s="12"/>
      <c r="S41" s="12"/>
      <c r="T41" s="12" t="s">
        <v>54</v>
      </c>
      <c r="U41" s="12"/>
      <c r="V41" s="12"/>
      <c r="W41" s="12" t="s">
        <v>53</v>
      </c>
      <c r="X41" s="12"/>
      <c r="Y41" s="12"/>
      <c r="Z41" s="12" t="s">
        <v>54</v>
      </c>
      <c r="AA41" s="12"/>
      <c r="AB41" s="12"/>
      <c r="AC41" s="12" t="s">
        <v>53</v>
      </c>
      <c r="AD41" s="12"/>
      <c r="AE41" s="12"/>
      <c r="AF41" s="59"/>
      <c r="AG41" s="26">
        <f t="shared" si="10"/>
        <v>136</v>
      </c>
      <c r="AI41" s="60">
        <f t="shared" si="11"/>
        <v>4</v>
      </c>
      <c r="AJ41" s="32">
        <f t="shared" si="12"/>
        <v>4</v>
      </c>
    </row>
    <row r="42" spans="1:43" x14ac:dyDescent="0.35">
      <c r="A42" s="20" t="s">
        <v>74</v>
      </c>
      <c r="B42" s="12" t="s">
        <v>54</v>
      </c>
      <c r="C42" s="12"/>
      <c r="D42" s="12"/>
      <c r="E42" s="12" t="s">
        <v>53</v>
      </c>
      <c r="F42" s="12"/>
      <c r="G42" s="12"/>
      <c r="H42" s="12" t="s">
        <v>54</v>
      </c>
      <c r="I42" s="12"/>
      <c r="J42" s="12"/>
      <c r="K42" s="12" t="s">
        <v>53</v>
      </c>
      <c r="L42" s="12"/>
      <c r="M42" s="12"/>
      <c r="N42" s="12" t="s">
        <v>54</v>
      </c>
      <c r="O42" s="12"/>
      <c r="P42" s="12" t="s">
        <v>53</v>
      </c>
      <c r="Q42" s="12"/>
      <c r="R42" s="12"/>
      <c r="S42" s="12" t="s">
        <v>54</v>
      </c>
      <c r="T42" s="12"/>
      <c r="U42" s="12"/>
      <c r="V42" s="12" t="s">
        <v>53</v>
      </c>
      <c r="W42" s="12"/>
      <c r="X42" s="12"/>
      <c r="Y42" s="12" t="s">
        <v>54</v>
      </c>
      <c r="Z42" s="12"/>
      <c r="AA42" s="12"/>
      <c r="AB42" s="12" t="s">
        <v>53</v>
      </c>
      <c r="AC42" s="12"/>
      <c r="AD42" s="12"/>
      <c r="AE42" s="12" t="s">
        <v>54</v>
      </c>
      <c r="AF42" s="59"/>
      <c r="AG42" s="26">
        <f t="shared" si="10"/>
        <v>132</v>
      </c>
      <c r="AI42" s="60">
        <f t="shared" si="11"/>
        <v>6</v>
      </c>
      <c r="AJ42" s="32">
        <f t="shared" si="12"/>
        <v>5</v>
      </c>
    </row>
    <row r="43" spans="1:43" x14ac:dyDescent="0.35">
      <c r="A43" s="20" t="s">
        <v>17</v>
      </c>
      <c r="B43" s="12"/>
      <c r="C43" s="12"/>
      <c r="D43" s="12" t="s">
        <v>53</v>
      </c>
      <c r="E43" s="12"/>
      <c r="F43" s="12" t="s">
        <v>54</v>
      </c>
      <c r="G43" s="12"/>
      <c r="H43" s="12"/>
      <c r="I43" s="12" t="s">
        <v>53</v>
      </c>
      <c r="J43" s="12"/>
      <c r="K43" s="12" t="s">
        <v>54</v>
      </c>
      <c r="L43" s="12"/>
      <c r="M43" s="12" t="s">
        <v>53</v>
      </c>
      <c r="N43" s="12"/>
      <c r="O43" s="12"/>
      <c r="P43" s="12" t="s">
        <v>54</v>
      </c>
      <c r="Q43" s="12"/>
      <c r="R43" s="12"/>
      <c r="S43" s="12" t="s">
        <v>53</v>
      </c>
      <c r="T43" s="12"/>
      <c r="U43" s="12"/>
      <c r="V43" s="12" t="s">
        <v>54</v>
      </c>
      <c r="W43" s="12"/>
      <c r="X43" s="12"/>
      <c r="Y43" s="12" t="s">
        <v>53</v>
      </c>
      <c r="Z43" s="12"/>
      <c r="AA43" s="12"/>
      <c r="AB43" s="12" t="s">
        <v>54</v>
      </c>
      <c r="AC43" s="12"/>
      <c r="AD43" s="12"/>
      <c r="AE43" s="12" t="s">
        <v>53</v>
      </c>
      <c r="AF43" s="59"/>
      <c r="AG43" s="26">
        <f t="shared" si="10"/>
        <v>132</v>
      </c>
      <c r="AI43" s="74">
        <f t="shared" si="11"/>
        <v>5</v>
      </c>
      <c r="AJ43" s="75">
        <f t="shared" si="12"/>
        <v>6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 t="s">
        <v>71</v>
      </c>
      <c r="Z44" s="12" t="s">
        <v>71</v>
      </c>
      <c r="AA44" s="12" t="s">
        <v>71</v>
      </c>
      <c r="AB44" s="12" t="s">
        <v>71</v>
      </c>
      <c r="AC44" s="12"/>
      <c r="AD44" s="12"/>
      <c r="AE44" s="12"/>
      <c r="AF44" s="59"/>
      <c r="AG44" s="26">
        <f>COUNTIF(B44:AF44,$B$46)*12+COUNTIF(B44:AF44,$B$47)*12+COUNTIF(B44:AF44,$B$49)*6</f>
        <v>0</v>
      </c>
      <c r="AI44" s="60"/>
      <c r="AJ44" s="32"/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I45" s="2"/>
      <c r="AJ45" s="67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127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 t="s">
        <v>25</v>
      </c>
      <c r="B66" s="117"/>
      <c r="C66" s="118">
        <v>45020</v>
      </c>
      <c r="D66" s="119"/>
      <c r="E66" s="120"/>
      <c r="F66" s="118">
        <v>45027</v>
      </c>
      <c r="G66" s="121"/>
      <c r="H66" s="122"/>
      <c r="I66" s="159">
        <f t="shared" ref="I66:I67" si="13">F66-C66</f>
        <v>7</v>
      </c>
      <c r="J66" s="160"/>
      <c r="K66" s="160"/>
      <c r="L66" s="160"/>
      <c r="M66" s="160"/>
      <c r="N66" s="160"/>
      <c r="O66" s="124"/>
      <c r="P66" s="124"/>
      <c r="Q66" s="124"/>
      <c r="R66" s="124"/>
      <c r="S66" s="124"/>
      <c r="T66" s="124"/>
    </row>
    <row r="67" spans="1:20" x14ac:dyDescent="0.35">
      <c r="A67" s="132" t="s">
        <v>16</v>
      </c>
      <c r="B67" s="117"/>
      <c r="C67" s="118">
        <v>45026</v>
      </c>
      <c r="D67" s="119"/>
      <c r="E67" s="120"/>
      <c r="F67" s="118">
        <v>45031</v>
      </c>
      <c r="G67" s="121"/>
      <c r="H67" s="122"/>
      <c r="I67" s="159">
        <f t="shared" si="13"/>
        <v>5</v>
      </c>
      <c r="J67" s="160"/>
      <c r="K67" s="160"/>
      <c r="L67" s="160"/>
      <c r="M67" s="160"/>
      <c r="N67" s="160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3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C59:E59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AI36:AJ36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C8:F8"/>
    <mergeCell ref="H8:K8"/>
  </mergeCells>
  <conditionalFormatting sqref="B11:AF21 B24:AF34 B36:AF45">
    <cfRule type="expression" dxfId="162" priority="14">
      <formula>B$11="dom"</formula>
    </cfRule>
    <cfRule type="expression" dxfId="161" priority="15">
      <formula>B$11="sáb"</formula>
    </cfRule>
  </conditionalFormatting>
  <conditionalFormatting sqref="B13:AF21 B26:AF34 B38:AF45">
    <cfRule type="cellIs" dxfId="160" priority="8" operator="equal">
      <formula>$H$48</formula>
    </cfRule>
    <cfRule type="cellIs" dxfId="159" priority="9" operator="equal">
      <formula>$H$47</formula>
    </cfRule>
    <cfRule type="cellIs" dxfId="158" priority="10" operator="equal">
      <formula>$H$46</formula>
    </cfRule>
    <cfRule type="cellIs" dxfId="157" priority="11" operator="equal">
      <formula>$B$48</formula>
    </cfRule>
    <cfRule type="cellIs" dxfId="156" priority="12" operator="equal">
      <formula>$B$47</formula>
    </cfRule>
    <cfRule type="cellIs" dxfId="155" priority="13" operator="equal">
      <formula>$B$46</formula>
    </cfRule>
  </conditionalFormatting>
  <conditionalFormatting sqref="B13:AG33 B35:AG44">
    <cfRule type="cellIs" dxfId="154" priority="16" operator="equal">
      <formula>$B$49</formula>
    </cfRule>
  </conditionalFormatting>
  <conditionalFormatting sqref="H47">
    <cfRule type="cellIs" dxfId="153" priority="1" operator="equal">
      <formula>$H$47</formula>
    </cfRule>
    <cfRule type="cellIs" dxfId="152" priority="2" operator="equal">
      <formula>$H$46</formula>
    </cfRule>
    <cfRule type="cellIs" dxfId="151" priority="3" operator="equal">
      <formula>$B$48</formula>
    </cfRule>
    <cfRule type="cellIs" dxfId="150" priority="4" operator="equal">
      <formula>$B$47</formula>
    </cfRule>
    <cfRule type="cellIs" dxfId="149" priority="5" operator="equal">
      <formula>$B$46</formula>
    </cfRule>
    <cfRule type="expression" dxfId="148" priority="6">
      <formula>H$11="dom"</formula>
    </cfRule>
    <cfRule type="expression" dxfId="147" priority="7">
      <formula>H$11="sáb"</formula>
    </cfRule>
  </conditionalFormatting>
  <dataValidations count="2">
    <dataValidation type="list" allowBlank="1" showInputMessage="1" showErrorMessage="1" sqref="H7:I7" xr:uid="{129F3439-4BC1-4031-A4AF-9969D9635EC5}">
      <formula1>Año</formula1>
    </dataValidation>
    <dataValidation type="list" allowBlank="1" showInputMessage="1" showErrorMessage="1" sqref="B7:E7" xr:uid="{99F635FA-C4D4-4787-BCD3-901E3451FA16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3C3C-93C6-4B61-81A6-9B9DD88FD254}">
  <sheetPr>
    <pageSetUpPr fitToPage="1"/>
  </sheetPr>
  <dimension ref="A2:AQ82"/>
  <sheetViews>
    <sheetView showGridLines="0" topLeftCell="A16" zoomScaleNormal="100" workbookViewId="0">
      <selection activeCell="S46" sqref="S46:AA50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7" customWidth="1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128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45047</v>
      </c>
      <c r="D8" s="99"/>
      <c r="E8" s="99"/>
      <c r="F8" s="99"/>
      <c r="G8" s="9" t="s">
        <v>49</v>
      </c>
      <c r="H8" s="100">
        <f>EOMONTH(C8,0)</f>
        <v>45077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Mayo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lu.</v>
      </c>
      <c r="C11" s="21" t="str">
        <f t="shared" si="0"/>
        <v>ma.</v>
      </c>
      <c r="D11" s="21" t="str">
        <f t="shared" si="0"/>
        <v>mi.</v>
      </c>
      <c r="E11" s="21" t="str">
        <f t="shared" si="0"/>
        <v>ju.</v>
      </c>
      <c r="F11" s="21" t="str">
        <f t="shared" si="0"/>
        <v>vi.</v>
      </c>
      <c r="G11" s="21" t="str">
        <f t="shared" si="0"/>
        <v>sá.</v>
      </c>
      <c r="H11" s="21" t="str">
        <f t="shared" si="0"/>
        <v>do.</v>
      </c>
      <c r="I11" s="21" t="str">
        <f t="shared" si="0"/>
        <v>lu.</v>
      </c>
      <c r="J11" s="21" t="str">
        <f t="shared" si="0"/>
        <v>ma.</v>
      </c>
      <c r="K11" s="21" t="str">
        <f t="shared" si="0"/>
        <v>mi.</v>
      </c>
      <c r="L11" s="21" t="str">
        <f t="shared" si="0"/>
        <v>ju.</v>
      </c>
      <c r="M11" s="21" t="str">
        <f t="shared" si="0"/>
        <v>vi.</v>
      </c>
      <c r="N11" s="21" t="str">
        <f t="shared" si="0"/>
        <v>sá.</v>
      </c>
      <c r="O11" s="21" t="str">
        <f t="shared" si="0"/>
        <v>do.</v>
      </c>
      <c r="P11" s="21" t="str">
        <f t="shared" si="0"/>
        <v>lu.</v>
      </c>
      <c r="Q11" s="21" t="str">
        <f t="shared" si="0"/>
        <v>ma.</v>
      </c>
      <c r="R11" s="21" t="str">
        <f t="shared" si="0"/>
        <v>mi.</v>
      </c>
      <c r="S11" s="21" t="str">
        <f t="shared" si="0"/>
        <v>ju.</v>
      </c>
      <c r="T11" s="21" t="str">
        <f t="shared" si="0"/>
        <v>vi.</v>
      </c>
      <c r="U11" s="21" t="str">
        <f t="shared" si="0"/>
        <v>sá.</v>
      </c>
      <c r="V11" s="21" t="str">
        <f t="shared" si="0"/>
        <v>do.</v>
      </c>
      <c r="W11" s="21" t="str">
        <f t="shared" si="0"/>
        <v>lu.</v>
      </c>
      <c r="X11" s="21" t="str">
        <f t="shared" si="0"/>
        <v>ma.</v>
      </c>
      <c r="Y11" s="21" t="str">
        <f t="shared" si="0"/>
        <v>mi.</v>
      </c>
      <c r="Z11" s="21" t="str">
        <f t="shared" si="0"/>
        <v>ju.</v>
      </c>
      <c r="AA11" s="21" t="str">
        <f t="shared" si="0"/>
        <v>vi.</v>
      </c>
      <c r="AB11" s="21" t="str">
        <f t="shared" si="0"/>
        <v>sá.</v>
      </c>
      <c r="AC11" s="21" t="str">
        <f t="shared" si="0"/>
        <v>do.</v>
      </c>
      <c r="AD11" s="21" t="str">
        <f t="shared" si="0"/>
        <v>lu.</v>
      </c>
      <c r="AE11" s="21" t="str">
        <f t="shared" si="0"/>
        <v>ma.</v>
      </c>
      <c r="AF11" s="21" t="str">
        <f t="shared" si="0"/>
        <v>mi.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45047</v>
      </c>
      <c r="C12" s="22">
        <f t="shared" ref="C12:AF12" si="1">IF(B12&lt;$H$8,B12+1,"")</f>
        <v>45048</v>
      </c>
      <c r="D12" s="22">
        <f t="shared" si="1"/>
        <v>45049</v>
      </c>
      <c r="E12" s="22">
        <f t="shared" si="1"/>
        <v>45050</v>
      </c>
      <c r="F12" s="22">
        <f t="shared" si="1"/>
        <v>45051</v>
      </c>
      <c r="G12" s="22">
        <f t="shared" si="1"/>
        <v>45052</v>
      </c>
      <c r="H12" s="22">
        <f t="shared" si="1"/>
        <v>45053</v>
      </c>
      <c r="I12" s="22">
        <f t="shared" si="1"/>
        <v>45054</v>
      </c>
      <c r="J12" s="22">
        <f t="shared" si="1"/>
        <v>45055</v>
      </c>
      <c r="K12" s="22">
        <f t="shared" si="1"/>
        <v>45056</v>
      </c>
      <c r="L12" s="22">
        <f t="shared" si="1"/>
        <v>45057</v>
      </c>
      <c r="M12" s="22">
        <f t="shared" si="1"/>
        <v>45058</v>
      </c>
      <c r="N12" s="22">
        <f t="shared" si="1"/>
        <v>45059</v>
      </c>
      <c r="O12" s="22">
        <f t="shared" si="1"/>
        <v>45060</v>
      </c>
      <c r="P12" s="22">
        <f t="shared" si="1"/>
        <v>45061</v>
      </c>
      <c r="Q12" s="22">
        <f t="shared" si="1"/>
        <v>45062</v>
      </c>
      <c r="R12" s="22">
        <f t="shared" si="1"/>
        <v>45063</v>
      </c>
      <c r="S12" s="22">
        <f t="shared" si="1"/>
        <v>45064</v>
      </c>
      <c r="T12" s="22">
        <f t="shared" si="1"/>
        <v>45065</v>
      </c>
      <c r="U12" s="22">
        <f t="shared" si="1"/>
        <v>45066</v>
      </c>
      <c r="V12" s="22">
        <f t="shared" si="1"/>
        <v>45067</v>
      </c>
      <c r="W12" s="22">
        <f t="shared" si="1"/>
        <v>45068</v>
      </c>
      <c r="X12" s="22">
        <f t="shared" si="1"/>
        <v>45069</v>
      </c>
      <c r="Y12" s="22">
        <f t="shared" si="1"/>
        <v>45070</v>
      </c>
      <c r="Z12" s="22">
        <f t="shared" si="1"/>
        <v>45071</v>
      </c>
      <c r="AA12" s="22">
        <f t="shared" si="1"/>
        <v>45072</v>
      </c>
      <c r="AB12" s="22">
        <f t="shared" si="1"/>
        <v>45073</v>
      </c>
      <c r="AC12" s="22">
        <f t="shared" si="1"/>
        <v>45074</v>
      </c>
      <c r="AD12" s="22">
        <f t="shared" si="1"/>
        <v>45075</v>
      </c>
      <c r="AE12" s="22">
        <f t="shared" si="1"/>
        <v>45076</v>
      </c>
      <c r="AF12" s="22">
        <f t="shared" si="1"/>
        <v>45077</v>
      </c>
      <c r="AG12" s="107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/>
      <c r="D13" s="12" t="s">
        <v>54</v>
      </c>
      <c r="E13" s="12"/>
      <c r="F13" s="12"/>
      <c r="G13" s="12" t="s">
        <v>53</v>
      </c>
      <c r="H13" s="12"/>
      <c r="I13" s="5"/>
      <c r="J13" s="12" t="s">
        <v>54</v>
      </c>
      <c r="K13" s="12"/>
      <c r="L13" s="12" t="s">
        <v>53</v>
      </c>
      <c r="M13" s="12"/>
      <c r="N13" s="12"/>
      <c r="O13" s="12" t="s">
        <v>54</v>
      </c>
      <c r="P13" s="12"/>
      <c r="Q13" s="12"/>
      <c r="R13" s="12" t="s">
        <v>53</v>
      </c>
      <c r="S13" s="12"/>
      <c r="T13" s="12"/>
      <c r="U13" s="12" t="s">
        <v>54</v>
      </c>
      <c r="V13" s="12"/>
      <c r="W13" s="12"/>
      <c r="X13" s="12" t="s">
        <v>54</v>
      </c>
      <c r="Y13" s="12"/>
      <c r="Z13" s="12"/>
      <c r="AA13" s="12" t="s">
        <v>53</v>
      </c>
      <c r="AB13" s="12"/>
      <c r="AC13" s="12"/>
      <c r="AD13" s="12" t="s">
        <v>53</v>
      </c>
      <c r="AE13" s="12"/>
      <c r="AF13" s="12"/>
      <c r="AG13" s="26">
        <f>COUNTIF(B13:AF13,$B46)*12+COUNTIF(B13:AF13,$B47)*12</f>
        <v>120</v>
      </c>
      <c r="AI13" s="60">
        <f>COUNTIF(B13:AF13,"TM")</f>
        <v>5</v>
      </c>
      <c r="AJ13" s="32">
        <f>COUNTIF(B13:AF13,"TT")</f>
        <v>5</v>
      </c>
    </row>
    <row r="14" spans="1:36" x14ac:dyDescent="0.35">
      <c r="A14" s="20" t="s">
        <v>18</v>
      </c>
      <c r="B14" s="12" t="s">
        <v>53</v>
      </c>
      <c r="C14" s="12"/>
      <c r="D14" s="12"/>
      <c r="E14" s="12" t="s">
        <v>54</v>
      </c>
      <c r="F14" s="12"/>
      <c r="G14" s="12"/>
      <c r="H14" s="12" t="s">
        <v>53</v>
      </c>
      <c r="I14" s="12"/>
      <c r="J14" s="12" t="s">
        <v>53</v>
      </c>
      <c r="K14" s="12"/>
      <c r="L14" s="12"/>
      <c r="M14" s="12" t="s">
        <v>54</v>
      </c>
      <c r="N14" s="12"/>
      <c r="O14" s="12"/>
      <c r="P14" s="12" t="s">
        <v>53</v>
      </c>
      <c r="Q14" s="12"/>
      <c r="R14" s="12" t="s">
        <v>54</v>
      </c>
      <c r="S14" s="12"/>
      <c r="T14" s="12"/>
      <c r="U14" s="12"/>
      <c r="V14" s="12" t="s">
        <v>53</v>
      </c>
      <c r="W14" s="12"/>
      <c r="X14" s="12"/>
      <c r="Y14" s="12" t="s">
        <v>54</v>
      </c>
      <c r="Z14" s="12"/>
      <c r="AA14" s="12"/>
      <c r="AB14" s="12" t="s">
        <v>53</v>
      </c>
      <c r="AC14" s="12"/>
      <c r="AD14" s="12"/>
      <c r="AE14" s="12" t="s">
        <v>54</v>
      </c>
      <c r="AF14" s="12"/>
      <c r="AG14" s="26">
        <f>COUNTIF(B14:AF14,$B$46)*12+COUNTIF(B14:AF14,$B$47)*12</f>
        <v>132</v>
      </c>
      <c r="AI14" s="60">
        <f t="shared" ref="AI14:AI21" si="2">COUNTIF(B14:AF14,"TM")</f>
        <v>5</v>
      </c>
      <c r="AJ14" s="32">
        <f t="shared" ref="AJ14:AJ21" si="3">COUNTIF(B14:AF14,"TT")</f>
        <v>6</v>
      </c>
    </row>
    <row r="15" spans="1:36" x14ac:dyDescent="0.35">
      <c r="A15" s="20" t="s">
        <v>19</v>
      </c>
      <c r="B15" s="12"/>
      <c r="C15" s="12" t="s">
        <v>54</v>
      </c>
      <c r="D15" s="12"/>
      <c r="E15" s="12"/>
      <c r="F15" s="12" t="s">
        <v>53</v>
      </c>
      <c r="G15" s="12"/>
      <c r="H15" s="12"/>
      <c r="I15" s="12" t="s">
        <v>88</v>
      </c>
      <c r="J15" s="12" t="s">
        <v>88</v>
      </c>
      <c r="K15" s="12" t="s">
        <v>88</v>
      </c>
      <c r="L15" s="12" t="s">
        <v>88</v>
      </c>
      <c r="M15" s="12" t="s">
        <v>88</v>
      </c>
      <c r="N15" s="12" t="s">
        <v>53</v>
      </c>
      <c r="O15" s="12"/>
      <c r="P15" s="12"/>
      <c r="Q15" s="12" t="s">
        <v>54</v>
      </c>
      <c r="R15" s="12"/>
      <c r="S15" s="12"/>
      <c r="T15" s="12" t="s">
        <v>53</v>
      </c>
      <c r="U15" s="12"/>
      <c r="V15" s="12"/>
      <c r="W15" s="12" t="s">
        <v>54</v>
      </c>
      <c r="X15" s="12"/>
      <c r="Y15" s="12"/>
      <c r="Z15" s="12" t="s">
        <v>53</v>
      </c>
      <c r="AA15" s="12"/>
      <c r="AB15" s="12"/>
      <c r="AC15" s="12" t="s">
        <v>54</v>
      </c>
      <c r="AD15" s="12"/>
      <c r="AE15" s="12"/>
      <c r="AF15" s="12"/>
      <c r="AG15" s="26">
        <f>COUNTIF(B15:AF15,$B$46)*12+COUNTIF(B15:AF15,$B$47)*12+COUNTIF(B15:AF15,$B$47)*12</f>
        <v>144</v>
      </c>
      <c r="AI15" s="60">
        <f t="shared" si="2"/>
        <v>4</v>
      </c>
      <c r="AJ15" s="32">
        <f t="shared" si="3"/>
        <v>4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/>
      <c r="I16" s="12" t="s">
        <v>54</v>
      </c>
      <c r="J16" s="12"/>
      <c r="K16" s="12" t="s">
        <v>53</v>
      </c>
      <c r="L16" s="12"/>
      <c r="M16" s="12"/>
      <c r="N16" s="12" t="s">
        <v>54</v>
      </c>
      <c r="O16" s="12"/>
      <c r="P16" s="12"/>
      <c r="Q16" s="12" t="s">
        <v>53</v>
      </c>
      <c r="R16" s="12"/>
      <c r="S16" s="12"/>
      <c r="T16" s="12" t="s">
        <v>54</v>
      </c>
      <c r="U16" s="12"/>
      <c r="V16" s="12"/>
      <c r="W16" s="12" t="s">
        <v>53</v>
      </c>
      <c r="X16" s="12"/>
      <c r="Y16" s="12"/>
      <c r="Z16" s="12" t="s">
        <v>54</v>
      </c>
      <c r="AA16" s="12"/>
      <c r="AB16" s="12"/>
      <c r="AC16" s="12" t="s">
        <v>53</v>
      </c>
      <c r="AD16" s="12"/>
      <c r="AE16" s="12"/>
      <c r="AF16" s="12" t="s">
        <v>54</v>
      </c>
      <c r="AG16" s="26">
        <f>COUNTIF(B16:AF16,$B$46)*12+COUNTIF(B16:AF16,$B$47)*12</f>
        <v>132</v>
      </c>
      <c r="AI16" s="60">
        <f t="shared" si="2"/>
        <v>6</v>
      </c>
      <c r="AJ16" s="32">
        <f t="shared" si="3"/>
        <v>5</v>
      </c>
    </row>
    <row r="17" spans="1:43" x14ac:dyDescent="0.35">
      <c r="A17" s="20" t="s">
        <v>37</v>
      </c>
      <c r="B17" s="12"/>
      <c r="C17" s="12"/>
      <c r="D17" s="12" t="s">
        <v>53</v>
      </c>
      <c r="E17" s="12"/>
      <c r="F17" s="12"/>
      <c r="G17" s="12" t="s">
        <v>54</v>
      </c>
      <c r="H17" s="12"/>
      <c r="I17" s="12" t="s">
        <v>53</v>
      </c>
      <c r="J17" s="12"/>
      <c r="K17" s="12"/>
      <c r="L17" s="12" t="s">
        <v>54</v>
      </c>
      <c r="M17" s="12"/>
      <c r="N17" s="12"/>
      <c r="O17" s="12" t="s">
        <v>53</v>
      </c>
      <c r="P17" s="12"/>
      <c r="Q17" s="12"/>
      <c r="R17" s="12"/>
      <c r="S17" s="12" t="s">
        <v>54</v>
      </c>
      <c r="T17" s="12"/>
      <c r="U17" s="12" t="s">
        <v>53</v>
      </c>
      <c r="V17" s="12"/>
      <c r="W17" s="12"/>
      <c r="X17" s="12" t="s">
        <v>53</v>
      </c>
      <c r="Y17" s="12"/>
      <c r="Z17" s="12"/>
      <c r="AA17" s="12" t="s">
        <v>54</v>
      </c>
      <c r="AB17" s="12"/>
      <c r="AC17" s="12"/>
      <c r="AD17" s="12" t="s">
        <v>54</v>
      </c>
      <c r="AE17" s="12"/>
      <c r="AF17" s="12" t="s">
        <v>53</v>
      </c>
      <c r="AG17" s="26">
        <f>COUNTIF(B17:AF17,$B$46)*12+COUNTIF(B17:AF17,$B$47)*12</f>
        <v>132</v>
      </c>
      <c r="AI17" s="60">
        <f t="shared" si="2"/>
        <v>5</v>
      </c>
      <c r="AJ17" s="32">
        <f t="shared" si="3"/>
        <v>6</v>
      </c>
    </row>
    <row r="18" spans="1:43" x14ac:dyDescent="0.35">
      <c r="A18" s="20" t="s">
        <v>22</v>
      </c>
      <c r="B18" s="12" t="s">
        <v>54</v>
      </c>
      <c r="C18" s="12"/>
      <c r="D18" s="12"/>
      <c r="E18" s="12" t="s">
        <v>53</v>
      </c>
      <c r="F18" s="12"/>
      <c r="G18" s="12"/>
      <c r="H18" s="12" t="s">
        <v>54</v>
      </c>
      <c r="I18" s="12"/>
      <c r="J18" s="12"/>
      <c r="K18" s="12" t="s">
        <v>54</v>
      </c>
      <c r="L18" s="12"/>
      <c r="M18" s="12" t="s">
        <v>53</v>
      </c>
      <c r="N18" s="12"/>
      <c r="O18" s="12"/>
      <c r="P18" s="12" t="s">
        <v>54</v>
      </c>
      <c r="Q18" s="12"/>
      <c r="R18" s="12"/>
      <c r="S18" s="12" t="s">
        <v>53</v>
      </c>
      <c r="T18" s="12"/>
      <c r="U18" s="12"/>
      <c r="V18" s="12" t="s">
        <v>54</v>
      </c>
      <c r="W18" s="12"/>
      <c r="X18" s="12"/>
      <c r="Y18" s="12" t="s">
        <v>53</v>
      </c>
      <c r="Z18" s="12"/>
      <c r="AA18" s="12"/>
      <c r="AB18" s="12" t="s">
        <v>54</v>
      </c>
      <c r="AC18" s="12"/>
      <c r="AD18" s="12"/>
      <c r="AE18" s="12" t="s">
        <v>53</v>
      </c>
      <c r="AF18" s="12"/>
      <c r="AG18" s="26">
        <f>COUNTIF(B18:AF18,$B$46)*12+COUNTIF(B18:AF18,$B$47)*12</f>
        <v>132</v>
      </c>
      <c r="AI18" s="60">
        <f t="shared" si="2"/>
        <v>6</v>
      </c>
      <c r="AJ18" s="32">
        <f t="shared" si="3"/>
        <v>5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  <c r="AI19" s="60">
        <f t="shared" si="2"/>
        <v>0</v>
      </c>
      <c r="AJ19" s="32">
        <f t="shared" si="3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  <c r="AI20" s="60">
        <f t="shared" si="2"/>
        <v>0</v>
      </c>
      <c r="AJ20" s="32">
        <f t="shared" si="3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COUNTIF(B21:AF21,$B$46)*12+COUNTIF(B21:AF21,$B$47)*12+COUNTIF(B21:AF21,$B$49)*6</f>
        <v>0</v>
      </c>
      <c r="AI21" s="60">
        <f t="shared" si="2"/>
        <v>0</v>
      </c>
      <c r="AJ21" s="32">
        <f t="shared" si="3"/>
        <v>0</v>
      </c>
    </row>
    <row r="23" spans="1:43" ht="14.5" hidden="1" customHeight="1" x14ac:dyDescent="0.35">
      <c r="A23" s="101" t="str">
        <f>$B$7</f>
        <v>Mayo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4">TEXT(B25,"ddd")</f>
        <v>lu.</v>
      </c>
      <c r="C24" s="21" t="str">
        <f t="shared" si="4"/>
        <v>ma.</v>
      </c>
      <c r="D24" s="21" t="str">
        <f t="shared" si="4"/>
        <v>mi.</v>
      </c>
      <c r="E24" s="21" t="str">
        <f t="shared" si="4"/>
        <v>ju.</v>
      </c>
      <c r="F24" s="21" t="str">
        <f t="shared" si="4"/>
        <v>vi.</v>
      </c>
      <c r="G24" s="21" t="str">
        <f t="shared" si="4"/>
        <v>sá.</v>
      </c>
      <c r="H24" s="21" t="str">
        <f t="shared" si="4"/>
        <v>do.</v>
      </c>
      <c r="I24" s="21" t="str">
        <f t="shared" si="4"/>
        <v>lu.</v>
      </c>
      <c r="J24" s="21" t="str">
        <f t="shared" si="4"/>
        <v>ma.</v>
      </c>
      <c r="K24" s="21" t="str">
        <f t="shared" si="4"/>
        <v>mi.</v>
      </c>
      <c r="L24" s="21" t="str">
        <f t="shared" si="4"/>
        <v>ju.</v>
      </c>
      <c r="M24" s="21" t="str">
        <f t="shared" si="4"/>
        <v>vi.</v>
      </c>
      <c r="N24" s="21" t="str">
        <f t="shared" si="4"/>
        <v>sá.</v>
      </c>
      <c r="O24" s="21" t="str">
        <f t="shared" si="4"/>
        <v>do.</v>
      </c>
      <c r="P24" s="21" t="str">
        <f t="shared" si="4"/>
        <v>lu.</v>
      </c>
      <c r="Q24" s="21" t="str">
        <f t="shared" si="4"/>
        <v>ma.</v>
      </c>
      <c r="R24" s="21" t="str">
        <f t="shared" si="4"/>
        <v>mi.</v>
      </c>
      <c r="S24" s="21" t="str">
        <f t="shared" si="4"/>
        <v>ju.</v>
      </c>
      <c r="T24" s="21" t="str">
        <f t="shared" si="4"/>
        <v>vi.</v>
      </c>
      <c r="U24" s="21" t="str">
        <f t="shared" si="4"/>
        <v>sá.</v>
      </c>
      <c r="V24" s="21" t="str">
        <f t="shared" si="4"/>
        <v>do.</v>
      </c>
      <c r="W24" s="21" t="str">
        <f t="shared" si="4"/>
        <v>lu.</v>
      </c>
      <c r="X24" s="21" t="str">
        <f t="shared" si="4"/>
        <v>ma.</v>
      </c>
      <c r="Y24" s="21" t="str">
        <f t="shared" si="4"/>
        <v>mi.</v>
      </c>
      <c r="Z24" s="21" t="str">
        <f t="shared" si="4"/>
        <v>ju.</v>
      </c>
      <c r="AA24" s="21" t="str">
        <f t="shared" si="4"/>
        <v>vi.</v>
      </c>
      <c r="AB24" s="21" t="str">
        <f t="shared" si="4"/>
        <v>sá.</v>
      </c>
      <c r="AC24" s="21" t="str">
        <f t="shared" si="4"/>
        <v>do.</v>
      </c>
      <c r="AD24" s="21" t="str">
        <f t="shared" si="4"/>
        <v>lu.</v>
      </c>
      <c r="AE24" s="21" t="str">
        <f t="shared" si="4"/>
        <v>ma.</v>
      </c>
      <c r="AF24" s="21" t="str">
        <f t="shared" si="4"/>
        <v>mi.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45047</v>
      </c>
      <c r="C25" s="22">
        <f t="shared" ref="C25:AF25" si="5">IF(B25&lt;$H$8,B25+1,"")</f>
        <v>45048</v>
      </c>
      <c r="D25" s="22">
        <f t="shared" si="5"/>
        <v>45049</v>
      </c>
      <c r="E25" s="22">
        <f t="shared" si="5"/>
        <v>45050</v>
      </c>
      <c r="F25" s="22">
        <f t="shared" si="5"/>
        <v>45051</v>
      </c>
      <c r="G25" s="22">
        <f t="shared" si="5"/>
        <v>45052</v>
      </c>
      <c r="H25" s="22">
        <f t="shared" si="5"/>
        <v>45053</v>
      </c>
      <c r="I25" s="22">
        <f t="shared" si="5"/>
        <v>45054</v>
      </c>
      <c r="J25" s="22">
        <f t="shared" si="5"/>
        <v>45055</v>
      </c>
      <c r="K25" s="22">
        <f t="shared" si="5"/>
        <v>45056</v>
      </c>
      <c r="L25" s="22">
        <f t="shared" si="5"/>
        <v>45057</v>
      </c>
      <c r="M25" s="22">
        <f t="shared" si="5"/>
        <v>45058</v>
      </c>
      <c r="N25" s="22">
        <f t="shared" si="5"/>
        <v>45059</v>
      </c>
      <c r="O25" s="22">
        <f t="shared" si="5"/>
        <v>45060</v>
      </c>
      <c r="P25" s="22">
        <f t="shared" si="5"/>
        <v>45061</v>
      </c>
      <c r="Q25" s="22">
        <f t="shared" si="5"/>
        <v>45062</v>
      </c>
      <c r="R25" s="22">
        <f t="shared" si="5"/>
        <v>45063</v>
      </c>
      <c r="S25" s="22">
        <f t="shared" si="5"/>
        <v>45064</v>
      </c>
      <c r="T25" s="22">
        <f t="shared" si="5"/>
        <v>45065</v>
      </c>
      <c r="U25" s="22">
        <f t="shared" si="5"/>
        <v>45066</v>
      </c>
      <c r="V25" s="22">
        <f t="shared" si="5"/>
        <v>45067</v>
      </c>
      <c r="W25" s="22">
        <f t="shared" si="5"/>
        <v>45068</v>
      </c>
      <c r="X25" s="22">
        <f t="shared" si="5"/>
        <v>45069</v>
      </c>
      <c r="Y25" s="22">
        <f t="shared" si="5"/>
        <v>45070</v>
      </c>
      <c r="Z25" s="22">
        <f t="shared" si="5"/>
        <v>45071</v>
      </c>
      <c r="AA25" s="22">
        <f t="shared" si="5"/>
        <v>45072</v>
      </c>
      <c r="AB25" s="22">
        <f t="shared" si="5"/>
        <v>45073</v>
      </c>
      <c r="AC25" s="22">
        <f t="shared" si="5"/>
        <v>45074</v>
      </c>
      <c r="AD25" s="22">
        <f t="shared" si="5"/>
        <v>45075</v>
      </c>
      <c r="AE25" s="22">
        <f t="shared" si="5"/>
        <v>45076</v>
      </c>
      <c r="AF25" s="22">
        <f t="shared" si="5"/>
        <v>45077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6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6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6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6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6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6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6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Mayo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7">TEXT(B37,"ddd")</f>
        <v>lu.</v>
      </c>
      <c r="C36" s="21" t="str">
        <f t="shared" si="7"/>
        <v>ma.</v>
      </c>
      <c r="D36" s="21" t="str">
        <f t="shared" si="7"/>
        <v>mi.</v>
      </c>
      <c r="E36" s="21" t="str">
        <f t="shared" si="7"/>
        <v>ju.</v>
      </c>
      <c r="F36" s="21" t="str">
        <f t="shared" si="7"/>
        <v>vi.</v>
      </c>
      <c r="G36" s="21" t="str">
        <f t="shared" si="7"/>
        <v>sá.</v>
      </c>
      <c r="H36" s="21" t="str">
        <f t="shared" si="7"/>
        <v>do.</v>
      </c>
      <c r="I36" s="21" t="str">
        <f t="shared" si="7"/>
        <v>lu.</v>
      </c>
      <c r="J36" s="21" t="str">
        <f t="shared" si="7"/>
        <v>ma.</v>
      </c>
      <c r="K36" s="21" t="str">
        <f t="shared" si="7"/>
        <v>mi.</v>
      </c>
      <c r="L36" s="21" t="str">
        <f t="shared" si="7"/>
        <v>ju.</v>
      </c>
      <c r="M36" s="21" t="str">
        <f t="shared" si="7"/>
        <v>vi.</v>
      </c>
      <c r="N36" s="21" t="str">
        <f t="shared" si="7"/>
        <v>sá.</v>
      </c>
      <c r="O36" s="21" t="str">
        <f t="shared" si="7"/>
        <v>do.</v>
      </c>
      <c r="P36" s="21" t="str">
        <f t="shared" si="7"/>
        <v>lu.</v>
      </c>
      <c r="Q36" s="21" t="str">
        <f t="shared" si="7"/>
        <v>ma.</v>
      </c>
      <c r="R36" s="21" t="str">
        <f t="shared" si="7"/>
        <v>mi.</v>
      </c>
      <c r="S36" s="21" t="str">
        <f t="shared" si="7"/>
        <v>ju.</v>
      </c>
      <c r="T36" s="21" t="str">
        <f t="shared" si="7"/>
        <v>vi.</v>
      </c>
      <c r="U36" s="21" t="str">
        <f t="shared" si="7"/>
        <v>sá.</v>
      </c>
      <c r="V36" s="21" t="str">
        <f t="shared" si="7"/>
        <v>do.</v>
      </c>
      <c r="W36" s="21" t="str">
        <f t="shared" si="7"/>
        <v>lu.</v>
      </c>
      <c r="X36" s="21" t="str">
        <f t="shared" si="7"/>
        <v>ma.</v>
      </c>
      <c r="Y36" s="21" t="str">
        <f t="shared" si="7"/>
        <v>mi.</v>
      </c>
      <c r="Z36" s="21" t="str">
        <f t="shared" si="7"/>
        <v>ju.</v>
      </c>
      <c r="AA36" s="21" t="str">
        <f t="shared" si="7"/>
        <v>vi.</v>
      </c>
      <c r="AB36" s="21" t="str">
        <f t="shared" si="7"/>
        <v>sá.</v>
      </c>
      <c r="AC36" s="21" t="str">
        <f t="shared" si="7"/>
        <v>do.</v>
      </c>
      <c r="AD36" s="21" t="str">
        <f t="shared" si="7"/>
        <v>lu.</v>
      </c>
      <c r="AE36" s="21" t="str">
        <f t="shared" si="7"/>
        <v>ma.</v>
      </c>
      <c r="AF36" s="21" t="str">
        <f t="shared" si="7"/>
        <v>mi.</v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45047</v>
      </c>
      <c r="C37" s="22">
        <f t="shared" ref="C37:AF37" si="8">IF(B37&lt;$H$8,B37+1,"")</f>
        <v>45048</v>
      </c>
      <c r="D37" s="22">
        <f t="shared" si="8"/>
        <v>45049</v>
      </c>
      <c r="E37" s="22">
        <f t="shared" si="8"/>
        <v>45050</v>
      </c>
      <c r="F37" s="22">
        <f t="shared" si="8"/>
        <v>45051</v>
      </c>
      <c r="G37" s="22">
        <f t="shared" si="8"/>
        <v>45052</v>
      </c>
      <c r="H37" s="22">
        <f t="shared" si="8"/>
        <v>45053</v>
      </c>
      <c r="I37" s="22">
        <f t="shared" si="8"/>
        <v>45054</v>
      </c>
      <c r="J37" s="22">
        <f t="shared" si="8"/>
        <v>45055</v>
      </c>
      <c r="K37" s="22">
        <f t="shared" si="8"/>
        <v>45056</v>
      </c>
      <c r="L37" s="22">
        <f t="shared" si="8"/>
        <v>45057</v>
      </c>
      <c r="M37" s="22">
        <f t="shared" si="8"/>
        <v>45058</v>
      </c>
      <c r="N37" s="22">
        <f t="shared" si="8"/>
        <v>45059</v>
      </c>
      <c r="O37" s="22">
        <f t="shared" si="8"/>
        <v>45060</v>
      </c>
      <c r="P37" s="22">
        <f t="shared" si="8"/>
        <v>45061</v>
      </c>
      <c r="Q37" s="22">
        <f t="shared" si="8"/>
        <v>45062</v>
      </c>
      <c r="R37" s="22">
        <f t="shared" si="8"/>
        <v>45063</v>
      </c>
      <c r="S37" s="22">
        <f t="shared" si="8"/>
        <v>45064</v>
      </c>
      <c r="T37" s="22">
        <f t="shared" si="8"/>
        <v>45065</v>
      </c>
      <c r="U37" s="22">
        <f t="shared" si="8"/>
        <v>45066</v>
      </c>
      <c r="V37" s="22">
        <f t="shared" si="8"/>
        <v>45067</v>
      </c>
      <c r="W37" s="22">
        <f t="shared" si="8"/>
        <v>45068</v>
      </c>
      <c r="X37" s="22">
        <f t="shared" si="8"/>
        <v>45069</v>
      </c>
      <c r="Y37" s="22">
        <f t="shared" si="8"/>
        <v>45070</v>
      </c>
      <c r="Z37" s="22">
        <f t="shared" si="8"/>
        <v>45071</v>
      </c>
      <c r="AA37" s="22">
        <f t="shared" si="8"/>
        <v>45072</v>
      </c>
      <c r="AB37" s="22">
        <f t="shared" si="8"/>
        <v>45073</v>
      </c>
      <c r="AC37" s="22">
        <f t="shared" si="8"/>
        <v>45074</v>
      </c>
      <c r="AD37" s="22">
        <f t="shared" si="8"/>
        <v>45075</v>
      </c>
      <c r="AE37" s="22">
        <f t="shared" si="8"/>
        <v>45076</v>
      </c>
      <c r="AF37" s="22">
        <f t="shared" si="8"/>
        <v>45077</v>
      </c>
      <c r="AG37" s="107"/>
      <c r="AI37" s="62" t="s">
        <v>54</v>
      </c>
      <c r="AJ37" s="61" t="s">
        <v>53</v>
      </c>
    </row>
    <row r="38" spans="1:43" x14ac:dyDescent="0.35">
      <c r="A38" s="20" t="s">
        <v>24</v>
      </c>
      <c r="B38" s="12"/>
      <c r="C38" s="12"/>
      <c r="D38" s="12" t="s">
        <v>54</v>
      </c>
      <c r="E38" s="12"/>
      <c r="F38" s="12"/>
      <c r="G38" s="12" t="s">
        <v>53</v>
      </c>
      <c r="H38" s="12"/>
      <c r="I38" s="12"/>
      <c r="J38" s="12" t="s">
        <v>54</v>
      </c>
      <c r="K38" s="12"/>
      <c r="L38" s="12"/>
      <c r="M38" s="12" t="s">
        <v>53</v>
      </c>
      <c r="N38" s="12"/>
      <c r="O38" s="12"/>
      <c r="P38" s="12" t="s">
        <v>54</v>
      </c>
      <c r="Q38" s="12"/>
      <c r="R38" s="12"/>
      <c r="S38" s="12" t="s">
        <v>53</v>
      </c>
      <c r="T38" s="12"/>
      <c r="U38" s="12"/>
      <c r="V38" s="12" t="s">
        <v>54</v>
      </c>
      <c r="W38" s="12"/>
      <c r="X38" s="12"/>
      <c r="Y38" s="12" t="s">
        <v>53</v>
      </c>
      <c r="Z38" s="12"/>
      <c r="AA38" s="12"/>
      <c r="AB38" s="12" t="s">
        <v>54</v>
      </c>
      <c r="AC38" s="12"/>
      <c r="AD38" s="12" t="s">
        <v>71</v>
      </c>
      <c r="AE38" s="12" t="s">
        <v>71</v>
      </c>
      <c r="AF38" s="12" t="s">
        <v>71</v>
      </c>
      <c r="AG38" s="26">
        <f t="shared" ref="AG38:AG43" si="9">COUNTIF(B38:AF38,$B$46)*12+COUNTIF(B38:AF38,$B$47)*12</f>
        <v>108</v>
      </c>
      <c r="AI38" s="60">
        <f>COUNTIF(B38:AF38,"TM")</f>
        <v>5</v>
      </c>
      <c r="AJ38" s="32">
        <f>COUNTIF(B38:AF38,"TT")</f>
        <v>4</v>
      </c>
    </row>
    <row r="39" spans="1:43" x14ac:dyDescent="0.35">
      <c r="A39" s="20" t="s">
        <v>25</v>
      </c>
      <c r="B39" s="12" t="s">
        <v>53</v>
      </c>
      <c r="C39" s="12"/>
      <c r="D39" s="12"/>
      <c r="E39" s="12" t="s">
        <v>53</v>
      </c>
      <c r="F39" s="12"/>
      <c r="G39" s="12"/>
      <c r="H39" s="12" t="s">
        <v>54</v>
      </c>
      <c r="I39" s="12"/>
      <c r="J39" s="12" t="s">
        <v>53</v>
      </c>
      <c r="K39" s="12"/>
      <c r="L39" s="12"/>
      <c r="M39" s="12"/>
      <c r="N39" s="12" t="s">
        <v>54</v>
      </c>
      <c r="O39" s="12"/>
      <c r="P39" s="12"/>
      <c r="Q39" s="12" t="s">
        <v>53</v>
      </c>
      <c r="R39" s="12"/>
      <c r="S39" s="12"/>
      <c r="T39" s="12" t="s">
        <v>54</v>
      </c>
      <c r="U39" s="12"/>
      <c r="V39" s="12"/>
      <c r="W39" s="12" t="s">
        <v>53</v>
      </c>
      <c r="X39" s="12"/>
      <c r="Y39" s="12"/>
      <c r="Z39" s="12" t="s">
        <v>54</v>
      </c>
      <c r="AA39" s="12"/>
      <c r="AB39" s="12"/>
      <c r="AC39" s="12" t="s">
        <v>53</v>
      </c>
      <c r="AD39" s="12"/>
      <c r="AE39" s="12" t="s">
        <v>54</v>
      </c>
      <c r="AF39" s="12"/>
      <c r="AG39" s="26">
        <f t="shared" si="9"/>
        <v>132</v>
      </c>
      <c r="AI39" s="60">
        <f t="shared" ref="AI39:AI43" si="10">COUNTIF(B39:AF39,"TM")</f>
        <v>5</v>
      </c>
      <c r="AJ39" s="32">
        <f t="shared" ref="AJ39:AJ43" si="11">COUNTIF(B39:AF39,"TT")</f>
        <v>6</v>
      </c>
    </row>
    <row r="40" spans="1:43" x14ac:dyDescent="0.35">
      <c r="A40" s="20" t="s">
        <v>26</v>
      </c>
      <c r="B40" s="12"/>
      <c r="C40" s="12"/>
      <c r="D40" s="12" t="s">
        <v>53</v>
      </c>
      <c r="E40" s="12"/>
      <c r="F40" s="12"/>
      <c r="G40" s="12" t="s">
        <v>54</v>
      </c>
      <c r="H40" s="12"/>
      <c r="I40" s="12"/>
      <c r="J40" s="12"/>
      <c r="K40" s="12" t="s">
        <v>53</v>
      </c>
      <c r="L40" s="12"/>
      <c r="M40" s="12" t="s">
        <v>54</v>
      </c>
      <c r="N40" s="12"/>
      <c r="O40" s="12"/>
      <c r="P40" s="12" t="s">
        <v>53</v>
      </c>
      <c r="Q40" s="12"/>
      <c r="R40" s="12"/>
      <c r="S40" s="12" t="s">
        <v>54</v>
      </c>
      <c r="T40" s="12"/>
      <c r="U40" s="12"/>
      <c r="V40" s="12" t="s">
        <v>53</v>
      </c>
      <c r="W40" s="12"/>
      <c r="X40" s="12"/>
      <c r="Y40" s="12" t="s">
        <v>54</v>
      </c>
      <c r="Z40" s="12"/>
      <c r="AA40" s="12" t="s">
        <v>53</v>
      </c>
      <c r="AB40" s="12"/>
      <c r="AC40" s="12" t="s">
        <v>54</v>
      </c>
      <c r="AD40" s="12"/>
      <c r="AE40" s="12" t="s">
        <v>53</v>
      </c>
      <c r="AF40" s="12"/>
      <c r="AG40" s="26">
        <f t="shared" si="9"/>
        <v>132</v>
      </c>
      <c r="AI40" s="60">
        <f t="shared" si="10"/>
        <v>5</v>
      </c>
      <c r="AJ40" s="32">
        <f t="shared" si="11"/>
        <v>6</v>
      </c>
    </row>
    <row r="41" spans="1:43" x14ac:dyDescent="0.35">
      <c r="A41" s="20" t="s">
        <v>27</v>
      </c>
      <c r="B41" s="12" t="s">
        <v>54</v>
      </c>
      <c r="C41" s="12"/>
      <c r="D41" s="12"/>
      <c r="E41" s="12" t="s">
        <v>54</v>
      </c>
      <c r="F41" s="12"/>
      <c r="G41" s="12"/>
      <c r="H41" s="12" t="s">
        <v>53</v>
      </c>
      <c r="I41" s="12"/>
      <c r="J41" s="12"/>
      <c r="K41" s="12" t="s">
        <v>54</v>
      </c>
      <c r="L41" s="12"/>
      <c r="M41" s="12"/>
      <c r="N41" s="12" t="s">
        <v>53</v>
      </c>
      <c r="O41" s="12"/>
      <c r="P41" s="12"/>
      <c r="Q41" s="12" t="s">
        <v>54</v>
      </c>
      <c r="R41" s="12"/>
      <c r="S41" s="12"/>
      <c r="T41" s="12" t="s">
        <v>53</v>
      </c>
      <c r="U41" s="12"/>
      <c r="V41" s="12"/>
      <c r="W41" s="12" t="s">
        <v>54</v>
      </c>
      <c r="X41" s="12"/>
      <c r="Y41" s="12"/>
      <c r="Z41" s="12"/>
      <c r="AA41" s="12"/>
      <c r="AB41" s="12" t="s">
        <v>53</v>
      </c>
      <c r="AC41" s="12"/>
      <c r="AD41" s="12" t="s">
        <v>71</v>
      </c>
      <c r="AE41" s="12" t="s">
        <v>71</v>
      </c>
      <c r="AF41" s="12" t="s">
        <v>71</v>
      </c>
      <c r="AG41" s="26">
        <f t="shared" si="9"/>
        <v>108</v>
      </c>
      <c r="AI41" s="60">
        <f t="shared" si="10"/>
        <v>5</v>
      </c>
      <c r="AJ41" s="32">
        <f t="shared" si="11"/>
        <v>4</v>
      </c>
    </row>
    <row r="42" spans="1:43" x14ac:dyDescent="0.35">
      <c r="A42" s="20" t="s">
        <v>74</v>
      </c>
      <c r="B42" s="12"/>
      <c r="C42" s="12" t="s">
        <v>54</v>
      </c>
      <c r="D42" s="12"/>
      <c r="E42" s="12"/>
      <c r="F42" s="12" t="s">
        <v>53</v>
      </c>
      <c r="G42" s="12"/>
      <c r="H42" s="12"/>
      <c r="I42" s="12" t="s">
        <v>54</v>
      </c>
      <c r="J42" s="12"/>
      <c r="K42" s="12"/>
      <c r="L42" s="12" t="s">
        <v>53</v>
      </c>
      <c r="M42" s="12"/>
      <c r="N42" s="12"/>
      <c r="O42" s="12" t="s">
        <v>54</v>
      </c>
      <c r="P42" s="12"/>
      <c r="Q42" s="12"/>
      <c r="R42" s="12" t="s">
        <v>53</v>
      </c>
      <c r="S42" s="12"/>
      <c r="T42" s="12"/>
      <c r="U42" s="12" t="s">
        <v>54</v>
      </c>
      <c r="V42" s="12"/>
      <c r="W42" s="12"/>
      <c r="X42" s="12" t="s">
        <v>53</v>
      </c>
      <c r="Y42" s="12"/>
      <c r="Z42" s="12"/>
      <c r="AA42" s="12" t="s">
        <v>54</v>
      </c>
      <c r="AB42" s="12"/>
      <c r="AC42" s="12"/>
      <c r="AD42" s="12" t="s">
        <v>53</v>
      </c>
      <c r="AE42" s="12"/>
      <c r="AF42" s="12" t="s">
        <v>54</v>
      </c>
      <c r="AG42" s="26">
        <f t="shared" si="9"/>
        <v>132</v>
      </c>
      <c r="AI42" s="60">
        <f t="shared" si="10"/>
        <v>6</v>
      </c>
      <c r="AJ42" s="32">
        <f t="shared" si="11"/>
        <v>5</v>
      </c>
    </row>
    <row r="43" spans="1:43" x14ac:dyDescent="0.35">
      <c r="A43" s="20" t="s">
        <v>17</v>
      </c>
      <c r="B43" s="12"/>
      <c r="C43" s="12" t="s">
        <v>53</v>
      </c>
      <c r="D43" s="12"/>
      <c r="E43" s="12"/>
      <c r="F43" s="12" t="s">
        <v>54</v>
      </c>
      <c r="G43" s="12"/>
      <c r="H43" s="12"/>
      <c r="I43" s="12" t="s">
        <v>53</v>
      </c>
      <c r="J43" s="12"/>
      <c r="K43" s="12"/>
      <c r="L43" s="12" t="s">
        <v>54</v>
      </c>
      <c r="M43" s="12"/>
      <c r="N43" s="12"/>
      <c r="O43" s="12" t="s">
        <v>53</v>
      </c>
      <c r="P43" s="12"/>
      <c r="Q43" s="12"/>
      <c r="R43" s="12" t="s">
        <v>54</v>
      </c>
      <c r="S43" s="12"/>
      <c r="T43" s="12"/>
      <c r="U43" s="12" t="s">
        <v>53</v>
      </c>
      <c r="V43" s="12"/>
      <c r="W43" s="12"/>
      <c r="X43" s="12" t="s">
        <v>54</v>
      </c>
      <c r="Y43" s="12"/>
      <c r="Z43" s="12" t="s">
        <v>53</v>
      </c>
      <c r="AA43" s="12"/>
      <c r="AB43" s="12"/>
      <c r="AC43" s="12"/>
      <c r="AD43" s="12" t="s">
        <v>54</v>
      </c>
      <c r="AE43" s="12"/>
      <c r="AF43" s="12" t="s">
        <v>53</v>
      </c>
      <c r="AG43" s="26">
        <f t="shared" si="9"/>
        <v>132</v>
      </c>
      <c r="AI43" s="74">
        <f t="shared" si="10"/>
        <v>5</v>
      </c>
      <c r="AJ43" s="75">
        <f t="shared" si="11"/>
        <v>6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f>COUNTIF(B44:AF44,$B$46)*12+COUNTIF(B44:AF44,$B$47)*12+COUNTIF(B44:AF44,$B$49)*6</f>
        <v>0</v>
      </c>
      <c r="AI44" s="60"/>
      <c r="AJ44" s="32"/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  <c r="S46" s="165" t="s">
        <v>129</v>
      </c>
      <c r="T46" s="165"/>
      <c r="U46" s="165"/>
      <c r="V46" s="165"/>
      <c r="W46" s="165"/>
      <c r="X46" s="165"/>
      <c r="Y46" s="165"/>
      <c r="Z46" s="165"/>
      <c r="AA46" s="165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  <c r="S47" s="116">
        <v>45055</v>
      </c>
      <c r="T47" s="116"/>
      <c r="U47" s="116"/>
      <c r="V47" s="138" t="s">
        <v>130</v>
      </c>
      <c r="W47" s="121"/>
      <c r="X47" s="121"/>
      <c r="Y47" s="121"/>
      <c r="Z47" s="121"/>
      <c r="AA47" s="12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  <c r="S48" s="116">
        <v>45055</v>
      </c>
      <c r="T48" s="116"/>
      <c r="U48" s="116"/>
      <c r="V48" s="138" t="s">
        <v>16</v>
      </c>
      <c r="W48" s="121"/>
      <c r="X48" s="121"/>
      <c r="Y48" s="121"/>
      <c r="Z48" s="121"/>
      <c r="AA48" s="122"/>
    </row>
    <row r="49" spans="1:27" x14ac:dyDescent="0.35">
      <c r="B49" s="17" t="s">
        <v>88</v>
      </c>
      <c r="C49" s="110" t="s">
        <v>89</v>
      </c>
      <c r="D49" s="111"/>
      <c r="E49" s="111"/>
      <c r="F49" s="112"/>
      <c r="S49" s="164">
        <v>45056</v>
      </c>
      <c r="T49" s="164"/>
      <c r="U49" s="164"/>
      <c r="V49" s="166" t="s">
        <v>24</v>
      </c>
      <c r="W49" s="167"/>
      <c r="X49" s="167"/>
      <c r="Y49" s="167"/>
      <c r="Z49" s="167"/>
      <c r="AA49" s="168"/>
    </row>
    <row r="50" spans="1:27" x14ac:dyDescent="0.35">
      <c r="S50" s="164">
        <v>45056</v>
      </c>
      <c r="T50" s="164"/>
      <c r="U50" s="164"/>
      <c r="V50" s="166" t="s">
        <v>15</v>
      </c>
      <c r="W50" s="167"/>
      <c r="X50" s="167"/>
      <c r="Y50" s="167"/>
      <c r="Z50" s="167"/>
      <c r="AA50" s="168"/>
    </row>
    <row r="53" spans="1:27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1:27" x14ac:dyDescent="0.35">
      <c r="A54" s="126" t="s">
        <v>131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</row>
    <row r="55" spans="1:27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</row>
    <row r="56" spans="1:27" x14ac:dyDescent="0.35">
      <c r="A56" s="116" t="s">
        <v>132</v>
      </c>
      <c r="B56" s="117"/>
      <c r="C56" s="118">
        <v>45075</v>
      </c>
      <c r="D56" s="119"/>
      <c r="E56" s="120"/>
      <c r="F56" s="118">
        <v>45077</v>
      </c>
      <c r="G56" s="121"/>
      <c r="H56" s="122"/>
      <c r="I56" s="109" t="s">
        <v>133</v>
      </c>
      <c r="J56" s="109"/>
      <c r="K56" s="109"/>
      <c r="L56" s="109"/>
      <c r="M56" s="109"/>
      <c r="N56" s="109"/>
    </row>
    <row r="57" spans="1:27" x14ac:dyDescent="0.35">
      <c r="A57" s="116" t="s">
        <v>132</v>
      </c>
      <c r="B57" s="117"/>
      <c r="C57" s="118">
        <v>45075</v>
      </c>
      <c r="D57" s="119"/>
      <c r="E57" s="120"/>
      <c r="F57" s="118">
        <v>45077</v>
      </c>
      <c r="G57" s="119"/>
      <c r="H57" s="120"/>
      <c r="I57" s="139" t="s">
        <v>134</v>
      </c>
      <c r="J57" s="140"/>
      <c r="K57" s="140"/>
      <c r="L57" s="140"/>
      <c r="M57" s="140"/>
      <c r="N57" s="141"/>
    </row>
    <row r="58" spans="1:27" x14ac:dyDescent="0.35">
      <c r="A58" s="138"/>
      <c r="B58" s="122"/>
      <c r="C58" s="118"/>
      <c r="D58" s="119"/>
      <c r="E58" s="120"/>
      <c r="F58" s="118"/>
      <c r="G58" s="119"/>
      <c r="H58" s="120"/>
      <c r="I58" s="139"/>
      <c r="J58" s="140"/>
      <c r="K58" s="140"/>
      <c r="L58" s="140"/>
      <c r="M58" s="140"/>
      <c r="N58" s="141"/>
    </row>
    <row r="59" spans="1:27" x14ac:dyDescent="0.35">
      <c r="A59" s="138"/>
      <c r="B59" s="122"/>
      <c r="C59" s="118"/>
      <c r="D59" s="119"/>
      <c r="E59" s="120"/>
      <c r="F59" s="118"/>
      <c r="G59" s="119"/>
      <c r="H59" s="120"/>
      <c r="I59" s="139"/>
      <c r="J59" s="140"/>
      <c r="K59" s="140"/>
      <c r="L59" s="140"/>
      <c r="M59" s="140"/>
      <c r="N59" s="141"/>
    </row>
    <row r="60" spans="1:27" x14ac:dyDescent="0.35">
      <c r="A60" s="138"/>
      <c r="B60" s="122"/>
      <c r="C60" s="118"/>
      <c r="D60" s="119"/>
      <c r="E60" s="120"/>
      <c r="F60" s="118"/>
      <c r="G60" s="119"/>
      <c r="H60" s="120"/>
      <c r="I60" s="139"/>
      <c r="J60" s="140"/>
      <c r="K60" s="140"/>
      <c r="L60" s="140"/>
      <c r="M60" s="140"/>
      <c r="N60" s="141"/>
    </row>
    <row r="61" spans="1:27" x14ac:dyDescent="0.35">
      <c r="A61" s="138"/>
      <c r="B61" s="122"/>
      <c r="C61" s="118"/>
      <c r="D61" s="119"/>
      <c r="E61" s="120"/>
      <c r="F61" s="118"/>
      <c r="G61" s="119"/>
      <c r="H61" s="120"/>
      <c r="I61" s="139"/>
      <c r="J61" s="140"/>
      <c r="K61" s="140"/>
      <c r="L61" s="140"/>
      <c r="M61" s="140"/>
      <c r="N61" s="141"/>
    </row>
    <row r="62" spans="1:27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27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1:27" x14ac:dyDescent="0.35">
      <c r="A64" s="142" t="s">
        <v>135</v>
      </c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4"/>
    </row>
    <row r="65" spans="1:14" x14ac:dyDescent="0.35">
      <c r="A65" s="145" t="s">
        <v>98</v>
      </c>
      <c r="B65" s="146"/>
      <c r="C65" s="145" t="s">
        <v>92</v>
      </c>
      <c r="D65" s="147"/>
      <c r="E65" s="146"/>
      <c r="F65" s="145" t="s">
        <v>99</v>
      </c>
      <c r="G65" s="147"/>
      <c r="H65" s="146"/>
      <c r="I65" s="139" t="s">
        <v>100</v>
      </c>
      <c r="J65" s="140"/>
      <c r="K65" s="140"/>
      <c r="L65" s="140"/>
      <c r="M65" s="140"/>
      <c r="N65" s="141"/>
    </row>
    <row r="66" spans="1:14" x14ac:dyDescent="0.35">
      <c r="A66" s="138"/>
      <c r="B66" s="122"/>
      <c r="C66" s="118"/>
      <c r="D66" s="119"/>
      <c r="E66" s="120"/>
      <c r="F66" s="118"/>
      <c r="G66" s="119"/>
      <c r="H66" s="120"/>
      <c r="I66" s="139"/>
      <c r="J66" s="140"/>
      <c r="K66" s="140"/>
      <c r="L66" s="140"/>
      <c r="M66" s="140"/>
      <c r="N66" s="141"/>
    </row>
    <row r="67" spans="1:14" x14ac:dyDescent="0.35">
      <c r="A67" s="169"/>
      <c r="B67" s="170"/>
      <c r="C67" s="118"/>
      <c r="D67" s="119"/>
      <c r="E67" s="120"/>
      <c r="F67" s="118"/>
      <c r="G67" s="119"/>
      <c r="H67" s="120"/>
      <c r="I67" s="139"/>
      <c r="J67" s="140"/>
      <c r="K67" s="140"/>
      <c r="L67" s="140"/>
      <c r="M67" s="140"/>
      <c r="N67" s="141"/>
    </row>
    <row r="68" spans="1:14" x14ac:dyDescent="0.35">
      <c r="A68" s="138"/>
      <c r="B68" s="122"/>
      <c r="C68" s="118"/>
      <c r="D68" s="119"/>
      <c r="E68" s="120"/>
      <c r="F68" s="118"/>
      <c r="G68" s="119"/>
      <c r="H68" s="120"/>
      <c r="I68" s="139"/>
      <c r="J68" s="140"/>
      <c r="K68" s="140"/>
      <c r="L68" s="140"/>
      <c r="M68" s="140"/>
      <c r="N68" s="141"/>
    </row>
    <row r="69" spans="1:14" x14ac:dyDescent="0.35">
      <c r="A69" s="138"/>
      <c r="B69" s="122"/>
      <c r="C69" s="118"/>
      <c r="D69" s="119"/>
      <c r="E69" s="120"/>
      <c r="F69" s="118"/>
      <c r="G69" s="119"/>
      <c r="H69" s="120"/>
      <c r="I69" s="139"/>
      <c r="J69" s="140"/>
      <c r="K69" s="140"/>
      <c r="L69" s="140"/>
      <c r="M69" s="140"/>
      <c r="N69" s="141"/>
    </row>
    <row r="70" spans="1:14" x14ac:dyDescent="0.35">
      <c r="A70" s="169"/>
      <c r="B70" s="170"/>
      <c r="C70" s="118"/>
      <c r="D70" s="119"/>
      <c r="E70" s="120"/>
      <c r="F70" s="118"/>
      <c r="G70" s="119"/>
      <c r="H70" s="120"/>
      <c r="I70" s="139"/>
      <c r="J70" s="140"/>
      <c r="K70" s="140"/>
      <c r="L70" s="140"/>
      <c r="M70" s="140"/>
      <c r="N70" s="141"/>
    </row>
    <row r="71" spans="1:14" x14ac:dyDescent="0.35">
      <c r="A71" s="169"/>
      <c r="B71" s="170"/>
      <c r="C71" s="118"/>
      <c r="D71" s="119"/>
      <c r="E71" s="120"/>
      <c r="F71" s="118"/>
      <c r="G71" s="119"/>
      <c r="H71" s="120"/>
      <c r="I71" s="139"/>
      <c r="J71" s="140"/>
      <c r="K71" s="140"/>
      <c r="L71" s="140"/>
      <c r="M71" s="140"/>
      <c r="N71" s="141"/>
    </row>
    <row r="72" spans="1:14" x14ac:dyDescent="0.35">
      <c r="A72" s="138"/>
      <c r="B72" s="122"/>
      <c r="C72" s="118"/>
      <c r="D72" s="119"/>
      <c r="E72" s="120"/>
      <c r="F72" s="118"/>
      <c r="G72" s="119"/>
      <c r="H72" s="120"/>
      <c r="I72" s="139"/>
      <c r="J72" s="140"/>
      <c r="K72" s="140"/>
      <c r="L72" s="140"/>
      <c r="M72" s="140"/>
      <c r="N72" s="141"/>
    </row>
    <row r="73" spans="1:14" x14ac:dyDescent="0.35">
      <c r="A73" s="138"/>
      <c r="B73" s="122"/>
      <c r="C73" s="118"/>
      <c r="D73" s="119"/>
      <c r="E73" s="120"/>
      <c r="F73" s="118"/>
      <c r="G73" s="119"/>
      <c r="H73" s="120"/>
      <c r="I73" s="139"/>
      <c r="J73" s="140"/>
      <c r="K73" s="140"/>
      <c r="L73" s="140"/>
      <c r="M73" s="140"/>
      <c r="N73" s="141"/>
    </row>
    <row r="74" spans="1:14" x14ac:dyDescent="0.35">
      <c r="A74" s="138"/>
      <c r="B74" s="122"/>
      <c r="C74" s="118"/>
      <c r="D74" s="119"/>
      <c r="E74" s="120"/>
      <c r="F74" s="118"/>
      <c r="G74" s="119"/>
      <c r="H74" s="120"/>
      <c r="I74" s="139"/>
      <c r="J74" s="140"/>
      <c r="K74" s="140"/>
      <c r="L74" s="140"/>
      <c r="M74" s="140"/>
      <c r="N74" s="141"/>
    </row>
    <row r="75" spans="1:14" x14ac:dyDescent="0.35">
      <c r="A75" s="138"/>
      <c r="B75" s="122"/>
      <c r="C75" s="118"/>
      <c r="D75" s="119"/>
      <c r="E75" s="120"/>
      <c r="F75" s="118"/>
      <c r="G75" s="119"/>
      <c r="H75" s="120"/>
      <c r="I75" s="139"/>
      <c r="J75" s="140"/>
      <c r="K75" s="140"/>
      <c r="L75" s="140"/>
      <c r="M75" s="140"/>
      <c r="N75" s="141"/>
    </row>
    <row r="76" spans="1:14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</row>
    <row r="77" spans="1:14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</row>
    <row r="78" spans="1:14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</row>
    <row r="79" spans="1:14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</row>
    <row r="80" spans="1:14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10"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C8:F8"/>
    <mergeCell ref="H8:K8"/>
    <mergeCell ref="C47:F47"/>
    <mergeCell ref="I47:L47"/>
    <mergeCell ref="C48:F48"/>
    <mergeCell ref="I48:L48"/>
    <mergeCell ref="C49:F49"/>
    <mergeCell ref="AN24:AQ24"/>
    <mergeCell ref="A35:A36"/>
    <mergeCell ref="B35:AG35"/>
    <mergeCell ref="AG36:AG37"/>
    <mergeCell ref="AI36:AJ36"/>
    <mergeCell ref="C46:F46"/>
    <mergeCell ref="I46:L46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76:N82"/>
    <mergeCell ref="S47:U47"/>
    <mergeCell ref="S48:U48"/>
    <mergeCell ref="S49:U49"/>
    <mergeCell ref="S50:U50"/>
    <mergeCell ref="S46:AA46"/>
    <mergeCell ref="V47:AA47"/>
    <mergeCell ref="V48:AA48"/>
    <mergeCell ref="V49:AA49"/>
    <mergeCell ref="V50:AA50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</mergeCells>
  <conditionalFormatting sqref="B11:AF21 B24:AF34 B36:AF45">
    <cfRule type="expression" dxfId="146" priority="14">
      <formula>B$11="dom"</formula>
    </cfRule>
    <cfRule type="expression" dxfId="145" priority="15">
      <formula>B$11="sáb"</formula>
    </cfRule>
  </conditionalFormatting>
  <conditionalFormatting sqref="B13:AF21 B26:AF34 B38:AF45">
    <cfRule type="cellIs" dxfId="144" priority="8" operator="equal">
      <formula>$H$48</formula>
    </cfRule>
    <cfRule type="cellIs" dxfId="143" priority="9" operator="equal">
      <formula>$H$47</formula>
    </cfRule>
    <cfRule type="cellIs" dxfId="142" priority="10" operator="equal">
      <formula>$H$46</formula>
    </cfRule>
    <cfRule type="cellIs" dxfId="141" priority="11" operator="equal">
      <formula>$B$48</formula>
    </cfRule>
    <cfRule type="cellIs" dxfId="140" priority="12" operator="equal">
      <formula>$B$47</formula>
    </cfRule>
    <cfRule type="cellIs" dxfId="139" priority="13" operator="equal">
      <formula>$B$46</formula>
    </cfRule>
  </conditionalFormatting>
  <conditionalFormatting sqref="B13:AG33 B35:AG44">
    <cfRule type="cellIs" dxfId="138" priority="16" operator="equal">
      <formula>$B$49</formula>
    </cfRule>
  </conditionalFormatting>
  <conditionalFormatting sqref="H47">
    <cfRule type="cellIs" dxfId="137" priority="1" operator="equal">
      <formula>$H$47</formula>
    </cfRule>
    <cfRule type="cellIs" dxfId="136" priority="2" operator="equal">
      <formula>$H$46</formula>
    </cfRule>
    <cfRule type="cellIs" dxfId="135" priority="3" operator="equal">
      <formula>$B$48</formula>
    </cfRule>
    <cfRule type="cellIs" dxfId="134" priority="4" operator="equal">
      <formula>$B$47</formula>
    </cfRule>
    <cfRule type="cellIs" dxfId="133" priority="5" operator="equal">
      <formula>$B$46</formula>
    </cfRule>
    <cfRule type="expression" dxfId="132" priority="6">
      <formula>H$11="dom"</formula>
    </cfRule>
    <cfRule type="expression" dxfId="131" priority="7">
      <formula>H$11="sáb"</formula>
    </cfRule>
  </conditionalFormatting>
  <dataValidations count="2">
    <dataValidation type="list" allowBlank="1" showInputMessage="1" showErrorMessage="1" sqref="B7:E7" xr:uid="{E1B344D7-0642-4D86-BD39-DEE4BF313EF0}">
      <formula1>meses</formula1>
    </dataValidation>
    <dataValidation type="list" allowBlank="1" showInputMessage="1" showErrorMessage="1" sqref="H7:I7" xr:uid="{77B008A0-F6F4-49F3-8D86-D5F284E4F12A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DF34-8354-4963-A007-124557BF18DD}">
  <sheetPr>
    <pageSetUpPr fitToPage="1"/>
  </sheetPr>
  <dimension ref="A2:AJ77"/>
  <sheetViews>
    <sheetView showGridLines="0" tabSelected="1" topLeftCell="A8" zoomScaleNormal="100" workbookViewId="0">
      <selection activeCell="D21" sqref="D21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7" customWidth="1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128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DATE(H7, 5, 1)</f>
        <v>45047</v>
      </c>
      <c r="D8" s="99"/>
      <c r="E8" s="99"/>
      <c r="F8" s="99"/>
      <c r="G8" s="9" t="s">
        <v>49</v>
      </c>
      <c r="H8" s="100">
        <f>EOMONTH(C8,0)</f>
        <v>45077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Mayo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Mon</v>
      </c>
      <c r="C11" s="21" t="str">
        <f t="shared" si="0"/>
        <v>Tue</v>
      </c>
      <c r="D11" s="21" t="str">
        <f t="shared" si="0"/>
        <v>Wed</v>
      </c>
      <c r="E11" s="21" t="str">
        <f t="shared" si="0"/>
        <v>Thu</v>
      </c>
      <c r="F11" s="21" t="str">
        <f t="shared" si="0"/>
        <v>Fri</v>
      </c>
      <c r="G11" s="21" t="str">
        <f t="shared" si="0"/>
        <v>Sat</v>
      </c>
      <c r="H11" s="21" t="str">
        <f t="shared" si="0"/>
        <v>Sun</v>
      </c>
      <c r="I11" s="21" t="str">
        <f t="shared" si="0"/>
        <v>Mon</v>
      </c>
      <c r="J11" s="21" t="str">
        <f t="shared" si="0"/>
        <v>Tue</v>
      </c>
      <c r="K11" s="21" t="str">
        <f t="shared" si="0"/>
        <v>Wed</v>
      </c>
      <c r="L11" s="21" t="str">
        <f t="shared" si="0"/>
        <v>Thu</v>
      </c>
      <c r="M11" s="21" t="str">
        <f t="shared" si="0"/>
        <v>Fri</v>
      </c>
      <c r="N11" s="21" t="str">
        <f t="shared" si="0"/>
        <v>Sat</v>
      </c>
      <c r="O11" s="21" t="str">
        <f t="shared" si="0"/>
        <v>Sun</v>
      </c>
      <c r="P11" s="21" t="str">
        <f t="shared" si="0"/>
        <v>Mon</v>
      </c>
      <c r="Q11" s="21" t="str">
        <f t="shared" si="0"/>
        <v>Tue</v>
      </c>
      <c r="R11" s="21" t="str">
        <f t="shared" si="0"/>
        <v>Wed</v>
      </c>
      <c r="S11" s="21" t="str">
        <f t="shared" si="0"/>
        <v>Thu</v>
      </c>
      <c r="T11" s="21" t="str">
        <f t="shared" si="0"/>
        <v>Fri</v>
      </c>
      <c r="U11" s="21" t="str">
        <f t="shared" si="0"/>
        <v>Sat</v>
      </c>
      <c r="V11" s="21" t="str">
        <f t="shared" si="0"/>
        <v>Sun</v>
      </c>
      <c r="W11" s="21" t="str">
        <f t="shared" si="0"/>
        <v>Mon</v>
      </c>
      <c r="X11" s="21" t="str">
        <f t="shared" si="0"/>
        <v>Tue</v>
      </c>
      <c r="Y11" s="21" t="str">
        <f t="shared" si="0"/>
        <v>Wed</v>
      </c>
      <c r="Z11" s="21" t="str">
        <f t="shared" si="0"/>
        <v>Thu</v>
      </c>
      <c r="AA11" s="21" t="str">
        <f t="shared" si="0"/>
        <v>Fri</v>
      </c>
      <c r="AB11" s="21" t="str">
        <f t="shared" si="0"/>
        <v>Sat</v>
      </c>
      <c r="AC11" s="21" t="str">
        <f t="shared" si="0"/>
        <v>Sun</v>
      </c>
      <c r="AD11" s="21" t="str">
        <f t="shared" si="0"/>
        <v>Mon</v>
      </c>
      <c r="AE11" s="21" t="str">
        <f t="shared" si="0"/>
        <v>Tue</v>
      </c>
      <c r="AF11" s="21" t="str">
        <f t="shared" si="0"/>
        <v>Wed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45047</v>
      </c>
      <c r="C12" s="22">
        <f t="shared" ref="C12:AF12" si="1">IF(B12&lt;$H$8,B12+1,"")</f>
        <v>45048</v>
      </c>
      <c r="D12" s="22">
        <f t="shared" si="1"/>
        <v>45049</v>
      </c>
      <c r="E12" s="22">
        <f t="shared" si="1"/>
        <v>45050</v>
      </c>
      <c r="F12" s="22">
        <f t="shared" si="1"/>
        <v>45051</v>
      </c>
      <c r="G12" s="22">
        <f t="shared" si="1"/>
        <v>45052</v>
      </c>
      <c r="H12" s="22">
        <f t="shared" si="1"/>
        <v>45053</v>
      </c>
      <c r="I12" s="22">
        <f t="shared" si="1"/>
        <v>45054</v>
      </c>
      <c r="J12" s="22">
        <f t="shared" si="1"/>
        <v>45055</v>
      </c>
      <c r="K12" s="22">
        <f t="shared" si="1"/>
        <v>45056</v>
      </c>
      <c r="L12" s="22">
        <f t="shared" si="1"/>
        <v>45057</v>
      </c>
      <c r="M12" s="22">
        <f t="shared" si="1"/>
        <v>45058</v>
      </c>
      <c r="N12" s="22">
        <f t="shared" si="1"/>
        <v>45059</v>
      </c>
      <c r="O12" s="22">
        <f t="shared" si="1"/>
        <v>45060</v>
      </c>
      <c r="P12" s="22">
        <f t="shared" si="1"/>
        <v>45061</v>
      </c>
      <c r="Q12" s="22">
        <f t="shared" si="1"/>
        <v>45062</v>
      </c>
      <c r="R12" s="22">
        <f t="shared" si="1"/>
        <v>45063</v>
      </c>
      <c r="S12" s="22">
        <f t="shared" si="1"/>
        <v>45064</v>
      </c>
      <c r="T12" s="22">
        <f t="shared" si="1"/>
        <v>45065</v>
      </c>
      <c r="U12" s="22">
        <f t="shared" si="1"/>
        <v>45066</v>
      </c>
      <c r="V12" s="22">
        <f t="shared" si="1"/>
        <v>45067</v>
      </c>
      <c r="W12" s="22">
        <f t="shared" si="1"/>
        <v>45068</v>
      </c>
      <c r="X12" s="22">
        <f t="shared" si="1"/>
        <v>45069</v>
      </c>
      <c r="Y12" s="22">
        <f t="shared" si="1"/>
        <v>45070</v>
      </c>
      <c r="Z12" s="22">
        <f t="shared" si="1"/>
        <v>45071</v>
      </c>
      <c r="AA12" s="22">
        <f t="shared" si="1"/>
        <v>45072</v>
      </c>
      <c r="AB12" s="22">
        <f t="shared" si="1"/>
        <v>45073</v>
      </c>
      <c r="AC12" s="22">
        <f t="shared" si="1"/>
        <v>45074</v>
      </c>
      <c r="AD12" s="22">
        <f t="shared" si="1"/>
        <v>45075</v>
      </c>
      <c r="AE12" s="22">
        <f t="shared" si="1"/>
        <v>45076</v>
      </c>
      <c r="AF12" s="22">
        <f t="shared" si="1"/>
        <v>45077</v>
      </c>
      <c r="AG12" s="107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/>
      <c r="D13" s="12"/>
      <c r="E13" s="12" t="s">
        <v>54</v>
      </c>
      <c r="F13" s="12"/>
      <c r="G13" s="12" t="s">
        <v>53</v>
      </c>
      <c r="H13" s="12"/>
      <c r="I13" s="5"/>
      <c r="J13" s="12" t="s">
        <v>54</v>
      </c>
      <c r="K13" s="12" t="s">
        <v>88</v>
      </c>
      <c r="L13" s="12" t="s">
        <v>53</v>
      </c>
      <c r="M13" s="12"/>
      <c r="N13" s="12"/>
      <c r="O13" s="12" t="s">
        <v>54</v>
      </c>
      <c r="P13" s="12"/>
      <c r="Q13" s="12"/>
      <c r="R13" s="12" t="s">
        <v>53</v>
      </c>
      <c r="S13" s="12"/>
      <c r="T13" s="12"/>
      <c r="U13" s="12" t="s">
        <v>54</v>
      </c>
      <c r="V13" s="12"/>
      <c r="W13" s="12"/>
      <c r="X13" s="12" t="s">
        <v>54</v>
      </c>
      <c r="Y13" s="12"/>
      <c r="Z13" s="12"/>
      <c r="AA13" s="12" t="s">
        <v>53</v>
      </c>
      <c r="AB13" s="12"/>
      <c r="AC13" s="12"/>
      <c r="AD13" s="12" t="s">
        <v>53</v>
      </c>
      <c r="AE13" s="12"/>
      <c r="AF13" s="12"/>
      <c r="AG13" s="26">
        <f>COUNTIF(B13:AF13,$B40)*12+COUNTIF(B13:AF13,$B42)*12</f>
        <v>120</v>
      </c>
      <c r="AI13" s="60">
        <f>COUNTIF(B13:AF13,"TM")</f>
        <v>5</v>
      </c>
      <c r="AJ13" s="32">
        <f>COUNTIF(B13:AF13,"TT")</f>
        <v>5</v>
      </c>
    </row>
    <row r="14" spans="1:36" x14ac:dyDescent="0.35">
      <c r="A14" s="20" t="s">
        <v>18</v>
      </c>
      <c r="B14" s="12" t="s">
        <v>53</v>
      </c>
      <c r="C14" s="12"/>
      <c r="D14" s="12" t="s">
        <v>54</v>
      </c>
      <c r="E14" s="12"/>
      <c r="F14" s="12"/>
      <c r="G14" s="12" t="s">
        <v>54</v>
      </c>
      <c r="H14" s="12" t="s">
        <v>53</v>
      </c>
      <c r="I14" s="12"/>
      <c r="J14" s="12" t="s">
        <v>53</v>
      </c>
      <c r="K14" s="12"/>
      <c r="L14" s="12"/>
      <c r="M14" s="12"/>
      <c r="N14" s="12"/>
      <c r="O14" s="12"/>
      <c r="P14" s="12" t="s">
        <v>53</v>
      </c>
      <c r="Q14" s="12"/>
      <c r="R14" s="12" t="s">
        <v>54</v>
      </c>
      <c r="S14" s="12"/>
      <c r="T14" s="12"/>
      <c r="U14" s="12"/>
      <c r="V14" s="12" t="s">
        <v>53</v>
      </c>
      <c r="W14" s="12"/>
      <c r="X14" s="12"/>
      <c r="Y14" s="12" t="s">
        <v>54</v>
      </c>
      <c r="Z14" s="12"/>
      <c r="AA14" s="12"/>
      <c r="AB14" s="12" t="s">
        <v>53</v>
      </c>
      <c r="AC14" s="12"/>
      <c r="AD14" s="12"/>
      <c r="AE14" s="12" t="s">
        <v>54</v>
      </c>
      <c r="AF14" s="12"/>
      <c r="AG14" s="26">
        <f>COUNTIF(B14:AF14,$B$40)*12+COUNTIF(B14:AF14,$B$42)*12</f>
        <v>132</v>
      </c>
      <c r="AI14" s="60">
        <f t="shared" ref="AI14:AI19" si="2">COUNTIF(B14:AF14,"TM")</f>
        <v>5</v>
      </c>
      <c r="AJ14" s="32">
        <f t="shared" ref="AJ14:AJ19" si="3">COUNTIF(B14:AF14,"TT")</f>
        <v>6</v>
      </c>
    </row>
    <row r="15" spans="1:36" x14ac:dyDescent="0.35">
      <c r="A15" s="20" t="s">
        <v>19</v>
      </c>
      <c r="B15" s="12"/>
      <c r="C15" s="12" t="s">
        <v>54</v>
      </c>
      <c r="D15" s="12"/>
      <c r="E15" s="12"/>
      <c r="F15" s="12" t="s">
        <v>53</v>
      </c>
      <c r="G15" s="12"/>
      <c r="H15" s="12"/>
      <c r="I15" s="12" t="s">
        <v>88</v>
      </c>
      <c r="J15" s="12" t="s">
        <v>88</v>
      </c>
      <c r="K15" s="12" t="s">
        <v>88</v>
      </c>
      <c r="L15" s="12" t="s">
        <v>88</v>
      </c>
      <c r="M15" s="12" t="s">
        <v>88</v>
      </c>
      <c r="N15" s="12" t="s">
        <v>53</v>
      </c>
      <c r="O15" s="12"/>
      <c r="P15" s="12"/>
      <c r="Q15" s="12" t="s">
        <v>54</v>
      </c>
      <c r="R15" s="12"/>
      <c r="S15" s="12"/>
      <c r="T15" s="12" t="s">
        <v>53</v>
      </c>
      <c r="U15" s="12"/>
      <c r="V15" s="12"/>
      <c r="W15" s="12" t="s">
        <v>54</v>
      </c>
      <c r="X15" s="12"/>
      <c r="Y15" s="12"/>
      <c r="Z15" s="12" t="s">
        <v>53</v>
      </c>
      <c r="AA15" s="12"/>
      <c r="AB15" s="12"/>
      <c r="AC15" s="12" t="s">
        <v>54</v>
      </c>
      <c r="AD15" s="12"/>
      <c r="AE15" s="12"/>
      <c r="AF15" s="12"/>
      <c r="AG15" s="26">
        <f>COUNTIF(B15:AF15,$B$40)*12+COUNTIF(B15:AF15,$B$42)*12+COUNTIF(B15:AF15,$B$42)*12</f>
        <v>144</v>
      </c>
      <c r="AI15" s="60">
        <f t="shared" si="2"/>
        <v>4</v>
      </c>
      <c r="AJ15" s="32">
        <f t="shared" si="3"/>
        <v>4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/>
      <c r="I16" s="12" t="s">
        <v>54</v>
      </c>
      <c r="J16" s="12"/>
      <c r="K16" s="12" t="s">
        <v>53</v>
      </c>
      <c r="L16" s="12"/>
      <c r="M16" s="12"/>
      <c r="N16" s="12" t="s">
        <v>54</v>
      </c>
      <c r="O16" s="12"/>
      <c r="P16" s="12"/>
      <c r="Q16" s="12" t="s">
        <v>53</v>
      </c>
      <c r="R16" s="12"/>
      <c r="S16" s="12"/>
      <c r="T16" s="12" t="s">
        <v>54</v>
      </c>
      <c r="U16" s="12"/>
      <c r="V16" s="12"/>
      <c r="W16" s="12" t="s">
        <v>53</v>
      </c>
      <c r="X16" s="12"/>
      <c r="Y16" s="12"/>
      <c r="Z16" s="12" t="s">
        <v>54</v>
      </c>
      <c r="AA16" s="12"/>
      <c r="AB16" s="12"/>
      <c r="AC16" s="12" t="s">
        <v>53</v>
      </c>
      <c r="AD16" s="12"/>
      <c r="AE16" s="12"/>
      <c r="AF16" s="12" t="s">
        <v>54</v>
      </c>
      <c r="AG16" s="26">
        <f>COUNTIF(B16:AF16,$B$40)*12+COUNTIF(B16:AF16,$B$42)*12</f>
        <v>132</v>
      </c>
      <c r="AI16" s="60">
        <f t="shared" si="2"/>
        <v>6</v>
      </c>
      <c r="AJ16" s="32">
        <f t="shared" si="3"/>
        <v>5</v>
      </c>
    </row>
    <row r="17" spans="1:36" x14ac:dyDescent="0.35">
      <c r="A17" s="20" t="s">
        <v>37</v>
      </c>
      <c r="B17" s="12"/>
      <c r="C17" s="12"/>
      <c r="D17" s="12" t="s">
        <v>53</v>
      </c>
      <c r="E17" s="12"/>
      <c r="F17" s="12"/>
      <c r="G17" s="12"/>
      <c r="H17" s="12"/>
      <c r="I17" s="12" t="s">
        <v>53</v>
      </c>
      <c r="J17" s="12"/>
      <c r="K17" s="12"/>
      <c r="L17" s="12" t="s">
        <v>54</v>
      </c>
      <c r="M17" s="12" t="s">
        <v>54</v>
      </c>
      <c r="N17" s="12"/>
      <c r="O17" s="12" t="s">
        <v>53</v>
      </c>
      <c r="P17" s="12"/>
      <c r="Q17" s="12"/>
      <c r="R17" s="12"/>
      <c r="S17" s="12" t="s">
        <v>54</v>
      </c>
      <c r="T17" s="12"/>
      <c r="U17" s="12" t="s">
        <v>53</v>
      </c>
      <c r="V17" s="12"/>
      <c r="W17" s="12"/>
      <c r="X17" s="12" t="s">
        <v>53</v>
      </c>
      <c r="Y17" s="12"/>
      <c r="Z17" s="12"/>
      <c r="AA17" s="12" t="s">
        <v>54</v>
      </c>
      <c r="AB17" s="12"/>
      <c r="AC17" s="12"/>
      <c r="AD17" s="12" t="s">
        <v>54</v>
      </c>
      <c r="AE17" s="12"/>
      <c r="AF17" s="12" t="s">
        <v>53</v>
      </c>
      <c r="AG17" s="26">
        <f>COUNTIF(B17:AF17,$B$40)*12+COUNTIF(B17:AF17,$B$42)*12</f>
        <v>132</v>
      </c>
      <c r="AI17" s="60">
        <f t="shared" si="2"/>
        <v>5</v>
      </c>
      <c r="AJ17" s="32">
        <f t="shared" si="3"/>
        <v>6</v>
      </c>
    </row>
    <row r="18" spans="1:36" x14ac:dyDescent="0.35">
      <c r="A18" s="20" t="s">
        <v>22</v>
      </c>
      <c r="B18" s="12" t="s">
        <v>54</v>
      </c>
      <c r="C18" s="12"/>
      <c r="D18" s="12"/>
      <c r="E18" s="12" t="s">
        <v>53</v>
      </c>
      <c r="F18" s="12"/>
      <c r="G18" s="12"/>
      <c r="H18" s="12" t="s">
        <v>54</v>
      </c>
      <c r="I18" s="12"/>
      <c r="J18" s="12"/>
      <c r="K18" s="12" t="s">
        <v>54</v>
      </c>
      <c r="L18" s="12"/>
      <c r="M18" s="12" t="s">
        <v>53</v>
      </c>
      <c r="N18" s="12"/>
      <c r="O18" s="12"/>
      <c r="P18" s="12" t="s">
        <v>54</v>
      </c>
      <c r="Q18" s="12"/>
      <c r="R18" s="12"/>
      <c r="S18" s="12" t="s">
        <v>53</v>
      </c>
      <c r="T18" s="12"/>
      <c r="U18" s="12"/>
      <c r="V18" s="12" t="s">
        <v>54</v>
      </c>
      <c r="W18" s="12"/>
      <c r="X18" s="12"/>
      <c r="Y18" s="12" t="s">
        <v>53</v>
      </c>
      <c r="Z18" s="12"/>
      <c r="AA18" s="12"/>
      <c r="AB18" s="12" t="s">
        <v>54</v>
      </c>
      <c r="AC18" s="12"/>
      <c r="AD18" s="12"/>
      <c r="AE18" s="12" t="s">
        <v>53</v>
      </c>
      <c r="AF18" s="12"/>
      <c r="AG18" s="26">
        <f>COUNTIF(B18:AF18,$B$40)*12+COUNTIF(B18:AF18,$B$42)*12</f>
        <v>132</v>
      </c>
      <c r="AI18" s="60">
        <f t="shared" si="2"/>
        <v>6</v>
      </c>
      <c r="AJ18" s="32">
        <f t="shared" si="3"/>
        <v>5</v>
      </c>
    </row>
    <row r="19" spans="1:36" x14ac:dyDescent="0.35">
      <c r="A19" s="20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>
        <f>COUNTIF(B19:AF19,$B$40)*12+COUNTIF(B19:AF19,$B$42)*12+COUNTIF(B19:AF19,$B$44)*6</f>
        <v>0</v>
      </c>
      <c r="AI19" s="60">
        <f t="shared" si="2"/>
        <v>0</v>
      </c>
      <c r="AJ19" s="32">
        <f t="shared" si="3"/>
        <v>0</v>
      </c>
    </row>
    <row r="21" spans="1:36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6" ht="15" customHeight="1" x14ac:dyDescent="0.35">
      <c r="A22" s="101" t="str">
        <f>$B$7</f>
        <v>Mayo</v>
      </c>
      <c r="B22" s="103" t="s">
        <v>79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5"/>
    </row>
    <row r="23" spans="1:36" ht="15" customHeight="1" x14ac:dyDescent="0.35">
      <c r="A23" s="102"/>
      <c r="B23" s="21" t="str">
        <f t="shared" ref="B23:AF23" si="4">TEXT(B24,"ddd")</f>
        <v>Mon</v>
      </c>
      <c r="C23" s="21" t="str">
        <f t="shared" si="4"/>
        <v>Tue</v>
      </c>
      <c r="D23" s="21" t="str">
        <f t="shared" si="4"/>
        <v>Wed</v>
      </c>
      <c r="E23" s="21" t="str">
        <f t="shared" si="4"/>
        <v>Thu</v>
      </c>
      <c r="F23" s="21" t="str">
        <f t="shared" si="4"/>
        <v>Fri</v>
      </c>
      <c r="G23" s="21" t="str">
        <f t="shared" si="4"/>
        <v>Sat</v>
      </c>
      <c r="H23" s="21" t="str">
        <f t="shared" si="4"/>
        <v>Sun</v>
      </c>
      <c r="I23" s="21" t="str">
        <f t="shared" si="4"/>
        <v>Mon</v>
      </c>
      <c r="J23" s="21" t="str">
        <f t="shared" si="4"/>
        <v>Tue</v>
      </c>
      <c r="K23" s="21" t="str">
        <f t="shared" si="4"/>
        <v>Wed</v>
      </c>
      <c r="L23" s="21" t="str">
        <f t="shared" si="4"/>
        <v>Thu</v>
      </c>
      <c r="M23" s="21" t="str">
        <f t="shared" si="4"/>
        <v>Fri</v>
      </c>
      <c r="N23" s="21" t="str">
        <f t="shared" si="4"/>
        <v>Sat</v>
      </c>
      <c r="O23" s="21" t="str">
        <f t="shared" si="4"/>
        <v>Sun</v>
      </c>
      <c r="P23" s="21" t="str">
        <f t="shared" si="4"/>
        <v>Mon</v>
      </c>
      <c r="Q23" s="21" t="str">
        <f t="shared" si="4"/>
        <v>Tue</v>
      </c>
      <c r="R23" s="21" t="str">
        <f t="shared" si="4"/>
        <v>Wed</v>
      </c>
      <c r="S23" s="21" t="str">
        <f t="shared" si="4"/>
        <v>Thu</v>
      </c>
      <c r="T23" s="21" t="str">
        <f t="shared" si="4"/>
        <v>Fri</v>
      </c>
      <c r="U23" s="21" t="str">
        <f t="shared" si="4"/>
        <v>Sat</v>
      </c>
      <c r="V23" s="21" t="str">
        <f t="shared" si="4"/>
        <v>Sun</v>
      </c>
      <c r="W23" s="21" t="str">
        <f t="shared" si="4"/>
        <v>Mon</v>
      </c>
      <c r="X23" s="21" t="str">
        <f t="shared" si="4"/>
        <v>Tue</v>
      </c>
      <c r="Y23" s="21" t="str">
        <f t="shared" si="4"/>
        <v>Wed</v>
      </c>
      <c r="Z23" s="21" t="str">
        <f t="shared" si="4"/>
        <v>Thu</v>
      </c>
      <c r="AA23" s="21" t="str">
        <f t="shared" si="4"/>
        <v>Fri</v>
      </c>
      <c r="AB23" s="21" t="str">
        <f t="shared" si="4"/>
        <v>Sat</v>
      </c>
      <c r="AC23" s="21" t="str">
        <f t="shared" si="4"/>
        <v>Sun</v>
      </c>
      <c r="AD23" s="21" t="str">
        <f t="shared" si="4"/>
        <v>Mon</v>
      </c>
      <c r="AE23" s="21" t="str">
        <f t="shared" si="4"/>
        <v>Tue</v>
      </c>
      <c r="AF23" s="21" t="str">
        <f t="shared" si="4"/>
        <v>Wed</v>
      </c>
      <c r="AG23" s="106" t="s">
        <v>51</v>
      </c>
      <c r="AI23" s="109" t="s">
        <v>52</v>
      </c>
      <c r="AJ23" s="109"/>
    </row>
    <row r="24" spans="1:36" ht="15.5" x14ac:dyDescent="0.35">
      <c r="A24" s="19">
        <f>$H$7</f>
        <v>2023</v>
      </c>
      <c r="B24" s="22">
        <f>$C$8</f>
        <v>45047</v>
      </c>
      <c r="C24" s="22">
        <f t="shared" ref="C24:AF24" si="5">IF(B24&lt;$H$8,B24+1,"")</f>
        <v>45048</v>
      </c>
      <c r="D24" s="22">
        <f t="shared" si="5"/>
        <v>45049</v>
      </c>
      <c r="E24" s="22">
        <f t="shared" si="5"/>
        <v>45050</v>
      </c>
      <c r="F24" s="22">
        <f t="shared" si="5"/>
        <v>45051</v>
      </c>
      <c r="G24" s="22">
        <f t="shared" si="5"/>
        <v>45052</v>
      </c>
      <c r="H24" s="22">
        <f t="shared" si="5"/>
        <v>45053</v>
      </c>
      <c r="I24" s="22">
        <f t="shared" si="5"/>
        <v>45054</v>
      </c>
      <c r="J24" s="22">
        <f t="shared" si="5"/>
        <v>45055</v>
      </c>
      <c r="K24" s="22">
        <f t="shared" si="5"/>
        <v>45056</v>
      </c>
      <c r="L24" s="22">
        <f t="shared" si="5"/>
        <v>45057</v>
      </c>
      <c r="M24" s="22">
        <f t="shared" si="5"/>
        <v>45058</v>
      </c>
      <c r="N24" s="22">
        <f t="shared" si="5"/>
        <v>45059</v>
      </c>
      <c r="O24" s="22">
        <f t="shared" si="5"/>
        <v>45060</v>
      </c>
      <c r="P24" s="22">
        <f t="shared" si="5"/>
        <v>45061</v>
      </c>
      <c r="Q24" s="22">
        <f t="shared" si="5"/>
        <v>45062</v>
      </c>
      <c r="R24" s="22">
        <f t="shared" si="5"/>
        <v>45063</v>
      </c>
      <c r="S24" s="22">
        <f t="shared" si="5"/>
        <v>45064</v>
      </c>
      <c r="T24" s="22">
        <f t="shared" si="5"/>
        <v>45065</v>
      </c>
      <c r="U24" s="22">
        <f t="shared" si="5"/>
        <v>45066</v>
      </c>
      <c r="V24" s="22">
        <f t="shared" si="5"/>
        <v>45067</v>
      </c>
      <c r="W24" s="22">
        <f t="shared" si="5"/>
        <v>45068</v>
      </c>
      <c r="X24" s="22">
        <f t="shared" si="5"/>
        <v>45069</v>
      </c>
      <c r="Y24" s="22">
        <f t="shared" si="5"/>
        <v>45070</v>
      </c>
      <c r="Z24" s="22">
        <f t="shared" si="5"/>
        <v>45071</v>
      </c>
      <c r="AA24" s="22">
        <f t="shared" si="5"/>
        <v>45072</v>
      </c>
      <c r="AB24" s="22">
        <f t="shared" si="5"/>
        <v>45073</v>
      </c>
      <c r="AC24" s="22">
        <f t="shared" si="5"/>
        <v>45074</v>
      </c>
      <c r="AD24" s="22">
        <f t="shared" si="5"/>
        <v>45075</v>
      </c>
      <c r="AE24" s="22">
        <f t="shared" si="5"/>
        <v>45076</v>
      </c>
      <c r="AF24" s="22">
        <f t="shared" si="5"/>
        <v>45077</v>
      </c>
      <c r="AG24" s="107"/>
      <c r="AI24" s="62" t="s">
        <v>54</v>
      </c>
      <c r="AJ24" s="61" t="s">
        <v>53</v>
      </c>
    </row>
    <row r="25" spans="1:36" x14ac:dyDescent="0.35">
      <c r="A25" s="20" t="s">
        <v>24</v>
      </c>
      <c r="B25" s="12"/>
      <c r="C25" s="12"/>
      <c r="D25" s="12" t="s">
        <v>54</v>
      </c>
      <c r="E25" s="12"/>
      <c r="F25" s="12"/>
      <c r="G25" s="12"/>
      <c r="H25" s="12" t="s">
        <v>54</v>
      </c>
      <c r="I25" s="12" t="s">
        <v>54</v>
      </c>
      <c r="J25" s="12" t="s">
        <v>88</v>
      </c>
      <c r="K25" s="12"/>
      <c r="L25" s="12"/>
      <c r="M25" s="12" t="s">
        <v>53</v>
      </c>
      <c r="N25" s="12" t="s">
        <v>54</v>
      </c>
      <c r="O25" s="12"/>
      <c r="P25" s="12" t="s">
        <v>54</v>
      </c>
      <c r="Q25" s="12" t="s">
        <v>53</v>
      </c>
      <c r="R25" s="12"/>
      <c r="S25" s="12" t="s">
        <v>53</v>
      </c>
      <c r="T25" s="12"/>
      <c r="U25" s="12"/>
      <c r="V25" s="12" t="s">
        <v>54</v>
      </c>
      <c r="W25" s="12"/>
      <c r="X25" s="12"/>
      <c r="Y25" s="12" t="s">
        <v>53</v>
      </c>
      <c r="Z25" s="12"/>
      <c r="AA25" s="12"/>
      <c r="AB25" s="12" t="s">
        <v>54</v>
      </c>
      <c r="AC25" s="12"/>
      <c r="AD25" s="12" t="s">
        <v>71</v>
      </c>
      <c r="AE25" s="12" t="s">
        <v>71</v>
      </c>
      <c r="AF25" s="12" t="s">
        <v>71</v>
      </c>
      <c r="AG25" s="26">
        <f t="shared" ref="AG25:AG30" si="6">COUNTIF(B25:AF25,$B$40)*12+COUNTIF(B25:AF25,$B$42)*12</f>
        <v>132</v>
      </c>
      <c r="AI25" s="60">
        <f>COUNTIF(B25:AF25,"TM")</f>
        <v>7</v>
      </c>
      <c r="AJ25" s="32">
        <f>COUNTIF(B25:AF25,"TT")</f>
        <v>4</v>
      </c>
    </row>
    <row r="26" spans="1:36" x14ac:dyDescent="0.35">
      <c r="A26" s="20" t="s">
        <v>25</v>
      </c>
      <c r="B26" s="12" t="s">
        <v>53</v>
      </c>
      <c r="C26" s="12"/>
      <c r="D26" s="12"/>
      <c r="E26" s="12" t="s">
        <v>53</v>
      </c>
      <c r="F26" s="12"/>
      <c r="G26" s="12" t="s">
        <v>53</v>
      </c>
      <c r="H26" s="12"/>
      <c r="I26" s="12"/>
      <c r="J26" s="12"/>
      <c r="K26" s="12"/>
      <c r="L26" s="12" t="s">
        <v>83</v>
      </c>
      <c r="M26" s="12" t="s">
        <v>83</v>
      </c>
      <c r="N26" s="12" t="s">
        <v>83</v>
      </c>
      <c r="O26" s="12" t="s">
        <v>83</v>
      </c>
      <c r="P26" s="12" t="s">
        <v>83</v>
      </c>
      <c r="Q26" s="12"/>
      <c r="R26" s="12"/>
      <c r="S26" s="12"/>
      <c r="T26" s="12" t="s">
        <v>54</v>
      </c>
      <c r="U26" s="12"/>
      <c r="V26" s="12"/>
      <c r="W26" s="12" t="s">
        <v>53</v>
      </c>
      <c r="X26" s="12"/>
      <c r="Y26" s="12"/>
      <c r="Z26" s="12" t="s">
        <v>54</v>
      </c>
      <c r="AA26" s="12"/>
      <c r="AB26" s="12"/>
      <c r="AC26" s="12" t="s">
        <v>53</v>
      </c>
      <c r="AD26" s="12"/>
      <c r="AE26" s="12" t="s">
        <v>54</v>
      </c>
      <c r="AF26" s="12"/>
      <c r="AG26" s="26">
        <f t="shared" si="6"/>
        <v>96</v>
      </c>
      <c r="AI26" s="60">
        <f t="shared" ref="AI26:AI30" si="7">COUNTIF(B26:AF26,"TM")</f>
        <v>3</v>
      </c>
      <c r="AJ26" s="32">
        <f t="shared" ref="AJ26:AJ30" si="8">COUNTIF(B26:AF26,"TT")</f>
        <v>5</v>
      </c>
    </row>
    <row r="27" spans="1:36" x14ac:dyDescent="0.35">
      <c r="A27" s="20" t="s">
        <v>26</v>
      </c>
      <c r="B27" s="12"/>
      <c r="C27" s="12"/>
      <c r="D27" s="12" t="s">
        <v>53</v>
      </c>
      <c r="E27" s="12"/>
      <c r="F27" s="12"/>
      <c r="G27" s="12" t="s">
        <v>54</v>
      </c>
      <c r="H27" s="12"/>
      <c r="I27" s="12"/>
      <c r="J27" s="12" t="s">
        <v>53</v>
      </c>
      <c r="K27" s="12" t="s">
        <v>88</v>
      </c>
      <c r="L27" s="12"/>
      <c r="M27" s="12" t="s">
        <v>54</v>
      </c>
      <c r="N27" s="12"/>
      <c r="O27" s="12"/>
      <c r="P27" s="12" t="s">
        <v>53</v>
      </c>
      <c r="Q27" s="12"/>
      <c r="R27" s="12"/>
      <c r="S27" s="12" t="s">
        <v>54</v>
      </c>
      <c r="T27" s="12"/>
      <c r="U27" s="12"/>
      <c r="V27" s="12" t="s">
        <v>53</v>
      </c>
      <c r="W27" s="12"/>
      <c r="X27" s="12"/>
      <c r="Y27" s="12" t="s">
        <v>54</v>
      </c>
      <c r="Z27" s="12"/>
      <c r="AA27" s="12" t="s">
        <v>53</v>
      </c>
      <c r="AB27" s="12"/>
      <c r="AC27" s="12" t="s">
        <v>54</v>
      </c>
      <c r="AD27" s="12"/>
      <c r="AE27" s="12" t="s">
        <v>53</v>
      </c>
      <c r="AF27" s="12"/>
      <c r="AG27" s="26">
        <f t="shared" si="6"/>
        <v>132</v>
      </c>
      <c r="AI27" s="60">
        <f t="shared" si="7"/>
        <v>5</v>
      </c>
      <c r="AJ27" s="32">
        <f t="shared" si="8"/>
        <v>6</v>
      </c>
    </row>
    <row r="28" spans="1:36" x14ac:dyDescent="0.35">
      <c r="A28" s="20" t="s">
        <v>27</v>
      </c>
      <c r="B28" s="12" t="s">
        <v>54</v>
      </c>
      <c r="C28" s="12"/>
      <c r="D28" s="12"/>
      <c r="E28" s="12" t="s">
        <v>54</v>
      </c>
      <c r="F28" s="12"/>
      <c r="G28" s="12"/>
      <c r="H28" s="12" t="s">
        <v>53</v>
      </c>
      <c r="I28" s="12"/>
      <c r="J28" s="12"/>
      <c r="K28" s="12" t="s">
        <v>54</v>
      </c>
      <c r="L28" s="12"/>
      <c r="M28" s="12"/>
      <c r="N28" s="12" t="s">
        <v>53</v>
      </c>
      <c r="O28" s="12"/>
      <c r="P28" s="12"/>
      <c r="Q28" s="12" t="s">
        <v>54</v>
      </c>
      <c r="R28" s="12"/>
      <c r="S28" s="12"/>
      <c r="T28" s="12" t="s">
        <v>53</v>
      </c>
      <c r="U28" s="12"/>
      <c r="V28" s="12"/>
      <c r="W28" s="12" t="s">
        <v>54</v>
      </c>
      <c r="X28" s="12"/>
      <c r="Y28" s="12"/>
      <c r="Z28" s="12"/>
      <c r="AA28" s="12"/>
      <c r="AB28" s="12" t="s">
        <v>53</v>
      </c>
      <c r="AC28" s="12"/>
      <c r="AD28" s="12" t="s">
        <v>71</v>
      </c>
      <c r="AE28" s="12" t="s">
        <v>71</v>
      </c>
      <c r="AF28" s="12" t="s">
        <v>71</v>
      </c>
      <c r="AG28" s="26">
        <f t="shared" si="6"/>
        <v>108</v>
      </c>
      <c r="AI28" s="60">
        <f t="shared" si="7"/>
        <v>5</v>
      </c>
      <c r="AJ28" s="32">
        <f t="shared" si="8"/>
        <v>4</v>
      </c>
    </row>
    <row r="29" spans="1:36" x14ac:dyDescent="0.35">
      <c r="A29" s="20" t="s">
        <v>74</v>
      </c>
      <c r="B29" s="12"/>
      <c r="C29" s="12" t="s">
        <v>54</v>
      </c>
      <c r="D29" s="12"/>
      <c r="E29" s="12"/>
      <c r="F29" s="12" t="s">
        <v>53</v>
      </c>
      <c r="G29" s="12"/>
      <c r="H29" s="12"/>
      <c r="I29" s="12"/>
      <c r="J29" s="12" t="s">
        <v>54</v>
      </c>
      <c r="K29" s="12" t="s">
        <v>53</v>
      </c>
      <c r="L29" s="12" t="s">
        <v>53</v>
      </c>
      <c r="M29" s="12"/>
      <c r="N29" s="12"/>
      <c r="O29" s="12" t="s">
        <v>54</v>
      </c>
      <c r="P29" s="12"/>
      <c r="Q29" s="12"/>
      <c r="R29" s="12" t="s">
        <v>53</v>
      </c>
      <c r="S29" s="12"/>
      <c r="T29" s="12"/>
      <c r="U29" s="12" t="s">
        <v>54</v>
      </c>
      <c r="V29" s="12"/>
      <c r="W29" s="12"/>
      <c r="X29" s="12" t="s">
        <v>53</v>
      </c>
      <c r="Y29" s="12"/>
      <c r="Z29" s="12"/>
      <c r="AA29" s="12" t="s">
        <v>54</v>
      </c>
      <c r="AB29" s="12"/>
      <c r="AC29" s="12"/>
      <c r="AD29" s="12" t="s">
        <v>53</v>
      </c>
      <c r="AE29" s="12"/>
      <c r="AF29" s="12" t="s">
        <v>54</v>
      </c>
      <c r="AG29" s="26">
        <f t="shared" si="6"/>
        <v>144</v>
      </c>
      <c r="AI29" s="60">
        <f t="shared" si="7"/>
        <v>6</v>
      </c>
      <c r="AJ29" s="32">
        <f t="shared" si="8"/>
        <v>6</v>
      </c>
    </row>
    <row r="30" spans="1:36" x14ac:dyDescent="0.35">
      <c r="A30" s="20" t="s">
        <v>17</v>
      </c>
      <c r="B30" s="12"/>
      <c r="C30" s="12" t="s">
        <v>53</v>
      </c>
      <c r="D30" s="12"/>
      <c r="E30" s="12"/>
      <c r="F30" s="12" t="s">
        <v>54</v>
      </c>
      <c r="G30" s="12"/>
      <c r="H30" s="12"/>
      <c r="I30" s="12" t="s">
        <v>53</v>
      </c>
      <c r="J30" s="12"/>
      <c r="K30" s="12"/>
      <c r="L30" s="12" t="s">
        <v>54</v>
      </c>
      <c r="M30" s="12"/>
      <c r="N30" s="12"/>
      <c r="O30" s="12" t="s">
        <v>53</v>
      </c>
      <c r="P30" s="12"/>
      <c r="Q30" s="12"/>
      <c r="R30" s="12" t="s">
        <v>54</v>
      </c>
      <c r="S30" s="12"/>
      <c r="T30" s="12"/>
      <c r="U30" s="12" t="s">
        <v>53</v>
      </c>
      <c r="V30" s="12"/>
      <c r="W30" s="12"/>
      <c r="X30" s="12" t="s">
        <v>54</v>
      </c>
      <c r="Y30" s="12"/>
      <c r="Z30" s="12" t="s">
        <v>53</v>
      </c>
      <c r="AA30" s="12"/>
      <c r="AB30" s="12"/>
      <c r="AC30" s="12"/>
      <c r="AD30" s="12" t="s">
        <v>54</v>
      </c>
      <c r="AE30" s="12"/>
      <c r="AF30" s="12" t="s">
        <v>53</v>
      </c>
      <c r="AG30" s="26">
        <f t="shared" si="6"/>
        <v>132</v>
      </c>
      <c r="AI30" s="74">
        <f t="shared" si="7"/>
        <v>5</v>
      </c>
      <c r="AJ30" s="75">
        <f t="shared" si="8"/>
        <v>6</v>
      </c>
    </row>
    <row r="31" spans="1:36" x14ac:dyDescent="0.35">
      <c r="A31" s="20" t="s">
        <v>30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26">
        <f>COUNTIF(B31:AF31,$B$40)*12+COUNTIF(B31:AF31,$B$42)*12+COUNTIF(B31:AF31,$B$44)*6</f>
        <v>0</v>
      </c>
      <c r="AI31" s="60"/>
      <c r="AJ31" s="32"/>
    </row>
    <row r="32" spans="1:36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6" x14ac:dyDescent="0.35">
      <c r="A33" s="20" t="s">
        <v>34</v>
      </c>
      <c r="B33" s="12"/>
      <c r="C33" s="12" t="s">
        <v>88</v>
      </c>
      <c r="D33" s="12" t="s">
        <v>88</v>
      </c>
      <c r="E33" s="12" t="s">
        <v>88</v>
      </c>
      <c r="F33" s="12" t="s">
        <v>88</v>
      </c>
      <c r="G33" s="12"/>
      <c r="H33" s="12"/>
      <c r="I33" s="12" t="s">
        <v>88</v>
      </c>
      <c r="J33" s="12" t="s">
        <v>88</v>
      </c>
      <c r="K33" s="12" t="s">
        <v>88</v>
      </c>
      <c r="L33" s="12" t="s">
        <v>88</v>
      </c>
      <c r="M33" s="12" t="s">
        <v>88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/>
      <c r="AI33" s="60"/>
      <c r="AJ33" s="32"/>
    </row>
    <row r="34" spans="1:36" x14ac:dyDescent="0.35">
      <c r="A34" s="20" t="s">
        <v>33</v>
      </c>
      <c r="B34" s="12"/>
      <c r="C34" s="12" t="s">
        <v>88</v>
      </c>
      <c r="D34" s="12" t="s">
        <v>88</v>
      </c>
      <c r="E34" s="12" t="s">
        <v>88</v>
      </c>
      <c r="F34" s="12" t="s">
        <v>88</v>
      </c>
      <c r="G34" s="12"/>
      <c r="H34" s="12"/>
      <c r="I34" s="12" t="s">
        <v>88</v>
      </c>
      <c r="J34" s="12" t="s">
        <v>88</v>
      </c>
      <c r="K34" s="12" t="s">
        <v>88</v>
      </c>
      <c r="L34" s="12" t="s">
        <v>88</v>
      </c>
      <c r="M34" s="12" t="s">
        <v>88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26"/>
      <c r="AI34" s="60"/>
      <c r="AJ34" s="32"/>
    </row>
    <row r="35" spans="1:36" x14ac:dyDescent="0.35">
      <c r="A35" s="20" t="s">
        <v>32</v>
      </c>
      <c r="B35" s="12"/>
      <c r="C35" s="12" t="s">
        <v>88</v>
      </c>
      <c r="D35" s="12" t="s">
        <v>88</v>
      </c>
      <c r="E35" s="12" t="s">
        <v>88</v>
      </c>
      <c r="F35" s="12" t="s">
        <v>88</v>
      </c>
      <c r="G35" s="12"/>
      <c r="H35" s="12"/>
      <c r="I35" s="12" t="s">
        <v>88</v>
      </c>
      <c r="J35" s="12" t="s">
        <v>88</v>
      </c>
      <c r="K35" s="12" t="s">
        <v>88</v>
      </c>
      <c r="L35" s="12" t="s">
        <v>88</v>
      </c>
      <c r="M35" s="12" t="s">
        <v>88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26"/>
      <c r="AI35" s="60"/>
      <c r="AJ35" s="32"/>
    </row>
    <row r="36" spans="1:36" x14ac:dyDescent="0.35">
      <c r="A36" s="20" t="s">
        <v>30</v>
      </c>
      <c r="B36" s="12"/>
      <c r="C36" s="12" t="s">
        <v>88</v>
      </c>
      <c r="D36" s="12" t="s">
        <v>88</v>
      </c>
      <c r="E36" s="12" t="s">
        <v>88</v>
      </c>
      <c r="F36" s="12" t="s">
        <v>88</v>
      </c>
      <c r="G36" s="12"/>
      <c r="H36" s="12"/>
      <c r="I36" s="12" t="s">
        <v>88</v>
      </c>
      <c r="J36" s="12" t="s">
        <v>88</v>
      </c>
      <c r="K36" s="12" t="s">
        <v>88</v>
      </c>
      <c r="L36" s="12" t="s">
        <v>88</v>
      </c>
      <c r="M36" s="12" t="s">
        <v>88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26"/>
      <c r="AI36" s="60"/>
      <c r="AJ36" s="32"/>
    </row>
    <row r="37" spans="1:36" x14ac:dyDescent="0.35">
      <c r="A37" s="20" t="s">
        <v>136</v>
      </c>
      <c r="B37" s="12"/>
      <c r="C37" s="12"/>
      <c r="D37" s="12" t="s">
        <v>88</v>
      </c>
      <c r="E37" s="12" t="s">
        <v>88</v>
      </c>
      <c r="F37" s="12" t="s">
        <v>88</v>
      </c>
      <c r="G37" s="12"/>
      <c r="H37" s="12"/>
      <c r="I37" s="12" t="s">
        <v>88</v>
      </c>
      <c r="J37" s="12" t="s">
        <v>88</v>
      </c>
      <c r="K37" s="12" t="s">
        <v>88</v>
      </c>
      <c r="L37" s="12" t="s">
        <v>88</v>
      </c>
      <c r="M37" s="12" t="s">
        <v>88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26"/>
      <c r="AI37" s="60"/>
      <c r="AJ37" s="32"/>
    </row>
    <row r="38" spans="1:36" x14ac:dyDescent="0.35">
      <c r="A38" s="20" t="s">
        <v>16</v>
      </c>
      <c r="B38" s="12"/>
      <c r="C38" s="12" t="s">
        <v>88</v>
      </c>
      <c r="D38" s="12" t="s">
        <v>88</v>
      </c>
      <c r="E38" s="12" t="s">
        <v>88</v>
      </c>
      <c r="F38" s="12" t="s">
        <v>88</v>
      </c>
      <c r="G38" s="12"/>
      <c r="H38" s="12"/>
      <c r="I38" s="12" t="s">
        <v>88</v>
      </c>
      <c r="J38" s="12" t="s">
        <v>88</v>
      </c>
      <c r="K38" s="12" t="s">
        <v>88</v>
      </c>
      <c r="L38" s="12" t="s">
        <v>88</v>
      </c>
      <c r="M38" s="12" t="s">
        <v>88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>COUNTIF(B38:AF38,$B$40)*12+COUNTIF(B38:AF38,$B$42)*12+COUNTIF(B38:AF38,$B$44)*6</f>
        <v>54</v>
      </c>
      <c r="AI38" s="60">
        <f t="shared" ref="AI38" si="9">COUNTIF(B38:AF38,"TM")</f>
        <v>0</v>
      </c>
      <c r="AJ38" s="32">
        <f t="shared" ref="AJ38" si="10">COUNTIF(B38:AF38,"TT")</f>
        <v>0</v>
      </c>
    </row>
    <row r="39" spans="1:36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6" x14ac:dyDescent="0.35">
      <c r="B40" s="10" t="s">
        <v>54</v>
      </c>
      <c r="C40" s="110" t="s">
        <v>80</v>
      </c>
      <c r="D40" s="111"/>
      <c r="E40" s="111"/>
      <c r="F40" s="112"/>
      <c r="H40" s="15" t="s">
        <v>71</v>
      </c>
      <c r="I40" s="110" t="s">
        <v>81</v>
      </c>
      <c r="J40" s="111"/>
      <c r="K40" s="111"/>
      <c r="L40" s="112"/>
      <c r="S40" s="165" t="s">
        <v>129</v>
      </c>
      <c r="T40" s="165"/>
      <c r="U40" s="165"/>
      <c r="V40" s="165"/>
      <c r="W40" s="165"/>
      <c r="X40" s="165"/>
      <c r="Y40" s="165"/>
      <c r="Z40" s="165"/>
      <c r="AA40" s="165"/>
    </row>
    <row r="41" spans="1:36" x14ac:dyDescent="0.35">
      <c r="B41" s="10"/>
      <c r="C41" s="76"/>
      <c r="D41" s="77"/>
      <c r="E41" s="77"/>
      <c r="F41" s="78"/>
      <c r="H41" s="15"/>
      <c r="I41" s="76"/>
      <c r="J41" s="77"/>
      <c r="K41" s="77"/>
      <c r="L41" s="78"/>
      <c r="S41" s="79"/>
      <c r="T41" s="79"/>
      <c r="U41" s="79"/>
      <c r="V41" s="80"/>
      <c r="W41" s="81"/>
      <c r="X41" s="81"/>
      <c r="Y41" s="81"/>
      <c r="Z41" s="81"/>
      <c r="AA41" s="82"/>
    </row>
    <row r="42" spans="1:36" x14ac:dyDescent="0.35">
      <c r="B42" s="11" t="s">
        <v>53</v>
      </c>
      <c r="C42" s="110" t="s">
        <v>82</v>
      </c>
      <c r="D42" s="111"/>
      <c r="E42" s="111"/>
      <c r="F42" s="112"/>
      <c r="H42" s="12" t="s">
        <v>83</v>
      </c>
      <c r="I42" s="110" t="s">
        <v>84</v>
      </c>
      <c r="J42" s="111"/>
      <c r="K42" s="111"/>
      <c r="L42" s="112"/>
      <c r="S42" s="116">
        <v>45055</v>
      </c>
      <c r="T42" s="116"/>
      <c r="U42" s="116"/>
      <c r="V42" s="138" t="s">
        <v>130</v>
      </c>
      <c r="W42" s="121"/>
      <c r="X42" s="121"/>
      <c r="Y42" s="121"/>
      <c r="Z42" s="121"/>
      <c r="AA42" s="122"/>
    </row>
    <row r="43" spans="1:36" x14ac:dyDescent="0.35">
      <c r="B43" s="16" t="s">
        <v>55</v>
      </c>
      <c r="C43" s="110" t="s">
        <v>85</v>
      </c>
      <c r="D43" s="111"/>
      <c r="E43" s="111"/>
      <c r="F43" s="112"/>
      <c r="H43" s="18" t="s">
        <v>86</v>
      </c>
      <c r="I43" s="110" t="s">
        <v>87</v>
      </c>
      <c r="J43" s="111"/>
      <c r="K43" s="111"/>
      <c r="L43" s="112"/>
      <c r="S43" s="116">
        <v>45055</v>
      </c>
      <c r="T43" s="116"/>
      <c r="U43" s="116"/>
      <c r="V43" s="138" t="s">
        <v>16</v>
      </c>
      <c r="W43" s="121"/>
      <c r="X43" s="121"/>
      <c r="Y43" s="121"/>
      <c r="Z43" s="121"/>
      <c r="AA43" s="122"/>
    </row>
    <row r="44" spans="1:36" x14ac:dyDescent="0.35">
      <c r="B44" s="17" t="s">
        <v>88</v>
      </c>
      <c r="C44" s="110" t="s">
        <v>89</v>
      </c>
      <c r="D44" s="111"/>
      <c r="E44" s="111"/>
      <c r="F44" s="112"/>
      <c r="S44" s="164">
        <v>45056</v>
      </c>
      <c r="T44" s="164"/>
      <c r="U44" s="164"/>
      <c r="V44" s="166" t="s">
        <v>24</v>
      </c>
      <c r="W44" s="167"/>
      <c r="X44" s="167"/>
      <c r="Y44" s="167"/>
      <c r="Z44" s="167"/>
      <c r="AA44" s="168"/>
    </row>
    <row r="45" spans="1:36" x14ac:dyDescent="0.35">
      <c r="O45" s="36"/>
      <c r="P45" s="36"/>
      <c r="Q45" s="36"/>
      <c r="R45" s="36"/>
      <c r="S45" s="164">
        <v>45056</v>
      </c>
      <c r="T45" s="164"/>
      <c r="U45" s="164"/>
      <c r="V45" s="166" t="s">
        <v>15</v>
      </c>
      <c r="W45" s="167"/>
      <c r="X45" s="167"/>
      <c r="Y45" s="167"/>
      <c r="Z45" s="167"/>
      <c r="AA45" s="168"/>
    </row>
    <row r="46" spans="1:36" x14ac:dyDescent="0.35">
      <c r="O46" s="36"/>
      <c r="P46" s="36"/>
      <c r="Q46" s="36"/>
      <c r="R46" s="36"/>
      <c r="S46" s="36"/>
      <c r="T46" s="36"/>
    </row>
    <row r="47" spans="1:36" x14ac:dyDescent="0.35">
      <c r="O47" s="36"/>
      <c r="P47" s="36"/>
      <c r="Q47" s="36"/>
      <c r="R47" s="36"/>
      <c r="S47" s="36"/>
      <c r="T47" s="36"/>
    </row>
    <row r="48" spans="1:36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36"/>
      <c r="P48" s="36"/>
      <c r="Q48" s="36"/>
      <c r="R48" s="36"/>
      <c r="S48" s="36"/>
      <c r="T48" s="36"/>
    </row>
    <row r="49" spans="1:20" x14ac:dyDescent="0.35">
      <c r="A49" s="126" t="s">
        <v>131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36"/>
      <c r="P49" s="36"/>
      <c r="Q49" s="36"/>
      <c r="R49" s="36"/>
      <c r="S49" s="36"/>
      <c r="T49" s="36"/>
    </row>
    <row r="50" spans="1:20" x14ac:dyDescent="0.35">
      <c r="A50" s="127" t="s">
        <v>91</v>
      </c>
      <c r="B50" s="127"/>
      <c r="C50" s="128" t="s">
        <v>92</v>
      </c>
      <c r="D50" s="129"/>
      <c r="E50" s="130"/>
      <c r="F50" s="128" t="s">
        <v>93</v>
      </c>
      <c r="G50" s="129"/>
      <c r="H50" s="129"/>
      <c r="I50" s="131" t="s">
        <v>94</v>
      </c>
      <c r="J50" s="131"/>
      <c r="K50" s="131"/>
      <c r="L50" s="131"/>
      <c r="M50" s="131"/>
      <c r="N50" s="131"/>
      <c r="O50" s="36"/>
      <c r="P50" s="36"/>
      <c r="Q50" s="36"/>
      <c r="R50" s="36"/>
      <c r="S50" s="36"/>
      <c r="T50" s="36"/>
    </row>
    <row r="51" spans="1:20" x14ac:dyDescent="0.35">
      <c r="A51" s="116" t="s">
        <v>132</v>
      </c>
      <c r="B51" s="117"/>
      <c r="C51" s="118">
        <v>45075</v>
      </c>
      <c r="D51" s="119"/>
      <c r="E51" s="120"/>
      <c r="F51" s="118">
        <v>45077</v>
      </c>
      <c r="G51" s="121"/>
      <c r="H51" s="122"/>
      <c r="I51" s="109" t="s">
        <v>133</v>
      </c>
      <c r="J51" s="109"/>
      <c r="K51" s="109"/>
      <c r="L51" s="109"/>
      <c r="M51" s="109"/>
      <c r="N51" s="109"/>
      <c r="O51" s="36"/>
      <c r="P51" s="36"/>
      <c r="Q51" s="36"/>
      <c r="R51" s="36"/>
      <c r="S51" s="36"/>
      <c r="T51" s="36"/>
    </row>
    <row r="52" spans="1:20" x14ac:dyDescent="0.35">
      <c r="A52" s="116" t="s">
        <v>132</v>
      </c>
      <c r="B52" s="117"/>
      <c r="C52" s="118">
        <v>45075</v>
      </c>
      <c r="D52" s="119"/>
      <c r="E52" s="120"/>
      <c r="F52" s="118">
        <v>45077</v>
      </c>
      <c r="G52" s="119"/>
      <c r="H52" s="120"/>
      <c r="I52" s="139" t="s">
        <v>137</v>
      </c>
      <c r="J52" s="140"/>
      <c r="K52" s="140"/>
      <c r="L52" s="140"/>
      <c r="M52" s="140"/>
      <c r="N52" s="141"/>
      <c r="O52" s="36"/>
      <c r="P52" s="36"/>
      <c r="Q52" s="36"/>
      <c r="R52" s="36"/>
      <c r="S52" s="36"/>
      <c r="T52" s="36"/>
    </row>
    <row r="53" spans="1:20" x14ac:dyDescent="0.35">
      <c r="A53" s="138"/>
      <c r="B53" s="122"/>
      <c r="C53" s="118"/>
      <c r="D53" s="119"/>
      <c r="E53" s="120"/>
      <c r="F53" s="118"/>
      <c r="G53" s="119"/>
      <c r="H53" s="120"/>
      <c r="I53" s="139"/>
      <c r="J53" s="140"/>
      <c r="K53" s="140"/>
      <c r="L53" s="140"/>
      <c r="M53" s="140"/>
      <c r="N53" s="141"/>
      <c r="O53" s="36"/>
      <c r="P53" s="36"/>
      <c r="Q53" s="36"/>
      <c r="R53" s="36"/>
      <c r="S53" s="36"/>
      <c r="T53" s="36"/>
    </row>
    <row r="54" spans="1:20" x14ac:dyDescent="0.35">
      <c r="A54" s="138"/>
      <c r="B54" s="122"/>
      <c r="C54" s="118"/>
      <c r="D54" s="119"/>
      <c r="E54" s="120"/>
      <c r="F54" s="118"/>
      <c r="G54" s="119"/>
      <c r="H54" s="120"/>
      <c r="I54" s="139"/>
      <c r="J54" s="140"/>
      <c r="K54" s="140"/>
      <c r="L54" s="140"/>
      <c r="M54" s="140"/>
      <c r="N54" s="141"/>
      <c r="O54" s="36"/>
      <c r="P54" s="36"/>
      <c r="Q54" s="36"/>
      <c r="R54" s="36"/>
      <c r="S54" s="36"/>
      <c r="T54" s="36"/>
    </row>
    <row r="55" spans="1:20" x14ac:dyDescent="0.35">
      <c r="A55" s="138"/>
      <c r="B55" s="122"/>
      <c r="C55" s="118"/>
      <c r="D55" s="119"/>
      <c r="E55" s="120"/>
      <c r="F55" s="118"/>
      <c r="G55" s="119"/>
      <c r="H55" s="120"/>
      <c r="I55" s="139"/>
      <c r="J55" s="140"/>
      <c r="K55" s="140"/>
      <c r="L55" s="140"/>
      <c r="M55" s="140"/>
      <c r="N55" s="141"/>
      <c r="O55" s="36"/>
      <c r="P55" s="36"/>
      <c r="Q55" s="36"/>
      <c r="R55" s="36"/>
      <c r="S55" s="36"/>
      <c r="T55" s="36"/>
    </row>
    <row r="56" spans="1:20" x14ac:dyDescent="0.35">
      <c r="A56" s="138"/>
      <c r="B56" s="122"/>
      <c r="C56" s="118"/>
      <c r="D56" s="119"/>
      <c r="E56" s="120"/>
      <c r="F56" s="118"/>
      <c r="G56" s="119"/>
      <c r="H56" s="120"/>
      <c r="I56" s="139"/>
      <c r="J56" s="140"/>
      <c r="K56" s="140"/>
      <c r="L56" s="140"/>
      <c r="M56" s="140"/>
      <c r="N56" s="141"/>
      <c r="O56" s="36"/>
      <c r="P56" s="36"/>
      <c r="Q56" s="36"/>
      <c r="R56" s="36"/>
      <c r="S56" s="36"/>
      <c r="T56" s="36"/>
    </row>
    <row r="57" spans="1:20" x14ac:dyDescent="0.3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6"/>
      <c r="P57" s="36"/>
      <c r="Q57" s="36"/>
      <c r="R57" s="36"/>
      <c r="S57" s="36"/>
      <c r="T57" s="36"/>
    </row>
    <row r="58" spans="1:20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36"/>
      <c r="P58" s="36"/>
      <c r="Q58" s="36"/>
      <c r="R58" s="36"/>
      <c r="S58" s="36"/>
      <c r="T58" s="36"/>
    </row>
    <row r="59" spans="1:20" x14ac:dyDescent="0.35">
      <c r="A59" s="142" t="s">
        <v>135</v>
      </c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4"/>
      <c r="O59" s="36"/>
      <c r="P59" s="36"/>
      <c r="Q59" s="36"/>
      <c r="R59" s="36"/>
      <c r="S59" s="36"/>
      <c r="T59" s="36"/>
    </row>
    <row r="60" spans="1:20" x14ac:dyDescent="0.35">
      <c r="A60" s="145" t="s">
        <v>98</v>
      </c>
      <c r="B60" s="146"/>
      <c r="C60" s="145" t="s">
        <v>92</v>
      </c>
      <c r="D60" s="147"/>
      <c r="E60" s="146"/>
      <c r="F60" s="145" t="s">
        <v>99</v>
      </c>
      <c r="G60" s="147"/>
      <c r="H60" s="146"/>
      <c r="I60" s="139" t="s">
        <v>100</v>
      </c>
      <c r="J60" s="140"/>
      <c r="K60" s="140"/>
      <c r="L60" s="140"/>
      <c r="M60" s="140"/>
      <c r="N60" s="141"/>
      <c r="O60" s="36"/>
      <c r="P60" s="36"/>
      <c r="Q60" s="36"/>
      <c r="R60" s="36"/>
      <c r="S60" s="36"/>
      <c r="T60" s="36"/>
    </row>
    <row r="61" spans="1:20" x14ac:dyDescent="0.35">
      <c r="A61" s="138"/>
      <c r="B61" s="122"/>
      <c r="C61" s="118"/>
      <c r="D61" s="119"/>
      <c r="E61" s="120"/>
      <c r="F61" s="118"/>
      <c r="G61" s="119"/>
      <c r="H61" s="120"/>
      <c r="I61" s="139"/>
      <c r="J61" s="140"/>
      <c r="K61" s="140"/>
      <c r="L61" s="140"/>
      <c r="M61" s="140"/>
      <c r="N61" s="141"/>
      <c r="O61" s="36"/>
      <c r="P61" s="36"/>
      <c r="Q61" s="36"/>
      <c r="R61" s="36"/>
      <c r="S61" s="36"/>
      <c r="T61" s="36"/>
    </row>
    <row r="62" spans="1:20" x14ac:dyDescent="0.35">
      <c r="A62" s="169"/>
      <c r="B62" s="170"/>
      <c r="C62" s="118"/>
      <c r="D62" s="119"/>
      <c r="E62" s="120"/>
      <c r="F62" s="118"/>
      <c r="G62" s="119"/>
      <c r="H62" s="120"/>
      <c r="I62" s="139"/>
      <c r="J62" s="140"/>
      <c r="K62" s="140"/>
      <c r="L62" s="140"/>
      <c r="M62" s="140"/>
      <c r="N62" s="141"/>
      <c r="O62" s="36"/>
      <c r="P62" s="36"/>
      <c r="Q62" s="36"/>
      <c r="R62" s="36"/>
      <c r="S62" s="36"/>
      <c r="T62" s="36"/>
    </row>
    <row r="63" spans="1:20" x14ac:dyDescent="0.35">
      <c r="A63" s="138"/>
      <c r="B63" s="122"/>
      <c r="C63" s="118"/>
      <c r="D63" s="119"/>
      <c r="E63" s="120"/>
      <c r="F63" s="118"/>
      <c r="G63" s="119"/>
      <c r="H63" s="120"/>
      <c r="I63" s="139"/>
      <c r="J63" s="140"/>
      <c r="K63" s="140"/>
      <c r="L63" s="140"/>
      <c r="M63" s="140"/>
      <c r="N63" s="141"/>
      <c r="O63" s="36"/>
      <c r="P63" s="36"/>
      <c r="Q63" s="36"/>
      <c r="R63" s="36"/>
      <c r="S63" s="36"/>
      <c r="T63" s="36"/>
    </row>
    <row r="64" spans="1:20" x14ac:dyDescent="0.35">
      <c r="A64" s="138"/>
      <c r="B64" s="122"/>
      <c r="C64" s="118"/>
      <c r="D64" s="119"/>
      <c r="E64" s="120"/>
      <c r="F64" s="118"/>
      <c r="G64" s="119"/>
      <c r="H64" s="120"/>
      <c r="I64" s="139"/>
      <c r="J64" s="140"/>
      <c r="K64" s="140"/>
      <c r="L64" s="140"/>
      <c r="M64" s="140"/>
      <c r="N64" s="141"/>
      <c r="O64" s="36"/>
      <c r="P64" s="36"/>
      <c r="Q64" s="36"/>
      <c r="R64" s="36"/>
      <c r="S64" s="36"/>
      <c r="T64" s="36"/>
    </row>
    <row r="65" spans="1:20" x14ac:dyDescent="0.35">
      <c r="A65" s="169"/>
      <c r="B65" s="170"/>
      <c r="C65" s="118"/>
      <c r="D65" s="119"/>
      <c r="E65" s="120"/>
      <c r="F65" s="118"/>
      <c r="G65" s="119"/>
      <c r="H65" s="120"/>
      <c r="I65" s="139"/>
      <c r="J65" s="140"/>
      <c r="K65" s="140"/>
      <c r="L65" s="140"/>
      <c r="M65" s="140"/>
      <c r="N65" s="141"/>
      <c r="O65" s="36"/>
      <c r="P65" s="36"/>
      <c r="Q65" s="36"/>
      <c r="R65" s="36"/>
      <c r="S65" s="36"/>
      <c r="T65" s="36"/>
    </row>
    <row r="66" spans="1:20" x14ac:dyDescent="0.35">
      <c r="A66" s="169"/>
      <c r="B66" s="170"/>
      <c r="C66" s="118"/>
      <c r="D66" s="119"/>
      <c r="E66" s="120"/>
      <c r="F66" s="118"/>
      <c r="G66" s="119"/>
      <c r="H66" s="120"/>
      <c r="I66" s="139"/>
      <c r="J66" s="140"/>
      <c r="K66" s="140"/>
      <c r="L66" s="140"/>
      <c r="M66" s="140"/>
      <c r="N66" s="141"/>
      <c r="O66" s="36"/>
      <c r="P66" s="36"/>
      <c r="Q66" s="36"/>
      <c r="R66" s="36"/>
      <c r="S66" s="36"/>
      <c r="T66" s="36"/>
    </row>
    <row r="67" spans="1:20" x14ac:dyDescent="0.35">
      <c r="A67" s="138"/>
      <c r="B67" s="122"/>
      <c r="C67" s="118"/>
      <c r="D67" s="119"/>
      <c r="E67" s="120"/>
      <c r="F67" s="118"/>
      <c r="G67" s="119"/>
      <c r="H67" s="120"/>
      <c r="I67" s="139"/>
      <c r="J67" s="140"/>
      <c r="K67" s="140"/>
      <c r="L67" s="140"/>
      <c r="M67" s="140"/>
      <c r="N67" s="141"/>
      <c r="O67" s="36"/>
      <c r="P67" s="36"/>
      <c r="Q67" s="36"/>
      <c r="R67" s="36"/>
      <c r="S67" s="36"/>
      <c r="T67" s="36"/>
    </row>
    <row r="68" spans="1:20" x14ac:dyDescent="0.35">
      <c r="A68" s="138"/>
      <c r="B68" s="122"/>
      <c r="C68" s="118"/>
      <c r="D68" s="119"/>
      <c r="E68" s="120"/>
      <c r="F68" s="118"/>
      <c r="G68" s="119"/>
      <c r="H68" s="120"/>
      <c r="I68" s="139"/>
      <c r="J68" s="140"/>
      <c r="K68" s="140"/>
      <c r="L68" s="140"/>
      <c r="M68" s="140"/>
      <c r="N68" s="141"/>
      <c r="O68" s="36"/>
      <c r="P68" s="36"/>
      <c r="Q68" s="36"/>
      <c r="R68" s="36"/>
      <c r="S68" s="36"/>
      <c r="T68" s="36"/>
    </row>
    <row r="69" spans="1:20" x14ac:dyDescent="0.35">
      <c r="A69" s="138"/>
      <c r="B69" s="122"/>
      <c r="C69" s="118"/>
      <c r="D69" s="119"/>
      <c r="E69" s="120"/>
      <c r="F69" s="118"/>
      <c r="G69" s="119"/>
      <c r="H69" s="120"/>
      <c r="I69" s="139"/>
      <c r="J69" s="140"/>
      <c r="K69" s="140"/>
      <c r="L69" s="140"/>
      <c r="M69" s="140"/>
      <c r="N69" s="141"/>
      <c r="O69" s="36"/>
      <c r="P69" s="36"/>
      <c r="Q69" s="36"/>
      <c r="R69" s="36"/>
      <c r="S69" s="36"/>
      <c r="T69" s="36"/>
    </row>
    <row r="70" spans="1:20" x14ac:dyDescent="0.35">
      <c r="A70" s="138"/>
      <c r="B70" s="122"/>
      <c r="C70" s="118"/>
      <c r="D70" s="119"/>
      <c r="E70" s="120"/>
      <c r="F70" s="118"/>
      <c r="G70" s="119"/>
      <c r="H70" s="120"/>
      <c r="I70" s="139"/>
      <c r="J70" s="140"/>
      <c r="K70" s="140"/>
      <c r="L70" s="140"/>
      <c r="M70" s="140"/>
      <c r="N70" s="141"/>
      <c r="O70" s="36"/>
      <c r="P70" s="36"/>
      <c r="Q70" s="36"/>
      <c r="R70" s="36"/>
      <c r="S70" s="36"/>
      <c r="T70" s="36"/>
    </row>
    <row r="71" spans="1:20" x14ac:dyDescent="0.35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36"/>
      <c r="P71" s="36"/>
      <c r="Q71" s="36"/>
      <c r="R71" s="36"/>
      <c r="S71" s="36"/>
      <c r="T71" s="36"/>
    </row>
    <row r="72" spans="1:20" x14ac:dyDescent="0.3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36"/>
      <c r="P72" s="36"/>
      <c r="Q72" s="36"/>
      <c r="R72" s="36"/>
      <c r="S72" s="36"/>
      <c r="T72" s="36"/>
    </row>
    <row r="73" spans="1:20" x14ac:dyDescent="0.3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36"/>
      <c r="P73" s="36"/>
      <c r="Q73" s="36"/>
      <c r="R73" s="36"/>
      <c r="S73" s="36"/>
      <c r="T73" s="36"/>
    </row>
    <row r="74" spans="1:20" x14ac:dyDescent="0.3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36"/>
      <c r="P74" s="36"/>
      <c r="Q74" s="36"/>
      <c r="R74" s="36"/>
      <c r="S74" s="36"/>
      <c r="T74" s="36"/>
    </row>
    <row r="75" spans="1:20" x14ac:dyDescent="0.3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36"/>
      <c r="P75" s="36"/>
      <c r="Q75" s="36"/>
      <c r="R75" s="36"/>
      <c r="S75" s="36"/>
      <c r="T75" s="36"/>
    </row>
    <row r="76" spans="1:20" x14ac:dyDescent="0.3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</row>
  </sheetData>
  <mergeCells count="106">
    <mergeCell ref="A67:B67"/>
    <mergeCell ref="C67:E67"/>
    <mergeCell ref="F67:H67"/>
    <mergeCell ref="I67:N67"/>
    <mergeCell ref="A68:B68"/>
    <mergeCell ref="C68:E68"/>
    <mergeCell ref="F68:H68"/>
    <mergeCell ref="I68:N68"/>
    <mergeCell ref="A65:B65"/>
    <mergeCell ref="C65:E65"/>
    <mergeCell ref="F65:H65"/>
    <mergeCell ref="I65:N65"/>
    <mergeCell ref="A66:B66"/>
    <mergeCell ref="C66:E66"/>
    <mergeCell ref="F66:H66"/>
    <mergeCell ref="I66:N66"/>
    <mergeCell ref="A71:N77"/>
    <mergeCell ref="A69:B69"/>
    <mergeCell ref="C69:E69"/>
    <mergeCell ref="F69:H69"/>
    <mergeCell ref="I69:N69"/>
    <mergeCell ref="A70:B70"/>
    <mergeCell ref="C70:E70"/>
    <mergeCell ref="F70:H70"/>
    <mergeCell ref="I70:N70"/>
    <mergeCell ref="A63:B63"/>
    <mergeCell ref="C63:E63"/>
    <mergeCell ref="F63:H63"/>
    <mergeCell ref="I63:N63"/>
    <mergeCell ref="A64:B64"/>
    <mergeCell ref="C64:E64"/>
    <mergeCell ref="F64:H64"/>
    <mergeCell ref="I64:N64"/>
    <mergeCell ref="A61:B61"/>
    <mergeCell ref="C61:E61"/>
    <mergeCell ref="F61:H61"/>
    <mergeCell ref="I61:N61"/>
    <mergeCell ref="A62:B62"/>
    <mergeCell ref="C62:E62"/>
    <mergeCell ref="F62:H62"/>
    <mergeCell ref="I62:N62"/>
    <mergeCell ref="A56:B56"/>
    <mergeCell ref="C56:E56"/>
    <mergeCell ref="F56:H56"/>
    <mergeCell ref="I56:N56"/>
    <mergeCell ref="A59:N59"/>
    <mergeCell ref="A60:B60"/>
    <mergeCell ref="C60:E60"/>
    <mergeCell ref="F60:H60"/>
    <mergeCell ref="I60:N60"/>
    <mergeCell ref="C44:F44"/>
    <mergeCell ref="A22:A23"/>
    <mergeCell ref="B22:AG22"/>
    <mergeCell ref="AG23:AG24"/>
    <mergeCell ref="C40:F40"/>
    <mergeCell ref="I40:L40"/>
    <mergeCell ref="A49:N49"/>
    <mergeCell ref="A50:B50"/>
    <mergeCell ref="C50:E50"/>
    <mergeCell ref="F50:H50"/>
    <mergeCell ref="I50:N50"/>
    <mergeCell ref="S44:U44"/>
    <mergeCell ref="V44:AA44"/>
    <mergeCell ref="S45:U45"/>
    <mergeCell ref="V45:AA45"/>
    <mergeCell ref="A51:B51"/>
    <mergeCell ref="C51:E51"/>
    <mergeCell ref="F51:H51"/>
    <mergeCell ref="I51:N51"/>
    <mergeCell ref="A54:B54"/>
    <mergeCell ref="C54:E54"/>
    <mergeCell ref="F54:H54"/>
    <mergeCell ref="I54:N54"/>
    <mergeCell ref="A55:B55"/>
    <mergeCell ref="C55:E55"/>
    <mergeCell ref="F55:H55"/>
    <mergeCell ref="I55:N55"/>
    <mergeCell ref="A52:B52"/>
    <mergeCell ref="C52:E52"/>
    <mergeCell ref="F52:H52"/>
    <mergeCell ref="I52:N52"/>
    <mergeCell ref="A53:B53"/>
    <mergeCell ref="C53:E53"/>
    <mergeCell ref="F53:H53"/>
    <mergeCell ref="I53:N53"/>
    <mergeCell ref="A2:AG3"/>
    <mergeCell ref="B5:E5"/>
    <mergeCell ref="B7:E7"/>
    <mergeCell ref="F7:G7"/>
    <mergeCell ref="H7:I7"/>
    <mergeCell ref="C42:F42"/>
    <mergeCell ref="I42:L42"/>
    <mergeCell ref="C43:F43"/>
    <mergeCell ref="I43:L43"/>
    <mergeCell ref="S40:AA40"/>
    <mergeCell ref="S42:U42"/>
    <mergeCell ref="V42:AA42"/>
    <mergeCell ref="S43:U43"/>
    <mergeCell ref="V43:AA43"/>
    <mergeCell ref="AI11:AJ11"/>
    <mergeCell ref="AI23:AJ23"/>
    <mergeCell ref="C8:F8"/>
    <mergeCell ref="H8:K8"/>
    <mergeCell ref="A10:A11"/>
    <mergeCell ref="B10:AG10"/>
    <mergeCell ref="AG11:AG12"/>
  </mergeCells>
  <conditionalFormatting sqref="B23:AF39 B11:AF19 B21:AF21">
    <cfRule type="expression" dxfId="130" priority="17">
      <formula>B$11="dom"</formula>
    </cfRule>
    <cfRule type="expression" dxfId="129" priority="18">
      <formula>B$11="sáb"</formula>
    </cfRule>
  </conditionalFormatting>
  <conditionalFormatting sqref="B13:AF19 B21:AF21 B25:AF39">
    <cfRule type="cellIs" dxfId="128" priority="11" operator="equal">
      <formula>$H$43</formula>
    </cfRule>
    <cfRule type="cellIs" dxfId="127" priority="12" operator="equal">
      <formula>$H$42</formula>
    </cfRule>
    <cfRule type="cellIs" dxfId="126" priority="13" operator="equal">
      <formula>$H$40</formula>
    </cfRule>
    <cfRule type="cellIs" dxfId="125" priority="14" operator="equal">
      <formula>$B$43</formula>
    </cfRule>
    <cfRule type="cellIs" dxfId="124" priority="15" operator="equal">
      <formula>$B$42</formula>
    </cfRule>
    <cfRule type="cellIs" dxfId="123" priority="16" operator="equal">
      <formula>$B$40</formula>
    </cfRule>
  </conditionalFormatting>
  <conditionalFormatting sqref="B22:AG31 B13:AG20">
    <cfRule type="cellIs" dxfId="122" priority="19" operator="equal">
      <formula>$B$44</formula>
    </cfRule>
  </conditionalFormatting>
  <conditionalFormatting sqref="H42">
    <cfRule type="cellIs" dxfId="121" priority="4" operator="equal">
      <formula>$H$42</formula>
    </cfRule>
    <cfRule type="cellIs" dxfId="120" priority="5" operator="equal">
      <formula>$H$40</formula>
    </cfRule>
    <cfRule type="cellIs" dxfId="119" priority="6" operator="equal">
      <formula>$B$43</formula>
    </cfRule>
    <cfRule type="cellIs" dxfId="118" priority="7" operator="equal">
      <formula>$B$42</formula>
    </cfRule>
    <cfRule type="cellIs" dxfId="117" priority="8" operator="equal">
      <formula>$B$40</formula>
    </cfRule>
    <cfRule type="expression" dxfId="116" priority="9">
      <formula>H$11="dom"</formula>
    </cfRule>
    <cfRule type="expression" dxfId="115" priority="10">
      <formula>H$11="sáb"</formula>
    </cfRule>
  </conditionalFormatting>
  <conditionalFormatting sqref="B33:AG36">
    <cfRule type="cellIs" dxfId="114" priority="3" operator="equal">
      <formula>$B$44</formula>
    </cfRule>
  </conditionalFormatting>
  <conditionalFormatting sqref="B37:AG37">
    <cfRule type="cellIs" dxfId="113" priority="2" operator="equal">
      <formula>$B$44</formula>
    </cfRule>
  </conditionalFormatting>
  <conditionalFormatting sqref="B38:AG38">
    <cfRule type="cellIs" dxfId="112" priority="1" operator="equal">
      <formula>$B$44</formula>
    </cfRule>
  </conditionalFormatting>
  <dataValidations count="2">
    <dataValidation type="list" allowBlank="1" showInputMessage="1" showErrorMessage="1" sqref="H7:I7" xr:uid="{A37FFD0F-9C9A-45F0-8290-2EF4F41BD5D8}">
      <formula1>Año</formula1>
    </dataValidation>
    <dataValidation type="list" allowBlank="1" showInputMessage="1" showErrorMessage="1" sqref="B7:E7" xr:uid="{13C3C4A7-ED64-4CFE-9487-9B5025BE7610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0DA1-BF6A-464E-B3AF-95EAEFB32B92}">
  <sheetPr>
    <pageSetUpPr fitToPage="1"/>
  </sheetPr>
  <dimension ref="A2:AQ82"/>
  <sheetViews>
    <sheetView showGridLines="0" topLeftCell="A5" zoomScaleNormal="100" workbookViewId="0">
      <selection activeCell="C8" sqref="C8:F8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138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 t="e">
        <f>_xlfn.NUMBERVALUE(1&amp;B7&amp;H7)</f>
        <v>#VALUE!</v>
      </c>
      <c r="D8" s="99"/>
      <c r="E8" s="99"/>
      <c r="F8" s="99"/>
      <c r="G8" s="9" t="s">
        <v>49</v>
      </c>
      <c r="H8" s="100" t="e">
        <f>EOMONTH(C8,0)</f>
        <v>#VALUE!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Junio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e">
        <f t="shared" ref="B11:AF11" si="0">TEXT(B12,"ddd")</f>
        <v>#VALUE!</v>
      </c>
      <c r="C11" s="21" t="e">
        <f t="shared" si="0"/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06" t="s">
        <v>51</v>
      </c>
    </row>
    <row r="12" spans="1:33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 t="shared" si="1"/>
        <v>#VALUE!</v>
      </c>
      <c r="AE12" s="22" t="e">
        <f t="shared" si="1"/>
        <v>#VALUE!</v>
      </c>
      <c r="AF12" s="22" t="e">
        <f t="shared" si="1"/>
        <v>#VALUE!</v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59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59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59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59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59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59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59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59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59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Junio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e">
        <f t="shared" ref="B24:AF24" si="2">TEXT(B25,"ddd")</f>
        <v>#VALUE!</v>
      </c>
      <c r="C24" s="21" t="e">
        <f t="shared" si="2"/>
        <v>#VALUE!</v>
      </c>
      <c r="D24" s="21" t="e">
        <f t="shared" si="2"/>
        <v>#VALUE!</v>
      </c>
      <c r="E24" s="21" t="e">
        <f t="shared" si="2"/>
        <v>#VALUE!</v>
      </c>
      <c r="F24" s="21" t="e">
        <f t="shared" si="2"/>
        <v>#VALUE!</v>
      </c>
      <c r="G24" s="21" t="e">
        <f t="shared" si="2"/>
        <v>#VALUE!</v>
      </c>
      <c r="H24" s="21" t="e">
        <f t="shared" si="2"/>
        <v>#VALUE!</v>
      </c>
      <c r="I24" s="21" t="e">
        <f t="shared" si="2"/>
        <v>#VALUE!</v>
      </c>
      <c r="J24" s="21" t="e">
        <f t="shared" si="2"/>
        <v>#VALUE!</v>
      </c>
      <c r="K24" s="21" t="e">
        <f t="shared" si="2"/>
        <v>#VALUE!</v>
      </c>
      <c r="L24" s="21" t="e">
        <f t="shared" si="2"/>
        <v>#VALUE!</v>
      </c>
      <c r="M24" s="21" t="e">
        <f t="shared" si="2"/>
        <v>#VALUE!</v>
      </c>
      <c r="N24" s="21" t="e">
        <f t="shared" si="2"/>
        <v>#VALUE!</v>
      </c>
      <c r="O24" s="21" t="e">
        <f t="shared" si="2"/>
        <v>#VALUE!</v>
      </c>
      <c r="P24" s="21" t="e">
        <f t="shared" si="2"/>
        <v>#VALUE!</v>
      </c>
      <c r="Q24" s="21" t="e">
        <f t="shared" si="2"/>
        <v>#VALUE!</v>
      </c>
      <c r="R24" s="21" t="e">
        <f t="shared" si="2"/>
        <v>#VALUE!</v>
      </c>
      <c r="S24" s="21" t="e">
        <f t="shared" si="2"/>
        <v>#VALUE!</v>
      </c>
      <c r="T24" s="21" t="e">
        <f t="shared" si="2"/>
        <v>#VALUE!</v>
      </c>
      <c r="U24" s="21" t="e">
        <f t="shared" si="2"/>
        <v>#VALUE!</v>
      </c>
      <c r="V24" s="21" t="e">
        <f t="shared" si="2"/>
        <v>#VALUE!</v>
      </c>
      <c r="W24" s="21" t="e">
        <f t="shared" si="2"/>
        <v>#VALUE!</v>
      </c>
      <c r="X24" s="21" t="e">
        <f t="shared" si="2"/>
        <v>#VALUE!</v>
      </c>
      <c r="Y24" s="21" t="e">
        <f t="shared" si="2"/>
        <v>#VALUE!</v>
      </c>
      <c r="Z24" s="21" t="e">
        <f t="shared" si="2"/>
        <v>#VALUE!</v>
      </c>
      <c r="AA24" s="21" t="e">
        <f t="shared" si="2"/>
        <v>#VALUE!</v>
      </c>
      <c r="AB24" s="21" t="e">
        <f t="shared" si="2"/>
        <v>#VALUE!</v>
      </c>
      <c r="AC24" s="21" t="e">
        <f t="shared" si="2"/>
        <v>#VALUE!</v>
      </c>
      <c r="AD24" s="21" t="e">
        <f t="shared" si="2"/>
        <v>#VALUE!</v>
      </c>
      <c r="AE24" s="21" t="e">
        <f t="shared" si="2"/>
        <v>#VALUE!</v>
      </c>
      <c r="AF24" s="21" t="e">
        <f t="shared" si="2"/>
        <v>#VALUE!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 t="e">
        <f>$C$8</f>
        <v>#VALUE!</v>
      </c>
      <c r="C25" s="22" t="e">
        <f t="shared" ref="C25:AF25" si="3">IF(B25&lt;$H$8,B25+1,"")</f>
        <v>#VALUE!</v>
      </c>
      <c r="D25" s="22" t="e">
        <f t="shared" si="3"/>
        <v>#VALUE!</v>
      </c>
      <c r="E25" s="22" t="e">
        <f t="shared" si="3"/>
        <v>#VALUE!</v>
      </c>
      <c r="F25" s="22" t="e">
        <f t="shared" si="3"/>
        <v>#VALUE!</v>
      </c>
      <c r="G25" s="22" t="e">
        <f t="shared" si="3"/>
        <v>#VALUE!</v>
      </c>
      <c r="H25" s="22" t="e">
        <f t="shared" si="3"/>
        <v>#VALUE!</v>
      </c>
      <c r="I25" s="22" t="e">
        <f t="shared" si="3"/>
        <v>#VALUE!</v>
      </c>
      <c r="J25" s="22" t="e">
        <f t="shared" si="3"/>
        <v>#VALUE!</v>
      </c>
      <c r="K25" s="22" t="e">
        <f t="shared" si="3"/>
        <v>#VALUE!</v>
      </c>
      <c r="L25" s="22" t="e">
        <f t="shared" si="3"/>
        <v>#VALUE!</v>
      </c>
      <c r="M25" s="22" t="e">
        <f t="shared" si="3"/>
        <v>#VALUE!</v>
      </c>
      <c r="N25" s="22" t="e">
        <f t="shared" si="3"/>
        <v>#VALUE!</v>
      </c>
      <c r="O25" s="22" t="e">
        <f t="shared" si="3"/>
        <v>#VALUE!</v>
      </c>
      <c r="P25" s="22" t="e">
        <f t="shared" si="3"/>
        <v>#VALUE!</v>
      </c>
      <c r="Q25" s="22" t="e">
        <f t="shared" si="3"/>
        <v>#VALUE!</v>
      </c>
      <c r="R25" s="22" t="e">
        <f t="shared" si="3"/>
        <v>#VALUE!</v>
      </c>
      <c r="S25" s="22" t="e">
        <f t="shared" si="3"/>
        <v>#VALUE!</v>
      </c>
      <c r="T25" s="22" t="e">
        <f t="shared" si="3"/>
        <v>#VALUE!</v>
      </c>
      <c r="U25" s="22" t="e">
        <f t="shared" si="3"/>
        <v>#VALUE!</v>
      </c>
      <c r="V25" s="22" t="e">
        <f t="shared" si="3"/>
        <v>#VALUE!</v>
      </c>
      <c r="W25" s="22" t="e">
        <f t="shared" si="3"/>
        <v>#VALUE!</v>
      </c>
      <c r="X25" s="22" t="e">
        <f t="shared" si="3"/>
        <v>#VALUE!</v>
      </c>
      <c r="Y25" s="22" t="e">
        <f t="shared" si="3"/>
        <v>#VALUE!</v>
      </c>
      <c r="Z25" s="22" t="e">
        <f t="shared" si="3"/>
        <v>#VALUE!</v>
      </c>
      <c r="AA25" s="22" t="e">
        <f t="shared" si="3"/>
        <v>#VALUE!</v>
      </c>
      <c r="AB25" s="22" t="e">
        <f t="shared" si="3"/>
        <v>#VALUE!</v>
      </c>
      <c r="AC25" s="22" t="e">
        <f t="shared" si="3"/>
        <v>#VALUE!</v>
      </c>
      <c r="AD25" s="22" t="e">
        <f t="shared" si="3"/>
        <v>#VALUE!</v>
      </c>
      <c r="AE25" s="22" t="e">
        <f t="shared" si="3"/>
        <v>#VALUE!</v>
      </c>
      <c r="AF25" s="22" t="e">
        <f t="shared" si="3"/>
        <v>#VALUE!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Junio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e">
        <f t="shared" ref="B36:AF36" si="5">TEXT(B37,"ddd")</f>
        <v>#VALUE!</v>
      </c>
      <c r="C36" s="21" t="e">
        <f t="shared" si="5"/>
        <v>#VALUE!</v>
      </c>
      <c r="D36" s="21" t="e">
        <f t="shared" si="5"/>
        <v>#VALUE!</v>
      </c>
      <c r="E36" s="21" t="e">
        <f t="shared" si="5"/>
        <v>#VALUE!</v>
      </c>
      <c r="F36" s="21" t="e">
        <f t="shared" si="5"/>
        <v>#VALUE!</v>
      </c>
      <c r="G36" s="21" t="e">
        <f t="shared" si="5"/>
        <v>#VALUE!</v>
      </c>
      <c r="H36" s="21" t="e">
        <f t="shared" si="5"/>
        <v>#VALUE!</v>
      </c>
      <c r="I36" s="21" t="e">
        <f t="shared" si="5"/>
        <v>#VALUE!</v>
      </c>
      <c r="J36" s="21" t="e">
        <f t="shared" si="5"/>
        <v>#VALUE!</v>
      </c>
      <c r="K36" s="21" t="e">
        <f t="shared" si="5"/>
        <v>#VALUE!</v>
      </c>
      <c r="L36" s="21" t="e">
        <f t="shared" si="5"/>
        <v>#VALUE!</v>
      </c>
      <c r="M36" s="21" t="e">
        <f t="shared" si="5"/>
        <v>#VALUE!</v>
      </c>
      <c r="N36" s="21" t="e">
        <f t="shared" si="5"/>
        <v>#VALUE!</v>
      </c>
      <c r="O36" s="21" t="e">
        <f t="shared" si="5"/>
        <v>#VALUE!</v>
      </c>
      <c r="P36" s="21" t="e">
        <f t="shared" si="5"/>
        <v>#VALUE!</v>
      </c>
      <c r="Q36" s="21" t="e">
        <f t="shared" si="5"/>
        <v>#VALUE!</v>
      </c>
      <c r="R36" s="21" t="e">
        <f t="shared" si="5"/>
        <v>#VALUE!</v>
      </c>
      <c r="S36" s="21" t="e">
        <f t="shared" si="5"/>
        <v>#VALUE!</v>
      </c>
      <c r="T36" s="21" t="e">
        <f t="shared" si="5"/>
        <v>#VALUE!</v>
      </c>
      <c r="U36" s="21" t="e">
        <f t="shared" si="5"/>
        <v>#VALUE!</v>
      </c>
      <c r="V36" s="21" t="e">
        <f t="shared" si="5"/>
        <v>#VALUE!</v>
      </c>
      <c r="W36" s="21" t="e">
        <f t="shared" si="5"/>
        <v>#VALUE!</v>
      </c>
      <c r="X36" s="21" t="e">
        <f t="shared" si="5"/>
        <v>#VALUE!</v>
      </c>
      <c r="Y36" s="21" t="e">
        <f t="shared" si="5"/>
        <v>#VALUE!</v>
      </c>
      <c r="Z36" s="21" t="e">
        <f t="shared" si="5"/>
        <v>#VALUE!</v>
      </c>
      <c r="AA36" s="21" t="e">
        <f t="shared" si="5"/>
        <v>#VALUE!</v>
      </c>
      <c r="AB36" s="21" t="e">
        <f t="shared" si="5"/>
        <v>#VALUE!</v>
      </c>
      <c r="AC36" s="21" t="e">
        <f t="shared" si="5"/>
        <v>#VALUE!</v>
      </c>
      <c r="AD36" s="21" t="e">
        <f t="shared" si="5"/>
        <v>#VALUE!</v>
      </c>
      <c r="AE36" s="21" t="e">
        <f t="shared" si="5"/>
        <v>#VALUE!</v>
      </c>
      <c r="AF36" s="21" t="e">
        <f t="shared" si="5"/>
        <v>#VALUE!</v>
      </c>
      <c r="AG36" s="106" t="s">
        <v>51</v>
      </c>
    </row>
    <row r="37" spans="1:43" ht="15.5" x14ac:dyDescent="0.35">
      <c r="A37" s="19">
        <f>$H$7</f>
        <v>2023</v>
      </c>
      <c r="B37" s="22" t="e">
        <f>$C$8</f>
        <v>#VALUE!</v>
      </c>
      <c r="C37" s="22" t="e">
        <f t="shared" ref="C37:AF37" si="6">IF(B37&lt;$H$8,B37+1,"")</f>
        <v>#VALUE!</v>
      </c>
      <c r="D37" s="22" t="e">
        <f t="shared" si="6"/>
        <v>#VALUE!</v>
      </c>
      <c r="E37" s="22" t="e">
        <f t="shared" si="6"/>
        <v>#VALUE!</v>
      </c>
      <c r="F37" s="22" t="e">
        <f t="shared" si="6"/>
        <v>#VALUE!</v>
      </c>
      <c r="G37" s="22" t="e">
        <f t="shared" si="6"/>
        <v>#VALUE!</v>
      </c>
      <c r="H37" s="22" t="e">
        <f t="shared" si="6"/>
        <v>#VALUE!</v>
      </c>
      <c r="I37" s="22" t="e">
        <f t="shared" si="6"/>
        <v>#VALUE!</v>
      </c>
      <c r="J37" s="22" t="e">
        <f t="shared" si="6"/>
        <v>#VALUE!</v>
      </c>
      <c r="K37" s="22" t="e">
        <f t="shared" si="6"/>
        <v>#VALUE!</v>
      </c>
      <c r="L37" s="22" t="e">
        <f t="shared" si="6"/>
        <v>#VALUE!</v>
      </c>
      <c r="M37" s="22" t="e">
        <f t="shared" si="6"/>
        <v>#VALUE!</v>
      </c>
      <c r="N37" s="22" t="e">
        <f t="shared" si="6"/>
        <v>#VALUE!</v>
      </c>
      <c r="O37" s="22" t="e">
        <f t="shared" si="6"/>
        <v>#VALUE!</v>
      </c>
      <c r="P37" s="22" t="e">
        <f t="shared" si="6"/>
        <v>#VALUE!</v>
      </c>
      <c r="Q37" s="22" t="e">
        <f t="shared" si="6"/>
        <v>#VALUE!</v>
      </c>
      <c r="R37" s="22" t="e">
        <f t="shared" si="6"/>
        <v>#VALUE!</v>
      </c>
      <c r="S37" s="22" t="e">
        <f t="shared" si="6"/>
        <v>#VALUE!</v>
      </c>
      <c r="T37" s="22" t="e">
        <f t="shared" si="6"/>
        <v>#VALUE!</v>
      </c>
      <c r="U37" s="22" t="e">
        <f t="shared" si="6"/>
        <v>#VALUE!</v>
      </c>
      <c r="V37" s="22" t="e">
        <f t="shared" si="6"/>
        <v>#VALUE!</v>
      </c>
      <c r="W37" s="22" t="e">
        <f t="shared" si="6"/>
        <v>#VALUE!</v>
      </c>
      <c r="X37" s="22" t="e">
        <f t="shared" si="6"/>
        <v>#VALUE!</v>
      </c>
      <c r="Y37" s="22" t="e">
        <f t="shared" si="6"/>
        <v>#VALUE!</v>
      </c>
      <c r="Z37" s="22" t="e">
        <f t="shared" si="6"/>
        <v>#VALUE!</v>
      </c>
      <c r="AA37" s="22" t="e">
        <f t="shared" si="6"/>
        <v>#VALUE!</v>
      </c>
      <c r="AB37" s="22" t="e">
        <f t="shared" si="6"/>
        <v>#VALUE!</v>
      </c>
      <c r="AC37" s="22" t="e">
        <f t="shared" si="6"/>
        <v>#VALUE!</v>
      </c>
      <c r="AD37" s="22" t="e">
        <f t="shared" si="6"/>
        <v>#VALUE!</v>
      </c>
      <c r="AE37" s="22" t="e">
        <f t="shared" si="6"/>
        <v>#VALUE!</v>
      </c>
      <c r="AF37" s="22" t="e">
        <f t="shared" si="6"/>
        <v>#VALUE!</v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59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59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59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59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59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59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59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111" priority="14">
      <formula>B$11="dom"</formula>
    </cfRule>
    <cfRule type="expression" dxfId="110" priority="15">
      <formula>B$11="sáb"</formula>
    </cfRule>
  </conditionalFormatting>
  <conditionalFormatting sqref="B13:AF21 B26:AF34 B38:AF45">
    <cfRule type="cellIs" dxfId="109" priority="8" operator="equal">
      <formula>$H$48</formula>
    </cfRule>
    <cfRule type="cellIs" dxfId="108" priority="9" operator="equal">
      <formula>$H$47</formula>
    </cfRule>
    <cfRule type="cellIs" dxfId="107" priority="10" operator="equal">
      <formula>$H$46</formula>
    </cfRule>
    <cfRule type="cellIs" dxfId="106" priority="11" operator="equal">
      <formula>$B$48</formula>
    </cfRule>
    <cfRule type="cellIs" dxfId="105" priority="12" operator="equal">
      <formula>$B$47</formula>
    </cfRule>
    <cfRule type="cellIs" dxfId="104" priority="13" operator="equal">
      <formula>$B$46</formula>
    </cfRule>
  </conditionalFormatting>
  <conditionalFormatting sqref="B13:AG33 B35:AG44">
    <cfRule type="cellIs" dxfId="103" priority="16" operator="equal">
      <formula>$B$49</formula>
    </cfRule>
  </conditionalFormatting>
  <conditionalFormatting sqref="H47">
    <cfRule type="cellIs" dxfId="102" priority="1" operator="equal">
      <formula>$H$47</formula>
    </cfRule>
    <cfRule type="cellIs" dxfId="101" priority="2" operator="equal">
      <formula>$H$46</formula>
    </cfRule>
    <cfRule type="cellIs" dxfId="100" priority="3" operator="equal">
      <formula>$B$48</formula>
    </cfRule>
    <cfRule type="cellIs" dxfId="99" priority="4" operator="equal">
      <formula>$B$47</formula>
    </cfRule>
    <cfRule type="cellIs" dxfId="98" priority="5" operator="equal">
      <formula>$B$46</formula>
    </cfRule>
    <cfRule type="expression" dxfId="97" priority="6">
      <formula>H$11="dom"</formula>
    </cfRule>
    <cfRule type="expression" dxfId="96" priority="7">
      <formula>H$11="sáb"</formula>
    </cfRule>
  </conditionalFormatting>
  <dataValidations count="2">
    <dataValidation type="list" allowBlank="1" showInputMessage="1" showErrorMessage="1" sqref="B7:E7" xr:uid="{D96C9668-99FC-478A-B4CD-DEE3FB820FA1}">
      <formula1>meses</formula1>
    </dataValidation>
    <dataValidation type="list" allowBlank="1" showInputMessage="1" showErrorMessage="1" sqref="H7:I7" xr:uid="{C383A89D-ACD7-4F29-85BC-7613B4CD1367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BAEB-66E7-4B4F-9AC1-526EC6B56738}">
  <sheetPr>
    <pageSetUpPr fitToPage="1"/>
  </sheetPr>
  <dimension ref="A2:AQ82"/>
  <sheetViews>
    <sheetView showGridLines="0" zoomScaleNormal="100" workbookViewId="0">
      <selection activeCell="C8" sqref="C8:F8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139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 t="e">
        <f>_xlfn.NUMBERVALUE(1&amp;B7&amp;H7)</f>
        <v>#VALUE!</v>
      </c>
      <c r="D8" s="99"/>
      <c r="E8" s="99"/>
      <c r="F8" s="99"/>
      <c r="G8" s="9" t="s">
        <v>49</v>
      </c>
      <c r="H8" s="100" t="e">
        <f>EOMONTH(C8,0)</f>
        <v>#VALUE!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Julio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e">
        <f t="shared" ref="B11:AF11" si="0">TEXT(B12,"ddd")</f>
        <v>#VALUE!</v>
      </c>
      <c r="C11" s="21" t="e">
        <f t="shared" si="0"/>
        <v>#VALUE!</v>
      </c>
      <c r="D11" s="21" t="e">
        <f t="shared" si="0"/>
        <v>#VALUE!</v>
      </c>
      <c r="E11" s="21" t="e">
        <f t="shared" si="0"/>
        <v>#VALUE!</v>
      </c>
      <c r="F11" s="21" t="e">
        <f t="shared" si="0"/>
        <v>#VALUE!</v>
      </c>
      <c r="G11" s="21" t="e">
        <f t="shared" si="0"/>
        <v>#VALUE!</v>
      </c>
      <c r="H11" s="21" t="e">
        <f t="shared" si="0"/>
        <v>#VALUE!</v>
      </c>
      <c r="I11" s="21" t="e">
        <f t="shared" si="0"/>
        <v>#VALUE!</v>
      </c>
      <c r="J11" s="21" t="e">
        <f t="shared" si="0"/>
        <v>#VALUE!</v>
      </c>
      <c r="K11" s="21" t="e">
        <f t="shared" si="0"/>
        <v>#VALUE!</v>
      </c>
      <c r="L11" s="21" t="e">
        <f t="shared" si="0"/>
        <v>#VALUE!</v>
      </c>
      <c r="M11" s="21" t="e">
        <f t="shared" si="0"/>
        <v>#VALUE!</v>
      </c>
      <c r="N11" s="21" t="e">
        <f t="shared" si="0"/>
        <v>#VALUE!</v>
      </c>
      <c r="O11" s="21" t="e">
        <f t="shared" si="0"/>
        <v>#VALUE!</v>
      </c>
      <c r="P11" s="21" t="e">
        <f t="shared" si="0"/>
        <v>#VALUE!</v>
      </c>
      <c r="Q11" s="21" t="e">
        <f t="shared" si="0"/>
        <v>#VALUE!</v>
      </c>
      <c r="R11" s="21" t="e">
        <f t="shared" si="0"/>
        <v>#VALUE!</v>
      </c>
      <c r="S11" s="21" t="e">
        <f t="shared" si="0"/>
        <v>#VALUE!</v>
      </c>
      <c r="T11" s="21" t="e">
        <f t="shared" si="0"/>
        <v>#VALUE!</v>
      </c>
      <c r="U11" s="21" t="e">
        <f t="shared" si="0"/>
        <v>#VALUE!</v>
      </c>
      <c r="V11" s="21" t="e">
        <f t="shared" si="0"/>
        <v>#VALUE!</v>
      </c>
      <c r="W11" s="21" t="e">
        <f t="shared" si="0"/>
        <v>#VALUE!</v>
      </c>
      <c r="X11" s="21" t="e">
        <f t="shared" si="0"/>
        <v>#VALUE!</v>
      </c>
      <c r="Y11" s="21" t="e">
        <f t="shared" si="0"/>
        <v>#VALUE!</v>
      </c>
      <c r="Z11" s="21" t="e">
        <f t="shared" si="0"/>
        <v>#VALUE!</v>
      </c>
      <c r="AA11" s="21" t="e">
        <f t="shared" si="0"/>
        <v>#VALUE!</v>
      </c>
      <c r="AB11" s="21" t="e">
        <f t="shared" si="0"/>
        <v>#VALUE!</v>
      </c>
      <c r="AC11" s="21" t="e">
        <f t="shared" si="0"/>
        <v>#VALUE!</v>
      </c>
      <c r="AD11" s="21" t="e">
        <f t="shared" si="0"/>
        <v>#VALUE!</v>
      </c>
      <c r="AE11" s="21" t="e">
        <f t="shared" si="0"/>
        <v>#VALUE!</v>
      </c>
      <c r="AF11" s="21" t="e">
        <f t="shared" si="0"/>
        <v>#VALUE!</v>
      </c>
      <c r="AG11" s="106" t="s">
        <v>51</v>
      </c>
    </row>
    <row r="12" spans="1:33" ht="14.5" customHeight="1" x14ac:dyDescent="0.35">
      <c r="A12" s="19">
        <f>H7</f>
        <v>2023</v>
      </c>
      <c r="B12" s="25" t="e">
        <f>C8</f>
        <v>#VALUE!</v>
      </c>
      <c r="C12" s="22" t="e">
        <f t="shared" ref="C12:AF12" si="1">IF(B12&lt;$H$8,B12+1,"")</f>
        <v>#VALUE!</v>
      </c>
      <c r="D12" s="22" t="e">
        <f t="shared" si="1"/>
        <v>#VALUE!</v>
      </c>
      <c r="E12" s="22" t="e">
        <f t="shared" si="1"/>
        <v>#VALUE!</v>
      </c>
      <c r="F12" s="22" t="e">
        <f t="shared" si="1"/>
        <v>#VALUE!</v>
      </c>
      <c r="G12" s="22" t="e">
        <f t="shared" si="1"/>
        <v>#VALUE!</v>
      </c>
      <c r="H12" s="22" t="e">
        <f t="shared" si="1"/>
        <v>#VALUE!</v>
      </c>
      <c r="I12" s="22" t="e">
        <f t="shared" si="1"/>
        <v>#VALUE!</v>
      </c>
      <c r="J12" s="22" t="e">
        <f t="shared" si="1"/>
        <v>#VALUE!</v>
      </c>
      <c r="K12" s="22" t="e">
        <f t="shared" si="1"/>
        <v>#VALUE!</v>
      </c>
      <c r="L12" s="22" t="e">
        <f t="shared" si="1"/>
        <v>#VALUE!</v>
      </c>
      <c r="M12" s="22" t="e">
        <f t="shared" si="1"/>
        <v>#VALUE!</v>
      </c>
      <c r="N12" s="22" t="e">
        <f t="shared" si="1"/>
        <v>#VALUE!</v>
      </c>
      <c r="O12" s="22" t="e">
        <f t="shared" si="1"/>
        <v>#VALUE!</v>
      </c>
      <c r="P12" s="22" t="e">
        <f t="shared" si="1"/>
        <v>#VALUE!</v>
      </c>
      <c r="Q12" s="22" t="e">
        <f t="shared" si="1"/>
        <v>#VALUE!</v>
      </c>
      <c r="R12" s="22" t="e">
        <f t="shared" si="1"/>
        <v>#VALUE!</v>
      </c>
      <c r="S12" s="22" t="e">
        <f t="shared" si="1"/>
        <v>#VALUE!</v>
      </c>
      <c r="T12" s="22" t="e">
        <f t="shared" si="1"/>
        <v>#VALUE!</v>
      </c>
      <c r="U12" s="22" t="e">
        <f t="shared" si="1"/>
        <v>#VALUE!</v>
      </c>
      <c r="V12" s="22" t="e">
        <f t="shared" si="1"/>
        <v>#VALUE!</v>
      </c>
      <c r="W12" s="22" t="e">
        <f t="shared" si="1"/>
        <v>#VALUE!</v>
      </c>
      <c r="X12" s="22" t="e">
        <f t="shared" si="1"/>
        <v>#VALUE!</v>
      </c>
      <c r="Y12" s="22" t="e">
        <f t="shared" si="1"/>
        <v>#VALUE!</v>
      </c>
      <c r="Z12" s="22" t="e">
        <f t="shared" si="1"/>
        <v>#VALUE!</v>
      </c>
      <c r="AA12" s="22" t="e">
        <f t="shared" si="1"/>
        <v>#VALUE!</v>
      </c>
      <c r="AB12" s="22" t="e">
        <f t="shared" si="1"/>
        <v>#VALUE!</v>
      </c>
      <c r="AC12" s="22" t="e">
        <f t="shared" si="1"/>
        <v>#VALUE!</v>
      </c>
      <c r="AD12" s="22" t="e">
        <f t="shared" si="1"/>
        <v>#VALUE!</v>
      </c>
      <c r="AE12" s="22" t="e">
        <f t="shared" si="1"/>
        <v>#VALUE!</v>
      </c>
      <c r="AF12" s="22" t="e">
        <f t="shared" si="1"/>
        <v>#VALUE!</v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Julio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e">
        <f t="shared" ref="B24:AF24" si="2">TEXT(B25,"ddd")</f>
        <v>#VALUE!</v>
      </c>
      <c r="C24" s="21" t="e">
        <f t="shared" si="2"/>
        <v>#VALUE!</v>
      </c>
      <c r="D24" s="21" t="e">
        <f t="shared" si="2"/>
        <v>#VALUE!</v>
      </c>
      <c r="E24" s="21" t="e">
        <f t="shared" si="2"/>
        <v>#VALUE!</v>
      </c>
      <c r="F24" s="21" t="e">
        <f t="shared" si="2"/>
        <v>#VALUE!</v>
      </c>
      <c r="G24" s="21" t="e">
        <f t="shared" si="2"/>
        <v>#VALUE!</v>
      </c>
      <c r="H24" s="21" t="e">
        <f t="shared" si="2"/>
        <v>#VALUE!</v>
      </c>
      <c r="I24" s="21" t="e">
        <f t="shared" si="2"/>
        <v>#VALUE!</v>
      </c>
      <c r="J24" s="21" t="e">
        <f t="shared" si="2"/>
        <v>#VALUE!</v>
      </c>
      <c r="K24" s="21" t="e">
        <f t="shared" si="2"/>
        <v>#VALUE!</v>
      </c>
      <c r="L24" s="21" t="e">
        <f t="shared" si="2"/>
        <v>#VALUE!</v>
      </c>
      <c r="M24" s="21" t="e">
        <f t="shared" si="2"/>
        <v>#VALUE!</v>
      </c>
      <c r="N24" s="21" t="e">
        <f t="shared" si="2"/>
        <v>#VALUE!</v>
      </c>
      <c r="O24" s="21" t="e">
        <f t="shared" si="2"/>
        <v>#VALUE!</v>
      </c>
      <c r="P24" s="21" t="e">
        <f t="shared" si="2"/>
        <v>#VALUE!</v>
      </c>
      <c r="Q24" s="21" t="e">
        <f t="shared" si="2"/>
        <v>#VALUE!</v>
      </c>
      <c r="R24" s="21" t="e">
        <f t="shared" si="2"/>
        <v>#VALUE!</v>
      </c>
      <c r="S24" s="21" t="e">
        <f t="shared" si="2"/>
        <v>#VALUE!</v>
      </c>
      <c r="T24" s="21" t="e">
        <f t="shared" si="2"/>
        <v>#VALUE!</v>
      </c>
      <c r="U24" s="21" t="e">
        <f t="shared" si="2"/>
        <v>#VALUE!</v>
      </c>
      <c r="V24" s="21" t="e">
        <f t="shared" si="2"/>
        <v>#VALUE!</v>
      </c>
      <c r="W24" s="21" t="e">
        <f t="shared" si="2"/>
        <v>#VALUE!</v>
      </c>
      <c r="X24" s="21" t="e">
        <f t="shared" si="2"/>
        <v>#VALUE!</v>
      </c>
      <c r="Y24" s="21" t="e">
        <f t="shared" si="2"/>
        <v>#VALUE!</v>
      </c>
      <c r="Z24" s="21" t="e">
        <f t="shared" si="2"/>
        <v>#VALUE!</v>
      </c>
      <c r="AA24" s="21" t="e">
        <f t="shared" si="2"/>
        <v>#VALUE!</v>
      </c>
      <c r="AB24" s="21" t="e">
        <f t="shared" si="2"/>
        <v>#VALUE!</v>
      </c>
      <c r="AC24" s="21" t="e">
        <f t="shared" si="2"/>
        <v>#VALUE!</v>
      </c>
      <c r="AD24" s="21" t="e">
        <f t="shared" si="2"/>
        <v>#VALUE!</v>
      </c>
      <c r="AE24" s="21" t="e">
        <f t="shared" si="2"/>
        <v>#VALUE!</v>
      </c>
      <c r="AF24" s="21" t="e">
        <f t="shared" si="2"/>
        <v>#VALUE!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 t="e">
        <f>$C$8</f>
        <v>#VALUE!</v>
      </c>
      <c r="C25" s="22" t="e">
        <f t="shared" ref="C25:AF25" si="3">IF(B25&lt;$H$8,B25+1,"")</f>
        <v>#VALUE!</v>
      </c>
      <c r="D25" s="22" t="e">
        <f t="shared" si="3"/>
        <v>#VALUE!</v>
      </c>
      <c r="E25" s="22" t="e">
        <f t="shared" si="3"/>
        <v>#VALUE!</v>
      </c>
      <c r="F25" s="22" t="e">
        <f t="shared" si="3"/>
        <v>#VALUE!</v>
      </c>
      <c r="G25" s="22" t="e">
        <f t="shared" si="3"/>
        <v>#VALUE!</v>
      </c>
      <c r="H25" s="22" t="e">
        <f t="shared" si="3"/>
        <v>#VALUE!</v>
      </c>
      <c r="I25" s="22" t="e">
        <f t="shared" si="3"/>
        <v>#VALUE!</v>
      </c>
      <c r="J25" s="22" t="e">
        <f t="shared" si="3"/>
        <v>#VALUE!</v>
      </c>
      <c r="K25" s="22" t="e">
        <f t="shared" si="3"/>
        <v>#VALUE!</v>
      </c>
      <c r="L25" s="22" t="e">
        <f t="shared" si="3"/>
        <v>#VALUE!</v>
      </c>
      <c r="M25" s="22" t="e">
        <f t="shared" si="3"/>
        <v>#VALUE!</v>
      </c>
      <c r="N25" s="22" t="e">
        <f t="shared" si="3"/>
        <v>#VALUE!</v>
      </c>
      <c r="O25" s="22" t="e">
        <f t="shared" si="3"/>
        <v>#VALUE!</v>
      </c>
      <c r="P25" s="22" t="e">
        <f t="shared" si="3"/>
        <v>#VALUE!</v>
      </c>
      <c r="Q25" s="22" t="e">
        <f t="shared" si="3"/>
        <v>#VALUE!</v>
      </c>
      <c r="R25" s="22" t="e">
        <f t="shared" si="3"/>
        <v>#VALUE!</v>
      </c>
      <c r="S25" s="22" t="e">
        <f t="shared" si="3"/>
        <v>#VALUE!</v>
      </c>
      <c r="T25" s="22" t="e">
        <f t="shared" si="3"/>
        <v>#VALUE!</v>
      </c>
      <c r="U25" s="22" t="e">
        <f t="shared" si="3"/>
        <v>#VALUE!</v>
      </c>
      <c r="V25" s="22" t="e">
        <f t="shared" si="3"/>
        <v>#VALUE!</v>
      </c>
      <c r="W25" s="22" t="e">
        <f t="shared" si="3"/>
        <v>#VALUE!</v>
      </c>
      <c r="X25" s="22" t="e">
        <f t="shared" si="3"/>
        <v>#VALUE!</v>
      </c>
      <c r="Y25" s="22" t="e">
        <f t="shared" si="3"/>
        <v>#VALUE!</v>
      </c>
      <c r="Z25" s="22" t="e">
        <f t="shared" si="3"/>
        <v>#VALUE!</v>
      </c>
      <c r="AA25" s="22" t="e">
        <f t="shared" si="3"/>
        <v>#VALUE!</v>
      </c>
      <c r="AB25" s="22" t="e">
        <f t="shared" si="3"/>
        <v>#VALUE!</v>
      </c>
      <c r="AC25" s="22" t="e">
        <f t="shared" si="3"/>
        <v>#VALUE!</v>
      </c>
      <c r="AD25" s="22" t="e">
        <f t="shared" si="3"/>
        <v>#VALUE!</v>
      </c>
      <c r="AE25" s="22" t="e">
        <f t="shared" si="3"/>
        <v>#VALUE!</v>
      </c>
      <c r="AF25" s="22" t="e">
        <f t="shared" si="3"/>
        <v>#VALUE!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Julio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e">
        <f t="shared" ref="B36:AF36" si="5">TEXT(B37,"ddd")</f>
        <v>#VALUE!</v>
      </c>
      <c r="C36" s="21" t="e">
        <f t="shared" si="5"/>
        <v>#VALUE!</v>
      </c>
      <c r="D36" s="21" t="e">
        <f t="shared" si="5"/>
        <v>#VALUE!</v>
      </c>
      <c r="E36" s="21" t="e">
        <f t="shared" si="5"/>
        <v>#VALUE!</v>
      </c>
      <c r="F36" s="21" t="e">
        <f t="shared" si="5"/>
        <v>#VALUE!</v>
      </c>
      <c r="G36" s="21" t="e">
        <f t="shared" si="5"/>
        <v>#VALUE!</v>
      </c>
      <c r="H36" s="21" t="e">
        <f t="shared" si="5"/>
        <v>#VALUE!</v>
      </c>
      <c r="I36" s="21" t="e">
        <f t="shared" si="5"/>
        <v>#VALUE!</v>
      </c>
      <c r="J36" s="21" t="e">
        <f t="shared" si="5"/>
        <v>#VALUE!</v>
      </c>
      <c r="K36" s="21" t="e">
        <f t="shared" si="5"/>
        <v>#VALUE!</v>
      </c>
      <c r="L36" s="21" t="e">
        <f t="shared" si="5"/>
        <v>#VALUE!</v>
      </c>
      <c r="M36" s="21" t="e">
        <f t="shared" si="5"/>
        <v>#VALUE!</v>
      </c>
      <c r="N36" s="21" t="e">
        <f t="shared" si="5"/>
        <v>#VALUE!</v>
      </c>
      <c r="O36" s="21" t="e">
        <f t="shared" si="5"/>
        <v>#VALUE!</v>
      </c>
      <c r="P36" s="21" t="e">
        <f t="shared" si="5"/>
        <v>#VALUE!</v>
      </c>
      <c r="Q36" s="21" t="e">
        <f t="shared" si="5"/>
        <v>#VALUE!</v>
      </c>
      <c r="R36" s="21" t="e">
        <f t="shared" si="5"/>
        <v>#VALUE!</v>
      </c>
      <c r="S36" s="21" t="e">
        <f t="shared" si="5"/>
        <v>#VALUE!</v>
      </c>
      <c r="T36" s="21" t="e">
        <f t="shared" si="5"/>
        <v>#VALUE!</v>
      </c>
      <c r="U36" s="21" t="e">
        <f t="shared" si="5"/>
        <v>#VALUE!</v>
      </c>
      <c r="V36" s="21" t="e">
        <f t="shared" si="5"/>
        <v>#VALUE!</v>
      </c>
      <c r="W36" s="21" t="e">
        <f t="shared" si="5"/>
        <v>#VALUE!</v>
      </c>
      <c r="X36" s="21" t="e">
        <f t="shared" si="5"/>
        <v>#VALUE!</v>
      </c>
      <c r="Y36" s="21" t="e">
        <f t="shared" si="5"/>
        <v>#VALUE!</v>
      </c>
      <c r="Z36" s="21" t="e">
        <f t="shared" si="5"/>
        <v>#VALUE!</v>
      </c>
      <c r="AA36" s="21" t="e">
        <f t="shared" si="5"/>
        <v>#VALUE!</v>
      </c>
      <c r="AB36" s="21" t="e">
        <f t="shared" si="5"/>
        <v>#VALUE!</v>
      </c>
      <c r="AC36" s="21" t="e">
        <f t="shared" si="5"/>
        <v>#VALUE!</v>
      </c>
      <c r="AD36" s="21" t="e">
        <f t="shared" si="5"/>
        <v>#VALUE!</v>
      </c>
      <c r="AE36" s="21" t="e">
        <f t="shared" si="5"/>
        <v>#VALUE!</v>
      </c>
      <c r="AF36" s="21" t="e">
        <f t="shared" si="5"/>
        <v>#VALUE!</v>
      </c>
      <c r="AG36" s="106" t="s">
        <v>51</v>
      </c>
    </row>
    <row r="37" spans="1:43" ht="15.5" x14ac:dyDescent="0.35">
      <c r="A37" s="19">
        <f>$H$7</f>
        <v>2023</v>
      </c>
      <c r="B37" s="22" t="e">
        <f>$C$8</f>
        <v>#VALUE!</v>
      </c>
      <c r="C37" s="22" t="e">
        <f t="shared" ref="C37:AF37" si="6">IF(B37&lt;$H$8,B37+1,"")</f>
        <v>#VALUE!</v>
      </c>
      <c r="D37" s="22" t="e">
        <f t="shared" si="6"/>
        <v>#VALUE!</v>
      </c>
      <c r="E37" s="22" t="e">
        <f t="shared" si="6"/>
        <v>#VALUE!</v>
      </c>
      <c r="F37" s="22" t="e">
        <f t="shared" si="6"/>
        <v>#VALUE!</v>
      </c>
      <c r="G37" s="22" t="e">
        <f t="shared" si="6"/>
        <v>#VALUE!</v>
      </c>
      <c r="H37" s="22" t="e">
        <f t="shared" si="6"/>
        <v>#VALUE!</v>
      </c>
      <c r="I37" s="22" t="e">
        <f t="shared" si="6"/>
        <v>#VALUE!</v>
      </c>
      <c r="J37" s="22" t="e">
        <f t="shared" si="6"/>
        <v>#VALUE!</v>
      </c>
      <c r="K37" s="22" t="e">
        <f t="shared" si="6"/>
        <v>#VALUE!</v>
      </c>
      <c r="L37" s="22" t="e">
        <f t="shared" si="6"/>
        <v>#VALUE!</v>
      </c>
      <c r="M37" s="22" t="e">
        <f t="shared" si="6"/>
        <v>#VALUE!</v>
      </c>
      <c r="N37" s="22" t="e">
        <f t="shared" si="6"/>
        <v>#VALUE!</v>
      </c>
      <c r="O37" s="22" t="e">
        <f t="shared" si="6"/>
        <v>#VALUE!</v>
      </c>
      <c r="P37" s="22" t="e">
        <f t="shared" si="6"/>
        <v>#VALUE!</v>
      </c>
      <c r="Q37" s="22" t="e">
        <f t="shared" si="6"/>
        <v>#VALUE!</v>
      </c>
      <c r="R37" s="22" t="e">
        <f t="shared" si="6"/>
        <v>#VALUE!</v>
      </c>
      <c r="S37" s="22" t="e">
        <f t="shared" si="6"/>
        <v>#VALUE!</v>
      </c>
      <c r="T37" s="22" t="e">
        <f t="shared" si="6"/>
        <v>#VALUE!</v>
      </c>
      <c r="U37" s="22" t="e">
        <f t="shared" si="6"/>
        <v>#VALUE!</v>
      </c>
      <c r="V37" s="22" t="e">
        <f t="shared" si="6"/>
        <v>#VALUE!</v>
      </c>
      <c r="W37" s="22" t="e">
        <f t="shared" si="6"/>
        <v>#VALUE!</v>
      </c>
      <c r="X37" s="22" t="e">
        <f t="shared" si="6"/>
        <v>#VALUE!</v>
      </c>
      <c r="Y37" s="22" t="e">
        <f t="shared" si="6"/>
        <v>#VALUE!</v>
      </c>
      <c r="Z37" s="22" t="e">
        <f t="shared" si="6"/>
        <v>#VALUE!</v>
      </c>
      <c r="AA37" s="22" t="e">
        <f t="shared" si="6"/>
        <v>#VALUE!</v>
      </c>
      <c r="AB37" s="22" t="e">
        <f t="shared" si="6"/>
        <v>#VALUE!</v>
      </c>
      <c r="AC37" s="22" t="e">
        <f t="shared" si="6"/>
        <v>#VALUE!</v>
      </c>
      <c r="AD37" s="22" t="e">
        <f t="shared" si="6"/>
        <v>#VALUE!</v>
      </c>
      <c r="AE37" s="22" t="e">
        <f t="shared" si="6"/>
        <v>#VALUE!</v>
      </c>
      <c r="AF37" s="22" t="e">
        <f t="shared" si="6"/>
        <v>#VALUE!</v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95" priority="14">
      <formula>B$11="dom"</formula>
    </cfRule>
    <cfRule type="expression" dxfId="94" priority="15">
      <formula>B$11="sáb"</formula>
    </cfRule>
  </conditionalFormatting>
  <conditionalFormatting sqref="B13:AF21 B26:AF34 B38:AF45">
    <cfRule type="cellIs" dxfId="93" priority="8" operator="equal">
      <formula>$H$48</formula>
    </cfRule>
    <cfRule type="cellIs" dxfId="92" priority="9" operator="equal">
      <formula>$H$47</formula>
    </cfRule>
    <cfRule type="cellIs" dxfId="91" priority="10" operator="equal">
      <formula>$H$46</formula>
    </cfRule>
    <cfRule type="cellIs" dxfId="90" priority="11" operator="equal">
      <formula>$B$48</formula>
    </cfRule>
    <cfRule type="cellIs" dxfId="89" priority="12" operator="equal">
      <formula>$B$47</formula>
    </cfRule>
    <cfRule type="cellIs" dxfId="88" priority="13" operator="equal">
      <formula>$B$46</formula>
    </cfRule>
  </conditionalFormatting>
  <conditionalFormatting sqref="B13:AG33 B35:AG44">
    <cfRule type="cellIs" dxfId="87" priority="16" operator="equal">
      <formula>$B$49</formula>
    </cfRule>
  </conditionalFormatting>
  <conditionalFormatting sqref="H47">
    <cfRule type="cellIs" dxfId="86" priority="1" operator="equal">
      <formula>$H$47</formula>
    </cfRule>
    <cfRule type="cellIs" dxfId="85" priority="2" operator="equal">
      <formula>$H$46</formula>
    </cfRule>
    <cfRule type="cellIs" dxfId="84" priority="3" operator="equal">
      <formula>$B$48</formula>
    </cfRule>
    <cfRule type="cellIs" dxfId="83" priority="4" operator="equal">
      <formula>$B$47</formula>
    </cfRule>
    <cfRule type="cellIs" dxfId="82" priority="5" operator="equal">
      <formula>$B$46</formula>
    </cfRule>
    <cfRule type="expression" dxfId="81" priority="6">
      <formula>H$11="dom"</formula>
    </cfRule>
    <cfRule type="expression" dxfId="80" priority="7">
      <formula>H$11="sáb"</formula>
    </cfRule>
  </conditionalFormatting>
  <dataValidations count="2">
    <dataValidation type="list" allowBlank="1" showInputMessage="1" showErrorMessage="1" sqref="H7:I7" xr:uid="{F9E9B0AF-E6B0-4794-AB29-DF3DD87F506F}">
      <formula1>Año</formula1>
    </dataValidation>
    <dataValidation type="list" allowBlank="1" showInputMessage="1" showErrorMessage="1" sqref="B7:E7" xr:uid="{1854A8CD-DB6D-44A0-B4AF-207105FB13B4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A1F4-AC08-4C32-8970-AE44FB55A866}">
  <sheetPr>
    <pageSetUpPr fitToPage="1"/>
  </sheetPr>
  <dimension ref="A2:AQ82"/>
  <sheetViews>
    <sheetView showGridLines="0" zoomScaleNormal="100" workbookViewId="0">
      <selection activeCell="A42" sqref="A42:XFD42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140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>
        <f>_xlfn.NUMBERVALUE(1&amp;B7&amp;H7)</f>
        <v>45139</v>
      </c>
      <c r="D8" s="99"/>
      <c r="E8" s="99"/>
      <c r="F8" s="99"/>
      <c r="G8" s="9" t="s">
        <v>49</v>
      </c>
      <c r="H8" s="100">
        <f>EOMONTH(C8,0)</f>
        <v>45169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Agosto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str">
        <f t="shared" ref="B11:AF11" si="0">TEXT(B12,"ddd")</f>
        <v>ma.</v>
      </c>
      <c r="C11" s="21" t="str">
        <f t="shared" si="0"/>
        <v>mi.</v>
      </c>
      <c r="D11" s="21" t="str">
        <f t="shared" si="0"/>
        <v>ju.</v>
      </c>
      <c r="E11" s="21" t="str">
        <f t="shared" si="0"/>
        <v>vi.</v>
      </c>
      <c r="F11" s="21" t="str">
        <f t="shared" si="0"/>
        <v>sá.</v>
      </c>
      <c r="G11" s="21" t="str">
        <f t="shared" si="0"/>
        <v>do.</v>
      </c>
      <c r="H11" s="21" t="str">
        <f t="shared" si="0"/>
        <v>lu.</v>
      </c>
      <c r="I11" s="21" t="str">
        <f t="shared" si="0"/>
        <v>ma.</v>
      </c>
      <c r="J11" s="21" t="str">
        <f t="shared" si="0"/>
        <v>mi.</v>
      </c>
      <c r="K11" s="21" t="str">
        <f t="shared" si="0"/>
        <v>ju.</v>
      </c>
      <c r="L11" s="21" t="str">
        <f t="shared" si="0"/>
        <v>vi.</v>
      </c>
      <c r="M11" s="21" t="str">
        <f t="shared" si="0"/>
        <v>sá.</v>
      </c>
      <c r="N11" s="21" t="str">
        <f t="shared" si="0"/>
        <v>do.</v>
      </c>
      <c r="O11" s="21" t="str">
        <f t="shared" si="0"/>
        <v>lu.</v>
      </c>
      <c r="P11" s="21" t="str">
        <f t="shared" si="0"/>
        <v>ma.</v>
      </c>
      <c r="Q11" s="21" t="str">
        <f t="shared" si="0"/>
        <v>mi.</v>
      </c>
      <c r="R11" s="21" t="str">
        <f t="shared" si="0"/>
        <v>ju.</v>
      </c>
      <c r="S11" s="21" t="str">
        <f t="shared" si="0"/>
        <v>vi.</v>
      </c>
      <c r="T11" s="21" t="str">
        <f t="shared" si="0"/>
        <v>sá.</v>
      </c>
      <c r="U11" s="21" t="str">
        <f t="shared" si="0"/>
        <v>do.</v>
      </c>
      <c r="V11" s="21" t="str">
        <f t="shared" si="0"/>
        <v>lu.</v>
      </c>
      <c r="W11" s="21" t="str">
        <f t="shared" si="0"/>
        <v>ma.</v>
      </c>
      <c r="X11" s="21" t="str">
        <f t="shared" si="0"/>
        <v>mi.</v>
      </c>
      <c r="Y11" s="21" t="str">
        <f t="shared" si="0"/>
        <v>ju.</v>
      </c>
      <c r="Z11" s="21" t="str">
        <f t="shared" si="0"/>
        <v>vi.</v>
      </c>
      <c r="AA11" s="21" t="str">
        <f t="shared" si="0"/>
        <v>sá.</v>
      </c>
      <c r="AB11" s="21" t="str">
        <f t="shared" si="0"/>
        <v>do.</v>
      </c>
      <c r="AC11" s="21" t="str">
        <f t="shared" si="0"/>
        <v>lu.</v>
      </c>
      <c r="AD11" s="21" t="str">
        <f t="shared" si="0"/>
        <v>ma.</v>
      </c>
      <c r="AE11" s="21" t="str">
        <f t="shared" si="0"/>
        <v>mi.</v>
      </c>
      <c r="AF11" s="21" t="str">
        <f t="shared" si="0"/>
        <v>ju.</v>
      </c>
      <c r="AG11" s="106" t="s">
        <v>51</v>
      </c>
    </row>
    <row r="12" spans="1:33" ht="14.5" customHeight="1" x14ac:dyDescent="0.35">
      <c r="A12" s="19">
        <f>H7</f>
        <v>2023</v>
      </c>
      <c r="B12" s="25">
        <f>C8</f>
        <v>45139</v>
      </c>
      <c r="C12" s="22">
        <f t="shared" ref="C12:AF12" si="1">IF(B12&lt;$H$8,B12+1,"")</f>
        <v>45140</v>
      </c>
      <c r="D12" s="22">
        <f t="shared" si="1"/>
        <v>45141</v>
      </c>
      <c r="E12" s="22">
        <f t="shared" si="1"/>
        <v>45142</v>
      </c>
      <c r="F12" s="22">
        <f t="shared" si="1"/>
        <v>45143</v>
      </c>
      <c r="G12" s="22">
        <f t="shared" si="1"/>
        <v>45144</v>
      </c>
      <c r="H12" s="22">
        <f t="shared" si="1"/>
        <v>45145</v>
      </c>
      <c r="I12" s="22">
        <f t="shared" si="1"/>
        <v>45146</v>
      </c>
      <c r="J12" s="22">
        <f t="shared" si="1"/>
        <v>45147</v>
      </c>
      <c r="K12" s="22">
        <f t="shared" si="1"/>
        <v>45148</v>
      </c>
      <c r="L12" s="22">
        <f t="shared" si="1"/>
        <v>45149</v>
      </c>
      <c r="M12" s="22">
        <f t="shared" si="1"/>
        <v>45150</v>
      </c>
      <c r="N12" s="22">
        <f t="shared" si="1"/>
        <v>45151</v>
      </c>
      <c r="O12" s="22">
        <f t="shared" si="1"/>
        <v>45152</v>
      </c>
      <c r="P12" s="22">
        <f t="shared" si="1"/>
        <v>45153</v>
      </c>
      <c r="Q12" s="22">
        <f t="shared" si="1"/>
        <v>45154</v>
      </c>
      <c r="R12" s="22">
        <f t="shared" si="1"/>
        <v>45155</v>
      </c>
      <c r="S12" s="22">
        <f t="shared" si="1"/>
        <v>45156</v>
      </c>
      <c r="T12" s="22">
        <f t="shared" si="1"/>
        <v>45157</v>
      </c>
      <c r="U12" s="22">
        <f t="shared" si="1"/>
        <v>45158</v>
      </c>
      <c r="V12" s="22">
        <f t="shared" si="1"/>
        <v>45159</v>
      </c>
      <c r="W12" s="22">
        <f t="shared" si="1"/>
        <v>45160</v>
      </c>
      <c r="X12" s="22">
        <f t="shared" si="1"/>
        <v>45161</v>
      </c>
      <c r="Y12" s="22">
        <f t="shared" si="1"/>
        <v>45162</v>
      </c>
      <c r="Z12" s="22">
        <f t="shared" si="1"/>
        <v>45163</v>
      </c>
      <c r="AA12" s="22">
        <f t="shared" si="1"/>
        <v>45164</v>
      </c>
      <c r="AB12" s="22">
        <f t="shared" si="1"/>
        <v>45165</v>
      </c>
      <c r="AC12" s="22">
        <f t="shared" si="1"/>
        <v>45166</v>
      </c>
      <c r="AD12" s="22">
        <f t="shared" si="1"/>
        <v>45167</v>
      </c>
      <c r="AE12" s="22">
        <f t="shared" si="1"/>
        <v>45168</v>
      </c>
      <c r="AF12" s="22">
        <f t="shared" si="1"/>
        <v>45169</v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Agosto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2">TEXT(B25,"ddd")</f>
        <v>ma.</v>
      </c>
      <c r="C24" s="21" t="str">
        <f t="shared" si="2"/>
        <v>mi.</v>
      </c>
      <c r="D24" s="21" t="str">
        <f t="shared" si="2"/>
        <v>ju.</v>
      </c>
      <c r="E24" s="21" t="str">
        <f t="shared" si="2"/>
        <v>vi.</v>
      </c>
      <c r="F24" s="21" t="str">
        <f t="shared" si="2"/>
        <v>sá.</v>
      </c>
      <c r="G24" s="21" t="str">
        <f t="shared" si="2"/>
        <v>do.</v>
      </c>
      <c r="H24" s="21" t="str">
        <f t="shared" si="2"/>
        <v>lu.</v>
      </c>
      <c r="I24" s="21" t="str">
        <f t="shared" si="2"/>
        <v>ma.</v>
      </c>
      <c r="J24" s="21" t="str">
        <f t="shared" si="2"/>
        <v>mi.</v>
      </c>
      <c r="K24" s="21" t="str">
        <f t="shared" si="2"/>
        <v>ju.</v>
      </c>
      <c r="L24" s="21" t="str">
        <f t="shared" si="2"/>
        <v>vi.</v>
      </c>
      <c r="M24" s="21" t="str">
        <f t="shared" si="2"/>
        <v>sá.</v>
      </c>
      <c r="N24" s="21" t="str">
        <f t="shared" si="2"/>
        <v>do.</v>
      </c>
      <c r="O24" s="21" t="str">
        <f t="shared" si="2"/>
        <v>lu.</v>
      </c>
      <c r="P24" s="21" t="str">
        <f t="shared" si="2"/>
        <v>ma.</v>
      </c>
      <c r="Q24" s="21" t="str">
        <f t="shared" si="2"/>
        <v>mi.</v>
      </c>
      <c r="R24" s="21" t="str">
        <f t="shared" si="2"/>
        <v>ju.</v>
      </c>
      <c r="S24" s="21" t="str">
        <f t="shared" si="2"/>
        <v>vi.</v>
      </c>
      <c r="T24" s="21" t="str">
        <f t="shared" si="2"/>
        <v>sá.</v>
      </c>
      <c r="U24" s="21" t="str">
        <f t="shared" si="2"/>
        <v>do.</v>
      </c>
      <c r="V24" s="21" t="str">
        <f t="shared" si="2"/>
        <v>lu.</v>
      </c>
      <c r="W24" s="21" t="str">
        <f t="shared" si="2"/>
        <v>ma.</v>
      </c>
      <c r="X24" s="21" t="str">
        <f t="shared" si="2"/>
        <v>mi.</v>
      </c>
      <c r="Y24" s="21" t="str">
        <f t="shared" si="2"/>
        <v>ju.</v>
      </c>
      <c r="Z24" s="21" t="str">
        <f t="shared" si="2"/>
        <v>vi.</v>
      </c>
      <c r="AA24" s="21" t="str">
        <f t="shared" si="2"/>
        <v>sá.</v>
      </c>
      <c r="AB24" s="21" t="str">
        <f t="shared" si="2"/>
        <v>do.</v>
      </c>
      <c r="AC24" s="21" t="str">
        <f t="shared" si="2"/>
        <v>lu.</v>
      </c>
      <c r="AD24" s="21" t="str">
        <f t="shared" si="2"/>
        <v>ma.</v>
      </c>
      <c r="AE24" s="21" t="str">
        <f t="shared" si="2"/>
        <v>mi.</v>
      </c>
      <c r="AF24" s="21" t="str">
        <f t="shared" si="2"/>
        <v>ju.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45139</v>
      </c>
      <c r="C25" s="22">
        <f t="shared" ref="C25:AF25" si="3">IF(B25&lt;$H$8,B25+1,"")</f>
        <v>45140</v>
      </c>
      <c r="D25" s="22">
        <f t="shared" si="3"/>
        <v>45141</v>
      </c>
      <c r="E25" s="22">
        <f t="shared" si="3"/>
        <v>45142</v>
      </c>
      <c r="F25" s="22">
        <f t="shared" si="3"/>
        <v>45143</v>
      </c>
      <c r="G25" s="22">
        <f t="shared" si="3"/>
        <v>45144</v>
      </c>
      <c r="H25" s="22">
        <f t="shared" si="3"/>
        <v>45145</v>
      </c>
      <c r="I25" s="22">
        <f t="shared" si="3"/>
        <v>45146</v>
      </c>
      <c r="J25" s="22">
        <f t="shared" si="3"/>
        <v>45147</v>
      </c>
      <c r="K25" s="22">
        <f t="shared" si="3"/>
        <v>45148</v>
      </c>
      <c r="L25" s="22">
        <f t="shared" si="3"/>
        <v>45149</v>
      </c>
      <c r="M25" s="22">
        <f t="shared" si="3"/>
        <v>45150</v>
      </c>
      <c r="N25" s="22">
        <f t="shared" si="3"/>
        <v>45151</v>
      </c>
      <c r="O25" s="22">
        <f t="shared" si="3"/>
        <v>45152</v>
      </c>
      <c r="P25" s="22">
        <f t="shared" si="3"/>
        <v>45153</v>
      </c>
      <c r="Q25" s="22">
        <f t="shared" si="3"/>
        <v>45154</v>
      </c>
      <c r="R25" s="22">
        <f t="shared" si="3"/>
        <v>45155</v>
      </c>
      <c r="S25" s="22">
        <f t="shared" si="3"/>
        <v>45156</v>
      </c>
      <c r="T25" s="22">
        <f t="shared" si="3"/>
        <v>45157</v>
      </c>
      <c r="U25" s="22">
        <f t="shared" si="3"/>
        <v>45158</v>
      </c>
      <c r="V25" s="22">
        <f t="shared" si="3"/>
        <v>45159</v>
      </c>
      <c r="W25" s="22">
        <f t="shared" si="3"/>
        <v>45160</v>
      </c>
      <c r="X25" s="22">
        <f t="shared" si="3"/>
        <v>45161</v>
      </c>
      <c r="Y25" s="22">
        <f t="shared" si="3"/>
        <v>45162</v>
      </c>
      <c r="Z25" s="22">
        <f t="shared" si="3"/>
        <v>45163</v>
      </c>
      <c r="AA25" s="22">
        <f t="shared" si="3"/>
        <v>45164</v>
      </c>
      <c r="AB25" s="22">
        <f t="shared" si="3"/>
        <v>45165</v>
      </c>
      <c r="AC25" s="22">
        <f t="shared" si="3"/>
        <v>45166</v>
      </c>
      <c r="AD25" s="22">
        <f t="shared" si="3"/>
        <v>45167</v>
      </c>
      <c r="AE25" s="22">
        <f t="shared" si="3"/>
        <v>45168</v>
      </c>
      <c r="AF25" s="22">
        <f t="shared" si="3"/>
        <v>45169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Agosto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5">TEXT(B37,"ddd")</f>
        <v>ma.</v>
      </c>
      <c r="C36" s="21" t="str">
        <f t="shared" si="5"/>
        <v>mi.</v>
      </c>
      <c r="D36" s="21" t="str">
        <f t="shared" si="5"/>
        <v>ju.</v>
      </c>
      <c r="E36" s="21" t="str">
        <f t="shared" si="5"/>
        <v>vi.</v>
      </c>
      <c r="F36" s="21" t="str">
        <f t="shared" si="5"/>
        <v>sá.</v>
      </c>
      <c r="G36" s="21" t="str">
        <f t="shared" si="5"/>
        <v>do.</v>
      </c>
      <c r="H36" s="21" t="str">
        <f t="shared" si="5"/>
        <v>lu.</v>
      </c>
      <c r="I36" s="21" t="str">
        <f t="shared" si="5"/>
        <v>ma.</v>
      </c>
      <c r="J36" s="21" t="str">
        <f t="shared" si="5"/>
        <v>mi.</v>
      </c>
      <c r="K36" s="21" t="str">
        <f t="shared" si="5"/>
        <v>ju.</v>
      </c>
      <c r="L36" s="21" t="str">
        <f t="shared" si="5"/>
        <v>vi.</v>
      </c>
      <c r="M36" s="21" t="str">
        <f t="shared" si="5"/>
        <v>sá.</v>
      </c>
      <c r="N36" s="21" t="str">
        <f t="shared" si="5"/>
        <v>do.</v>
      </c>
      <c r="O36" s="21" t="str">
        <f t="shared" si="5"/>
        <v>lu.</v>
      </c>
      <c r="P36" s="21" t="str">
        <f t="shared" si="5"/>
        <v>ma.</v>
      </c>
      <c r="Q36" s="21" t="str">
        <f t="shared" si="5"/>
        <v>mi.</v>
      </c>
      <c r="R36" s="21" t="str">
        <f t="shared" si="5"/>
        <v>ju.</v>
      </c>
      <c r="S36" s="21" t="str">
        <f t="shared" si="5"/>
        <v>vi.</v>
      </c>
      <c r="T36" s="21" t="str">
        <f t="shared" si="5"/>
        <v>sá.</v>
      </c>
      <c r="U36" s="21" t="str">
        <f t="shared" si="5"/>
        <v>do.</v>
      </c>
      <c r="V36" s="21" t="str">
        <f t="shared" si="5"/>
        <v>lu.</v>
      </c>
      <c r="W36" s="21" t="str">
        <f t="shared" si="5"/>
        <v>ma.</v>
      </c>
      <c r="X36" s="21" t="str">
        <f t="shared" si="5"/>
        <v>mi.</v>
      </c>
      <c r="Y36" s="21" t="str">
        <f t="shared" si="5"/>
        <v>ju.</v>
      </c>
      <c r="Z36" s="21" t="str">
        <f t="shared" si="5"/>
        <v>vi.</v>
      </c>
      <c r="AA36" s="21" t="str">
        <f t="shared" si="5"/>
        <v>sá.</v>
      </c>
      <c r="AB36" s="21" t="str">
        <f t="shared" si="5"/>
        <v>do.</v>
      </c>
      <c r="AC36" s="21" t="str">
        <f t="shared" si="5"/>
        <v>lu.</v>
      </c>
      <c r="AD36" s="21" t="str">
        <f t="shared" si="5"/>
        <v>ma.</v>
      </c>
      <c r="AE36" s="21" t="str">
        <f t="shared" si="5"/>
        <v>mi.</v>
      </c>
      <c r="AF36" s="21" t="str">
        <f t="shared" si="5"/>
        <v>ju.</v>
      </c>
      <c r="AG36" s="106" t="s">
        <v>51</v>
      </c>
    </row>
    <row r="37" spans="1:43" ht="15.5" x14ac:dyDescent="0.35">
      <c r="A37" s="19">
        <f>$H$7</f>
        <v>2023</v>
      </c>
      <c r="B37" s="22">
        <f>$C$8</f>
        <v>45139</v>
      </c>
      <c r="C37" s="22">
        <f t="shared" ref="C37:AF37" si="6">IF(B37&lt;$H$8,B37+1,"")</f>
        <v>45140</v>
      </c>
      <c r="D37" s="22">
        <f t="shared" si="6"/>
        <v>45141</v>
      </c>
      <c r="E37" s="22">
        <f t="shared" si="6"/>
        <v>45142</v>
      </c>
      <c r="F37" s="22">
        <f t="shared" si="6"/>
        <v>45143</v>
      </c>
      <c r="G37" s="22">
        <f t="shared" si="6"/>
        <v>45144</v>
      </c>
      <c r="H37" s="22">
        <f t="shared" si="6"/>
        <v>45145</v>
      </c>
      <c r="I37" s="22">
        <f t="shared" si="6"/>
        <v>45146</v>
      </c>
      <c r="J37" s="22">
        <f t="shared" si="6"/>
        <v>45147</v>
      </c>
      <c r="K37" s="22">
        <f t="shared" si="6"/>
        <v>45148</v>
      </c>
      <c r="L37" s="22">
        <f t="shared" si="6"/>
        <v>45149</v>
      </c>
      <c r="M37" s="22">
        <f t="shared" si="6"/>
        <v>45150</v>
      </c>
      <c r="N37" s="22">
        <f t="shared" si="6"/>
        <v>45151</v>
      </c>
      <c r="O37" s="22">
        <f t="shared" si="6"/>
        <v>45152</v>
      </c>
      <c r="P37" s="22">
        <f t="shared" si="6"/>
        <v>45153</v>
      </c>
      <c r="Q37" s="22">
        <f t="shared" si="6"/>
        <v>45154</v>
      </c>
      <c r="R37" s="22">
        <f t="shared" si="6"/>
        <v>45155</v>
      </c>
      <c r="S37" s="22">
        <f t="shared" si="6"/>
        <v>45156</v>
      </c>
      <c r="T37" s="22">
        <f t="shared" si="6"/>
        <v>45157</v>
      </c>
      <c r="U37" s="22">
        <f t="shared" si="6"/>
        <v>45158</v>
      </c>
      <c r="V37" s="22">
        <f t="shared" si="6"/>
        <v>45159</v>
      </c>
      <c r="W37" s="22">
        <f t="shared" si="6"/>
        <v>45160</v>
      </c>
      <c r="X37" s="22">
        <f t="shared" si="6"/>
        <v>45161</v>
      </c>
      <c r="Y37" s="22">
        <f t="shared" si="6"/>
        <v>45162</v>
      </c>
      <c r="Z37" s="22">
        <f t="shared" si="6"/>
        <v>45163</v>
      </c>
      <c r="AA37" s="22">
        <f t="shared" si="6"/>
        <v>45164</v>
      </c>
      <c r="AB37" s="22">
        <f t="shared" si="6"/>
        <v>45165</v>
      </c>
      <c r="AC37" s="22">
        <f t="shared" si="6"/>
        <v>45166</v>
      </c>
      <c r="AD37" s="22">
        <f t="shared" si="6"/>
        <v>45167</v>
      </c>
      <c r="AE37" s="22">
        <f t="shared" si="6"/>
        <v>45168</v>
      </c>
      <c r="AF37" s="22">
        <f t="shared" si="6"/>
        <v>45169</v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79" priority="14">
      <formula>B$11="dom"</formula>
    </cfRule>
    <cfRule type="expression" dxfId="78" priority="15">
      <formula>B$11="sáb"</formula>
    </cfRule>
  </conditionalFormatting>
  <conditionalFormatting sqref="B13:AF21 B26:AF34 B38:AF45">
    <cfRule type="cellIs" dxfId="77" priority="8" operator="equal">
      <formula>$H$48</formula>
    </cfRule>
    <cfRule type="cellIs" dxfId="76" priority="9" operator="equal">
      <formula>$H$47</formula>
    </cfRule>
    <cfRule type="cellIs" dxfId="75" priority="10" operator="equal">
      <formula>$H$46</formula>
    </cfRule>
    <cfRule type="cellIs" dxfId="74" priority="11" operator="equal">
      <formula>$B$48</formula>
    </cfRule>
    <cfRule type="cellIs" dxfId="73" priority="12" operator="equal">
      <formula>$B$47</formula>
    </cfRule>
    <cfRule type="cellIs" dxfId="72" priority="13" operator="equal">
      <formula>$B$46</formula>
    </cfRule>
  </conditionalFormatting>
  <conditionalFormatting sqref="B13:AG33 B35:AG44">
    <cfRule type="cellIs" dxfId="71" priority="16" operator="equal">
      <formula>$B$49</formula>
    </cfRule>
  </conditionalFormatting>
  <conditionalFormatting sqref="H47">
    <cfRule type="cellIs" dxfId="70" priority="1" operator="equal">
      <formula>$H$47</formula>
    </cfRule>
    <cfRule type="cellIs" dxfId="69" priority="2" operator="equal">
      <formula>$H$46</formula>
    </cfRule>
    <cfRule type="cellIs" dxfId="68" priority="3" operator="equal">
      <formula>$B$48</formula>
    </cfRule>
    <cfRule type="cellIs" dxfId="67" priority="4" operator="equal">
      <formula>$B$47</formula>
    </cfRule>
    <cfRule type="cellIs" dxfId="66" priority="5" operator="equal">
      <formula>$B$46</formula>
    </cfRule>
    <cfRule type="expression" dxfId="65" priority="6">
      <formula>H$11="dom"</formula>
    </cfRule>
    <cfRule type="expression" dxfId="64" priority="7">
      <formula>H$11="sáb"</formula>
    </cfRule>
  </conditionalFormatting>
  <dataValidations count="2">
    <dataValidation type="list" allowBlank="1" showInputMessage="1" showErrorMessage="1" sqref="B7:E7" xr:uid="{939E78CA-33B1-4430-A320-30E809E4A3A1}">
      <formula1>meses</formula1>
    </dataValidation>
    <dataValidation type="list" allowBlank="1" showInputMessage="1" showErrorMessage="1" sqref="H7:I7" xr:uid="{827AB808-2955-4430-B668-2A372C19E0F6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D4CE-35DE-4E0E-882D-2CDE90527A18}">
  <sheetPr>
    <pageSetUpPr fitToPage="1"/>
  </sheetPr>
  <dimension ref="A2:AQ82"/>
  <sheetViews>
    <sheetView showGridLines="0" zoomScaleNormal="100" workbookViewId="0">
      <selection activeCell="A42" sqref="A42:XFD42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141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>
        <f>_xlfn.NUMBERVALUE(1&amp;B7&amp;H7)</f>
        <v>45170</v>
      </c>
      <c r="D8" s="99"/>
      <c r="E8" s="99"/>
      <c r="F8" s="99"/>
      <c r="G8" s="9" t="s">
        <v>49</v>
      </c>
      <c r="H8" s="100">
        <f>EOMONTH(C8,0)</f>
        <v>45199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Septiembre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str">
        <f t="shared" ref="B11:AF11" si="0">TEXT(B12,"ddd")</f>
        <v>vi.</v>
      </c>
      <c r="C11" s="21" t="str">
        <f t="shared" si="0"/>
        <v>sá.</v>
      </c>
      <c r="D11" s="21" t="str">
        <f t="shared" si="0"/>
        <v>do.</v>
      </c>
      <c r="E11" s="21" t="str">
        <f t="shared" si="0"/>
        <v>lu.</v>
      </c>
      <c r="F11" s="21" t="str">
        <f t="shared" si="0"/>
        <v>ma.</v>
      </c>
      <c r="G11" s="21" t="str">
        <f t="shared" si="0"/>
        <v>mi.</v>
      </c>
      <c r="H11" s="21" t="str">
        <f t="shared" si="0"/>
        <v>ju.</v>
      </c>
      <c r="I11" s="21" t="str">
        <f t="shared" si="0"/>
        <v>vi.</v>
      </c>
      <c r="J11" s="21" t="str">
        <f t="shared" si="0"/>
        <v>sá.</v>
      </c>
      <c r="K11" s="21" t="str">
        <f t="shared" si="0"/>
        <v>do.</v>
      </c>
      <c r="L11" s="21" t="str">
        <f t="shared" si="0"/>
        <v>lu.</v>
      </c>
      <c r="M11" s="21" t="str">
        <f t="shared" si="0"/>
        <v>ma.</v>
      </c>
      <c r="N11" s="21" t="str">
        <f t="shared" si="0"/>
        <v>mi.</v>
      </c>
      <c r="O11" s="21" t="str">
        <f t="shared" si="0"/>
        <v>ju.</v>
      </c>
      <c r="P11" s="21" t="str">
        <f t="shared" si="0"/>
        <v>vi.</v>
      </c>
      <c r="Q11" s="21" t="str">
        <f t="shared" si="0"/>
        <v>sá.</v>
      </c>
      <c r="R11" s="21" t="str">
        <f t="shared" si="0"/>
        <v>do.</v>
      </c>
      <c r="S11" s="21" t="str">
        <f t="shared" si="0"/>
        <v>lu.</v>
      </c>
      <c r="T11" s="21" t="str">
        <f t="shared" si="0"/>
        <v>ma.</v>
      </c>
      <c r="U11" s="21" t="str">
        <f t="shared" si="0"/>
        <v>mi.</v>
      </c>
      <c r="V11" s="21" t="str">
        <f t="shared" si="0"/>
        <v>ju.</v>
      </c>
      <c r="W11" s="21" t="str">
        <f t="shared" si="0"/>
        <v>vi.</v>
      </c>
      <c r="X11" s="21" t="str">
        <f t="shared" si="0"/>
        <v>sá.</v>
      </c>
      <c r="Y11" s="21" t="str">
        <f t="shared" si="0"/>
        <v>do.</v>
      </c>
      <c r="Z11" s="21" t="str">
        <f t="shared" si="0"/>
        <v>lu.</v>
      </c>
      <c r="AA11" s="21" t="str">
        <f t="shared" si="0"/>
        <v>ma.</v>
      </c>
      <c r="AB11" s="21" t="str">
        <f t="shared" si="0"/>
        <v>mi.</v>
      </c>
      <c r="AC11" s="21" t="str">
        <f t="shared" si="0"/>
        <v>ju.</v>
      </c>
      <c r="AD11" s="21" t="str">
        <f t="shared" si="0"/>
        <v>vi.</v>
      </c>
      <c r="AE11" s="21" t="str">
        <f t="shared" si="0"/>
        <v>sá.</v>
      </c>
      <c r="AF11" s="21" t="str">
        <f t="shared" si="0"/>
        <v/>
      </c>
      <c r="AG11" s="106" t="s">
        <v>51</v>
      </c>
    </row>
    <row r="12" spans="1:33" ht="14.5" customHeight="1" x14ac:dyDescent="0.35">
      <c r="A12" s="19">
        <f>H7</f>
        <v>2023</v>
      </c>
      <c r="B12" s="25">
        <f>C8</f>
        <v>45170</v>
      </c>
      <c r="C12" s="22">
        <f t="shared" ref="C12:AF12" si="1">IF(B12&lt;$H$8,B12+1,"")</f>
        <v>45171</v>
      </c>
      <c r="D12" s="22">
        <f t="shared" si="1"/>
        <v>45172</v>
      </c>
      <c r="E12" s="22">
        <f t="shared" si="1"/>
        <v>45173</v>
      </c>
      <c r="F12" s="22">
        <f t="shared" si="1"/>
        <v>45174</v>
      </c>
      <c r="G12" s="22">
        <f t="shared" si="1"/>
        <v>45175</v>
      </c>
      <c r="H12" s="22">
        <f t="shared" si="1"/>
        <v>45176</v>
      </c>
      <c r="I12" s="22">
        <f t="shared" si="1"/>
        <v>45177</v>
      </c>
      <c r="J12" s="22">
        <f t="shared" si="1"/>
        <v>45178</v>
      </c>
      <c r="K12" s="22">
        <f t="shared" si="1"/>
        <v>45179</v>
      </c>
      <c r="L12" s="22">
        <f t="shared" si="1"/>
        <v>45180</v>
      </c>
      <c r="M12" s="22">
        <f t="shared" si="1"/>
        <v>45181</v>
      </c>
      <c r="N12" s="22">
        <f t="shared" si="1"/>
        <v>45182</v>
      </c>
      <c r="O12" s="22">
        <f t="shared" si="1"/>
        <v>45183</v>
      </c>
      <c r="P12" s="22">
        <f t="shared" si="1"/>
        <v>45184</v>
      </c>
      <c r="Q12" s="22">
        <f t="shared" si="1"/>
        <v>45185</v>
      </c>
      <c r="R12" s="22">
        <f t="shared" si="1"/>
        <v>45186</v>
      </c>
      <c r="S12" s="22">
        <f t="shared" si="1"/>
        <v>45187</v>
      </c>
      <c r="T12" s="22">
        <f t="shared" si="1"/>
        <v>45188</v>
      </c>
      <c r="U12" s="22">
        <f t="shared" si="1"/>
        <v>45189</v>
      </c>
      <c r="V12" s="22">
        <f t="shared" si="1"/>
        <v>45190</v>
      </c>
      <c r="W12" s="22">
        <f t="shared" si="1"/>
        <v>45191</v>
      </c>
      <c r="X12" s="22">
        <f t="shared" si="1"/>
        <v>45192</v>
      </c>
      <c r="Y12" s="22">
        <f t="shared" si="1"/>
        <v>45193</v>
      </c>
      <c r="Z12" s="22">
        <f t="shared" si="1"/>
        <v>45194</v>
      </c>
      <c r="AA12" s="22">
        <f t="shared" si="1"/>
        <v>45195</v>
      </c>
      <c r="AB12" s="22">
        <f t="shared" si="1"/>
        <v>45196</v>
      </c>
      <c r="AC12" s="22">
        <f t="shared" si="1"/>
        <v>45197</v>
      </c>
      <c r="AD12" s="22">
        <f t="shared" si="1"/>
        <v>45198</v>
      </c>
      <c r="AE12" s="22">
        <f t="shared" si="1"/>
        <v>45199</v>
      </c>
      <c r="AF12" s="22" t="str">
        <f t="shared" si="1"/>
        <v/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59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59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59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59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59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59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59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59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59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Septiembre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2">TEXT(B25,"ddd")</f>
        <v>vi.</v>
      </c>
      <c r="C24" s="21" t="str">
        <f t="shared" si="2"/>
        <v>sá.</v>
      </c>
      <c r="D24" s="21" t="str">
        <f t="shared" si="2"/>
        <v>do.</v>
      </c>
      <c r="E24" s="21" t="str">
        <f t="shared" si="2"/>
        <v>lu.</v>
      </c>
      <c r="F24" s="21" t="str">
        <f t="shared" si="2"/>
        <v>ma.</v>
      </c>
      <c r="G24" s="21" t="str">
        <f t="shared" si="2"/>
        <v>mi.</v>
      </c>
      <c r="H24" s="21" t="str">
        <f t="shared" si="2"/>
        <v>ju.</v>
      </c>
      <c r="I24" s="21" t="str">
        <f t="shared" si="2"/>
        <v>vi.</v>
      </c>
      <c r="J24" s="21" t="str">
        <f t="shared" si="2"/>
        <v>sá.</v>
      </c>
      <c r="K24" s="21" t="str">
        <f t="shared" si="2"/>
        <v>do.</v>
      </c>
      <c r="L24" s="21" t="str">
        <f t="shared" si="2"/>
        <v>lu.</v>
      </c>
      <c r="M24" s="21" t="str">
        <f t="shared" si="2"/>
        <v>ma.</v>
      </c>
      <c r="N24" s="21" t="str">
        <f t="shared" si="2"/>
        <v>mi.</v>
      </c>
      <c r="O24" s="21" t="str">
        <f t="shared" si="2"/>
        <v>ju.</v>
      </c>
      <c r="P24" s="21" t="str">
        <f t="shared" si="2"/>
        <v>vi.</v>
      </c>
      <c r="Q24" s="21" t="str">
        <f t="shared" si="2"/>
        <v>sá.</v>
      </c>
      <c r="R24" s="21" t="str">
        <f t="shared" si="2"/>
        <v>do.</v>
      </c>
      <c r="S24" s="21" t="str">
        <f t="shared" si="2"/>
        <v>lu.</v>
      </c>
      <c r="T24" s="21" t="str">
        <f t="shared" si="2"/>
        <v>ma.</v>
      </c>
      <c r="U24" s="21" t="str">
        <f t="shared" si="2"/>
        <v>mi.</v>
      </c>
      <c r="V24" s="21" t="str">
        <f t="shared" si="2"/>
        <v>ju.</v>
      </c>
      <c r="W24" s="21" t="str">
        <f t="shared" si="2"/>
        <v>vi.</v>
      </c>
      <c r="X24" s="21" t="str">
        <f t="shared" si="2"/>
        <v>sá.</v>
      </c>
      <c r="Y24" s="21" t="str">
        <f t="shared" si="2"/>
        <v>do.</v>
      </c>
      <c r="Z24" s="21" t="str">
        <f t="shared" si="2"/>
        <v>lu.</v>
      </c>
      <c r="AA24" s="21" t="str">
        <f t="shared" si="2"/>
        <v>ma.</v>
      </c>
      <c r="AB24" s="21" t="str">
        <f t="shared" si="2"/>
        <v>mi.</v>
      </c>
      <c r="AC24" s="21" t="str">
        <f t="shared" si="2"/>
        <v>ju.</v>
      </c>
      <c r="AD24" s="21" t="str">
        <f t="shared" si="2"/>
        <v>vi.</v>
      </c>
      <c r="AE24" s="21" t="str">
        <f t="shared" si="2"/>
        <v>sá.</v>
      </c>
      <c r="AF24" s="21" t="str">
        <f t="shared" si="2"/>
        <v/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45170</v>
      </c>
      <c r="C25" s="22">
        <f t="shared" ref="C25:AF25" si="3">IF(B25&lt;$H$8,B25+1,"")</f>
        <v>45171</v>
      </c>
      <c r="D25" s="22">
        <f t="shared" si="3"/>
        <v>45172</v>
      </c>
      <c r="E25" s="22">
        <f t="shared" si="3"/>
        <v>45173</v>
      </c>
      <c r="F25" s="22">
        <f t="shared" si="3"/>
        <v>45174</v>
      </c>
      <c r="G25" s="22">
        <f t="shared" si="3"/>
        <v>45175</v>
      </c>
      <c r="H25" s="22">
        <f t="shared" si="3"/>
        <v>45176</v>
      </c>
      <c r="I25" s="22">
        <f t="shared" si="3"/>
        <v>45177</v>
      </c>
      <c r="J25" s="22">
        <f t="shared" si="3"/>
        <v>45178</v>
      </c>
      <c r="K25" s="22">
        <f t="shared" si="3"/>
        <v>45179</v>
      </c>
      <c r="L25" s="22">
        <f t="shared" si="3"/>
        <v>45180</v>
      </c>
      <c r="M25" s="22">
        <f t="shared" si="3"/>
        <v>45181</v>
      </c>
      <c r="N25" s="22">
        <f t="shared" si="3"/>
        <v>45182</v>
      </c>
      <c r="O25" s="22">
        <f t="shared" si="3"/>
        <v>45183</v>
      </c>
      <c r="P25" s="22">
        <f t="shared" si="3"/>
        <v>45184</v>
      </c>
      <c r="Q25" s="22">
        <f t="shared" si="3"/>
        <v>45185</v>
      </c>
      <c r="R25" s="22">
        <f t="shared" si="3"/>
        <v>45186</v>
      </c>
      <c r="S25" s="22">
        <f t="shared" si="3"/>
        <v>45187</v>
      </c>
      <c r="T25" s="22">
        <f t="shared" si="3"/>
        <v>45188</v>
      </c>
      <c r="U25" s="22">
        <f t="shared" si="3"/>
        <v>45189</v>
      </c>
      <c r="V25" s="22">
        <f t="shared" si="3"/>
        <v>45190</v>
      </c>
      <c r="W25" s="22">
        <f t="shared" si="3"/>
        <v>45191</v>
      </c>
      <c r="X25" s="22">
        <f t="shared" si="3"/>
        <v>45192</v>
      </c>
      <c r="Y25" s="22">
        <f t="shared" si="3"/>
        <v>45193</v>
      </c>
      <c r="Z25" s="22">
        <f t="shared" si="3"/>
        <v>45194</v>
      </c>
      <c r="AA25" s="22">
        <f t="shared" si="3"/>
        <v>45195</v>
      </c>
      <c r="AB25" s="22">
        <f t="shared" si="3"/>
        <v>45196</v>
      </c>
      <c r="AC25" s="22">
        <f t="shared" si="3"/>
        <v>45197</v>
      </c>
      <c r="AD25" s="22">
        <f t="shared" si="3"/>
        <v>45198</v>
      </c>
      <c r="AE25" s="22">
        <f t="shared" si="3"/>
        <v>45199</v>
      </c>
      <c r="AF25" s="22" t="str">
        <f t="shared" si="3"/>
        <v/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Septiembre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5">TEXT(B37,"ddd")</f>
        <v>vi.</v>
      </c>
      <c r="C36" s="21" t="str">
        <f t="shared" si="5"/>
        <v>sá.</v>
      </c>
      <c r="D36" s="21" t="str">
        <f t="shared" si="5"/>
        <v>do.</v>
      </c>
      <c r="E36" s="21" t="str">
        <f t="shared" si="5"/>
        <v>lu.</v>
      </c>
      <c r="F36" s="21" t="str">
        <f t="shared" si="5"/>
        <v>ma.</v>
      </c>
      <c r="G36" s="21" t="str">
        <f t="shared" si="5"/>
        <v>mi.</v>
      </c>
      <c r="H36" s="21" t="str">
        <f t="shared" si="5"/>
        <v>ju.</v>
      </c>
      <c r="I36" s="21" t="str">
        <f t="shared" si="5"/>
        <v>vi.</v>
      </c>
      <c r="J36" s="21" t="str">
        <f t="shared" si="5"/>
        <v>sá.</v>
      </c>
      <c r="K36" s="21" t="str">
        <f t="shared" si="5"/>
        <v>do.</v>
      </c>
      <c r="L36" s="21" t="str">
        <f t="shared" si="5"/>
        <v>lu.</v>
      </c>
      <c r="M36" s="21" t="str">
        <f t="shared" si="5"/>
        <v>ma.</v>
      </c>
      <c r="N36" s="21" t="str">
        <f t="shared" si="5"/>
        <v>mi.</v>
      </c>
      <c r="O36" s="21" t="str">
        <f t="shared" si="5"/>
        <v>ju.</v>
      </c>
      <c r="P36" s="21" t="str">
        <f t="shared" si="5"/>
        <v>vi.</v>
      </c>
      <c r="Q36" s="21" t="str">
        <f t="shared" si="5"/>
        <v>sá.</v>
      </c>
      <c r="R36" s="21" t="str">
        <f t="shared" si="5"/>
        <v>do.</v>
      </c>
      <c r="S36" s="21" t="str">
        <f t="shared" si="5"/>
        <v>lu.</v>
      </c>
      <c r="T36" s="21" t="str">
        <f t="shared" si="5"/>
        <v>ma.</v>
      </c>
      <c r="U36" s="21" t="str">
        <f t="shared" si="5"/>
        <v>mi.</v>
      </c>
      <c r="V36" s="21" t="str">
        <f t="shared" si="5"/>
        <v>ju.</v>
      </c>
      <c r="W36" s="21" t="str">
        <f t="shared" si="5"/>
        <v>vi.</v>
      </c>
      <c r="X36" s="21" t="str">
        <f t="shared" si="5"/>
        <v>sá.</v>
      </c>
      <c r="Y36" s="21" t="str">
        <f t="shared" si="5"/>
        <v>do.</v>
      </c>
      <c r="Z36" s="21" t="str">
        <f t="shared" si="5"/>
        <v>lu.</v>
      </c>
      <c r="AA36" s="21" t="str">
        <f t="shared" si="5"/>
        <v>ma.</v>
      </c>
      <c r="AB36" s="21" t="str">
        <f t="shared" si="5"/>
        <v>mi.</v>
      </c>
      <c r="AC36" s="21" t="str">
        <f t="shared" si="5"/>
        <v>ju.</v>
      </c>
      <c r="AD36" s="21" t="str">
        <f t="shared" si="5"/>
        <v>vi.</v>
      </c>
      <c r="AE36" s="21" t="str">
        <f t="shared" si="5"/>
        <v>sá.</v>
      </c>
      <c r="AF36" s="21" t="str">
        <f t="shared" si="5"/>
        <v/>
      </c>
      <c r="AG36" s="106" t="s">
        <v>51</v>
      </c>
    </row>
    <row r="37" spans="1:43" ht="15.5" x14ac:dyDescent="0.35">
      <c r="A37" s="19">
        <f>$H$7</f>
        <v>2023</v>
      </c>
      <c r="B37" s="22">
        <f>$C$8</f>
        <v>45170</v>
      </c>
      <c r="C37" s="22">
        <f t="shared" ref="C37:AF37" si="6">IF(B37&lt;$H$8,B37+1,"")</f>
        <v>45171</v>
      </c>
      <c r="D37" s="22">
        <f t="shared" si="6"/>
        <v>45172</v>
      </c>
      <c r="E37" s="22">
        <f t="shared" si="6"/>
        <v>45173</v>
      </c>
      <c r="F37" s="22">
        <f t="shared" si="6"/>
        <v>45174</v>
      </c>
      <c r="G37" s="22">
        <f t="shared" si="6"/>
        <v>45175</v>
      </c>
      <c r="H37" s="22">
        <f t="shared" si="6"/>
        <v>45176</v>
      </c>
      <c r="I37" s="22">
        <f t="shared" si="6"/>
        <v>45177</v>
      </c>
      <c r="J37" s="22">
        <f t="shared" si="6"/>
        <v>45178</v>
      </c>
      <c r="K37" s="22">
        <f t="shared" si="6"/>
        <v>45179</v>
      </c>
      <c r="L37" s="22">
        <f t="shared" si="6"/>
        <v>45180</v>
      </c>
      <c r="M37" s="22">
        <f t="shared" si="6"/>
        <v>45181</v>
      </c>
      <c r="N37" s="22">
        <f t="shared" si="6"/>
        <v>45182</v>
      </c>
      <c r="O37" s="22">
        <f t="shared" si="6"/>
        <v>45183</v>
      </c>
      <c r="P37" s="22">
        <f t="shared" si="6"/>
        <v>45184</v>
      </c>
      <c r="Q37" s="22">
        <f t="shared" si="6"/>
        <v>45185</v>
      </c>
      <c r="R37" s="22">
        <f t="shared" si="6"/>
        <v>45186</v>
      </c>
      <c r="S37" s="22">
        <f t="shared" si="6"/>
        <v>45187</v>
      </c>
      <c r="T37" s="22">
        <f t="shared" si="6"/>
        <v>45188</v>
      </c>
      <c r="U37" s="22">
        <f t="shared" si="6"/>
        <v>45189</v>
      </c>
      <c r="V37" s="22">
        <f t="shared" si="6"/>
        <v>45190</v>
      </c>
      <c r="W37" s="22">
        <f t="shared" si="6"/>
        <v>45191</v>
      </c>
      <c r="X37" s="22">
        <f t="shared" si="6"/>
        <v>45192</v>
      </c>
      <c r="Y37" s="22">
        <f t="shared" si="6"/>
        <v>45193</v>
      </c>
      <c r="Z37" s="22">
        <f t="shared" si="6"/>
        <v>45194</v>
      </c>
      <c r="AA37" s="22">
        <f t="shared" si="6"/>
        <v>45195</v>
      </c>
      <c r="AB37" s="22">
        <f t="shared" si="6"/>
        <v>45196</v>
      </c>
      <c r="AC37" s="22">
        <f t="shared" si="6"/>
        <v>45197</v>
      </c>
      <c r="AD37" s="22">
        <f t="shared" si="6"/>
        <v>45198</v>
      </c>
      <c r="AE37" s="22">
        <f t="shared" si="6"/>
        <v>45199</v>
      </c>
      <c r="AF37" s="22" t="str">
        <f t="shared" si="6"/>
        <v/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59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59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59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59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59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59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59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63" priority="14">
      <formula>B$11="dom"</formula>
    </cfRule>
    <cfRule type="expression" dxfId="62" priority="15">
      <formula>B$11="sáb"</formula>
    </cfRule>
  </conditionalFormatting>
  <conditionalFormatting sqref="B13:AF21 B26:AF34 B38:AF45">
    <cfRule type="cellIs" dxfId="61" priority="8" operator="equal">
      <formula>$H$48</formula>
    </cfRule>
    <cfRule type="cellIs" dxfId="60" priority="9" operator="equal">
      <formula>$H$47</formula>
    </cfRule>
    <cfRule type="cellIs" dxfId="59" priority="10" operator="equal">
      <formula>$H$46</formula>
    </cfRule>
    <cfRule type="cellIs" dxfId="58" priority="11" operator="equal">
      <formula>$B$48</formula>
    </cfRule>
    <cfRule type="cellIs" dxfId="57" priority="12" operator="equal">
      <formula>$B$47</formula>
    </cfRule>
    <cfRule type="cellIs" dxfId="56" priority="13" operator="equal">
      <formula>$B$46</formula>
    </cfRule>
  </conditionalFormatting>
  <conditionalFormatting sqref="B13:AG33 B35:AG44">
    <cfRule type="cellIs" dxfId="55" priority="16" operator="equal">
      <formula>$B$49</formula>
    </cfRule>
  </conditionalFormatting>
  <conditionalFormatting sqref="H47">
    <cfRule type="cellIs" dxfId="54" priority="1" operator="equal">
      <formula>$H$47</formula>
    </cfRule>
    <cfRule type="cellIs" dxfId="53" priority="2" operator="equal">
      <formula>$H$46</formula>
    </cfRule>
    <cfRule type="cellIs" dxfId="52" priority="3" operator="equal">
      <formula>$B$48</formula>
    </cfRule>
    <cfRule type="cellIs" dxfId="51" priority="4" operator="equal">
      <formula>$B$47</formula>
    </cfRule>
    <cfRule type="cellIs" dxfId="50" priority="5" operator="equal">
      <formula>$B$46</formula>
    </cfRule>
    <cfRule type="expression" dxfId="49" priority="6">
      <formula>H$11="dom"</formula>
    </cfRule>
    <cfRule type="expression" dxfId="48" priority="7">
      <formula>H$11="sáb"</formula>
    </cfRule>
  </conditionalFormatting>
  <dataValidations count="2">
    <dataValidation type="list" allowBlank="1" showInputMessage="1" showErrorMessage="1" sqref="H7:I7" xr:uid="{3BA4399E-016C-460D-8C7C-11946F64AA41}">
      <formula1>Año</formula1>
    </dataValidation>
    <dataValidation type="list" allowBlank="1" showInputMessage="1" showErrorMessage="1" sqref="B7:E7" xr:uid="{4E3F1197-5B7E-40E5-A330-B99EA65823EC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1CB3-60CC-4642-8317-1B2BE05F9579}">
  <sheetPr>
    <pageSetUpPr fitToPage="1"/>
  </sheetPr>
  <dimension ref="A2:AQ82"/>
  <sheetViews>
    <sheetView showGridLines="0" topLeftCell="A6" zoomScaleNormal="100" workbookViewId="0">
      <selection activeCell="A42" sqref="A42:XFD42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142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>
        <f>_xlfn.NUMBERVALUE(1&amp;B7&amp;H7)</f>
        <v>45200</v>
      </c>
      <c r="D8" s="99"/>
      <c r="E8" s="99"/>
      <c r="F8" s="99"/>
      <c r="G8" s="9" t="s">
        <v>49</v>
      </c>
      <c r="H8" s="100">
        <f>EOMONTH(C8,0)</f>
        <v>45230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Octubre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str">
        <f t="shared" ref="B11:AF11" si="0">TEXT(B12,"ddd")</f>
        <v>do.</v>
      </c>
      <c r="C11" s="21" t="str">
        <f t="shared" si="0"/>
        <v>lu.</v>
      </c>
      <c r="D11" s="21" t="str">
        <f t="shared" si="0"/>
        <v>ma.</v>
      </c>
      <c r="E11" s="21" t="str">
        <f t="shared" si="0"/>
        <v>mi.</v>
      </c>
      <c r="F11" s="21" t="str">
        <f t="shared" si="0"/>
        <v>ju.</v>
      </c>
      <c r="G11" s="21" t="str">
        <f t="shared" si="0"/>
        <v>vi.</v>
      </c>
      <c r="H11" s="21" t="str">
        <f t="shared" si="0"/>
        <v>sá.</v>
      </c>
      <c r="I11" s="21" t="str">
        <f t="shared" si="0"/>
        <v>do.</v>
      </c>
      <c r="J11" s="21" t="str">
        <f t="shared" si="0"/>
        <v>lu.</v>
      </c>
      <c r="K11" s="21" t="str">
        <f t="shared" si="0"/>
        <v>ma.</v>
      </c>
      <c r="L11" s="21" t="str">
        <f t="shared" si="0"/>
        <v>mi.</v>
      </c>
      <c r="M11" s="21" t="str">
        <f t="shared" si="0"/>
        <v>ju.</v>
      </c>
      <c r="N11" s="21" t="str">
        <f t="shared" si="0"/>
        <v>vi.</v>
      </c>
      <c r="O11" s="21" t="str">
        <f t="shared" si="0"/>
        <v>sá.</v>
      </c>
      <c r="P11" s="21" t="str">
        <f t="shared" si="0"/>
        <v>do.</v>
      </c>
      <c r="Q11" s="21" t="str">
        <f t="shared" si="0"/>
        <v>lu.</v>
      </c>
      <c r="R11" s="21" t="str">
        <f t="shared" si="0"/>
        <v>ma.</v>
      </c>
      <c r="S11" s="21" t="str">
        <f t="shared" si="0"/>
        <v>mi.</v>
      </c>
      <c r="T11" s="21" t="str">
        <f t="shared" si="0"/>
        <v>ju.</v>
      </c>
      <c r="U11" s="21" t="str">
        <f t="shared" si="0"/>
        <v>vi.</v>
      </c>
      <c r="V11" s="21" t="str">
        <f t="shared" si="0"/>
        <v>sá.</v>
      </c>
      <c r="W11" s="21" t="str">
        <f t="shared" si="0"/>
        <v>do.</v>
      </c>
      <c r="X11" s="21" t="str">
        <f t="shared" si="0"/>
        <v>lu.</v>
      </c>
      <c r="Y11" s="21" t="str">
        <f t="shared" si="0"/>
        <v>ma.</v>
      </c>
      <c r="Z11" s="21" t="str">
        <f t="shared" si="0"/>
        <v>mi.</v>
      </c>
      <c r="AA11" s="21" t="str">
        <f t="shared" si="0"/>
        <v>ju.</v>
      </c>
      <c r="AB11" s="21" t="str">
        <f t="shared" si="0"/>
        <v>vi.</v>
      </c>
      <c r="AC11" s="21" t="str">
        <f t="shared" si="0"/>
        <v>sá.</v>
      </c>
      <c r="AD11" s="21" t="str">
        <f t="shared" si="0"/>
        <v>do.</v>
      </c>
      <c r="AE11" s="21" t="str">
        <f t="shared" si="0"/>
        <v>lu.</v>
      </c>
      <c r="AF11" s="21" t="str">
        <f t="shared" si="0"/>
        <v>ma.</v>
      </c>
      <c r="AG11" s="106" t="s">
        <v>51</v>
      </c>
    </row>
    <row r="12" spans="1:33" ht="14.5" customHeight="1" x14ac:dyDescent="0.35">
      <c r="A12" s="19">
        <f>H7</f>
        <v>2023</v>
      </c>
      <c r="B12" s="25">
        <f>C8</f>
        <v>45200</v>
      </c>
      <c r="C12" s="22">
        <f t="shared" ref="C12:AF12" si="1">IF(B12&lt;$H$8,B12+1,"")</f>
        <v>45201</v>
      </c>
      <c r="D12" s="22">
        <f t="shared" si="1"/>
        <v>45202</v>
      </c>
      <c r="E12" s="22">
        <f t="shared" si="1"/>
        <v>45203</v>
      </c>
      <c r="F12" s="22">
        <f t="shared" si="1"/>
        <v>45204</v>
      </c>
      <c r="G12" s="22">
        <f t="shared" si="1"/>
        <v>45205</v>
      </c>
      <c r="H12" s="22">
        <f t="shared" si="1"/>
        <v>45206</v>
      </c>
      <c r="I12" s="22">
        <f t="shared" si="1"/>
        <v>45207</v>
      </c>
      <c r="J12" s="22">
        <f t="shared" si="1"/>
        <v>45208</v>
      </c>
      <c r="K12" s="22">
        <f t="shared" si="1"/>
        <v>45209</v>
      </c>
      <c r="L12" s="22">
        <f t="shared" si="1"/>
        <v>45210</v>
      </c>
      <c r="M12" s="22">
        <f t="shared" si="1"/>
        <v>45211</v>
      </c>
      <c r="N12" s="22">
        <f t="shared" si="1"/>
        <v>45212</v>
      </c>
      <c r="O12" s="22">
        <f t="shared" si="1"/>
        <v>45213</v>
      </c>
      <c r="P12" s="22">
        <f t="shared" si="1"/>
        <v>45214</v>
      </c>
      <c r="Q12" s="22">
        <f t="shared" si="1"/>
        <v>45215</v>
      </c>
      <c r="R12" s="22">
        <f t="shared" si="1"/>
        <v>45216</v>
      </c>
      <c r="S12" s="22">
        <f t="shared" si="1"/>
        <v>45217</v>
      </c>
      <c r="T12" s="22">
        <f t="shared" si="1"/>
        <v>45218</v>
      </c>
      <c r="U12" s="22">
        <f t="shared" si="1"/>
        <v>45219</v>
      </c>
      <c r="V12" s="22">
        <f t="shared" si="1"/>
        <v>45220</v>
      </c>
      <c r="W12" s="22">
        <f t="shared" si="1"/>
        <v>45221</v>
      </c>
      <c r="X12" s="22">
        <f t="shared" si="1"/>
        <v>45222</v>
      </c>
      <c r="Y12" s="22">
        <f t="shared" si="1"/>
        <v>45223</v>
      </c>
      <c r="Z12" s="22">
        <f t="shared" si="1"/>
        <v>45224</v>
      </c>
      <c r="AA12" s="22">
        <f t="shared" si="1"/>
        <v>45225</v>
      </c>
      <c r="AB12" s="22">
        <f t="shared" si="1"/>
        <v>45226</v>
      </c>
      <c r="AC12" s="22">
        <f t="shared" si="1"/>
        <v>45227</v>
      </c>
      <c r="AD12" s="22">
        <f t="shared" si="1"/>
        <v>45228</v>
      </c>
      <c r="AE12" s="22">
        <f t="shared" si="1"/>
        <v>45229</v>
      </c>
      <c r="AF12" s="22">
        <f t="shared" si="1"/>
        <v>45230</v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Octubre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2">TEXT(B25,"ddd")</f>
        <v>do.</v>
      </c>
      <c r="C24" s="21" t="str">
        <f t="shared" si="2"/>
        <v>lu.</v>
      </c>
      <c r="D24" s="21" t="str">
        <f t="shared" si="2"/>
        <v>ma.</v>
      </c>
      <c r="E24" s="21" t="str">
        <f t="shared" si="2"/>
        <v>mi.</v>
      </c>
      <c r="F24" s="21" t="str">
        <f t="shared" si="2"/>
        <v>ju.</v>
      </c>
      <c r="G24" s="21" t="str">
        <f t="shared" si="2"/>
        <v>vi.</v>
      </c>
      <c r="H24" s="21" t="str">
        <f t="shared" si="2"/>
        <v>sá.</v>
      </c>
      <c r="I24" s="21" t="str">
        <f t="shared" si="2"/>
        <v>do.</v>
      </c>
      <c r="J24" s="21" t="str">
        <f t="shared" si="2"/>
        <v>lu.</v>
      </c>
      <c r="K24" s="21" t="str">
        <f t="shared" si="2"/>
        <v>ma.</v>
      </c>
      <c r="L24" s="21" t="str">
        <f t="shared" si="2"/>
        <v>mi.</v>
      </c>
      <c r="M24" s="21" t="str">
        <f t="shared" si="2"/>
        <v>ju.</v>
      </c>
      <c r="N24" s="21" t="str">
        <f t="shared" si="2"/>
        <v>vi.</v>
      </c>
      <c r="O24" s="21" t="str">
        <f t="shared" si="2"/>
        <v>sá.</v>
      </c>
      <c r="P24" s="21" t="str">
        <f t="shared" si="2"/>
        <v>do.</v>
      </c>
      <c r="Q24" s="21" t="str">
        <f t="shared" si="2"/>
        <v>lu.</v>
      </c>
      <c r="R24" s="21" t="str">
        <f t="shared" si="2"/>
        <v>ma.</v>
      </c>
      <c r="S24" s="21" t="str">
        <f t="shared" si="2"/>
        <v>mi.</v>
      </c>
      <c r="T24" s="21" t="str">
        <f t="shared" si="2"/>
        <v>ju.</v>
      </c>
      <c r="U24" s="21" t="str">
        <f t="shared" si="2"/>
        <v>vi.</v>
      </c>
      <c r="V24" s="21" t="str">
        <f t="shared" si="2"/>
        <v>sá.</v>
      </c>
      <c r="W24" s="21" t="str">
        <f t="shared" si="2"/>
        <v>do.</v>
      </c>
      <c r="X24" s="21" t="str">
        <f t="shared" si="2"/>
        <v>lu.</v>
      </c>
      <c r="Y24" s="21" t="str">
        <f t="shared" si="2"/>
        <v>ma.</v>
      </c>
      <c r="Z24" s="21" t="str">
        <f t="shared" si="2"/>
        <v>mi.</v>
      </c>
      <c r="AA24" s="21" t="str">
        <f t="shared" si="2"/>
        <v>ju.</v>
      </c>
      <c r="AB24" s="21" t="str">
        <f t="shared" si="2"/>
        <v>vi.</v>
      </c>
      <c r="AC24" s="21" t="str">
        <f t="shared" si="2"/>
        <v>sá.</v>
      </c>
      <c r="AD24" s="21" t="str">
        <f t="shared" si="2"/>
        <v>do.</v>
      </c>
      <c r="AE24" s="21" t="str">
        <f t="shared" si="2"/>
        <v>lu.</v>
      </c>
      <c r="AF24" s="21" t="str">
        <f t="shared" si="2"/>
        <v>ma.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45200</v>
      </c>
      <c r="C25" s="22">
        <f t="shared" ref="C25:AF25" si="3">IF(B25&lt;$H$8,B25+1,"")</f>
        <v>45201</v>
      </c>
      <c r="D25" s="22">
        <f t="shared" si="3"/>
        <v>45202</v>
      </c>
      <c r="E25" s="22">
        <f t="shared" si="3"/>
        <v>45203</v>
      </c>
      <c r="F25" s="22">
        <f t="shared" si="3"/>
        <v>45204</v>
      </c>
      <c r="G25" s="22">
        <f t="shared" si="3"/>
        <v>45205</v>
      </c>
      <c r="H25" s="22">
        <f t="shared" si="3"/>
        <v>45206</v>
      </c>
      <c r="I25" s="22">
        <f t="shared" si="3"/>
        <v>45207</v>
      </c>
      <c r="J25" s="22">
        <f t="shared" si="3"/>
        <v>45208</v>
      </c>
      <c r="K25" s="22">
        <f t="shared" si="3"/>
        <v>45209</v>
      </c>
      <c r="L25" s="22">
        <f t="shared" si="3"/>
        <v>45210</v>
      </c>
      <c r="M25" s="22">
        <f t="shared" si="3"/>
        <v>45211</v>
      </c>
      <c r="N25" s="22">
        <f t="shared" si="3"/>
        <v>45212</v>
      </c>
      <c r="O25" s="22">
        <f t="shared" si="3"/>
        <v>45213</v>
      </c>
      <c r="P25" s="22">
        <f t="shared" si="3"/>
        <v>45214</v>
      </c>
      <c r="Q25" s="22">
        <f t="shared" si="3"/>
        <v>45215</v>
      </c>
      <c r="R25" s="22">
        <f t="shared" si="3"/>
        <v>45216</v>
      </c>
      <c r="S25" s="22">
        <f t="shared" si="3"/>
        <v>45217</v>
      </c>
      <c r="T25" s="22">
        <f t="shared" si="3"/>
        <v>45218</v>
      </c>
      <c r="U25" s="22">
        <f t="shared" si="3"/>
        <v>45219</v>
      </c>
      <c r="V25" s="22">
        <f t="shared" si="3"/>
        <v>45220</v>
      </c>
      <c r="W25" s="22">
        <f t="shared" si="3"/>
        <v>45221</v>
      </c>
      <c r="X25" s="22">
        <f t="shared" si="3"/>
        <v>45222</v>
      </c>
      <c r="Y25" s="22">
        <f t="shared" si="3"/>
        <v>45223</v>
      </c>
      <c r="Z25" s="22">
        <f t="shared" si="3"/>
        <v>45224</v>
      </c>
      <c r="AA25" s="22">
        <f t="shared" si="3"/>
        <v>45225</v>
      </c>
      <c r="AB25" s="22">
        <f t="shared" si="3"/>
        <v>45226</v>
      </c>
      <c r="AC25" s="22">
        <f t="shared" si="3"/>
        <v>45227</v>
      </c>
      <c r="AD25" s="22">
        <f t="shared" si="3"/>
        <v>45228</v>
      </c>
      <c r="AE25" s="22">
        <f t="shared" si="3"/>
        <v>45229</v>
      </c>
      <c r="AF25" s="22">
        <f t="shared" si="3"/>
        <v>45230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Octubre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5">TEXT(B37,"ddd")</f>
        <v>do.</v>
      </c>
      <c r="C36" s="21" t="str">
        <f t="shared" si="5"/>
        <v>lu.</v>
      </c>
      <c r="D36" s="21" t="str">
        <f t="shared" si="5"/>
        <v>ma.</v>
      </c>
      <c r="E36" s="21" t="str">
        <f t="shared" si="5"/>
        <v>mi.</v>
      </c>
      <c r="F36" s="21" t="str">
        <f t="shared" si="5"/>
        <v>ju.</v>
      </c>
      <c r="G36" s="21" t="str">
        <f t="shared" si="5"/>
        <v>vi.</v>
      </c>
      <c r="H36" s="21" t="str">
        <f t="shared" si="5"/>
        <v>sá.</v>
      </c>
      <c r="I36" s="21" t="str">
        <f t="shared" si="5"/>
        <v>do.</v>
      </c>
      <c r="J36" s="21" t="str">
        <f t="shared" si="5"/>
        <v>lu.</v>
      </c>
      <c r="K36" s="21" t="str">
        <f t="shared" si="5"/>
        <v>ma.</v>
      </c>
      <c r="L36" s="21" t="str">
        <f t="shared" si="5"/>
        <v>mi.</v>
      </c>
      <c r="M36" s="21" t="str">
        <f t="shared" si="5"/>
        <v>ju.</v>
      </c>
      <c r="N36" s="21" t="str">
        <f t="shared" si="5"/>
        <v>vi.</v>
      </c>
      <c r="O36" s="21" t="str">
        <f t="shared" si="5"/>
        <v>sá.</v>
      </c>
      <c r="P36" s="21" t="str">
        <f t="shared" si="5"/>
        <v>do.</v>
      </c>
      <c r="Q36" s="21" t="str">
        <f t="shared" si="5"/>
        <v>lu.</v>
      </c>
      <c r="R36" s="21" t="str">
        <f t="shared" si="5"/>
        <v>ma.</v>
      </c>
      <c r="S36" s="21" t="str">
        <f t="shared" si="5"/>
        <v>mi.</v>
      </c>
      <c r="T36" s="21" t="str">
        <f t="shared" si="5"/>
        <v>ju.</v>
      </c>
      <c r="U36" s="21" t="str">
        <f t="shared" si="5"/>
        <v>vi.</v>
      </c>
      <c r="V36" s="21" t="str">
        <f t="shared" si="5"/>
        <v>sá.</v>
      </c>
      <c r="W36" s="21" t="str">
        <f t="shared" si="5"/>
        <v>do.</v>
      </c>
      <c r="X36" s="21" t="str">
        <f t="shared" si="5"/>
        <v>lu.</v>
      </c>
      <c r="Y36" s="21" t="str">
        <f t="shared" si="5"/>
        <v>ma.</v>
      </c>
      <c r="Z36" s="21" t="str">
        <f t="shared" si="5"/>
        <v>mi.</v>
      </c>
      <c r="AA36" s="21" t="str">
        <f t="shared" si="5"/>
        <v>ju.</v>
      </c>
      <c r="AB36" s="21" t="str">
        <f t="shared" si="5"/>
        <v>vi.</v>
      </c>
      <c r="AC36" s="21" t="str">
        <f t="shared" si="5"/>
        <v>sá.</v>
      </c>
      <c r="AD36" s="21" t="str">
        <f t="shared" si="5"/>
        <v>do.</v>
      </c>
      <c r="AE36" s="21" t="str">
        <f t="shared" si="5"/>
        <v>lu.</v>
      </c>
      <c r="AF36" s="21" t="str">
        <f t="shared" si="5"/>
        <v>ma.</v>
      </c>
      <c r="AG36" s="106" t="s">
        <v>51</v>
      </c>
    </row>
    <row r="37" spans="1:43" ht="15.5" x14ac:dyDescent="0.35">
      <c r="A37" s="19">
        <f>$H$7</f>
        <v>2023</v>
      </c>
      <c r="B37" s="22">
        <f>$C$8</f>
        <v>45200</v>
      </c>
      <c r="C37" s="22">
        <f t="shared" ref="C37:AF37" si="6">IF(B37&lt;$H$8,B37+1,"")</f>
        <v>45201</v>
      </c>
      <c r="D37" s="22">
        <f t="shared" si="6"/>
        <v>45202</v>
      </c>
      <c r="E37" s="22">
        <f t="shared" si="6"/>
        <v>45203</v>
      </c>
      <c r="F37" s="22">
        <f t="shared" si="6"/>
        <v>45204</v>
      </c>
      <c r="G37" s="22">
        <f t="shared" si="6"/>
        <v>45205</v>
      </c>
      <c r="H37" s="22">
        <f t="shared" si="6"/>
        <v>45206</v>
      </c>
      <c r="I37" s="22">
        <f t="shared" si="6"/>
        <v>45207</v>
      </c>
      <c r="J37" s="22">
        <f t="shared" si="6"/>
        <v>45208</v>
      </c>
      <c r="K37" s="22">
        <f t="shared" si="6"/>
        <v>45209</v>
      </c>
      <c r="L37" s="22">
        <f t="shared" si="6"/>
        <v>45210</v>
      </c>
      <c r="M37" s="22">
        <f t="shared" si="6"/>
        <v>45211</v>
      </c>
      <c r="N37" s="22">
        <f t="shared" si="6"/>
        <v>45212</v>
      </c>
      <c r="O37" s="22">
        <f t="shared" si="6"/>
        <v>45213</v>
      </c>
      <c r="P37" s="22">
        <f t="shared" si="6"/>
        <v>45214</v>
      </c>
      <c r="Q37" s="22">
        <f t="shared" si="6"/>
        <v>45215</v>
      </c>
      <c r="R37" s="22">
        <f t="shared" si="6"/>
        <v>45216</v>
      </c>
      <c r="S37" s="22">
        <f t="shared" si="6"/>
        <v>45217</v>
      </c>
      <c r="T37" s="22">
        <f t="shared" si="6"/>
        <v>45218</v>
      </c>
      <c r="U37" s="22">
        <f t="shared" si="6"/>
        <v>45219</v>
      </c>
      <c r="V37" s="22">
        <f t="shared" si="6"/>
        <v>45220</v>
      </c>
      <c r="W37" s="22">
        <f t="shared" si="6"/>
        <v>45221</v>
      </c>
      <c r="X37" s="22">
        <f t="shared" si="6"/>
        <v>45222</v>
      </c>
      <c r="Y37" s="22">
        <f t="shared" si="6"/>
        <v>45223</v>
      </c>
      <c r="Z37" s="22">
        <f t="shared" si="6"/>
        <v>45224</v>
      </c>
      <c r="AA37" s="22">
        <f t="shared" si="6"/>
        <v>45225</v>
      </c>
      <c r="AB37" s="22">
        <f t="shared" si="6"/>
        <v>45226</v>
      </c>
      <c r="AC37" s="22">
        <f t="shared" si="6"/>
        <v>45227</v>
      </c>
      <c r="AD37" s="22">
        <f t="shared" si="6"/>
        <v>45228</v>
      </c>
      <c r="AE37" s="22">
        <f t="shared" si="6"/>
        <v>45229</v>
      </c>
      <c r="AF37" s="22">
        <f t="shared" si="6"/>
        <v>45230</v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47" priority="14">
      <formula>B$11="dom"</formula>
    </cfRule>
    <cfRule type="expression" dxfId="46" priority="15">
      <formula>B$11="sáb"</formula>
    </cfRule>
  </conditionalFormatting>
  <conditionalFormatting sqref="B13:AF21 B26:AF34 B38:AF45">
    <cfRule type="cellIs" dxfId="45" priority="8" operator="equal">
      <formula>$H$48</formula>
    </cfRule>
    <cfRule type="cellIs" dxfId="44" priority="9" operator="equal">
      <formula>$H$47</formula>
    </cfRule>
    <cfRule type="cellIs" dxfId="43" priority="10" operator="equal">
      <formula>$H$46</formula>
    </cfRule>
    <cfRule type="cellIs" dxfId="42" priority="11" operator="equal">
      <formula>$B$48</formula>
    </cfRule>
    <cfRule type="cellIs" dxfId="41" priority="12" operator="equal">
      <formula>$B$47</formula>
    </cfRule>
    <cfRule type="cellIs" dxfId="40" priority="13" operator="equal">
      <formula>$B$46</formula>
    </cfRule>
  </conditionalFormatting>
  <conditionalFormatting sqref="B13:AG33 B35:AG44">
    <cfRule type="cellIs" dxfId="39" priority="16" operator="equal">
      <formula>$B$49</formula>
    </cfRule>
  </conditionalFormatting>
  <conditionalFormatting sqref="H47">
    <cfRule type="cellIs" dxfId="38" priority="1" operator="equal">
      <formula>$H$47</formula>
    </cfRule>
    <cfRule type="cellIs" dxfId="37" priority="2" operator="equal">
      <formula>$H$46</formula>
    </cfRule>
    <cfRule type="cellIs" dxfId="36" priority="3" operator="equal">
      <formula>$B$48</formula>
    </cfRule>
    <cfRule type="cellIs" dxfId="35" priority="4" operator="equal">
      <formula>$B$47</formula>
    </cfRule>
    <cfRule type="cellIs" dxfId="34" priority="5" operator="equal">
      <formula>$B$46</formula>
    </cfRule>
    <cfRule type="expression" dxfId="33" priority="6">
      <formula>H$11="dom"</formula>
    </cfRule>
    <cfRule type="expression" dxfId="32" priority="7">
      <formula>H$11="sáb"</formula>
    </cfRule>
  </conditionalFormatting>
  <dataValidations count="2">
    <dataValidation type="list" allowBlank="1" showInputMessage="1" showErrorMessage="1" sqref="B7:E7" xr:uid="{95A65612-D721-4A68-8098-075B89CCB041}">
      <formula1>meses</formula1>
    </dataValidation>
    <dataValidation type="list" allowBlank="1" showInputMessage="1" showErrorMessage="1" sqref="H7:I7" xr:uid="{AD1B03EE-5712-4EA4-8059-A92876B47021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18F0-550A-42AC-A431-24D46ADF5B02}">
  <sheetPr>
    <pageSetUpPr fitToPage="1"/>
  </sheetPr>
  <dimension ref="A2:AQ82"/>
  <sheetViews>
    <sheetView showGridLines="0" zoomScaleNormal="100" workbookViewId="0">
      <selection activeCell="A42" sqref="A42:XFD42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143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>
        <f>_xlfn.NUMBERVALUE(1&amp;B7&amp;H7)</f>
        <v>45231</v>
      </c>
      <c r="D8" s="99"/>
      <c r="E8" s="99"/>
      <c r="F8" s="99"/>
      <c r="G8" s="9" t="s">
        <v>49</v>
      </c>
      <c r="H8" s="100">
        <f>EOMONTH(C8,0)</f>
        <v>45260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Noviembre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str">
        <f t="shared" ref="B11:AF11" si="0">TEXT(B12,"ddd")</f>
        <v>mi.</v>
      </c>
      <c r="C11" s="21" t="str">
        <f t="shared" si="0"/>
        <v>ju.</v>
      </c>
      <c r="D11" s="21" t="str">
        <f t="shared" si="0"/>
        <v>vi.</v>
      </c>
      <c r="E11" s="21" t="str">
        <f t="shared" si="0"/>
        <v>sá.</v>
      </c>
      <c r="F11" s="21" t="str">
        <f t="shared" si="0"/>
        <v>do.</v>
      </c>
      <c r="G11" s="21" t="str">
        <f t="shared" si="0"/>
        <v>lu.</v>
      </c>
      <c r="H11" s="21" t="str">
        <f t="shared" si="0"/>
        <v>ma.</v>
      </c>
      <c r="I11" s="21" t="str">
        <f t="shared" si="0"/>
        <v>mi.</v>
      </c>
      <c r="J11" s="21" t="str">
        <f t="shared" si="0"/>
        <v>ju.</v>
      </c>
      <c r="K11" s="21" t="str">
        <f t="shared" si="0"/>
        <v>vi.</v>
      </c>
      <c r="L11" s="21" t="str">
        <f t="shared" si="0"/>
        <v>sá.</v>
      </c>
      <c r="M11" s="21" t="str">
        <f t="shared" si="0"/>
        <v>do.</v>
      </c>
      <c r="N11" s="21" t="str">
        <f t="shared" si="0"/>
        <v>lu.</v>
      </c>
      <c r="O11" s="21" t="str">
        <f t="shared" si="0"/>
        <v>ma.</v>
      </c>
      <c r="P11" s="21" t="str">
        <f t="shared" si="0"/>
        <v>mi.</v>
      </c>
      <c r="Q11" s="21" t="str">
        <f t="shared" si="0"/>
        <v>ju.</v>
      </c>
      <c r="R11" s="21" t="str">
        <f t="shared" si="0"/>
        <v>vi.</v>
      </c>
      <c r="S11" s="21" t="str">
        <f t="shared" si="0"/>
        <v>sá.</v>
      </c>
      <c r="T11" s="21" t="str">
        <f t="shared" si="0"/>
        <v>do.</v>
      </c>
      <c r="U11" s="21" t="str">
        <f t="shared" si="0"/>
        <v>lu.</v>
      </c>
      <c r="V11" s="21" t="str">
        <f t="shared" si="0"/>
        <v>ma.</v>
      </c>
      <c r="W11" s="21" t="str">
        <f t="shared" si="0"/>
        <v>mi.</v>
      </c>
      <c r="X11" s="21" t="str">
        <f t="shared" si="0"/>
        <v>ju.</v>
      </c>
      <c r="Y11" s="21" t="str">
        <f t="shared" si="0"/>
        <v>vi.</v>
      </c>
      <c r="Z11" s="21" t="str">
        <f t="shared" si="0"/>
        <v>sá.</v>
      </c>
      <c r="AA11" s="21" t="str">
        <f t="shared" si="0"/>
        <v>do.</v>
      </c>
      <c r="AB11" s="21" t="str">
        <f t="shared" si="0"/>
        <v>lu.</v>
      </c>
      <c r="AC11" s="21" t="str">
        <f t="shared" si="0"/>
        <v>ma.</v>
      </c>
      <c r="AD11" s="21" t="str">
        <f t="shared" si="0"/>
        <v>mi.</v>
      </c>
      <c r="AE11" s="21" t="str">
        <f t="shared" si="0"/>
        <v>ju.</v>
      </c>
      <c r="AF11" s="21" t="str">
        <f t="shared" si="0"/>
        <v/>
      </c>
      <c r="AG11" s="106" t="s">
        <v>51</v>
      </c>
    </row>
    <row r="12" spans="1:33" ht="14.5" customHeight="1" x14ac:dyDescent="0.35">
      <c r="A12" s="19">
        <f>H7</f>
        <v>2023</v>
      </c>
      <c r="B12" s="25">
        <f>C8</f>
        <v>45231</v>
      </c>
      <c r="C12" s="22">
        <f t="shared" ref="C12:AF12" si="1">IF(B12&lt;$H$8,B12+1,"")</f>
        <v>45232</v>
      </c>
      <c r="D12" s="22">
        <f t="shared" si="1"/>
        <v>45233</v>
      </c>
      <c r="E12" s="22">
        <f t="shared" si="1"/>
        <v>45234</v>
      </c>
      <c r="F12" s="22">
        <f t="shared" si="1"/>
        <v>45235</v>
      </c>
      <c r="G12" s="22">
        <f t="shared" si="1"/>
        <v>45236</v>
      </c>
      <c r="H12" s="22">
        <f t="shared" si="1"/>
        <v>45237</v>
      </c>
      <c r="I12" s="22">
        <f t="shared" si="1"/>
        <v>45238</v>
      </c>
      <c r="J12" s="22">
        <f t="shared" si="1"/>
        <v>45239</v>
      </c>
      <c r="K12" s="22">
        <f t="shared" si="1"/>
        <v>45240</v>
      </c>
      <c r="L12" s="22">
        <f t="shared" si="1"/>
        <v>45241</v>
      </c>
      <c r="M12" s="22">
        <f t="shared" si="1"/>
        <v>45242</v>
      </c>
      <c r="N12" s="22">
        <f t="shared" si="1"/>
        <v>45243</v>
      </c>
      <c r="O12" s="22">
        <f t="shared" si="1"/>
        <v>45244</v>
      </c>
      <c r="P12" s="22">
        <f t="shared" si="1"/>
        <v>45245</v>
      </c>
      <c r="Q12" s="22">
        <f t="shared" si="1"/>
        <v>45246</v>
      </c>
      <c r="R12" s="22">
        <f t="shared" si="1"/>
        <v>45247</v>
      </c>
      <c r="S12" s="22">
        <f t="shared" si="1"/>
        <v>45248</v>
      </c>
      <c r="T12" s="22">
        <f t="shared" si="1"/>
        <v>45249</v>
      </c>
      <c r="U12" s="22">
        <f t="shared" si="1"/>
        <v>45250</v>
      </c>
      <c r="V12" s="22">
        <f t="shared" si="1"/>
        <v>45251</v>
      </c>
      <c r="W12" s="22">
        <f t="shared" si="1"/>
        <v>45252</v>
      </c>
      <c r="X12" s="22">
        <f t="shared" si="1"/>
        <v>45253</v>
      </c>
      <c r="Y12" s="22">
        <f t="shared" si="1"/>
        <v>45254</v>
      </c>
      <c r="Z12" s="22">
        <f t="shared" si="1"/>
        <v>45255</v>
      </c>
      <c r="AA12" s="22">
        <f t="shared" si="1"/>
        <v>45256</v>
      </c>
      <c r="AB12" s="22">
        <f t="shared" si="1"/>
        <v>45257</v>
      </c>
      <c r="AC12" s="22">
        <f t="shared" si="1"/>
        <v>45258</v>
      </c>
      <c r="AD12" s="22">
        <f t="shared" si="1"/>
        <v>45259</v>
      </c>
      <c r="AE12" s="22">
        <f t="shared" si="1"/>
        <v>45260</v>
      </c>
      <c r="AF12" s="22" t="str">
        <f t="shared" si="1"/>
        <v/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59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59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 t="s">
        <v>105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59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59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59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59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59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59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59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Noviembre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2">TEXT(B25,"ddd")</f>
        <v>mi.</v>
      </c>
      <c r="C24" s="21" t="str">
        <f t="shared" si="2"/>
        <v>ju.</v>
      </c>
      <c r="D24" s="21" t="str">
        <f t="shared" si="2"/>
        <v>vi.</v>
      </c>
      <c r="E24" s="21" t="str">
        <f t="shared" si="2"/>
        <v>sá.</v>
      </c>
      <c r="F24" s="21" t="str">
        <f t="shared" si="2"/>
        <v>do.</v>
      </c>
      <c r="G24" s="21" t="str">
        <f t="shared" si="2"/>
        <v>lu.</v>
      </c>
      <c r="H24" s="21" t="str">
        <f t="shared" si="2"/>
        <v>ma.</v>
      </c>
      <c r="I24" s="21" t="str">
        <f t="shared" si="2"/>
        <v>mi.</v>
      </c>
      <c r="J24" s="21" t="str">
        <f t="shared" si="2"/>
        <v>ju.</v>
      </c>
      <c r="K24" s="21" t="str">
        <f t="shared" si="2"/>
        <v>vi.</v>
      </c>
      <c r="L24" s="21" t="str">
        <f t="shared" si="2"/>
        <v>sá.</v>
      </c>
      <c r="M24" s="21" t="str">
        <f t="shared" si="2"/>
        <v>do.</v>
      </c>
      <c r="N24" s="21" t="str">
        <f t="shared" si="2"/>
        <v>lu.</v>
      </c>
      <c r="O24" s="21" t="str">
        <f t="shared" si="2"/>
        <v>ma.</v>
      </c>
      <c r="P24" s="21" t="str">
        <f t="shared" si="2"/>
        <v>mi.</v>
      </c>
      <c r="Q24" s="21" t="str">
        <f t="shared" si="2"/>
        <v>ju.</v>
      </c>
      <c r="R24" s="21" t="str">
        <f t="shared" si="2"/>
        <v>vi.</v>
      </c>
      <c r="S24" s="21" t="str">
        <f t="shared" si="2"/>
        <v>sá.</v>
      </c>
      <c r="T24" s="21" t="str">
        <f t="shared" si="2"/>
        <v>do.</v>
      </c>
      <c r="U24" s="21" t="str">
        <f t="shared" si="2"/>
        <v>lu.</v>
      </c>
      <c r="V24" s="21" t="str">
        <f t="shared" si="2"/>
        <v>ma.</v>
      </c>
      <c r="W24" s="21" t="str">
        <f t="shared" si="2"/>
        <v>mi.</v>
      </c>
      <c r="X24" s="21" t="str">
        <f t="shared" si="2"/>
        <v>ju.</v>
      </c>
      <c r="Y24" s="21" t="str">
        <f t="shared" si="2"/>
        <v>vi.</v>
      </c>
      <c r="Z24" s="21" t="str">
        <f t="shared" si="2"/>
        <v>sá.</v>
      </c>
      <c r="AA24" s="21" t="str">
        <f t="shared" si="2"/>
        <v>do.</v>
      </c>
      <c r="AB24" s="21" t="str">
        <f t="shared" si="2"/>
        <v>lu.</v>
      </c>
      <c r="AC24" s="21" t="str">
        <f t="shared" si="2"/>
        <v>ma.</v>
      </c>
      <c r="AD24" s="21" t="str">
        <f t="shared" si="2"/>
        <v>mi.</v>
      </c>
      <c r="AE24" s="21" t="str">
        <f t="shared" si="2"/>
        <v>ju.</v>
      </c>
      <c r="AF24" s="21" t="str">
        <f t="shared" si="2"/>
        <v/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45231</v>
      </c>
      <c r="C25" s="22">
        <f t="shared" ref="C25:AF25" si="3">IF(B25&lt;$H$8,B25+1,"")</f>
        <v>45232</v>
      </c>
      <c r="D25" s="22">
        <f t="shared" si="3"/>
        <v>45233</v>
      </c>
      <c r="E25" s="22">
        <f t="shared" si="3"/>
        <v>45234</v>
      </c>
      <c r="F25" s="22">
        <f t="shared" si="3"/>
        <v>45235</v>
      </c>
      <c r="G25" s="22">
        <f t="shared" si="3"/>
        <v>45236</v>
      </c>
      <c r="H25" s="22">
        <f t="shared" si="3"/>
        <v>45237</v>
      </c>
      <c r="I25" s="22">
        <f t="shared" si="3"/>
        <v>45238</v>
      </c>
      <c r="J25" s="22">
        <f t="shared" si="3"/>
        <v>45239</v>
      </c>
      <c r="K25" s="22">
        <f t="shared" si="3"/>
        <v>45240</v>
      </c>
      <c r="L25" s="22">
        <f t="shared" si="3"/>
        <v>45241</v>
      </c>
      <c r="M25" s="22">
        <f t="shared" si="3"/>
        <v>45242</v>
      </c>
      <c r="N25" s="22">
        <f t="shared" si="3"/>
        <v>45243</v>
      </c>
      <c r="O25" s="22">
        <f t="shared" si="3"/>
        <v>45244</v>
      </c>
      <c r="P25" s="22">
        <f t="shared" si="3"/>
        <v>45245</v>
      </c>
      <c r="Q25" s="22">
        <f t="shared" si="3"/>
        <v>45246</v>
      </c>
      <c r="R25" s="22">
        <f t="shared" si="3"/>
        <v>45247</v>
      </c>
      <c r="S25" s="22">
        <f t="shared" si="3"/>
        <v>45248</v>
      </c>
      <c r="T25" s="22">
        <f t="shared" si="3"/>
        <v>45249</v>
      </c>
      <c r="U25" s="22">
        <f t="shared" si="3"/>
        <v>45250</v>
      </c>
      <c r="V25" s="22">
        <f t="shared" si="3"/>
        <v>45251</v>
      </c>
      <c r="W25" s="22">
        <f t="shared" si="3"/>
        <v>45252</v>
      </c>
      <c r="X25" s="22">
        <f t="shared" si="3"/>
        <v>45253</v>
      </c>
      <c r="Y25" s="22">
        <f t="shared" si="3"/>
        <v>45254</v>
      </c>
      <c r="Z25" s="22">
        <f t="shared" si="3"/>
        <v>45255</v>
      </c>
      <c r="AA25" s="22">
        <f t="shared" si="3"/>
        <v>45256</v>
      </c>
      <c r="AB25" s="22">
        <f t="shared" si="3"/>
        <v>45257</v>
      </c>
      <c r="AC25" s="22">
        <f t="shared" si="3"/>
        <v>45258</v>
      </c>
      <c r="AD25" s="22">
        <f t="shared" si="3"/>
        <v>45259</v>
      </c>
      <c r="AE25" s="22">
        <f t="shared" si="3"/>
        <v>45260</v>
      </c>
      <c r="AF25" s="22" t="str">
        <f t="shared" si="3"/>
        <v/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Noviembre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5">TEXT(B37,"ddd")</f>
        <v>mi.</v>
      </c>
      <c r="C36" s="21" t="str">
        <f t="shared" si="5"/>
        <v>ju.</v>
      </c>
      <c r="D36" s="21" t="str">
        <f t="shared" si="5"/>
        <v>vi.</v>
      </c>
      <c r="E36" s="21" t="str">
        <f t="shared" si="5"/>
        <v>sá.</v>
      </c>
      <c r="F36" s="21" t="str">
        <f t="shared" si="5"/>
        <v>do.</v>
      </c>
      <c r="G36" s="21" t="str">
        <f t="shared" si="5"/>
        <v>lu.</v>
      </c>
      <c r="H36" s="21" t="str">
        <f t="shared" si="5"/>
        <v>ma.</v>
      </c>
      <c r="I36" s="21" t="str">
        <f t="shared" si="5"/>
        <v>mi.</v>
      </c>
      <c r="J36" s="21" t="str">
        <f t="shared" si="5"/>
        <v>ju.</v>
      </c>
      <c r="K36" s="21" t="str">
        <f t="shared" si="5"/>
        <v>vi.</v>
      </c>
      <c r="L36" s="21" t="str">
        <f t="shared" si="5"/>
        <v>sá.</v>
      </c>
      <c r="M36" s="21" t="str">
        <f t="shared" si="5"/>
        <v>do.</v>
      </c>
      <c r="N36" s="21" t="str">
        <f t="shared" si="5"/>
        <v>lu.</v>
      </c>
      <c r="O36" s="21" t="str">
        <f t="shared" si="5"/>
        <v>ma.</v>
      </c>
      <c r="P36" s="21" t="str">
        <f t="shared" si="5"/>
        <v>mi.</v>
      </c>
      <c r="Q36" s="21" t="str">
        <f t="shared" si="5"/>
        <v>ju.</v>
      </c>
      <c r="R36" s="21" t="str">
        <f t="shared" si="5"/>
        <v>vi.</v>
      </c>
      <c r="S36" s="21" t="str">
        <f t="shared" si="5"/>
        <v>sá.</v>
      </c>
      <c r="T36" s="21" t="str">
        <f t="shared" si="5"/>
        <v>do.</v>
      </c>
      <c r="U36" s="21" t="str">
        <f t="shared" si="5"/>
        <v>lu.</v>
      </c>
      <c r="V36" s="21" t="str">
        <f t="shared" si="5"/>
        <v>ma.</v>
      </c>
      <c r="W36" s="21" t="str">
        <f t="shared" si="5"/>
        <v>mi.</v>
      </c>
      <c r="X36" s="21" t="str">
        <f t="shared" si="5"/>
        <v>ju.</v>
      </c>
      <c r="Y36" s="21" t="str">
        <f t="shared" si="5"/>
        <v>vi.</v>
      </c>
      <c r="Z36" s="21" t="str">
        <f t="shared" si="5"/>
        <v>sá.</v>
      </c>
      <c r="AA36" s="21" t="str">
        <f t="shared" si="5"/>
        <v>do.</v>
      </c>
      <c r="AB36" s="21" t="str">
        <f t="shared" si="5"/>
        <v>lu.</v>
      </c>
      <c r="AC36" s="21" t="str">
        <f t="shared" si="5"/>
        <v>ma.</v>
      </c>
      <c r="AD36" s="21" t="str">
        <f t="shared" si="5"/>
        <v>mi.</v>
      </c>
      <c r="AE36" s="21" t="str">
        <f t="shared" si="5"/>
        <v>ju.</v>
      </c>
      <c r="AF36" s="21" t="str">
        <f t="shared" si="5"/>
        <v/>
      </c>
      <c r="AG36" s="106" t="s">
        <v>51</v>
      </c>
    </row>
    <row r="37" spans="1:43" ht="15.5" x14ac:dyDescent="0.35">
      <c r="A37" s="19">
        <f>$H$7</f>
        <v>2023</v>
      </c>
      <c r="B37" s="22">
        <f>$C$8</f>
        <v>45231</v>
      </c>
      <c r="C37" s="22">
        <f t="shared" ref="C37:AF37" si="6">IF(B37&lt;$H$8,B37+1,"")</f>
        <v>45232</v>
      </c>
      <c r="D37" s="22">
        <f t="shared" si="6"/>
        <v>45233</v>
      </c>
      <c r="E37" s="22">
        <f t="shared" si="6"/>
        <v>45234</v>
      </c>
      <c r="F37" s="22">
        <f t="shared" si="6"/>
        <v>45235</v>
      </c>
      <c r="G37" s="22">
        <f t="shared" si="6"/>
        <v>45236</v>
      </c>
      <c r="H37" s="22">
        <f t="shared" si="6"/>
        <v>45237</v>
      </c>
      <c r="I37" s="22">
        <f t="shared" si="6"/>
        <v>45238</v>
      </c>
      <c r="J37" s="22">
        <f t="shared" si="6"/>
        <v>45239</v>
      </c>
      <c r="K37" s="22">
        <f t="shared" si="6"/>
        <v>45240</v>
      </c>
      <c r="L37" s="22">
        <f t="shared" si="6"/>
        <v>45241</v>
      </c>
      <c r="M37" s="22">
        <f t="shared" si="6"/>
        <v>45242</v>
      </c>
      <c r="N37" s="22">
        <f t="shared" si="6"/>
        <v>45243</v>
      </c>
      <c r="O37" s="22">
        <f t="shared" si="6"/>
        <v>45244</v>
      </c>
      <c r="P37" s="22">
        <f t="shared" si="6"/>
        <v>45245</v>
      </c>
      <c r="Q37" s="22">
        <f t="shared" si="6"/>
        <v>45246</v>
      </c>
      <c r="R37" s="22">
        <f t="shared" si="6"/>
        <v>45247</v>
      </c>
      <c r="S37" s="22">
        <f t="shared" si="6"/>
        <v>45248</v>
      </c>
      <c r="T37" s="22">
        <f t="shared" si="6"/>
        <v>45249</v>
      </c>
      <c r="U37" s="22">
        <f t="shared" si="6"/>
        <v>45250</v>
      </c>
      <c r="V37" s="22">
        <f t="shared" si="6"/>
        <v>45251</v>
      </c>
      <c r="W37" s="22">
        <f t="shared" si="6"/>
        <v>45252</v>
      </c>
      <c r="X37" s="22">
        <f t="shared" si="6"/>
        <v>45253</v>
      </c>
      <c r="Y37" s="22">
        <f t="shared" si="6"/>
        <v>45254</v>
      </c>
      <c r="Z37" s="22">
        <f t="shared" si="6"/>
        <v>45255</v>
      </c>
      <c r="AA37" s="22">
        <f t="shared" si="6"/>
        <v>45256</v>
      </c>
      <c r="AB37" s="22">
        <f t="shared" si="6"/>
        <v>45257</v>
      </c>
      <c r="AC37" s="22">
        <f t="shared" si="6"/>
        <v>45258</v>
      </c>
      <c r="AD37" s="22">
        <f t="shared" si="6"/>
        <v>45259</v>
      </c>
      <c r="AE37" s="22">
        <f t="shared" si="6"/>
        <v>45260</v>
      </c>
      <c r="AF37" s="22" t="str">
        <f t="shared" si="6"/>
        <v/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59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59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59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59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59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59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59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31" priority="14">
      <formula>B$11="dom"</formula>
    </cfRule>
    <cfRule type="expression" dxfId="30" priority="15">
      <formula>B$11="sáb"</formula>
    </cfRule>
  </conditionalFormatting>
  <conditionalFormatting sqref="B13:AF21 B26:AF34 B38:AF45">
    <cfRule type="cellIs" dxfId="29" priority="8" operator="equal">
      <formula>$H$48</formula>
    </cfRule>
    <cfRule type="cellIs" dxfId="28" priority="9" operator="equal">
      <formula>$H$47</formula>
    </cfRule>
    <cfRule type="cellIs" dxfId="27" priority="10" operator="equal">
      <formula>$H$46</formula>
    </cfRule>
    <cfRule type="cellIs" dxfId="26" priority="11" operator="equal">
      <formula>$B$48</formula>
    </cfRule>
    <cfRule type="cellIs" dxfId="25" priority="12" operator="equal">
      <formula>$B$47</formula>
    </cfRule>
    <cfRule type="cellIs" dxfId="24" priority="13" operator="equal">
      <formula>$B$46</formula>
    </cfRule>
  </conditionalFormatting>
  <conditionalFormatting sqref="B13:AG33 B35:AG44">
    <cfRule type="cellIs" dxfId="23" priority="16" operator="equal">
      <formula>$B$49</formula>
    </cfRule>
  </conditionalFormatting>
  <conditionalFormatting sqref="H47">
    <cfRule type="cellIs" dxfId="22" priority="1" operator="equal">
      <formula>$H$47</formula>
    </cfRule>
    <cfRule type="cellIs" dxfId="21" priority="2" operator="equal">
      <formula>$H$46</formula>
    </cfRule>
    <cfRule type="cellIs" dxfId="20" priority="3" operator="equal">
      <formula>$B$48</formula>
    </cfRule>
    <cfRule type="cellIs" dxfId="19" priority="4" operator="equal">
      <formula>$B$47</formula>
    </cfRule>
    <cfRule type="cellIs" dxfId="18" priority="5" operator="equal">
      <formula>$B$46</formula>
    </cfRule>
    <cfRule type="expression" dxfId="17" priority="6">
      <formula>H$11="dom"</formula>
    </cfRule>
    <cfRule type="expression" dxfId="16" priority="7">
      <formula>H$11="sáb"</formula>
    </cfRule>
  </conditionalFormatting>
  <dataValidations count="2">
    <dataValidation type="list" allowBlank="1" showInputMessage="1" showErrorMessage="1" sqref="H7:I7" xr:uid="{95DD721F-79B3-4826-9938-A3DF53955F99}">
      <formula1>Año</formula1>
    </dataValidation>
    <dataValidation type="list" allowBlank="1" showInputMessage="1" showErrorMessage="1" sqref="B7:E7" xr:uid="{2111E99D-4843-466C-B550-3BECA6F67FE2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74F4-5E14-40E8-B913-0EF4C3D27AC7}">
  <sheetPr>
    <pageSetUpPr fitToPage="1"/>
  </sheetPr>
  <dimension ref="A2:AQ82"/>
  <sheetViews>
    <sheetView showGridLines="0" topLeftCell="AJ14" zoomScaleNormal="100" workbookViewId="0">
      <selection activeCell="A42" sqref="A42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3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3" x14ac:dyDescent="0.35">
      <c r="A5" s="6" t="s">
        <v>40</v>
      </c>
      <c r="B5" s="114" t="s">
        <v>41</v>
      </c>
      <c r="C5" s="114"/>
      <c r="D5" s="114"/>
      <c r="E5" s="114"/>
    </row>
    <row r="6" spans="1:33" x14ac:dyDescent="0.35">
      <c r="A6" s="7" t="s">
        <v>42</v>
      </c>
      <c r="B6" s="65" t="s">
        <v>43</v>
      </c>
      <c r="C6" s="65"/>
      <c r="D6" s="65"/>
      <c r="E6" s="65"/>
    </row>
    <row r="7" spans="1:33" x14ac:dyDescent="0.35">
      <c r="A7" s="6" t="s">
        <v>44</v>
      </c>
      <c r="B7" s="114" t="s">
        <v>102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3" x14ac:dyDescent="0.35">
      <c r="A8" s="6" t="s">
        <v>47</v>
      </c>
      <c r="B8" s="8" t="s">
        <v>48</v>
      </c>
      <c r="C8" s="99">
        <f>_xlfn.NUMBERVALUE(1&amp;B7&amp;H7)</f>
        <v>45261</v>
      </c>
      <c r="D8" s="99"/>
      <c r="E8" s="99"/>
      <c r="F8" s="99"/>
      <c r="G8" s="9" t="s">
        <v>49</v>
      </c>
      <c r="H8" s="100">
        <f>EOMONTH(C8,0)</f>
        <v>45291</v>
      </c>
      <c r="I8" s="100"/>
      <c r="J8" s="100"/>
      <c r="K8" s="100"/>
    </row>
    <row r="9" spans="1:33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3" ht="14.5" customHeight="1" x14ac:dyDescent="0.35">
      <c r="A10" s="101" t="str">
        <f>B7</f>
        <v>Diciembre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3" ht="14.5" customHeight="1" x14ac:dyDescent="0.35">
      <c r="A11" s="102"/>
      <c r="B11" s="24" t="str">
        <f t="shared" ref="B11:AF11" si="0">TEXT(B12,"ddd")</f>
        <v>vi.</v>
      </c>
      <c r="C11" s="21" t="str">
        <f t="shared" si="0"/>
        <v>sá.</v>
      </c>
      <c r="D11" s="21" t="str">
        <f t="shared" si="0"/>
        <v>do.</v>
      </c>
      <c r="E11" s="21" t="str">
        <f t="shared" si="0"/>
        <v>lu.</v>
      </c>
      <c r="F11" s="21" t="str">
        <f t="shared" si="0"/>
        <v>ma.</v>
      </c>
      <c r="G11" s="21" t="str">
        <f t="shared" si="0"/>
        <v>mi.</v>
      </c>
      <c r="H11" s="21" t="str">
        <f t="shared" si="0"/>
        <v>ju.</v>
      </c>
      <c r="I11" s="21" t="str">
        <f t="shared" si="0"/>
        <v>vi.</v>
      </c>
      <c r="J11" s="21" t="str">
        <f t="shared" si="0"/>
        <v>sá.</v>
      </c>
      <c r="K11" s="21" t="str">
        <f t="shared" si="0"/>
        <v>do.</v>
      </c>
      <c r="L11" s="21" t="str">
        <f t="shared" si="0"/>
        <v>lu.</v>
      </c>
      <c r="M11" s="21" t="str">
        <f t="shared" si="0"/>
        <v>ma.</v>
      </c>
      <c r="N11" s="21" t="str">
        <f t="shared" si="0"/>
        <v>mi.</v>
      </c>
      <c r="O11" s="21" t="str">
        <f t="shared" si="0"/>
        <v>ju.</v>
      </c>
      <c r="P11" s="21" t="str">
        <f t="shared" si="0"/>
        <v>vi.</v>
      </c>
      <c r="Q11" s="21" t="str">
        <f t="shared" si="0"/>
        <v>sá.</v>
      </c>
      <c r="R11" s="21" t="str">
        <f t="shared" si="0"/>
        <v>do.</v>
      </c>
      <c r="S11" s="21" t="str">
        <f t="shared" si="0"/>
        <v>lu.</v>
      </c>
      <c r="T11" s="21" t="str">
        <f t="shared" si="0"/>
        <v>ma.</v>
      </c>
      <c r="U11" s="21" t="str">
        <f t="shared" si="0"/>
        <v>mi.</v>
      </c>
      <c r="V11" s="21" t="str">
        <f t="shared" si="0"/>
        <v>ju.</v>
      </c>
      <c r="W11" s="21" t="str">
        <f t="shared" si="0"/>
        <v>vi.</v>
      </c>
      <c r="X11" s="21" t="str">
        <f t="shared" si="0"/>
        <v>sá.</v>
      </c>
      <c r="Y11" s="21" t="str">
        <f t="shared" si="0"/>
        <v>do.</v>
      </c>
      <c r="Z11" s="21" t="str">
        <f t="shared" si="0"/>
        <v>lu.</v>
      </c>
      <c r="AA11" s="21" t="str">
        <f t="shared" si="0"/>
        <v>ma.</v>
      </c>
      <c r="AB11" s="21" t="str">
        <f t="shared" si="0"/>
        <v>mi.</v>
      </c>
      <c r="AC11" s="21" t="str">
        <f t="shared" si="0"/>
        <v>ju.</v>
      </c>
      <c r="AD11" s="21" t="str">
        <f t="shared" si="0"/>
        <v>vi.</v>
      </c>
      <c r="AE11" s="21" t="str">
        <f t="shared" si="0"/>
        <v>sá.</v>
      </c>
      <c r="AF11" s="21" t="str">
        <f t="shared" si="0"/>
        <v>do.</v>
      </c>
      <c r="AG11" s="106" t="s">
        <v>51</v>
      </c>
    </row>
    <row r="12" spans="1:33" ht="14.5" customHeight="1" x14ac:dyDescent="0.35">
      <c r="A12" s="19">
        <f>H7</f>
        <v>2023</v>
      </c>
      <c r="B12" s="25">
        <f>C8</f>
        <v>45261</v>
      </c>
      <c r="C12" s="22">
        <f t="shared" ref="C12:AF12" si="1">IF(B12&lt;$H$8,B12+1,"")</f>
        <v>45262</v>
      </c>
      <c r="D12" s="22">
        <f t="shared" si="1"/>
        <v>45263</v>
      </c>
      <c r="E12" s="22">
        <f t="shared" si="1"/>
        <v>45264</v>
      </c>
      <c r="F12" s="22">
        <f t="shared" si="1"/>
        <v>45265</v>
      </c>
      <c r="G12" s="22">
        <f t="shared" si="1"/>
        <v>45266</v>
      </c>
      <c r="H12" s="22">
        <f t="shared" si="1"/>
        <v>45267</v>
      </c>
      <c r="I12" s="22">
        <f t="shared" si="1"/>
        <v>45268</v>
      </c>
      <c r="J12" s="22">
        <f t="shared" si="1"/>
        <v>45269</v>
      </c>
      <c r="K12" s="22">
        <f t="shared" si="1"/>
        <v>45270</v>
      </c>
      <c r="L12" s="22">
        <f t="shared" si="1"/>
        <v>45271</v>
      </c>
      <c r="M12" s="22">
        <f t="shared" si="1"/>
        <v>45272</v>
      </c>
      <c r="N12" s="22">
        <f t="shared" si="1"/>
        <v>45273</v>
      </c>
      <c r="O12" s="22">
        <f t="shared" si="1"/>
        <v>45274</v>
      </c>
      <c r="P12" s="22">
        <f t="shared" si="1"/>
        <v>45275</v>
      </c>
      <c r="Q12" s="22">
        <f t="shared" si="1"/>
        <v>45276</v>
      </c>
      <c r="R12" s="22">
        <f t="shared" si="1"/>
        <v>45277</v>
      </c>
      <c r="S12" s="22">
        <f t="shared" si="1"/>
        <v>45278</v>
      </c>
      <c r="T12" s="22">
        <f t="shared" si="1"/>
        <v>45279</v>
      </c>
      <c r="U12" s="22">
        <f t="shared" si="1"/>
        <v>45280</v>
      </c>
      <c r="V12" s="22">
        <f t="shared" si="1"/>
        <v>45281</v>
      </c>
      <c r="W12" s="22">
        <f t="shared" si="1"/>
        <v>45282</v>
      </c>
      <c r="X12" s="22">
        <f t="shared" si="1"/>
        <v>45283</v>
      </c>
      <c r="Y12" s="22">
        <f t="shared" si="1"/>
        <v>45284</v>
      </c>
      <c r="Z12" s="22">
        <f t="shared" si="1"/>
        <v>45285</v>
      </c>
      <c r="AA12" s="22">
        <f t="shared" si="1"/>
        <v>45286</v>
      </c>
      <c r="AB12" s="22">
        <f t="shared" si="1"/>
        <v>45287</v>
      </c>
      <c r="AC12" s="22">
        <f t="shared" si="1"/>
        <v>45288</v>
      </c>
      <c r="AD12" s="22">
        <f t="shared" si="1"/>
        <v>45289</v>
      </c>
      <c r="AE12" s="22">
        <f t="shared" si="1"/>
        <v>45290</v>
      </c>
      <c r="AF12" s="22">
        <f t="shared" si="1"/>
        <v>45291</v>
      </c>
      <c r="AG12" s="107"/>
    </row>
    <row r="13" spans="1:33" x14ac:dyDescent="0.35">
      <c r="A13" s="23" t="s">
        <v>15</v>
      </c>
      <c r="B13" s="12"/>
      <c r="C13" s="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6">
        <f>COUNTIF(B13:AF13,$B46)*12+COUNTIF(B13:AF13,$B47)*12</f>
        <v>0</v>
      </c>
    </row>
    <row r="14" spans="1:33" x14ac:dyDescent="0.35">
      <c r="A14" s="20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26">
        <f>COUNTIF(B14:AF14,$B$46)*12+COUNTIF(B14:AF14,$B$47)*12</f>
        <v>0</v>
      </c>
    </row>
    <row r="15" spans="1:33" x14ac:dyDescent="0.35">
      <c r="A15" s="20" t="s">
        <v>19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6">
        <f>COUNTIF(B15:AF15,$B$46)*12+COUNTIF(B15:AF15,$B$47)*12</f>
        <v>0</v>
      </c>
    </row>
    <row r="16" spans="1:33" x14ac:dyDescent="0.35">
      <c r="A16" s="20" t="s">
        <v>20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6">
        <f>COUNTIF(B16:AF16,$B$46)*12+COUNTIF(B16:AF16,$B$47)*12</f>
        <v>0</v>
      </c>
    </row>
    <row r="17" spans="1:43" x14ac:dyDescent="0.35">
      <c r="A17" s="20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6">
        <f>COUNTIF(B17:AF17,$B$46)*12+COUNTIF(B17:AF17,$B$47)*12</f>
        <v>0</v>
      </c>
    </row>
    <row r="18" spans="1:43" x14ac:dyDescent="0.35">
      <c r="A18" s="20" t="s">
        <v>22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6">
        <f>COUNTIF(B18:AF18,$B$46)*12+COUNTIF(B18:AF18,$B$47)*12</f>
        <v>0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COUNTIF(B21:AF21,$B$46)*12+COUNTIF(B21:AF21,$B$47)*12+COUNTIF(B21:AF21,$B$49)*6</f>
        <v>0</v>
      </c>
    </row>
    <row r="23" spans="1:43" ht="14.5" hidden="1" customHeight="1" x14ac:dyDescent="0.35">
      <c r="A23" s="101" t="str">
        <f>$B$7</f>
        <v>Diciembre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2">TEXT(B25,"ddd")</f>
        <v>vi.</v>
      </c>
      <c r="C24" s="21" t="str">
        <f t="shared" si="2"/>
        <v>sá.</v>
      </c>
      <c r="D24" s="21" t="str">
        <f t="shared" si="2"/>
        <v>do.</v>
      </c>
      <c r="E24" s="21" t="str">
        <f t="shared" si="2"/>
        <v>lu.</v>
      </c>
      <c r="F24" s="21" t="str">
        <f t="shared" si="2"/>
        <v>ma.</v>
      </c>
      <c r="G24" s="21" t="str">
        <f t="shared" si="2"/>
        <v>mi.</v>
      </c>
      <c r="H24" s="21" t="str">
        <f t="shared" si="2"/>
        <v>ju.</v>
      </c>
      <c r="I24" s="21" t="str">
        <f t="shared" si="2"/>
        <v>vi.</v>
      </c>
      <c r="J24" s="21" t="str">
        <f t="shared" si="2"/>
        <v>sá.</v>
      </c>
      <c r="K24" s="21" t="str">
        <f t="shared" si="2"/>
        <v>do.</v>
      </c>
      <c r="L24" s="21" t="str">
        <f t="shared" si="2"/>
        <v>lu.</v>
      </c>
      <c r="M24" s="21" t="str">
        <f t="shared" si="2"/>
        <v>ma.</v>
      </c>
      <c r="N24" s="21" t="str">
        <f t="shared" si="2"/>
        <v>mi.</v>
      </c>
      <c r="O24" s="21" t="str">
        <f t="shared" si="2"/>
        <v>ju.</v>
      </c>
      <c r="P24" s="21" t="str">
        <f t="shared" si="2"/>
        <v>vi.</v>
      </c>
      <c r="Q24" s="21" t="str">
        <f t="shared" si="2"/>
        <v>sá.</v>
      </c>
      <c r="R24" s="21" t="str">
        <f t="shared" si="2"/>
        <v>do.</v>
      </c>
      <c r="S24" s="21" t="str">
        <f t="shared" si="2"/>
        <v>lu.</v>
      </c>
      <c r="T24" s="21" t="str">
        <f t="shared" si="2"/>
        <v>ma.</v>
      </c>
      <c r="U24" s="21" t="str">
        <f t="shared" si="2"/>
        <v>mi.</v>
      </c>
      <c r="V24" s="21" t="str">
        <f t="shared" si="2"/>
        <v>ju.</v>
      </c>
      <c r="W24" s="21" t="str">
        <f t="shared" si="2"/>
        <v>vi.</v>
      </c>
      <c r="X24" s="21" t="str">
        <f t="shared" si="2"/>
        <v>sá.</v>
      </c>
      <c r="Y24" s="21" t="str">
        <f t="shared" si="2"/>
        <v>do.</v>
      </c>
      <c r="Z24" s="21" t="str">
        <f t="shared" si="2"/>
        <v>lu.</v>
      </c>
      <c r="AA24" s="21" t="str">
        <f t="shared" si="2"/>
        <v>ma.</v>
      </c>
      <c r="AB24" s="21" t="str">
        <f t="shared" si="2"/>
        <v>mi.</v>
      </c>
      <c r="AC24" s="21" t="str">
        <f t="shared" si="2"/>
        <v>ju.</v>
      </c>
      <c r="AD24" s="21" t="str">
        <f t="shared" si="2"/>
        <v>vi.</v>
      </c>
      <c r="AE24" s="21" t="str">
        <f t="shared" si="2"/>
        <v>sá.</v>
      </c>
      <c r="AF24" s="21" t="str">
        <f t="shared" si="2"/>
        <v>do.</v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45261</v>
      </c>
      <c r="C25" s="22">
        <f t="shared" ref="C25:AF25" si="3">IF(B25&lt;$H$8,B25+1,"")</f>
        <v>45262</v>
      </c>
      <c r="D25" s="22">
        <f t="shared" si="3"/>
        <v>45263</v>
      </c>
      <c r="E25" s="22">
        <f t="shared" si="3"/>
        <v>45264</v>
      </c>
      <c r="F25" s="22">
        <f t="shared" si="3"/>
        <v>45265</v>
      </c>
      <c r="G25" s="22">
        <f t="shared" si="3"/>
        <v>45266</v>
      </c>
      <c r="H25" s="22">
        <f t="shared" si="3"/>
        <v>45267</v>
      </c>
      <c r="I25" s="22">
        <f t="shared" si="3"/>
        <v>45268</v>
      </c>
      <c r="J25" s="22">
        <f t="shared" si="3"/>
        <v>45269</v>
      </c>
      <c r="K25" s="22">
        <f t="shared" si="3"/>
        <v>45270</v>
      </c>
      <c r="L25" s="22">
        <f t="shared" si="3"/>
        <v>45271</v>
      </c>
      <c r="M25" s="22">
        <f t="shared" si="3"/>
        <v>45272</v>
      </c>
      <c r="N25" s="22">
        <f t="shared" si="3"/>
        <v>45273</v>
      </c>
      <c r="O25" s="22">
        <f t="shared" si="3"/>
        <v>45274</v>
      </c>
      <c r="P25" s="22">
        <f t="shared" si="3"/>
        <v>45275</v>
      </c>
      <c r="Q25" s="22">
        <f t="shared" si="3"/>
        <v>45276</v>
      </c>
      <c r="R25" s="22">
        <f t="shared" si="3"/>
        <v>45277</v>
      </c>
      <c r="S25" s="22">
        <f t="shared" si="3"/>
        <v>45278</v>
      </c>
      <c r="T25" s="22">
        <f t="shared" si="3"/>
        <v>45279</v>
      </c>
      <c r="U25" s="22">
        <f t="shared" si="3"/>
        <v>45280</v>
      </c>
      <c r="V25" s="22">
        <f t="shared" si="3"/>
        <v>45281</v>
      </c>
      <c r="W25" s="22">
        <f t="shared" si="3"/>
        <v>45282</v>
      </c>
      <c r="X25" s="22">
        <f t="shared" si="3"/>
        <v>45283</v>
      </c>
      <c r="Y25" s="22">
        <f t="shared" si="3"/>
        <v>45284</v>
      </c>
      <c r="Z25" s="22">
        <f t="shared" si="3"/>
        <v>45285</v>
      </c>
      <c r="AA25" s="22">
        <f t="shared" si="3"/>
        <v>45286</v>
      </c>
      <c r="AB25" s="22">
        <f t="shared" si="3"/>
        <v>45287</v>
      </c>
      <c r="AC25" s="22">
        <f t="shared" si="3"/>
        <v>45288</v>
      </c>
      <c r="AD25" s="22">
        <f t="shared" si="3"/>
        <v>45289</v>
      </c>
      <c r="AE25" s="22">
        <f t="shared" si="3"/>
        <v>45290</v>
      </c>
      <c r="AF25" s="22">
        <f t="shared" si="3"/>
        <v>45291</v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4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4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4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4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4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4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4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Diciembre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5">TEXT(B37,"ddd")</f>
        <v>vi.</v>
      </c>
      <c r="C36" s="21" t="str">
        <f t="shared" si="5"/>
        <v>sá.</v>
      </c>
      <c r="D36" s="21" t="str">
        <f t="shared" si="5"/>
        <v>do.</v>
      </c>
      <c r="E36" s="21" t="str">
        <f t="shared" si="5"/>
        <v>lu.</v>
      </c>
      <c r="F36" s="21" t="str">
        <f t="shared" si="5"/>
        <v>ma.</v>
      </c>
      <c r="G36" s="21" t="str">
        <f t="shared" si="5"/>
        <v>mi.</v>
      </c>
      <c r="H36" s="21" t="str">
        <f t="shared" si="5"/>
        <v>ju.</v>
      </c>
      <c r="I36" s="21" t="str">
        <f t="shared" si="5"/>
        <v>vi.</v>
      </c>
      <c r="J36" s="21" t="str">
        <f t="shared" si="5"/>
        <v>sá.</v>
      </c>
      <c r="K36" s="21" t="str">
        <f t="shared" si="5"/>
        <v>do.</v>
      </c>
      <c r="L36" s="21" t="str">
        <f t="shared" si="5"/>
        <v>lu.</v>
      </c>
      <c r="M36" s="21" t="str">
        <f t="shared" si="5"/>
        <v>ma.</v>
      </c>
      <c r="N36" s="21" t="str">
        <f t="shared" si="5"/>
        <v>mi.</v>
      </c>
      <c r="O36" s="21" t="str">
        <f t="shared" si="5"/>
        <v>ju.</v>
      </c>
      <c r="P36" s="21" t="str">
        <f t="shared" si="5"/>
        <v>vi.</v>
      </c>
      <c r="Q36" s="21" t="str">
        <f t="shared" si="5"/>
        <v>sá.</v>
      </c>
      <c r="R36" s="21" t="str">
        <f t="shared" si="5"/>
        <v>do.</v>
      </c>
      <c r="S36" s="21" t="str">
        <f t="shared" si="5"/>
        <v>lu.</v>
      </c>
      <c r="T36" s="21" t="str">
        <f t="shared" si="5"/>
        <v>ma.</v>
      </c>
      <c r="U36" s="21" t="str">
        <f t="shared" si="5"/>
        <v>mi.</v>
      </c>
      <c r="V36" s="21" t="str">
        <f t="shared" si="5"/>
        <v>ju.</v>
      </c>
      <c r="W36" s="21" t="str">
        <f t="shared" si="5"/>
        <v>vi.</v>
      </c>
      <c r="X36" s="21" t="str">
        <f t="shared" si="5"/>
        <v>sá.</v>
      </c>
      <c r="Y36" s="21" t="str">
        <f t="shared" si="5"/>
        <v>do.</v>
      </c>
      <c r="Z36" s="21" t="str">
        <f t="shared" si="5"/>
        <v>lu.</v>
      </c>
      <c r="AA36" s="21" t="str">
        <f t="shared" si="5"/>
        <v>ma.</v>
      </c>
      <c r="AB36" s="21" t="str">
        <f t="shared" si="5"/>
        <v>mi.</v>
      </c>
      <c r="AC36" s="21" t="str">
        <f t="shared" si="5"/>
        <v>ju.</v>
      </c>
      <c r="AD36" s="21" t="str">
        <f t="shared" si="5"/>
        <v>vi.</v>
      </c>
      <c r="AE36" s="21" t="str">
        <f t="shared" si="5"/>
        <v>sá.</v>
      </c>
      <c r="AF36" s="21" t="str">
        <f t="shared" si="5"/>
        <v>do.</v>
      </c>
      <c r="AG36" s="106" t="s">
        <v>51</v>
      </c>
    </row>
    <row r="37" spans="1:43" ht="15.5" x14ac:dyDescent="0.35">
      <c r="A37" s="19">
        <f>$H$7</f>
        <v>2023</v>
      </c>
      <c r="B37" s="22">
        <f>$C$8</f>
        <v>45261</v>
      </c>
      <c r="C37" s="22">
        <f t="shared" ref="C37:AF37" si="6">IF(B37&lt;$H$8,B37+1,"")</f>
        <v>45262</v>
      </c>
      <c r="D37" s="22">
        <f t="shared" si="6"/>
        <v>45263</v>
      </c>
      <c r="E37" s="22">
        <f t="shared" si="6"/>
        <v>45264</v>
      </c>
      <c r="F37" s="22">
        <f t="shared" si="6"/>
        <v>45265</v>
      </c>
      <c r="G37" s="22">
        <f t="shared" si="6"/>
        <v>45266</v>
      </c>
      <c r="H37" s="22">
        <f t="shared" si="6"/>
        <v>45267</v>
      </c>
      <c r="I37" s="22">
        <f t="shared" si="6"/>
        <v>45268</v>
      </c>
      <c r="J37" s="22">
        <f t="shared" si="6"/>
        <v>45269</v>
      </c>
      <c r="K37" s="22">
        <f t="shared" si="6"/>
        <v>45270</v>
      </c>
      <c r="L37" s="22">
        <f t="shared" si="6"/>
        <v>45271</v>
      </c>
      <c r="M37" s="22">
        <f t="shared" si="6"/>
        <v>45272</v>
      </c>
      <c r="N37" s="22">
        <f t="shared" si="6"/>
        <v>45273</v>
      </c>
      <c r="O37" s="22">
        <f t="shared" si="6"/>
        <v>45274</v>
      </c>
      <c r="P37" s="22">
        <f t="shared" si="6"/>
        <v>45275</v>
      </c>
      <c r="Q37" s="22">
        <f t="shared" si="6"/>
        <v>45276</v>
      </c>
      <c r="R37" s="22">
        <f t="shared" si="6"/>
        <v>45277</v>
      </c>
      <c r="S37" s="22">
        <f t="shared" si="6"/>
        <v>45278</v>
      </c>
      <c r="T37" s="22">
        <f t="shared" si="6"/>
        <v>45279</v>
      </c>
      <c r="U37" s="22">
        <f t="shared" si="6"/>
        <v>45280</v>
      </c>
      <c r="V37" s="22">
        <f t="shared" si="6"/>
        <v>45281</v>
      </c>
      <c r="W37" s="22">
        <f t="shared" si="6"/>
        <v>45282</v>
      </c>
      <c r="X37" s="22">
        <f t="shared" si="6"/>
        <v>45283</v>
      </c>
      <c r="Y37" s="22">
        <f t="shared" si="6"/>
        <v>45284</v>
      </c>
      <c r="Z37" s="22">
        <f t="shared" si="6"/>
        <v>45285</v>
      </c>
      <c r="AA37" s="22">
        <f t="shared" si="6"/>
        <v>45286</v>
      </c>
      <c r="AB37" s="22">
        <f t="shared" si="6"/>
        <v>45287</v>
      </c>
      <c r="AC37" s="22">
        <f t="shared" si="6"/>
        <v>45288</v>
      </c>
      <c r="AD37" s="22">
        <f t="shared" si="6"/>
        <v>45289</v>
      </c>
      <c r="AE37" s="22">
        <f t="shared" si="6"/>
        <v>45290</v>
      </c>
      <c r="AF37" s="22">
        <f t="shared" si="6"/>
        <v>45291</v>
      </c>
      <c r="AG37" s="107"/>
    </row>
    <row r="38" spans="1:43" x14ac:dyDescent="0.35">
      <c r="A38" s="20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6">
        <f t="shared" ref="AG38:AG43" si="7">COUNTIF(B38:AF38,$B$46)*12+COUNTIF(B38:AF38,$B$47)*12</f>
        <v>0</v>
      </c>
    </row>
    <row r="39" spans="1:43" x14ac:dyDescent="0.35">
      <c r="A39" s="20" t="s">
        <v>25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6">
        <f t="shared" si="7"/>
        <v>0</v>
      </c>
    </row>
    <row r="40" spans="1:43" x14ac:dyDescent="0.35">
      <c r="A40" s="20" t="s">
        <v>26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26">
        <f t="shared" si="7"/>
        <v>0</v>
      </c>
    </row>
    <row r="41" spans="1:43" x14ac:dyDescent="0.35">
      <c r="A41" s="20" t="s">
        <v>27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26">
        <f t="shared" si="7"/>
        <v>0</v>
      </c>
    </row>
    <row r="42" spans="1:43" x14ac:dyDescent="0.35">
      <c r="A42" s="20" t="s">
        <v>74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26">
        <f t="shared" si="7"/>
        <v>0</v>
      </c>
    </row>
    <row r="43" spans="1:43" x14ac:dyDescent="0.35">
      <c r="A43" s="20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26">
        <f t="shared" si="7"/>
        <v>0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f>COUNTIF(B44:AF44,$B$46)*12+COUNTIF(B44:AF44,$B$47)*12+COUNTIF(B44:AF44,$B$49)*6</f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90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/>
      <c r="B66" s="117"/>
      <c r="C66" s="118"/>
      <c r="D66" s="119"/>
      <c r="E66" s="120"/>
      <c r="F66" s="118"/>
      <c r="G66" s="121"/>
      <c r="H66" s="122"/>
      <c r="I66" s="109"/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/>
      <c r="B67" s="117"/>
      <c r="C67" s="118"/>
      <c r="D67" s="119"/>
      <c r="E67" s="120"/>
      <c r="F67" s="118"/>
      <c r="G67" s="121"/>
      <c r="H67" s="122"/>
      <c r="I67" s="109"/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1"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15" priority="14">
      <formula>B$11="dom"</formula>
    </cfRule>
    <cfRule type="expression" dxfId="14" priority="15">
      <formula>B$11="sáb"</formula>
    </cfRule>
  </conditionalFormatting>
  <conditionalFormatting sqref="B13:AF21 B26:AF34 B38:AF45">
    <cfRule type="cellIs" dxfId="13" priority="8" operator="equal">
      <formula>$H$48</formula>
    </cfRule>
    <cfRule type="cellIs" dxfId="12" priority="9" operator="equal">
      <formula>$H$47</formula>
    </cfRule>
    <cfRule type="cellIs" dxfId="11" priority="10" operator="equal">
      <formula>$H$46</formula>
    </cfRule>
    <cfRule type="cellIs" dxfId="10" priority="11" operator="equal">
      <formula>$B$48</formula>
    </cfRule>
    <cfRule type="cellIs" dxfId="9" priority="12" operator="equal">
      <formula>$B$47</formula>
    </cfRule>
    <cfRule type="cellIs" dxfId="8" priority="13" operator="equal">
      <formula>$B$46</formula>
    </cfRule>
  </conditionalFormatting>
  <conditionalFormatting sqref="B13:AG33 B35:AG44">
    <cfRule type="cellIs" dxfId="7" priority="16" operator="equal">
      <formula>$B$49</formula>
    </cfRule>
  </conditionalFormatting>
  <conditionalFormatting sqref="H47">
    <cfRule type="cellIs" dxfId="6" priority="1" operator="equal">
      <formula>$H$47</formula>
    </cfRule>
    <cfRule type="cellIs" dxfId="5" priority="2" operator="equal">
      <formula>$H$46</formula>
    </cfRule>
    <cfRule type="cellIs" dxfId="4" priority="3" operator="equal">
      <formula>$B$48</formula>
    </cfRule>
    <cfRule type="cellIs" dxfId="3" priority="4" operator="equal">
      <formula>$B$47</formula>
    </cfRule>
    <cfRule type="cellIs" dxfId="2" priority="5" operator="equal">
      <formula>$B$46</formula>
    </cfRule>
    <cfRule type="expression" dxfId="1" priority="6">
      <formula>H$11="dom"</formula>
    </cfRule>
    <cfRule type="expression" dxfId="0" priority="7">
      <formula>H$11="sáb"</formula>
    </cfRule>
  </conditionalFormatting>
  <dataValidations count="2">
    <dataValidation type="list" allowBlank="1" showInputMessage="1" showErrorMessage="1" sqref="B7:E7" xr:uid="{832F6029-D2A2-4EB6-BC1E-10405205A303}">
      <formula1>meses</formula1>
    </dataValidation>
    <dataValidation type="list" allowBlank="1" showInputMessage="1" showErrorMessage="1" sqref="H7:I7" xr:uid="{64A12F9D-ACB5-485B-8F15-A27DE46135CC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0A-FA7D-4405-BA1C-7593A983ED20}">
  <sheetPr>
    <pageSetUpPr fitToPage="1"/>
  </sheetPr>
  <dimension ref="A2:AQ77"/>
  <sheetViews>
    <sheetView showGridLines="0" topLeftCell="A12" zoomScaleNormal="100" workbookViewId="0">
      <selection activeCell="AM34" sqref="AM34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5" max="36" width="5.7265625" style="2" customWidth="1"/>
  </cols>
  <sheetData>
    <row r="2" spans="1:36" x14ac:dyDescent="0.35">
      <c r="A2" s="113" t="s">
        <v>39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  <c r="F6" s="65"/>
      <c r="G6" s="65"/>
      <c r="H6" s="65"/>
      <c r="I6" s="65"/>
    </row>
    <row r="7" spans="1:36" x14ac:dyDescent="0.35">
      <c r="A7" s="6" t="s">
        <v>44</v>
      </c>
      <c r="B7" s="114" t="s">
        <v>45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44927</v>
      </c>
      <c r="D8" s="99"/>
      <c r="E8" s="99"/>
      <c r="F8" s="99"/>
      <c r="G8" s="9" t="s">
        <v>49</v>
      </c>
      <c r="H8" s="100">
        <f>EOMONTH(C8,0)</f>
        <v>44957</v>
      </c>
      <c r="I8" s="100"/>
      <c r="J8" s="100"/>
      <c r="K8" s="100"/>
      <c r="AI8" s="108"/>
      <c r="AJ8" s="10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Enero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do.</v>
      </c>
      <c r="C11" s="21" t="str">
        <f t="shared" si="0"/>
        <v>lu.</v>
      </c>
      <c r="D11" s="21" t="str">
        <f t="shared" si="0"/>
        <v>ma.</v>
      </c>
      <c r="E11" s="21" t="str">
        <f t="shared" si="0"/>
        <v>mi.</v>
      </c>
      <c r="F11" s="21" t="str">
        <f t="shared" si="0"/>
        <v>ju.</v>
      </c>
      <c r="G11" s="21" t="str">
        <f t="shared" si="0"/>
        <v>vi.</v>
      </c>
      <c r="H11" s="21" t="str">
        <f t="shared" si="0"/>
        <v>sá.</v>
      </c>
      <c r="I11" s="21" t="str">
        <f t="shared" si="0"/>
        <v>do.</v>
      </c>
      <c r="J11" s="21" t="str">
        <f t="shared" si="0"/>
        <v>lu.</v>
      </c>
      <c r="K11" s="21" t="str">
        <f t="shared" si="0"/>
        <v>ma.</v>
      </c>
      <c r="L11" s="21" t="str">
        <f t="shared" si="0"/>
        <v>mi.</v>
      </c>
      <c r="M11" s="21" t="str">
        <f t="shared" si="0"/>
        <v>ju.</v>
      </c>
      <c r="N11" s="21" t="str">
        <f t="shared" si="0"/>
        <v>vi.</v>
      </c>
      <c r="O11" s="21" t="str">
        <f t="shared" si="0"/>
        <v>sá.</v>
      </c>
      <c r="P11" s="21" t="str">
        <f t="shared" si="0"/>
        <v>do.</v>
      </c>
      <c r="Q11" s="21" t="str">
        <f t="shared" si="0"/>
        <v>lu.</v>
      </c>
      <c r="R11" s="21" t="str">
        <f t="shared" si="0"/>
        <v>ma.</v>
      </c>
      <c r="S11" s="21" t="str">
        <f t="shared" si="0"/>
        <v>mi.</v>
      </c>
      <c r="T11" s="21" t="str">
        <f t="shared" si="0"/>
        <v>ju.</v>
      </c>
      <c r="U11" s="21" t="str">
        <f t="shared" si="0"/>
        <v>vi.</v>
      </c>
      <c r="V11" s="21" t="str">
        <f t="shared" si="0"/>
        <v>sá.</v>
      </c>
      <c r="W11" s="21" t="str">
        <f t="shared" si="0"/>
        <v>do.</v>
      </c>
      <c r="X11" s="21" t="str">
        <f t="shared" si="0"/>
        <v>lu.</v>
      </c>
      <c r="Y11" s="21" t="str">
        <f t="shared" si="0"/>
        <v>ma.</v>
      </c>
      <c r="Z11" s="21" t="str">
        <f t="shared" si="0"/>
        <v>mi.</v>
      </c>
      <c r="AA11" s="21" t="str">
        <f t="shared" si="0"/>
        <v>ju.</v>
      </c>
      <c r="AB11" s="21" t="str">
        <f t="shared" si="0"/>
        <v>vi.</v>
      </c>
      <c r="AC11" s="21" t="str">
        <f t="shared" si="0"/>
        <v>sá.</v>
      </c>
      <c r="AD11" s="21" t="str">
        <f t="shared" si="0"/>
        <v>do.</v>
      </c>
      <c r="AE11" s="21" t="str">
        <f t="shared" si="0"/>
        <v>lu.</v>
      </c>
      <c r="AF11" s="21" t="str">
        <f t="shared" si="0"/>
        <v>ma.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44927</v>
      </c>
      <c r="C12" s="22">
        <f t="shared" ref="C12:AF12" si="1">IF(B12&lt;$H$8,B12+1,"")</f>
        <v>44928</v>
      </c>
      <c r="D12" s="22">
        <f t="shared" si="1"/>
        <v>44929</v>
      </c>
      <c r="E12" s="22">
        <f t="shared" si="1"/>
        <v>44930</v>
      </c>
      <c r="F12" s="22">
        <f t="shared" si="1"/>
        <v>44931</v>
      </c>
      <c r="G12" s="22">
        <f t="shared" si="1"/>
        <v>44932</v>
      </c>
      <c r="H12" s="22">
        <f t="shared" si="1"/>
        <v>44933</v>
      </c>
      <c r="I12" s="22">
        <f t="shared" si="1"/>
        <v>44934</v>
      </c>
      <c r="J12" s="22">
        <f t="shared" si="1"/>
        <v>44935</v>
      </c>
      <c r="K12" s="22">
        <f t="shared" si="1"/>
        <v>44936</v>
      </c>
      <c r="L12" s="22">
        <f t="shared" si="1"/>
        <v>44937</v>
      </c>
      <c r="M12" s="22">
        <f t="shared" si="1"/>
        <v>44938</v>
      </c>
      <c r="N12" s="22">
        <f t="shared" si="1"/>
        <v>44939</v>
      </c>
      <c r="O12" s="22">
        <f t="shared" si="1"/>
        <v>44940</v>
      </c>
      <c r="P12" s="22">
        <f t="shared" si="1"/>
        <v>44941</v>
      </c>
      <c r="Q12" s="22">
        <f t="shared" si="1"/>
        <v>44942</v>
      </c>
      <c r="R12" s="22">
        <f t="shared" si="1"/>
        <v>44943</v>
      </c>
      <c r="S12" s="22">
        <f t="shared" si="1"/>
        <v>44944</v>
      </c>
      <c r="T12" s="22">
        <f t="shared" si="1"/>
        <v>44945</v>
      </c>
      <c r="U12" s="22">
        <f t="shared" si="1"/>
        <v>44946</v>
      </c>
      <c r="V12" s="22">
        <f t="shared" si="1"/>
        <v>44947</v>
      </c>
      <c r="W12" s="22">
        <f t="shared" si="1"/>
        <v>44948</v>
      </c>
      <c r="X12" s="22">
        <f t="shared" si="1"/>
        <v>44949</v>
      </c>
      <c r="Y12" s="22">
        <f t="shared" si="1"/>
        <v>44950</v>
      </c>
      <c r="Z12" s="22">
        <f t="shared" si="1"/>
        <v>44951</v>
      </c>
      <c r="AA12" s="22">
        <f t="shared" si="1"/>
        <v>44952</v>
      </c>
      <c r="AB12" s="22">
        <f t="shared" si="1"/>
        <v>44953</v>
      </c>
      <c r="AC12" s="22">
        <f t="shared" si="1"/>
        <v>44954</v>
      </c>
      <c r="AD12" s="22">
        <f t="shared" si="1"/>
        <v>44955</v>
      </c>
      <c r="AE12" s="22">
        <f t="shared" si="1"/>
        <v>44956</v>
      </c>
      <c r="AF12" s="22">
        <f t="shared" si="1"/>
        <v>44957</v>
      </c>
      <c r="AG12" s="107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53</v>
      </c>
      <c r="C13" s="5"/>
      <c r="D13" s="12"/>
      <c r="E13" s="12" t="s">
        <v>54</v>
      </c>
      <c r="F13" s="12"/>
      <c r="G13" s="12" t="s">
        <v>53</v>
      </c>
      <c r="H13" s="12"/>
      <c r="I13" s="12"/>
      <c r="J13" s="12" t="s">
        <v>54</v>
      </c>
      <c r="K13" s="12"/>
      <c r="L13" s="12"/>
      <c r="M13" s="12"/>
      <c r="N13" s="12"/>
      <c r="O13" s="12"/>
      <c r="P13" s="12"/>
      <c r="Q13" s="12" t="s">
        <v>53</v>
      </c>
      <c r="R13" s="12"/>
      <c r="S13" s="12"/>
      <c r="T13" s="12" t="s">
        <v>54</v>
      </c>
      <c r="U13" s="12"/>
      <c r="V13" s="12"/>
      <c r="W13" s="12" t="s">
        <v>53</v>
      </c>
      <c r="X13" s="12"/>
      <c r="Y13" s="12"/>
      <c r="Z13" s="12" t="s">
        <v>54</v>
      </c>
      <c r="AA13" s="12"/>
      <c r="AB13" s="12"/>
      <c r="AC13" s="12" t="s">
        <v>53</v>
      </c>
      <c r="AD13" s="12"/>
      <c r="AE13" s="12"/>
      <c r="AF13" s="12"/>
      <c r="AG13" s="26">
        <f t="shared" ref="AG13:AG18" si="2">COUNTIF(B13:AF13,$B$47)*12+COUNTIF(B13:AF13,$B$48)*12</f>
        <v>108</v>
      </c>
      <c r="AI13" s="60">
        <f>COUNTIF(B13:AF13,"TT")</f>
        <v>5</v>
      </c>
      <c r="AJ13" s="32">
        <f>COUNTIF(B13:AF13,"TM")</f>
        <v>4</v>
      </c>
    </row>
    <row r="14" spans="1:36" x14ac:dyDescent="0.35">
      <c r="A14" s="20" t="s">
        <v>18</v>
      </c>
      <c r="B14" s="12" t="s">
        <v>54</v>
      </c>
      <c r="C14" s="12"/>
      <c r="D14" s="12" t="s">
        <v>54</v>
      </c>
      <c r="E14" s="12"/>
      <c r="F14" s="12"/>
      <c r="G14" s="12" t="s">
        <v>54</v>
      </c>
      <c r="H14" s="12"/>
      <c r="I14" s="12" t="s">
        <v>53</v>
      </c>
      <c r="J14" s="12"/>
      <c r="K14" s="12"/>
      <c r="L14" s="12" t="s">
        <v>54</v>
      </c>
      <c r="M14" s="12"/>
      <c r="N14" s="12" t="s">
        <v>53</v>
      </c>
      <c r="O14" s="12"/>
      <c r="P14" s="12"/>
      <c r="Q14" s="12" t="s">
        <v>54</v>
      </c>
      <c r="R14" s="12"/>
      <c r="S14" s="12"/>
      <c r="T14" s="12" t="s">
        <v>53</v>
      </c>
      <c r="U14" s="12"/>
      <c r="V14" s="12"/>
      <c r="W14" s="12" t="s">
        <v>54</v>
      </c>
      <c r="X14" s="12"/>
      <c r="Y14" s="12"/>
      <c r="Z14" s="12" t="s">
        <v>53</v>
      </c>
      <c r="AA14" s="12"/>
      <c r="AB14" s="12"/>
      <c r="AC14" s="12" t="s">
        <v>54</v>
      </c>
      <c r="AD14" s="12"/>
      <c r="AE14" s="12" t="s">
        <v>53</v>
      </c>
      <c r="AF14" s="12"/>
      <c r="AG14" s="26">
        <f t="shared" si="2"/>
        <v>144</v>
      </c>
      <c r="AI14" s="60">
        <f t="shared" ref="AI14:AI45" si="3">COUNTIF(B14:AF14,"TT")</f>
        <v>5</v>
      </c>
      <c r="AJ14" s="32">
        <f t="shared" ref="AJ14:AJ45" si="4">COUNTIF(B14:AF14,"TM")</f>
        <v>7</v>
      </c>
    </row>
    <row r="15" spans="1:36" x14ac:dyDescent="0.35">
      <c r="A15" s="20" t="s">
        <v>19</v>
      </c>
      <c r="B15" s="12"/>
      <c r="C15" s="12" t="s">
        <v>55</v>
      </c>
      <c r="D15" s="12" t="s">
        <v>55</v>
      </c>
      <c r="E15" s="12" t="s">
        <v>55</v>
      </c>
      <c r="F15" s="12" t="s">
        <v>55</v>
      </c>
      <c r="G15" s="12" t="s">
        <v>55</v>
      </c>
      <c r="H15" s="12" t="s">
        <v>55</v>
      </c>
      <c r="I15" s="12" t="s">
        <v>55</v>
      </c>
      <c r="J15" s="12" t="s">
        <v>55</v>
      </c>
      <c r="K15" s="12" t="s">
        <v>55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54</v>
      </c>
      <c r="S15" s="12"/>
      <c r="T15" s="12"/>
      <c r="U15" s="12" t="s">
        <v>53</v>
      </c>
      <c r="V15" s="12"/>
      <c r="W15" s="12"/>
      <c r="X15" s="12" t="s">
        <v>54</v>
      </c>
      <c r="Y15" s="12"/>
      <c r="Z15" s="12"/>
      <c r="AA15" s="12" t="s">
        <v>53</v>
      </c>
      <c r="AB15" s="12"/>
      <c r="AC15" s="12"/>
      <c r="AD15" s="12" t="s">
        <v>54</v>
      </c>
      <c r="AE15" s="12"/>
      <c r="AF15" s="12" t="s">
        <v>53</v>
      </c>
      <c r="AG15" s="26">
        <f t="shared" si="2"/>
        <v>72</v>
      </c>
      <c r="AI15" s="60">
        <f t="shared" si="3"/>
        <v>3</v>
      </c>
      <c r="AJ15" s="32">
        <f t="shared" si="4"/>
        <v>3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 t="s">
        <v>53</v>
      </c>
      <c r="I16" s="12"/>
      <c r="J16" s="12"/>
      <c r="K16" s="12" t="s">
        <v>54</v>
      </c>
      <c r="L16" s="12"/>
      <c r="M16" s="12" t="s">
        <v>53</v>
      </c>
      <c r="N16" s="12"/>
      <c r="O16" s="12"/>
      <c r="P16" s="12" t="s">
        <v>54</v>
      </c>
      <c r="Q16" s="12"/>
      <c r="R16" s="12" t="s">
        <v>53</v>
      </c>
      <c r="S16" s="12"/>
      <c r="T16" s="12"/>
      <c r="U16" s="12" t="s">
        <v>54</v>
      </c>
      <c r="V16" s="12"/>
      <c r="W16" s="12"/>
      <c r="X16" s="12" t="s">
        <v>53</v>
      </c>
      <c r="Y16" s="12"/>
      <c r="Z16" s="12"/>
      <c r="AA16" s="12" t="s">
        <v>54</v>
      </c>
      <c r="AB16" s="12"/>
      <c r="AC16" s="12"/>
      <c r="AD16" s="12"/>
      <c r="AE16" s="12"/>
      <c r="AF16" s="12" t="s">
        <v>54</v>
      </c>
      <c r="AG16" s="26">
        <f t="shared" si="2"/>
        <v>132</v>
      </c>
      <c r="AI16" s="60">
        <f t="shared" si="3"/>
        <v>5</v>
      </c>
      <c r="AJ16" s="32">
        <f t="shared" si="4"/>
        <v>6</v>
      </c>
    </row>
    <row r="17" spans="1:43" x14ac:dyDescent="0.35">
      <c r="A17" s="20" t="s">
        <v>37</v>
      </c>
      <c r="B17" s="12"/>
      <c r="C17" s="12" t="s">
        <v>54</v>
      </c>
      <c r="D17" s="12"/>
      <c r="E17" s="12"/>
      <c r="F17" s="12" t="s">
        <v>53</v>
      </c>
      <c r="G17" s="12"/>
      <c r="H17" s="12"/>
      <c r="I17" s="12" t="s">
        <v>54</v>
      </c>
      <c r="J17" s="12"/>
      <c r="K17" s="12" t="s">
        <v>53</v>
      </c>
      <c r="L17" s="12" t="s">
        <v>53</v>
      </c>
      <c r="M17" s="12"/>
      <c r="N17" s="12" t="s">
        <v>54</v>
      </c>
      <c r="O17" s="12" t="s">
        <v>54</v>
      </c>
      <c r="P17" s="12" t="s">
        <v>53</v>
      </c>
      <c r="Q17" s="12"/>
      <c r="R17" s="12"/>
      <c r="S17" s="12" t="s">
        <v>54</v>
      </c>
      <c r="T17" s="12"/>
      <c r="U17" s="12"/>
      <c r="V17" s="12" t="s">
        <v>53</v>
      </c>
      <c r="W17" s="12"/>
      <c r="X17" s="12"/>
      <c r="Y17" s="12" t="s">
        <v>54</v>
      </c>
      <c r="Z17" s="12"/>
      <c r="AA17" s="12"/>
      <c r="AB17" s="12" t="s">
        <v>53</v>
      </c>
      <c r="AC17" s="12"/>
      <c r="AD17" s="12"/>
      <c r="AE17" s="12" t="s">
        <v>54</v>
      </c>
      <c r="AF17" s="12"/>
      <c r="AG17" s="26">
        <f t="shared" si="2"/>
        <v>156</v>
      </c>
      <c r="AI17" s="60">
        <f t="shared" si="3"/>
        <v>6</v>
      </c>
      <c r="AJ17" s="32">
        <f t="shared" si="4"/>
        <v>7</v>
      </c>
    </row>
    <row r="18" spans="1:43" x14ac:dyDescent="0.35">
      <c r="A18" s="20" t="s">
        <v>22</v>
      </c>
      <c r="B18" s="12"/>
      <c r="C18" s="12"/>
      <c r="D18" s="12" t="s">
        <v>53</v>
      </c>
      <c r="E18" s="12" t="s">
        <v>53</v>
      </c>
      <c r="F18" s="12"/>
      <c r="G18" s="12"/>
      <c r="H18" s="12" t="s">
        <v>54</v>
      </c>
      <c r="I18" s="12"/>
      <c r="J18" s="12" t="s">
        <v>53</v>
      </c>
      <c r="K18" s="12"/>
      <c r="L18" s="12"/>
      <c r="M18" s="12" t="s">
        <v>54</v>
      </c>
      <c r="N18" s="12"/>
      <c r="O18" s="12" t="s">
        <v>53</v>
      </c>
      <c r="P18" s="12"/>
      <c r="Q18" s="12"/>
      <c r="R18" s="12"/>
      <c r="S18" s="12" t="s">
        <v>53</v>
      </c>
      <c r="T18" s="12"/>
      <c r="U18" s="12"/>
      <c r="V18" s="12" t="s">
        <v>54</v>
      </c>
      <c r="W18" s="12"/>
      <c r="X18" s="12"/>
      <c r="Y18" s="12" t="s">
        <v>53</v>
      </c>
      <c r="Z18" s="12"/>
      <c r="AA18" s="12"/>
      <c r="AB18" s="12" t="s">
        <v>54</v>
      </c>
      <c r="AC18" s="12"/>
      <c r="AD18" s="12" t="s">
        <v>53</v>
      </c>
      <c r="AE18" s="12"/>
      <c r="AF18" s="12"/>
      <c r="AG18" s="26">
        <f t="shared" si="2"/>
        <v>132</v>
      </c>
      <c r="AI18" s="60">
        <f t="shared" si="3"/>
        <v>7</v>
      </c>
      <c r="AJ18" s="32">
        <f t="shared" si="4"/>
        <v>4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  <c r="AI19" s="60">
        <f t="shared" si="3"/>
        <v>0</v>
      </c>
      <c r="AJ19" s="32">
        <f t="shared" si="4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  <c r="AI20" s="60">
        <f t="shared" si="3"/>
        <v>0</v>
      </c>
      <c r="AJ20" s="32">
        <f t="shared" si="4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COUNTIF(B21:AF21,$B$47)*12+COUNTIF(B21:AF21,$B$48)*12+COUNTIF(B21:AF21,$B$50)*6</f>
        <v>0</v>
      </c>
      <c r="AI21" s="60">
        <f t="shared" si="3"/>
        <v>0</v>
      </c>
      <c r="AJ21" s="32">
        <f t="shared" si="4"/>
        <v>0</v>
      </c>
    </row>
    <row r="22" spans="1:43" x14ac:dyDescent="0.35">
      <c r="Q22" s="36" t="s">
        <v>56</v>
      </c>
      <c r="AJ22" s="35"/>
    </row>
    <row r="23" spans="1:43" ht="14.5" hidden="1" customHeight="1" x14ac:dyDescent="0.35">
      <c r="A23" s="101" t="str">
        <f>$B$7</f>
        <v>Enero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  <c r="AJ23" s="35"/>
    </row>
    <row r="24" spans="1:43" ht="14.5" hidden="1" customHeight="1" x14ac:dyDescent="0.35">
      <c r="A24" s="102"/>
      <c r="B24" s="21" t="str">
        <f t="shared" ref="B24:AF24" si="5">TEXT(B25,"ddd")</f>
        <v>do.</v>
      </c>
      <c r="C24" s="21" t="str">
        <f t="shared" si="5"/>
        <v>lu.</v>
      </c>
      <c r="D24" s="21" t="str">
        <f t="shared" si="5"/>
        <v>ma.</v>
      </c>
      <c r="E24" s="21" t="str">
        <f t="shared" si="5"/>
        <v>mi.</v>
      </c>
      <c r="F24" s="21" t="str">
        <f t="shared" si="5"/>
        <v>ju.</v>
      </c>
      <c r="G24" s="21" t="str">
        <f t="shared" si="5"/>
        <v>vi.</v>
      </c>
      <c r="H24" s="21" t="str">
        <f t="shared" si="5"/>
        <v>sá.</v>
      </c>
      <c r="I24" s="21" t="str">
        <f t="shared" si="5"/>
        <v>do.</v>
      </c>
      <c r="J24" s="21" t="str">
        <f t="shared" si="5"/>
        <v>lu.</v>
      </c>
      <c r="K24" s="21" t="str">
        <f t="shared" si="5"/>
        <v>ma.</v>
      </c>
      <c r="L24" s="21" t="str">
        <f t="shared" si="5"/>
        <v>mi.</v>
      </c>
      <c r="M24" s="21" t="str">
        <f t="shared" si="5"/>
        <v>ju.</v>
      </c>
      <c r="N24" s="21" t="str">
        <f t="shared" si="5"/>
        <v>vi.</v>
      </c>
      <c r="O24" s="21" t="str">
        <f t="shared" si="5"/>
        <v>sá.</v>
      </c>
      <c r="P24" s="21" t="str">
        <f t="shared" si="5"/>
        <v>do.</v>
      </c>
      <c r="Q24" s="21" t="str">
        <f t="shared" si="5"/>
        <v>lu.</v>
      </c>
      <c r="R24" s="21" t="str">
        <f t="shared" si="5"/>
        <v>ma.</v>
      </c>
      <c r="S24" s="21" t="str">
        <f t="shared" si="5"/>
        <v>mi.</v>
      </c>
      <c r="T24" s="21" t="str">
        <f t="shared" si="5"/>
        <v>ju.</v>
      </c>
      <c r="U24" s="21" t="str">
        <f t="shared" si="5"/>
        <v>vi.</v>
      </c>
      <c r="V24" s="21" t="str">
        <f t="shared" si="5"/>
        <v>sá.</v>
      </c>
      <c r="W24" s="21" t="str">
        <f t="shared" si="5"/>
        <v>do.</v>
      </c>
      <c r="X24" s="21" t="str">
        <f t="shared" si="5"/>
        <v>lu.</v>
      </c>
      <c r="Y24" s="21" t="str">
        <f t="shared" si="5"/>
        <v>ma.</v>
      </c>
      <c r="Z24" s="21" t="str">
        <f t="shared" si="5"/>
        <v>mi.</v>
      </c>
      <c r="AA24" s="21" t="str">
        <f t="shared" si="5"/>
        <v>ju.</v>
      </c>
      <c r="AB24" s="21" t="str">
        <f t="shared" si="5"/>
        <v>vi.</v>
      </c>
      <c r="AC24" s="21" t="str">
        <f t="shared" si="5"/>
        <v>sá.</v>
      </c>
      <c r="AD24" s="21" t="str">
        <f t="shared" si="5"/>
        <v>do.</v>
      </c>
      <c r="AE24" s="21" t="str">
        <f t="shared" si="5"/>
        <v>lu.</v>
      </c>
      <c r="AF24" s="21" t="str">
        <f t="shared" si="5"/>
        <v>ma.</v>
      </c>
      <c r="AG24" s="106" t="s">
        <v>51</v>
      </c>
      <c r="AJ24" s="35"/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44927</v>
      </c>
      <c r="C25" s="22">
        <f t="shared" ref="C25:AF25" si="6">IF(B25&lt;$H$8,B25+1,"")</f>
        <v>44928</v>
      </c>
      <c r="D25" s="22">
        <f t="shared" si="6"/>
        <v>44929</v>
      </c>
      <c r="E25" s="22">
        <f t="shared" si="6"/>
        <v>44930</v>
      </c>
      <c r="F25" s="22">
        <f t="shared" si="6"/>
        <v>44931</v>
      </c>
      <c r="G25" s="22">
        <f t="shared" si="6"/>
        <v>44932</v>
      </c>
      <c r="H25" s="22">
        <f t="shared" si="6"/>
        <v>44933</v>
      </c>
      <c r="I25" s="22">
        <f t="shared" si="6"/>
        <v>44934</v>
      </c>
      <c r="J25" s="22">
        <f t="shared" si="6"/>
        <v>44935</v>
      </c>
      <c r="K25" s="22">
        <f t="shared" si="6"/>
        <v>44936</v>
      </c>
      <c r="L25" s="22">
        <f t="shared" si="6"/>
        <v>44937</v>
      </c>
      <c r="M25" s="22">
        <f t="shared" si="6"/>
        <v>44938</v>
      </c>
      <c r="N25" s="22">
        <f t="shared" si="6"/>
        <v>44939</v>
      </c>
      <c r="O25" s="22">
        <f t="shared" si="6"/>
        <v>44940</v>
      </c>
      <c r="P25" s="22">
        <f t="shared" si="6"/>
        <v>44941</v>
      </c>
      <c r="Q25" s="22">
        <f t="shared" si="6"/>
        <v>44942</v>
      </c>
      <c r="R25" s="22">
        <f t="shared" si="6"/>
        <v>44943</v>
      </c>
      <c r="S25" s="22">
        <f t="shared" si="6"/>
        <v>44944</v>
      </c>
      <c r="T25" s="22">
        <f t="shared" si="6"/>
        <v>44945</v>
      </c>
      <c r="U25" s="22">
        <f t="shared" si="6"/>
        <v>44946</v>
      </c>
      <c r="V25" s="22">
        <f t="shared" si="6"/>
        <v>44947</v>
      </c>
      <c r="W25" s="22">
        <f t="shared" si="6"/>
        <v>44948</v>
      </c>
      <c r="X25" s="22">
        <f t="shared" si="6"/>
        <v>44949</v>
      </c>
      <c r="Y25" s="22">
        <f t="shared" si="6"/>
        <v>44950</v>
      </c>
      <c r="Z25" s="22">
        <f t="shared" si="6"/>
        <v>44951</v>
      </c>
      <c r="AA25" s="22">
        <f t="shared" si="6"/>
        <v>44952</v>
      </c>
      <c r="AB25" s="22">
        <f t="shared" si="6"/>
        <v>44953</v>
      </c>
      <c r="AC25" s="22">
        <f t="shared" si="6"/>
        <v>44954</v>
      </c>
      <c r="AD25" s="22">
        <f t="shared" si="6"/>
        <v>44955</v>
      </c>
      <c r="AE25" s="22">
        <f t="shared" si="6"/>
        <v>44956</v>
      </c>
      <c r="AF25" s="22">
        <f t="shared" si="6"/>
        <v>44957</v>
      </c>
      <c r="AG25" s="107"/>
      <c r="AJ25" s="35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7">COUNTIF(B26:AF26,$B$47)*12+COUNTIF(B26:AF26,$B$48)*12</f>
        <v>84</v>
      </c>
      <c r="AJ26" s="35"/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7"/>
        <v>84</v>
      </c>
      <c r="AJ27" s="35"/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7"/>
        <v>144</v>
      </c>
      <c r="AJ28" s="35"/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7"/>
        <v>108</v>
      </c>
      <c r="AJ29" s="35"/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7"/>
        <v>132</v>
      </c>
      <c r="AJ30" s="35"/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7"/>
        <v>120</v>
      </c>
      <c r="AJ31" s="35"/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7"/>
        <v>72</v>
      </c>
      <c r="AJ32" s="35"/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COUNTIF(B33:AF33,$B$47)*12+COUNTIF(B33:AF33,$B$48)*12+COUNTIF(B33:AF33,$B$50)*6</f>
        <v>0</v>
      </c>
      <c r="AJ33" s="35"/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J34" s="35"/>
    </row>
    <row r="35" spans="1:43" ht="15" customHeight="1" x14ac:dyDescent="0.35">
      <c r="A35" s="101" t="str">
        <f>$B$7</f>
        <v>Enero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  <c r="AJ35" s="35"/>
    </row>
    <row r="36" spans="1:43" ht="15" customHeight="1" x14ac:dyDescent="0.35">
      <c r="A36" s="102"/>
      <c r="B36" s="21" t="str">
        <f t="shared" ref="B36:AF36" si="8">TEXT(B37,"ddd")</f>
        <v>do.</v>
      </c>
      <c r="C36" s="21" t="str">
        <f t="shared" si="8"/>
        <v>lu.</v>
      </c>
      <c r="D36" s="21" t="str">
        <f t="shared" si="8"/>
        <v>ma.</v>
      </c>
      <c r="E36" s="21" t="str">
        <f t="shared" si="8"/>
        <v>mi.</v>
      </c>
      <c r="F36" s="21" t="str">
        <f t="shared" si="8"/>
        <v>ju.</v>
      </c>
      <c r="G36" s="21" t="str">
        <f t="shared" si="8"/>
        <v>vi.</v>
      </c>
      <c r="H36" s="21" t="str">
        <f t="shared" si="8"/>
        <v>sá.</v>
      </c>
      <c r="I36" s="21" t="str">
        <f t="shared" si="8"/>
        <v>do.</v>
      </c>
      <c r="J36" s="21" t="str">
        <f t="shared" si="8"/>
        <v>lu.</v>
      </c>
      <c r="K36" s="21" t="str">
        <f t="shared" si="8"/>
        <v>ma.</v>
      </c>
      <c r="L36" s="21" t="str">
        <f t="shared" si="8"/>
        <v>mi.</v>
      </c>
      <c r="M36" s="21" t="str">
        <f t="shared" si="8"/>
        <v>ju.</v>
      </c>
      <c r="N36" s="21" t="str">
        <f t="shared" si="8"/>
        <v>vi.</v>
      </c>
      <c r="O36" s="21" t="str">
        <f t="shared" si="8"/>
        <v>sá.</v>
      </c>
      <c r="P36" s="21" t="str">
        <f t="shared" si="8"/>
        <v>do.</v>
      </c>
      <c r="Q36" s="21" t="str">
        <f t="shared" si="8"/>
        <v>lu.</v>
      </c>
      <c r="R36" s="21" t="str">
        <f t="shared" si="8"/>
        <v>ma.</v>
      </c>
      <c r="S36" s="21" t="str">
        <f t="shared" si="8"/>
        <v>mi.</v>
      </c>
      <c r="T36" s="21" t="str">
        <f t="shared" si="8"/>
        <v>ju.</v>
      </c>
      <c r="U36" s="21" t="str">
        <f t="shared" si="8"/>
        <v>vi.</v>
      </c>
      <c r="V36" s="21" t="str">
        <f t="shared" si="8"/>
        <v>sá.</v>
      </c>
      <c r="W36" s="21" t="str">
        <f t="shared" si="8"/>
        <v>do.</v>
      </c>
      <c r="X36" s="21" t="str">
        <f t="shared" si="8"/>
        <v>lu.</v>
      </c>
      <c r="Y36" s="21" t="str">
        <f t="shared" si="8"/>
        <v>ma.</v>
      </c>
      <c r="Z36" s="21" t="str">
        <f t="shared" si="8"/>
        <v>mi.</v>
      </c>
      <c r="AA36" s="21" t="str">
        <f t="shared" si="8"/>
        <v>ju.</v>
      </c>
      <c r="AB36" s="21" t="str">
        <f t="shared" si="8"/>
        <v>vi.</v>
      </c>
      <c r="AC36" s="21" t="str">
        <f t="shared" si="8"/>
        <v>sá.</v>
      </c>
      <c r="AD36" s="21" t="str">
        <f t="shared" si="8"/>
        <v>do.</v>
      </c>
      <c r="AE36" s="21" t="str">
        <f t="shared" si="8"/>
        <v>lu.</v>
      </c>
      <c r="AF36" s="21" t="str">
        <f t="shared" si="8"/>
        <v>ma.</v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44927</v>
      </c>
      <c r="C37" s="22">
        <f t="shared" ref="C37:AF37" si="9">IF(B37&lt;$H$8,B37+1,"")</f>
        <v>44928</v>
      </c>
      <c r="D37" s="22">
        <f t="shared" si="9"/>
        <v>44929</v>
      </c>
      <c r="E37" s="22">
        <f t="shared" si="9"/>
        <v>44930</v>
      </c>
      <c r="F37" s="22">
        <f t="shared" si="9"/>
        <v>44931</v>
      </c>
      <c r="G37" s="22">
        <f t="shared" si="9"/>
        <v>44932</v>
      </c>
      <c r="H37" s="22">
        <f t="shared" si="9"/>
        <v>44933</v>
      </c>
      <c r="I37" s="22">
        <f t="shared" si="9"/>
        <v>44934</v>
      </c>
      <c r="J37" s="22">
        <f t="shared" si="9"/>
        <v>44935</v>
      </c>
      <c r="K37" s="22">
        <f t="shared" si="9"/>
        <v>44936</v>
      </c>
      <c r="L37" s="22">
        <f t="shared" si="9"/>
        <v>44937</v>
      </c>
      <c r="M37" s="22">
        <f t="shared" si="9"/>
        <v>44938</v>
      </c>
      <c r="N37" s="22">
        <f t="shared" si="9"/>
        <v>44939</v>
      </c>
      <c r="O37" s="22">
        <f t="shared" si="9"/>
        <v>44940</v>
      </c>
      <c r="P37" s="22">
        <f t="shared" si="9"/>
        <v>44941</v>
      </c>
      <c r="Q37" s="22">
        <f t="shared" si="9"/>
        <v>44942</v>
      </c>
      <c r="R37" s="22">
        <f t="shared" si="9"/>
        <v>44943</v>
      </c>
      <c r="S37" s="22">
        <f t="shared" si="9"/>
        <v>44944</v>
      </c>
      <c r="T37" s="22">
        <f t="shared" si="9"/>
        <v>44945</v>
      </c>
      <c r="U37" s="22">
        <f t="shared" si="9"/>
        <v>44946</v>
      </c>
      <c r="V37" s="22">
        <f t="shared" si="9"/>
        <v>44947</v>
      </c>
      <c r="W37" s="22">
        <f t="shared" si="9"/>
        <v>44948</v>
      </c>
      <c r="X37" s="22">
        <f t="shared" si="9"/>
        <v>44949</v>
      </c>
      <c r="Y37" s="22">
        <f t="shared" si="9"/>
        <v>44950</v>
      </c>
      <c r="Z37" s="22">
        <f t="shared" si="9"/>
        <v>44951</v>
      </c>
      <c r="AA37" s="22">
        <f t="shared" si="9"/>
        <v>44952</v>
      </c>
      <c r="AB37" s="22">
        <f t="shared" si="9"/>
        <v>44953</v>
      </c>
      <c r="AC37" s="22">
        <f t="shared" si="9"/>
        <v>44954</v>
      </c>
      <c r="AD37" s="22">
        <f t="shared" si="9"/>
        <v>44955</v>
      </c>
      <c r="AE37" s="22">
        <f t="shared" si="9"/>
        <v>44956</v>
      </c>
      <c r="AF37" s="22">
        <f t="shared" si="9"/>
        <v>44957</v>
      </c>
      <c r="AG37" s="107"/>
      <c r="AI37" s="61" t="s">
        <v>53</v>
      </c>
      <c r="AJ37" s="62" t="s">
        <v>54</v>
      </c>
    </row>
    <row r="38" spans="1:43" x14ac:dyDescent="0.35">
      <c r="A38" s="20" t="s">
        <v>24</v>
      </c>
      <c r="B38" s="12" t="s">
        <v>55</v>
      </c>
      <c r="C38" s="12" t="s">
        <v>55</v>
      </c>
      <c r="D38" s="12" t="s">
        <v>55</v>
      </c>
      <c r="E38" s="12" t="s">
        <v>55</v>
      </c>
      <c r="F38" s="12" t="s">
        <v>55</v>
      </c>
      <c r="G38" s="12" t="s">
        <v>53</v>
      </c>
      <c r="H38" s="12"/>
      <c r="I38" s="12"/>
      <c r="J38" s="12"/>
      <c r="K38" s="12" t="s">
        <v>54</v>
      </c>
      <c r="L38" s="12"/>
      <c r="M38" s="12" t="s">
        <v>53</v>
      </c>
      <c r="N38" s="12"/>
      <c r="O38" s="12" t="s">
        <v>54</v>
      </c>
      <c r="P38" s="12" t="s">
        <v>54</v>
      </c>
      <c r="Q38" s="12" t="s">
        <v>53</v>
      </c>
      <c r="R38" s="12"/>
      <c r="S38" s="12" t="s">
        <v>53</v>
      </c>
      <c r="T38" s="12"/>
      <c r="U38" s="12"/>
      <c r="V38" s="12" t="s">
        <v>54</v>
      </c>
      <c r="W38" s="12"/>
      <c r="X38" s="12"/>
      <c r="Y38" s="12" t="s">
        <v>53</v>
      </c>
      <c r="Z38" s="12"/>
      <c r="AA38" s="12" t="s">
        <v>54</v>
      </c>
      <c r="AB38" s="12"/>
      <c r="AC38" s="12" t="s">
        <v>53</v>
      </c>
      <c r="AD38" s="12"/>
      <c r="AE38" s="12"/>
      <c r="AF38" s="12"/>
      <c r="AG38" s="26">
        <f t="shared" ref="AG38:AG39" si="10">COUNTIF(B38:AF38,$B$47)*12+COUNTIF(B38:AF38,$B$48)*12</f>
        <v>132</v>
      </c>
      <c r="AI38" s="60">
        <f t="shared" si="3"/>
        <v>6</v>
      </c>
      <c r="AJ38" s="32">
        <f t="shared" si="4"/>
        <v>5</v>
      </c>
    </row>
    <row r="39" spans="1:43" x14ac:dyDescent="0.35">
      <c r="A39" s="20" t="s">
        <v>25</v>
      </c>
      <c r="B39" s="12"/>
      <c r="C39" s="12" t="s">
        <v>53</v>
      </c>
      <c r="D39" s="12"/>
      <c r="E39" s="12"/>
      <c r="F39" s="12" t="s">
        <v>54</v>
      </c>
      <c r="G39" s="12"/>
      <c r="H39" s="12"/>
      <c r="I39" s="12" t="s">
        <v>53</v>
      </c>
      <c r="J39" s="12"/>
      <c r="K39" s="12"/>
      <c r="L39" s="12" t="s">
        <v>54</v>
      </c>
      <c r="M39" s="12"/>
      <c r="N39" s="12"/>
      <c r="O39" s="12" t="s">
        <v>53</v>
      </c>
      <c r="P39" s="12"/>
      <c r="Q39" s="12"/>
      <c r="R39" s="12" t="s">
        <v>54</v>
      </c>
      <c r="S39" s="12"/>
      <c r="T39" s="12"/>
      <c r="U39" s="12" t="s">
        <v>53</v>
      </c>
      <c r="V39" s="12"/>
      <c r="W39" s="12"/>
      <c r="X39" s="12" t="s">
        <v>54</v>
      </c>
      <c r="Y39" s="12"/>
      <c r="Z39" s="12" t="s">
        <v>53</v>
      </c>
      <c r="AA39" s="12"/>
      <c r="AB39" s="12" t="s">
        <v>54</v>
      </c>
      <c r="AC39" s="12"/>
      <c r="AD39" s="12"/>
      <c r="AE39" s="12" t="s">
        <v>53</v>
      </c>
      <c r="AF39" s="12"/>
      <c r="AG39" s="26">
        <f t="shared" si="10"/>
        <v>132</v>
      </c>
      <c r="AI39" s="60">
        <f t="shared" si="3"/>
        <v>6</v>
      </c>
      <c r="AJ39" s="32">
        <f t="shared" si="4"/>
        <v>5</v>
      </c>
    </row>
    <row r="40" spans="1:43" x14ac:dyDescent="0.35">
      <c r="A40" s="20" t="s">
        <v>26</v>
      </c>
      <c r="B40" s="12"/>
      <c r="C40" s="12"/>
      <c r="D40" s="12" t="s">
        <v>54</v>
      </c>
      <c r="E40" s="12"/>
      <c r="F40" s="12"/>
      <c r="G40" s="12"/>
      <c r="H40" s="12" t="s">
        <v>53</v>
      </c>
      <c r="I40" s="12"/>
      <c r="J40" s="12" t="s">
        <v>54</v>
      </c>
      <c r="K40" s="12"/>
      <c r="L40" s="12"/>
      <c r="M40" s="12"/>
      <c r="N40" s="12" t="s">
        <v>54</v>
      </c>
      <c r="O40" s="12"/>
      <c r="P40" s="12"/>
      <c r="Q40" s="12" t="s">
        <v>54</v>
      </c>
      <c r="R40" s="12"/>
      <c r="S40" s="12"/>
      <c r="T40" s="12" t="s">
        <v>53</v>
      </c>
      <c r="U40" s="12"/>
      <c r="V40" s="12"/>
      <c r="W40" s="12" t="s">
        <v>54</v>
      </c>
      <c r="X40" s="12"/>
      <c r="Y40" s="12"/>
      <c r="Z40" s="12" t="s">
        <v>71</v>
      </c>
      <c r="AA40" s="12" t="s">
        <v>71</v>
      </c>
      <c r="AB40" s="12" t="s">
        <v>71</v>
      </c>
      <c r="AC40" s="12"/>
      <c r="AD40" s="12" t="s">
        <v>53</v>
      </c>
      <c r="AE40" s="12"/>
      <c r="AF40" s="12" t="s">
        <v>54</v>
      </c>
      <c r="AG40" s="26">
        <f>COUNTIF(B40:AF40,$B$47)*12+COUNTIF(B40:AF40,$B$48)*12</f>
        <v>108</v>
      </c>
      <c r="AI40" s="60">
        <f t="shared" si="3"/>
        <v>3</v>
      </c>
      <c r="AJ40" s="32">
        <f t="shared" si="4"/>
        <v>6</v>
      </c>
    </row>
    <row r="41" spans="1:43" x14ac:dyDescent="0.35">
      <c r="A41" s="20" t="s">
        <v>27</v>
      </c>
      <c r="B41" s="12" t="s">
        <v>53</v>
      </c>
      <c r="C41" s="12"/>
      <c r="D41" s="12"/>
      <c r="E41" s="12" t="s">
        <v>54</v>
      </c>
      <c r="F41" s="12"/>
      <c r="G41" s="12" t="s">
        <v>55</v>
      </c>
      <c r="H41" s="12" t="s">
        <v>55</v>
      </c>
      <c r="I41" s="12" t="s">
        <v>55</v>
      </c>
      <c r="J41" s="12" t="s">
        <v>55</v>
      </c>
      <c r="K41" s="12" t="s">
        <v>55</v>
      </c>
      <c r="L41" s="12" t="s">
        <v>55</v>
      </c>
      <c r="M41" s="12" t="s">
        <v>55</v>
      </c>
      <c r="N41" s="12" t="s">
        <v>55</v>
      </c>
      <c r="O41" s="12"/>
      <c r="P41" s="12"/>
      <c r="Q41" s="12"/>
      <c r="R41" s="12" t="s">
        <v>53</v>
      </c>
      <c r="S41" s="12"/>
      <c r="T41" s="12"/>
      <c r="U41" s="12" t="s">
        <v>54</v>
      </c>
      <c r="V41" s="12"/>
      <c r="W41" s="12"/>
      <c r="X41" s="12" t="s">
        <v>53</v>
      </c>
      <c r="Y41" s="12"/>
      <c r="Z41" s="12" t="s">
        <v>71</v>
      </c>
      <c r="AA41" s="12" t="s">
        <v>71</v>
      </c>
      <c r="AB41" s="12" t="s">
        <v>71</v>
      </c>
      <c r="AC41" s="12"/>
      <c r="AD41" s="12" t="s">
        <v>54</v>
      </c>
      <c r="AE41" s="12"/>
      <c r="AF41" s="12"/>
      <c r="AG41" s="26">
        <f>COUNTIF(B41:AF41,$B$47)*12+COUNTIF(B41:AF41,$B$48)*12</f>
        <v>72</v>
      </c>
      <c r="AI41" s="60">
        <f t="shared" si="3"/>
        <v>3</v>
      </c>
      <c r="AJ41" s="32">
        <f t="shared" si="4"/>
        <v>3</v>
      </c>
    </row>
    <row r="42" spans="1:43" x14ac:dyDescent="0.35">
      <c r="A42" s="20" t="s">
        <v>28</v>
      </c>
      <c r="B42" s="12" t="s">
        <v>54</v>
      </c>
      <c r="C42" s="12"/>
      <c r="D42" s="12"/>
      <c r="E42" s="12" t="s">
        <v>53</v>
      </c>
      <c r="F42" s="12"/>
      <c r="G42" s="12"/>
      <c r="H42" s="12" t="s">
        <v>54</v>
      </c>
      <c r="I42" s="12"/>
      <c r="J42" s="12"/>
      <c r="K42" s="12" t="s">
        <v>53</v>
      </c>
      <c r="L42" s="12"/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  <c r="R42" s="12" t="s">
        <v>55</v>
      </c>
      <c r="S42" s="12" t="s">
        <v>55</v>
      </c>
      <c r="T42" s="12" t="s">
        <v>55</v>
      </c>
      <c r="U42" s="12" t="s">
        <v>55</v>
      </c>
      <c r="V42" s="12" t="s">
        <v>55</v>
      </c>
      <c r="W42" s="12" t="s">
        <v>55</v>
      </c>
      <c r="X42" s="12" t="s">
        <v>55</v>
      </c>
      <c r="Y42" s="12" t="s">
        <v>55</v>
      </c>
      <c r="Z42" s="12" t="s">
        <v>55</v>
      </c>
      <c r="AA42" s="12" t="s">
        <v>55</v>
      </c>
      <c r="AB42" s="12" t="s">
        <v>55</v>
      </c>
      <c r="AC42" s="12" t="s">
        <v>55</v>
      </c>
      <c r="AD42" s="12" t="s">
        <v>55</v>
      </c>
      <c r="AE42" s="12" t="s">
        <v>55</v>
      </c>
      <c r="AF42" s="12" t="s">
        <v>55</v>
      </c>
      <c r="AG42" s="26">
        <f>COUNTIF(B42:AF42,$B$47)*12+COUNTIF(B42:AF42,$B$48)*12</f>
        <v>48</v>
      </c>
      <c r="AI42" s="60">
        <f t="shared" si="3"/>
        <v>2</v>
      </c>
      <c r="AJ42" s="32">
        <f t="shared" si="4"/>
        <v>2</v>
      </c>
    </row>
    <row r="43" spans="1:43" x14ac:dyDescent="0.35">
      <c r="A43" s="20" t="s">
        <v>74</v>
      </c>
      <c r="B43" s="12"/>
      <c r="C43" s="12"/>
      <c r="D43" s="12" t="s">
        <v>53</v>
      </c>
      <c r="E43" s="12"/>
      <c r="F43" s="12"/>
      <c r="G43" s="12" t="s">
        <v>54</v>
      </c>
      <c r="H43" s="12"/>
      <c r="I43" s="12"/>
      <c r="J43" s="12" t="s">
        <v>53</v>
      </c>
      <c r="K43" s="12"/>
      <c r="L43" s="12"/>
      <c r="M43" s="12" t="s">
        <v>54</v>
      </c>
      <c r="N43" s="12"/>
      <c r="O43" s="12"/>
      <c r="P43" s="12" t="s">
        <v>53</v>
      </c>
      <c r="Q43" s="12"/>
      <c r="R43" s="12"/>
      <c r="S43" s="12" t="s">
        <v>54</v>
      </c>
      <c r="T43" s="12"/>
      <c r="U43" s="12"/>
      <c r="V43" s="12" t="s">
        <v>53</v>
      </c>
      <c r="W43" s="12"/>
      <c r="X43" s="12"/>
      <c r="Y43" s="12" t="s">
        <v>54</v>
      </c>
      <c r="Z43" s="12"/>
      <c r="AA43" s="12" t="s">
        <v>53</v>
      </c>
      <c r="AB43" s="12"/>
      <c r="AC43" s="12" t="s">
        <v>54</v>
      </c>
      <c r="AD43" s="12"/>
      <c r="AE43" s="12"/>
      <c r="AF43" s="12" t="s">
        <v>53</v>
      </c>
      <c r="AG43" s="26">
        <f>COUNTIF(B43:AF43,$B$47)*12+COUNTIF(B43:AF43,$B$48)*12</f>
        <v>132</v>
      </c>
      <c r="AI43" s="60">
        <f t="shared" si="3"/>
        <v>6</v>
      </c>
      <c r="AJ43" s="32">
        <f t="shared" si="4"/>
        <v>5</v>
      </c>
    </row>
    <row r="44" spans="1:43" x14ac:dyDescent="0.35">
      <c r="A44" s="20" t="s">
        <v>17</v>
      </c>
      <c r="B44" s="12"/>
      <c r="C44" s="12" t="s">
        <v>54</v>
      </c>
      <c r="D44" s="12"/>
      <c r="E44" s="12"/>
      <c r="F44" s="12" t="s">
        <v>53</v>
      </c>
      <c r="G44" s="12"/>
      <c r="H44" s="12"/>
      <c r="I44" s="12" t="s">
        <v>54</v>
      </c>
      <c r="J44" s="12"/>
      <c r="K44" s="12"/>
      <c r="L44" s="12" t="s">
        <v>53</v>
      </c>
      <c r="M44" s="12"/>
      <c r="N44" s="12" t="s">
        <v>53</v>
      </c>
      <c r="O44" s="12"/>
      <c r="P44" s="12"/>
      <c r="Q44" s="12"/>
      <c r="R44" s="12"/>
      <c r="S44" s="12"/>
      <c r="T44" s="12" t="s">
        <v>54</v>
      </c>
      <c r="U44" s="12"/>
      <c r="V44" s="12"/>
      <c r="W44" s="12" t="s">
        <v>53</v>
      </c>
      <c r="X44" s="12"/>
      <c r="Y44" s="12"/>
      <c r="Z44" s="12" t="s">
        <v>54</v>
      </c>
      <c r="AA44" s="12"/>
      <c r="AB44" s="12" t="s">
        <v>53</v>
      </c>
      <c r="AC44" s="12"/>
      <c r="AD44" s="12"/>
      <c r="AE44" s="12" t="s">
        <v>54</v>
      </c>
      <c r="AF44" s="12"/>
      <c r="AG44" s="26">
        <f>COUNTIF(B44:AF44,$B$47)*12+COUNTIF(B44:AF44,$B$48)*12</f>
        <v>120</v>
      </c>
      <c r="AI44" s="60">
        <f t="shared" si="3"/>
        <v>5</v>
      </c>
      <c r="AJ44" s="32">
        <f t="shared" si="4"/>
        <v>5</v>
      </c>
    </row>
    <row r="45" spans="1:43" x14ac:dyDescent="0.35">
      <c r="A45" s="20" t="s">
        <v>30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26">
        <f>COUNTIF(B45:AF45,$B$47)*12+COUNTIF(B45:AF45,$B$48)*12+COUNTIF(B45:AF45,$B$50)*6</f>
        <v>0</v>
      </c>
      <c r="AI45" s="60">
        <f t="shared" si="3"/>
        <v>0</v>
      </c>
      <c r="AJ45" s="32">
        <f t="shared" si="4"/>
        <v>0</v>
      </c>
    </row>
    <row r="46" spans="1:4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56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43" x14ac:dyDescent="0.35">
      <c r="B47" s="10" t="s">
        <v>54</v>
      </c>
      <c r="C47" s="110" t="s">
        <v>80</v>
      </c>
      <c r="D47" s="111"/>
      <c r="E47" s="111"/>
      <c r="F47" s="112"/>
      <c r="H47" s="63" t="s">
        <v>71</v>
      </c>
      <c r="I47" s="123" t="s">
        <v>81</v>
      </c>
      <c r="J47" s="123"/>
      <c r="K47" s="123"/>
      <c r="L47" s="123"/>
      <c r="M47" s="123"/>
    </row>
    <row r="48" spans="1:43" x14ac:dyDescent="0.35">
      <c r="B48" s="11" t="s">
        <v>53</v>
      </c>
      <c r="C48" s="110" t="s">
        <v>82</v>
      </c>
      <c r="D48" s="111"/>
      <c r="E48" s="111"/>
      <c r="F48" s="112"/>
      <c r="H48" s="33" t="s">
        <v>83</v>
      </c>
      <c r="I48" s="123" t="s">
        <v>84</v>
      </c>
      <c r="J48" s="123"/>
      <c r="K48" s="123"/>
      <c r="L48" s="123"/>
      <c r="M48" s="123"/>
    </row>
    <row r="49" spans="1:20" x14ac:dyDescent="0.35">
      <c r="B49" s="16" t="s">
        <v>55</v>
      </c>
      <c r="C49" s="110" t="s">
        <v>85</v>
      </c>
      <c r="D49" s="111"/>
      <c r="E49" s="111"/>
      <c r="F49" s="112"/>
      <c r="H49" s="64" t="s">
        <v>86</v>
      </c>
      <c r="I49" s="123" t="s">
        <v>87</v>
      </c>
      <c r="J49" s="123"/>
      <c r="K49" s="123"/>
      <c r="L49" s="123"/>
      <c r="M49" s="123"/>
    </row>
    <row r="50" spans="1:20" x14ac:dyDescent="0.35">
      <c r="B50" s="17" t="s">
        <v>88</v>
      </c>
      <c r="C50" s="110" t="s">
        <v>89</v>
      </c>
      <c r="D50" s="111"/>
      <c r="E50" s="111"/>
      <c r="F50" s="112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36"/>
      <c r="P52" s="36"/>
      <c r="Q52" s="36"/>
      <c r="R52" s="36"/>
      <c r="S52" s="36"/>
      <c r="T52" s="36"/>
    </row>
    <row r="53" spans="1:20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36"/>
      <c r="P53" s="36"/>
      <c r="Q53" s="36"/>
      <c r="R53" s="36"/>
      <c r="S53" s="36"/>
      <c r="T53" s="36"/>
    </row>
    <row r="54" spans="1:20" x14ac:dyDescent="0.3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36"/>
      <c r="P54" s="36"/>
      <c r="Q54" s="36"/>
      <c r="R54" s="36"/>
      <c r="S54" s="36"/>
      <c r="T54" s="36"/>
    </row>
    <row r="55" spans="1:20" x14ac:dyDescent="0.35">
      <c r="A55" s="126" t="s">
        <v>90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36"/>
      <c r="P55" s="36"/>
      <c r="Q55" s="36"/>
      <c r="R55" s="36"/>
      <c r="S55" s="36"/>
      <c r="T55" s="36"/>
    </row>
    <row r="56" spans="1:20" x14ac:dyDescent="0.35">
      <c r="A56" s="127" t="s">
        <v>91</v>
      </c>
      <c r="B56" s="127"/>
      <c r="C56" s="128" t="s">
        <v>92</v>
      </c>
      <c r="D56" s="129"/>
      <c r="E56" s="130"/>
      <c r="F56" s="128" t="s">
        <v>93</v>
      </c>
      <c r="G56" s="129"/>
      <c r="H56" s="129"/>
      <c r="I56" s="131" t="s">
        <v>94</v>
      </c>
      <c r="J56" s="131"/>
      <c r="K56" s="131"/>
      <c r="L56" s="131"/>
      <c r="M56" s="131"/>
      <c r="N56" s="131"/>
      <c r="O56" s="36"/>
      <c r="P56" s="36"/>
      <c r="Q56" s="36"/>
      <c r="R56" s="36"/>
      <c r="S56" s="36"/>
      <c r="T56" s="36"/>
    </row>
    <row r="57" spans="1:20" x14ac:dyDescent="0.35">
      <c r="A57" s="116" t="s">
        <v>95</v>
      </c>
      <c r="B57" s="117"/>
      <c r="C57" s="118">
        <v>44951</v>
      </c>
      <c r="D57" s="119"/>
      <c r="E57" s="120"/>
      <c r="F57" s="118">
        <v>44953</v>
      </c>
      <c r="G57" s="121"/>
      <c r="H57" s="122"/>
      <c r="I57" s="109" t="s">
        <v>96</v>
      </c>
      <c r="J57" s="109"/>
      <c r="K57" s="109"/>
      <c r="L57" s="109"/>
      <c r="M57" s="109"/>
      <c r="N57" s="109"/>
      <c r="O57" s="36"/>
      <c r="P57" s="36"/>
      <c r="Q57" s="36"/>
      <c r="R57" s="36"/>
      <c r="S57" s="36"/>
      <c r="T57" s="36"/>
    </row>
    <row r="58" spans="1:20" x14ac:dyDescent="0.35">
      <c r="A58" s="116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36"/>
      <c r="P58" s="36"/>
      <c r="Q58" s="36"/>
      <c r="R58" s="36"/>
      <c r="S58" s="36"/>
      <c r="T58" s="36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36"/>
      <c r="P59" s="36"/>
      <c r="Q59" s="36"/>
      <c r="R59" s="36"/>
      <c r="S59" s="36"/>
      <c r="T59" s="36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36"/>
      <c r="P60" s="36"/>
      <c r="Q60" s="36"/>
      <c r="R60" s="36"/>
      <c r="S60" s="36"/>
      <c r="T60" s="36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36"/>
      <c r="P61" s="36"/>
      <c r="Q61" s="36"/>
      <c r="R61" s="36"/>
      <c r="S61" s="36"/>
      <c r="T61" s="36"/>
    </row>
    <row r="62" spans="1:20" x14ac:dyDescent="0.35">
      <c r="A62" s="117"/>
      <c r="B62" s="117"/>
      <c r="C62" s="118"/>
      <c r="D62" s="119"/>
      <c r="E62" s="120"/>
      <c r="F62" s="118"/>
      <c r="G62" s="121"/>
      <c r="H62" s="122"/>
      <c r="I62" s="109"/>
      <c r="J62" s="109"/>
      <c r="K62" s="109"/>
      <c r="L62" s="109"/>
      <c r="M62" s="109"/>
      <c r="N62" s="109"/>
      <c r="O62" s="36"/>
      <c r="P62" s="36"/>
      <c r="Q62" s="36"/>
      <c r="R62" s="36"/>
      <c r="S62" s="36"/>
      <c r="T62" s="36"/>
    </row>
    <row r="63" spans="1:20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6"/>
      <c r="P63" s="36"/>
      <c r="Q63" s="36"/>
      <c r="R63" s="36"/>
      <c r="S63" s="36"/>
      <c r="T63" s="36"/>
    </row>
    <row r="64" spans="1:20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36"/>
      <c r="P64" s="36"/>
      <c r="Q64" s="36"/>
      <c r="R64" s="36"/>
      <c r="S64" s="36"/>
      <c r="T64" s="36"/>
    </row>
    <row r="65" spans="1:20" x14ac:dyDescent="0.35">
      <c r="A65" s="134" t="s">
        <v>97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36"/>
      <c r="P65" s="36"/>
      <c r="Q65" s="36"/>
      <c r="R65" s="36"/>
      <c r="S65" s="36"/>
      <c r="T65" s="36"/>
    </row>
    <row r="66" spans="1:20" x14ac:dyDescent="0.35">
      <c r="A66" s="127" t="s">
        <v>98</v>
      </c>
      <c r="B66" s="127"/>
      <c r="C66" s="128" t="s">
        <v>92</v>
      </c>
      <c r="D66" s="129"/>
      <c r="E66" s="130"/>
      <c r="F66" s="128" t="s">
        <v>99</v>
      </c>
      <c r="G66" s="129"/>
      <c r="H66" s="129"/>
      <c r="I66" s="131" t="s">
        <v>100</v>
      </c>
      <c r="J66" s="131"/>
      <c r="K66" s="131"/>
      <c r="L66" s="131"/>
      <c r="M66" s="131"/>
      <c r="N66" s="131"/>
      <c r="O66" s="36"/>
      <c r="P66" s="36"/>
      <c r="Q66" s="36"/>
      <c r="R66" s="36"/>
      <c r="S66" s="36"/>
      <c r="T66" s="36"/>
    </row>
    <row r="67" spans="1:20" x14ac:dyDescent="0.35">
      <c r="A67" s="117" t="s">
        <v>28</v>
      </c>
      <c r="B67" s="117"/>
      <c r="C67" s="118">
        <v>44938</v>
      </c>
      <c r="D67" s="119"/>
      <c r="E67" s="120"/>
      <c r="F67" s="118">
        <v>44958</v>
      </c>
      <c r="G67" s="121"/>
      <c r="H67" s="122"/>
      <c r="I67" s="133">
        <f>F67-C67</f>
        <v>20</v>
      </c>
      <c r="J67" s="109"/>
      <c r="K67" s="109"/>
      <c r="L67" s="109"/>
      <c r="M67" s="109"/>
      <c r="N67" s="109"/>
      <c r="O67" s="36"/>
      <c r="P67" s="36"/>
      <c r="Q67" s="36"/>
      <c r="R67" s="36"/>
      <c r="S67" s="36"/>
      <c r="T67" s="36"/>
    </row>
    <row r="68" spans="1:20" x14ac:dyDescent="0.35">
      <c r="A68" s="132" t="s">
        <v>19</v>
      </c>
      <c r="B68" s="117"/>
      <c r="C68" s="118">
        <v>44928</v>
      </c>
      <c r="D68" s="119"/>
      <c r="E68" s="120"/>
      <c r="F68" s="118">
        <v>44943</v>
      </c>
      <c r="G68" s="121"/>
      <c r="H68" s="122"/>
      <c r="I68" s="133">
        <f t="shared" ref="I68:I76" si="11">F68-C68</f>
        <v>15</v>
      </c>
      <c r="J68" s="109"/>
      <c r="K68" s="109"/>
      <c r="L68" s="109"/>
      <c r="M68" s="109"/>
      <c r="N68" s="109"/>
      <c r="O68" s="36"/>
      <c r="P68" s="36"/>
      <c r="Q68" s="36"/>
      <c r="R68" s="36"/>
      <c r="S68" s="36"/>
      <c r="T68" s="36"/>
    </row>
    <row r="69" spans="1:20" x14ac:dyDescent="0.35">
      <c r="A69" s="117" t="s">
        <v>27</v>
      </c>
      <c r="B69" s="117"/>
      <c r="C69" s="118">
        <v>44932</v>
      </c>
      <c r="D69" s="119"/>
      <c r="E69" s="120"/>
      <c r="F69" s="118">
        <v>44940</v>
      </c>
      <c r="G69" s="121"/>
      <c r="H69" s="122"/>
      <c r="I69" s="133">
        <f t="shared" si="11"/>
        <v>8</v>
      </c>
      <c r="J69" s="109"/>
      <c r="K69" s="109"/>
      <c r="L69" s="109"/>
      <c r="M69" s="109"/>
      <c r="N69" s="109"/>
      <c r="O69" s="36"/>
      <c r="P69" s="36"/>
      <c r="Q69" s="36"/>
      <c r="R69" s="36"/>
      <c r="S69" s="36"/>
      <c r="T69" s="36"/>
    </row>
    <row r="70" spans="1:20" x14ac:dyDescent="0.35">
      <c r="A70" s="117"/>
      <c r="B70" s="117"/>
      <c r="C70" s="118"/>
      <c r="D70" s="119"/>
      <c r="E70" s="120"/>
      <c r="F70" s="118"/>
      <c r="G70" s="121"/>
      <c r="H70" s="122"/>
      <c r="I70" s="133">
        <f t="shared" si="11"/>
        <v>0</v>
      </c>
      <c r="J70" s="109"/>
      <c r="K70" s="109"/>
      <c r="L70" s="109"/>
      <c r="M70" s="109"/>
      <c r="N70" s="109"/>
      <c r="O70" s="36"/>
      <c r="P70" s="36"/>
      <c r="Q70" s="36"/>
      <c r="R70" s="36"/>
      <c r="S70" s="36"/>
      <c r="T70" s="36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33">
        <f t="shared" si="11"/>
        <v>0</v>
      </c>
      <c r="J71" s="109"/>
      <c r="K71" s="109"/>
      <c r="L71" s="109"/>
      <c r="M71" s="109"/>
      <c r="N71" s="109"/>
      <c r="O71" s="36"/>
      <c r="P71" s="36"/>
      <c r="Q71" s="36"/>
      <c r="R71" s="36"/>
      <c r="S71" s="36"/>
      <c r="T71" s="36"/>
    </row>
    <row r="72" spans="1:20" x14ac:dyDescent="0.35">
      <c r="A72" s="132"/>
      <c r="B72" s="117"/>
      <c r="C72" s="118"/>
      <c r="D72" s="119"/>
      <c r="E72" s="120"/>
      <c r="F72" s="118"/>
      <c r="G72" s="121"/>
      <c r="H72" s="122"/>
      <c r="I72" s="133">
        <f t="shared" si="11"/>
        <v>0</v>
      </c>
      <c r="J72" s="109"/>
      <c r="K72" s="109"/>
      <c r="L72" s="109"/>
      <c r="M72" s="109"/>
      <c r="N72" s="109"/>
      <c r="O72" s="36"/>
      <c r="P72" s="36"/>
      <c r="Q72" s="36"/>
      <c r="R72" s="36"/>
      <c r="S72" s="36"/>
      <c r="T72" s="36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33">
        <f t="shared" si="11"/>
        <v>0</v>
      </c>
      <c r="J73" s="109"/>
      <c r="K73" s="109"/>
      <c r="L73" s="109"/>
      <c r="M73" s="109"/>
      <c r="N73" s="109"/>
      <c r="O73" s="36"/>
      <c r="P73" s="36"/>
      <c r="Q73" s="36"/>
      <c r="R73" s="36"/>
      <c r="S73" s="36"/>
      <c r="T73" s="36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33">
        <f t="shared" si="11"/>
        <v>0</v>
      </c>
      <c r="J74" s="109"/>
      <c r="K74" s="109"/>
      <c r="L74" s="109"/>
      <c r="M74" s="109"/>
      <c r="N74" s="109"/>
      <c r="O74" s="36"/>
      <c r="P74" s="36"/>
      <c r="Q74" s="36"/>
      <c r="R74" s="36"/>
      <c r="S74" s="36"/>
      <c r="T74" s="36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33">
        <f t="shared" si="11"/>
        <v>0</v>
      </c>
      <c r="J75" s="109"/>
      <c r="K75" s="109"/>
      <c r="L75" s="109"/>
      <c r="M75" s="109"/>
      <c r="N75" s="109"/>
      <c r="O75" s="36"/>
      <c r="P75" s="36"/>
      <c r="Q75" s="36"/>
      <c r="R75" s="36"/>
      <c r="S75" s="36"/>
      <c r="T75" s="36"/>
    </row>
    <row r="76" spans="1:20" x14ac:dyDescent="0.35">
      <c r="A76" s="117"/>
      <c r="B76" s="117"/>
      <c r="C76" s="118"/>
      <c r="D76" s="119"/>
      <c r="E76" s="120"/>
      <c r="F76" s="118"/>
      <c r="G76" s="121"/>
      <c r="H76" s="122"/>
      <c r="I76" s="133">
        <f t="shared" si="11"/>
        <v>0</v>
      </c>
      <c r="J76" s="109"/>
      <c r="K76" s="109"/>
      <c r="L76" s="109"/>
      <c r="M76" s="109"/>
      <c r="N76" s="109"/>
      <c r="O76" s="36"/>
      <c r="P76" s="36"/>
      <c r="Q76" s="36"/>
      <c r="R76" s="36"/>
      <c r="S76" s="36"/>
      <c r="T76" s="36"/>
    </row>
    <row r="77" spans="1:20" x14ac:dyDescent="0.3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36"/>
      <c r="P77" s="36"/>
      <c r="Q77" s="36"/>
      <c r="R77" s="36"/>
      <c r="S77" s="36"/>
      <c r="T77" s="36"/>
    </row>
  </sheetData>
  <mergeCells count="103">
    <mergeCell ref="A76:B76"/>
    <mergeCell ref="C76:E76"/>
    <mergeCell ref="F76:H76"/>
    <mergeCell ref="I76:N76"/>
    <mergeCell ref="A77:N77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5:N65"/>
    <mergeCell ref="A66:B66"/>
    <mergeCell ref="C66:E66"/>
    <mergeCell ref="F66:H66"/>
    <mergeCell ref="I66:N66"/>
    <mergeCell ref="A67:B67"/>
    <mergeCell ref="C67:E67"/>
    <mergeCell ref="F67:H67"/>
    <mergeCell ref="I67:N67"/>
    <mergeCell ref="A62:B62"/>
    <mergeCell ref="C62:E62"/>
    <mergeCell ref="F62:H62"/>
    <mergeCell ref="I62:N62"/>
    <mergeCell ref="A59:B59"/>
    <mergeCell ref="C59:E59"/>
    <mergeCell ref="F59:H59"/>
    <mergeCell ref="I59:N59"/>
    <mergeCell ref="A60:B60"/>
    <mergeCell ref="C60:E60"/>
    <mergeCell ref="F60:H60"/>
    <mergeCell ref="I60:N60"/>
    <mergeCell ref="A61:B61"/>
    <mergeCell ref="C61:E61"/>
    <mergeCell ref="F61:H61"/>
    <mergeCell ref="I61:N61"/>
    <mergeCell ref="A58:B58"/>
    <mergeCell ref="C58:E58"/>
    <mergeCell ref="AI36:AJ36"/>
    <mergeCell ref="I47:M47"/>
    <mergeCell ref="I48:M48"/>
    <mergeCell ref="I49:M49"/>
    <mergeCell ref="F58:H58"/>
    <mergeCell ref="I58:N58"/>
    <mergeCell ref="C49:F49"/>
    <mergeCell ref="C50:F50"/>
    <mergeCell ref="A51:N54"/>
    <mergeCell ref="A55:N55"/>
    <mergeCell ref="A56:B56"/>
    <mergeCell ref="C56:E56"/>
    <mergeCell ref="F56:H56"/>
    <mergeCell ref="I56:N56"/>
    <mergeCell ref="A35:A36"/>
    <mergeCell ref="B35:AG35"/>
    <mergeCell ref="AG36:AG37"/>
    <mergeCell ref="C47:F47"/>
    <mergeCell ref="A2:AG3"/>
    <mergeCell ref="B5:E5"/>
    <mergeCell ref="B7:E7"/>
    <mergeCell ref="F7:G7"/>
    <mergeCell ref="H7:I7"/>
    <mergeCell ref="A23:A24"/>
    <mergeCell ref="B23:AG23"/>
    <mergeCell ref="AG24:AG25"/>
    <mergeCell ref="A57:B57"/>
    <mergeCell ref="C57:E57"/>
    <mergeCell ref="F57:H57"/>
    <mergeCell ref="I57:N57"/>
    <mergeCell ref="AN24:AQ24"/>
    <mergeCell ref="C8:F8"/>
    <mergeCell ref="H8:K8"/>
    <mergeCell ref="A10:A11"/>
    <mergeCell ref="B10:AG10"/>
    <mergeCell ref="AG11:AG12"/>
    <mergeCell ref="AI8:AJ8"/>
    <mergeCell ref="AI11:AJ11"/>
    <mergeCell ref="C48:F48"/>
  </mergeCells>
  <conditionalFormatting sqref="B11:AF21 B24:AF34 B36:AF46">
    <cfRule type="expression" dxfId="293" priority="16">
      <formula>B$11="dom"</formula>
    </cfRule>
    <cfRule type="expression" dxfId="292" priority="17">
      <formula>B$11="sáb"</formula>
    </cfRule>
  </conditionalFormatting>
  <conditionalFormatting sqref="B13:AF21 B26:AF34 B38:AF46">
    <cfRule type="cellIs" dxfId="291" priority="10" operator="equal">
      <formula>$H$49</formula>
    </cfRule>
    <cfRule type="cellIs" dxfId="290" priority="11" operator="equal">
      <formula>$H$48</formula>
    </cfRule>
    <cfRule type="cellIs" dxfId="289" priority="12" operator="equal">
      <formula>$H$47</formula>
    </cfRule>
    <cfRule type="cellIs" dxfId="288" priority="13" operator="equal">
      <formula>$B$49</formula>
    </cfRule>
    <cfRule type="cellIs" dxfId="287" priority="14" operator="equal">
      <formula>$B$48</formula>
    </cfRule>
    <cfRule type="cellIs" dxfId="286" priority="15" operator="equal">
      <formula>$B$47</formula>
    </cfRule>
  </conditionalFormatting>
  <conditionalFormatting sqref="B13:AG33 B35:AG45">
    <cfRule type="cellIs" dxfId="285" priority="18" operator="equal">
      <formula>$B$50</formula>
    </cfRule>
  </conditionalFormatting>
  <conditionalFormatting sqref="H48">
    <cfRule type="cellIs" dxfId="284" priority="3" operator="equal">
      <formula>$H$48</formula>
    </cfRule>
    <cfRule type="cellIs" dxfId="283" priority="4" operator="equal">
      <formula>$H$47</formula>
    </cfRule>
    <cfRule type="cellIs" dxfId="282" priority="5" operator="equal">
      <formula>$B$49</formula>
    </cfRule>
    <cfRule type="cellIs" dxfId="281" priority="6" operator="equal">
      <formula>$B$48</formula>
    </cfRule>
    <cfRule type="cellIs" dxfId="280" priority="7" operator="equal">
      <formula>$B$47</formula>
    </cfRule>
    <cfRule type="expression" dxfId="279" priority="8">
      <formula>H$11="dom"</formula>
    </cfRule>
    <cfRule type="expression" dxfId="278" priority="9">
      <formula>H$11="sáb"</formula>
    </cfRule>
  </conditionalFormatting>
  <dataValidations count="2">
    <dataValidation type="list" allowBlank="1" showInputMessage="1" showErrorMessage="1" sqref="B7:E7" xr:uid="{24EE715A-D3B9-44C0-8E15-E5C8F4B4DA13}">
      <formula1>meses</formula1>
    </dataValidation>
    <dataValidation type="list" allowBlank="1" showInputMessage="1" showErrorMessage="1" sqref="H7:I7" xr:uid="{1342E363-CB37-4733-AF47-115F8CFCEB46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C4AE-ADE9-4C49-8518-78E434BF68DC}">
  <dimension ref="A1:D13"/>
  <sheetViews>
    <sheetView workbookViewId="0">
      <selection activeCell="D5" sqref="D5"/>
    </sheetView>
  </sheetViews>
  <sheetFormatPr baseColWidth="10" defaultColWidth="11.453125" defaultRowHeight="14.5" x14ac:dyDescent="0.35"/>
  <sheetData>
    <row r="1" spans="1:4" x14ac:dyDescent="0.35">
      <c r="A1" t="s">
        <v>144</v>
      </c>
      <c r="D1" t="s">
        <v>145</v>
      </c>
    </row>
    <row r="2" spans="1:4" x14ac:dyDescent="0.35">
      <c r="A2" t="s">
        <v>45</v>
      </c>
      <c r="D2">
        <v>2022</v>
      </c>
    </row>
    <row r="3" spans="1:4" x14ac:dyDescent="0.35">
      <c r="A3" t="s">
        <v>114</v>
      </c>
      <c r="D3">
        <v>2023</v>
      </c>
    </row>
    <row r="4" spans="1:4" x14ac:dyDescent="0.35">
      <c r="A4" t="s">
        <v>118</v>
      </c>
      <c r="D4">
        <v>2024</v>
      </c>
    </row>
    <row r="5" spans="1:4" x14ac:dyDescent="0.35">
      <c r="A5" t="s">
        <v>126</v>
      </c>
    </row>
    <row r="6" spans="1:4" x14ac:dyDescent="0.35">
      <c r="A6" t="s">
        <v>128</v>
      </c>
    </row>
    <row r="7" spans="1:4" x14ac:dyDescent="0.35">
      <c r="A7" t="s">
        <v>138</v>
      </c>
    </row>
    <row r="8" spans="1:4" x14ac:dyDescent="0.35">
      <c r="A8" t="s">
        <v>139</v>
      </c>
    </row>
    <row r="9" spans="1:4" x14ac:dyDescent="0.35">
      <c r="A9" t="s">
        <v>140</v>
      </c>
    </row>
    <row r="10" spans="1:4" x14ac:dyDescent="0.35">
      <c r="A10" t="s">
        <v>141</v>
      </c>
    </row>
    <row r="11" spans="1:4" x14ac:dyDescent="0.35">
      <c r="A11" t="s">
        <v>142</v>
      </c>
    </row>
    <row r="12" spans="1:4" x14ac:dyDescent="0.35">
      <c r="A12" t="s">
        <v>143</v>
      </c>
    </row>
    <row r="13" spans="1:4" x14ac:dyDescent="0.35">
      <c r="A1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E2AE-96DE-4018-BD02-4611B5F73876}">
  <dimension ref="A2:AN54"/>
  <sheetViews>
    <sheetView showGridLines="0" topLeftCell="P18" zoomScaleNormal="100" workbookViewId="0">
      <selection activeCell="AO29" sqref="AO29"/>
    </sheetView>
  </sheetViews>
  <sheetFormatPr baseColWidth="10" defaultColWidth="11.453125" defaultRowHeight="14.5" x14ac:dyDescent="0.35"/>
  <cols>
    <col min="1" max="1" width="20.1796875" bestFit="1" customWidth="1"/>
    <col min="2" max="33" width="3.7265625" customWidth="1"/>
    <col min="34" max="34" width="9.26953125" customWidth="1"/>
  </cols>
  <sheetData>
    <row r="2" spans="1:40" ht="15" customHeight="1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</row>
    <row r="3" spans="1:40" ht="15" customHeigh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</row>
    <row r="5" spans="1:40" x14ac:dyDescent="0.35">
      <c r="A5" s="6" t="s">
        <v>40</v>
      </c>
      <c r="B5" s="114" t="s">
        <v>41</v>
      </c>
      <c r="C5" s="114"/>
      <c r="D5" s="114"/>
      <c r="E5" s="114"/>
    </row>
    <row r="6" spans="1:40" x14ac:dyDescent="0.35">
      <c r="A6" s="7" t="s">
        <v>42</v>
      </c>
      <c r="B6" s="151" t="s">
        <v>43</v>
      </c>
      <c r="C6" s="151"/>
      <c r="D6" s="151"/>
      <c r="E6" s="151"/>
    </row>
    <row r="7" spans="1:40" x14ac:dyDescent="0.35">
      <c r="A7" s="6" t="s">
        <v>44</v>
      </c>
      <c r="B7" s="151" t="s">
        <v>102</v>
      </c>
      <c r="C7" s="151"/>
      <c r="D7" s="151"/>
      <c r="E7" s="151"/>
      <c r="F7" s="115" t="s">
        <v>46</v>
      </c>
      <c r="G7" s="115"/>
      <c r="H7" s="114">
        <v>2022</v>
      </c>
      <c r="I7" s="114"/>
      <c r="J7" s="13"/>
      <c r="K7" s="13"/>
    </row>
    <row r="8" spans="1:40" x14ac:dyDescent="0.35">
      <c r="A8" s="6" t="s">
        <v>47</v>
      </c>
      <c r="B8" s="8" t="s">
        <v>48</v>
      </c>
      <c r="C8" s="152">
        <f>_xlfn.NUMBERVALUE(1&amp;B7&amp;H7)</f>
        <v>44896</v>
      </c>
      <c r="D8" s="152"/>
      <c r="E8" s="152"/>
      <c r="F8" s="152"/>
      <c r="G8" s="9" t="s">
        <v>49</v>
      </c>
      <c r="H8" s="100">
        <f>EOMONTH(C8,0)</f>
        <v>44926</v>
      </c>
      <c r="I8" s="100"/>
      <c r="J8" s="100"/>
      <c r="K8" s="100"/>
    </row>
    <row r="9" spans="1:40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40" ht="14.5" customHeight="1" x14ac:dyDescent="0.35">
      <c r="A10" s="101" t="str">
        <f>B7</f>
        <v>Diciembre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40" ht="14.5" customHeight="1" x14ac:dyDescent="0.35">
      <c r="A11" s="102"/>
      <c r="B11" s="24" t="str">
        <f>TEXT(B12,"ddd")</f>
        <v>ju.</v>
      </c>
      <c r="C11" s="21" t="str">
        <f t="shared" ref="C11:AG11" si="0">TEXT(C12,"ddd")</f>
        <v>vi.</v>
      </c>
      <c r="D11" s="21" t="str">
        <f t="shared" si="0"/>
        <v>sá.</v>
      </c>
      <c r="E11" s="21" t="str">
        <f t="shared" si="0"/>
        <v>do.</v>
      </c>
      <c r="F11" s="21" t="str">
        <f t="shared" si="0"/>
        <v>lu.</v>
      </c>
      <c r="G11" s="21" t="str">
        <f t="shared" si="0"/>
        <v>ma.</v>
      </c>
      <c r="H11" s="21" t="str">
        <f t="shared" si="0"/>
        <v>mi.</v>
      </c>
      <c r="I11" s="21" t="str">
        <f t="shared" si="0"/>
        <v>ju.</v>
      </c>
      <c r="J11" s="21" t="str">
        <f t="shared" si="0"/>
        <v>vi.</v>
      </c>
      <c r="K11" s="21" t="str">
        <f t="shared" si="0"/>
        <v>sá.</v>
      </c>
      <c r="L11" s="21" t="str">
        <f t="shared" si="0"/>
        <v>do.</v>
      </c>
      <c r="M11" s="21" t="str">
        <f t="shared" si="0"/>
        <v>lu.</v>
      </c>
      <c r="N11" s="21" t="str">
        <f t="shared" si="0"/>
        <v>ma.</v>
      </c>
      <c r="O11" s="21" t="str">
        <f t="shared" si="0"/>
        <v>mi.</v>
      </c>
      <c r="P11" s="21" t="str">
        <f t="shared" si="0"/>
        <v>ju.</v>
      </c>
      <c r="Q11" s="21" t="str">
        <f t="shared" si="0"/>
        <v>vi.</v>
      </c>
      <c r="R11" s="21" t="str">
        <f t="shared" si="0"/>
        <v>sá.</v>
      </c>
      <c r="S11" s="21" t="str">
        <f t="shared" si="0"/>
        <v>do.</v>
      </c>
      <c r="T11" s="21" t="str">
        <f t="shared" si="0"/>
        <v>lu.</v>
      </c>
      <c r="U11" s="21" t="str">
        <f t="shared" si="0"/>
        <v>ma.</v>
      </c>
      <c r="V11" s="21" t="str">
        <f t="shared" si="0"/>
        <v>mi.</v>
      </c>
      <c r="W11" s="21" t="str">
        <f t="shared" si="0"/>
        <v>ju.</v>
      </c>
      <c r="X11" s="21" t="str">
        <f t="shared" si="0"/>
        <v>vi.</v>
      </c>
      <c r="Y11" s="21" t="str">
        <f t="shared" si="0"/>
        <v>sá.</v>
      </c>
      <c r="Z11" s="21" t="str">
        <f t="shared" si="0"/>
        <v>do.</v>
      </c>
      <c r="AA11" s="21" t="str">
        <f t="shared" si="0"/>
        <v>lu.</v>
      </c>
      <c r="AB11" s="21" t="str">
        <f t="shared" si="0"/>
        <v>ma.</v>
      </c>
      <c r="AC11" s="21" t="str">
        <f t="shared" si="0"/>
        <v>mi.</v>
      </c>
      <c r="AD11" s="21" t="str">
        <f t="shared" si="0"/>
        <v>ju.</v>
      </c>
      <c r="AE11" s="21" t="str">
        <f t="shared" si="0"/>
        <v>vi.</v>
      </c>
      <c r="AF11" s="21" t="str">
        <f t="shared" si="0"/>
        <v>sá.</v>
      </c>
      <c r="AG11" s="21" t="str">
        <f t="shared" si="0"/>
        <v>do.</v>
      </c>
      <c r="AH11" s="106" t="s">
        <v>51</v>
      </c>
      <c r="AJ11" s="136" t="s">
        <v>103</v>
      </c>
      <c r="AK11" s="137"/>
      <c r="AL11" s="137"/>
      <c r="AM11" s="137"/>
    </row>
    <row r="12" spans="1:40" ht="14.5" customHeight="1" x14ac:dyDescent="0.35">
      <c r="A12" s="19">
        <f>H7</f>
        <v>2022</v>
      </c>
      <c r="B12" s="25">
        <f>C8</f>
        <v>44896</v>
      </c>
      <c r="C12" s="22">
        <f>IF(B12&lt;$H$8,B12+1,"")</f>
        <v>44897</v>
      </c>
      <c r="D12" s="22">
        <f t="shared" ref="D12:AE12" si="1">IF(C12&lt;$H$8,C12+1,"")</f>
        <v>44898</v>
      </c>
      <c r="E12" s="22">
        <f t="shared" si="1"/>
        <v>44899</v>
      </c>
      <c r="F12" s="22">
        <f t="shared" si="1"/>
        <v>44900</v>
      </c>
      <c r="G12" s="22">
        <f t="shared" si="1"/>
        <v>44901</v>
      </c>
      <c r="H12" s="22">
        <f t="shared" si="1"/>
        <v>44902</v>
      </c>
      <c r="I12" s="22">
        <f t="shared" si="1"/>
        <v>44903</v>
      </c>
      <c r="J12" s="22">
        <f t="shared" si="1"/>
        <v>44904</v>
      </c>
      <c r="K12" s="22">
        <f t="shared" si="1"/>
        <v>44905</v>
      </c>
      <c r="L12" s="22">
        <f t="shared" si="1"/>
        <v>44906</v>
      </c>
      <c r="M12" s="22">
        <f t="shared" si="1"/>
        <v>44907</v>
      </c>
      <c r="N12" s="22">
        <f t="shared" si="1"/>
        <v>44908</v>
      </c>
      <c r="O12" s="22">
        <f t="shared" si="1"/>
        <v>44909</v>
      </c>
      <c r="P12" s="22">
        <f t="shared" si="1"/>
        <v>44910</v>
      </c>
      <c r="Q12" s="22">
        <f t="shared" si="1"/>
        <v>44911</v>
      </c>
      <c r="R12" s="22">
        <f t="shared" si="1"/>
        <v>44912</v>
      </c>
      <c r="S12" s="22">
        <f t="shared" si="1"/>
        <v>44913</v>
      </c>
      <c r="T12" s="22">
        <f t="shared" si="1"/>
        <v>44914</v>
      </c>
      <c r="U12" s="22">
        <f t="shared" si="1"/>
        <v>44915</v>
      </c>
      <c r="V12" s="22">
        <f t="shared" si="1"/>
        <v>44916</v>
      </c>
      <c r="W12" s="22">
        <f t="shared" si="1"/>
        <v>44917</v>
      </c>
      <c r="X12" s="22">
        <f t="shared" si="1"/>
        <v>44918</v>
      </c>
      <c r="Y12" s="22">
        <f t="shared" si="1"/>
        <v>44919</v>
      </c>
      <c r="Z12" s="22">
        <f t="shared" si="1"/>
        <v>44920</v>
      </c>
      <c r="AA12" s="22">
        <f t="shared" si="1"/>
        <v>44921</v>
      </c>
      <c r="AB12" s="22">
        <f t="shared" si="1"/>
        <v>44922</v>
      </c>
      <c r="AC12" s="22">
        <f t="shared" si="1"/>
        <v>44923</v>
      </c>
      <c r="AD12" s="22">
        <f t="shared" si="1"/>
        <v>44924</v>
      </c>
      <c r="AE12" s="22">
        <f t="shared" si="1"/>
        <v>44925</v>
      </c>
      <c r="AF12" s="22">
        <f>IF(AE12&lt;$H$8,AE12+1,"")</f>
        <v>44926</v>
      </c>
      <c r="AG12" s="42">
        <v>1</v>
      </c>
      <c r="AH12" s="107"/>
      <c r="AJ12" s="53" t="s">
        <v>59</v>
      </c>
      <c r="AK12" s="54" t="s">
        <v>60</v>
      </c>
      <c r="AL12" s="55" t="s">
        <v>61</v>
      </c>
      <c r="AM12" s="54" t="s">
        <v>62</v>
      </c>
      <c r="AN12" s="55" t="s">
        <v>59</v>
      </c>
    </row>
    <row r="13" spans="1:40" x14ac:dyDescent="0.35">
      <c r="A13" s="23" t="s">
        <v>15</v>
      </c>
      <c r="B13" s="12"/>
      <c r="C13" s="5"/>
      <c r="D13" s="12" t="s">
        <v>53</v>
      </c>
      <c r="E13" s="12"/>
      <c r="F13" s="12"/>
      <c r="G13" s="12" t="s">
        <v>54</v>
      </c>
      <c r="H13" s="12"/>
      <c r="I13" s="12" t="s">
        <v>53</v>
      </c>
      <c r="J13" s="12"/>
      <c r="K13" s="12" t="s">
        <v>54</v>
      </c>
      <c r="L13" s="12"/>
      <c r="M13" s="12" t="s">
        <v>54</v>
      </c>
      <c r="N13" s="12"/>
      <c r="O13" s="12"/>
      <c r="P13" s="12" t="s">
        <v>53</v>
      </c>
      <c r="Q13" s="12"/>
      <c r="R13" s="12"/>
      <c r="S13" s="12" t="s">
        <v>54</v>
      </c>
      <c r="T13" s="12"/>
      <c r="U13" s="12"/>
      <c r="V13" s="12" t="s">
        <v>53</v>
      </c>
      <c r="W13" s="12"/>
      <c r="X13" s="12"/>
      <c r="Y13" s="12" t="s">
        <v>54</v>
      </c>
      <c r="Z13" s="12"/>
      <c r="AA13" s="12"/>
      <c r="AB13" s="12" t="s">
        <v>54</v>
      </c>
      <c r="AC13" s="12"/>
      <c r="AD13" s="12" t="s">
        <v>53</v>
      </c>
      <c r="AE13" s="12"/>
      <c r="AF13" s="12"/>
      <c r="AG13" s="12" t="s">
        <v>53</v>
      </c>
      <c r="AH13" s="26">
        <f>COUNTIF(B13:AF13,$B32)*12+COUNTIF(B13:AF13,$B33)*12</f>
        <v>132</v>
      </c>
      <c r="AJ13" s="45">
        <v>24</v>
      </c>
      <c r="AK13" s="36" t="s">
        <v>63</v>
      </c>
      <c r="AL13" s="46" t="s">
        <v>104</v>
      </c>
      <c r="AM13" s="36" t="s">
        <v>65</v>
      </c>
      <c r="AN13" s="46">
        <v>24</v>
      </c>
    </row>
    <row r="14" spans="1:40" x14ac:dyDescent="0.35">
      <c r="A14" s="20" t="s">
        <v>18</v>
      </c>
      <c r="B14" s="12" t="s">
        <v>53</v>
      </c>
      <c r="C14" s="5"/>
      <c r="D14" s="12"/>
      <c r="E14" s="12"/>
      <c r="F14" s="12" t="s">
        <v>53</v>
      </c>
      <c r="G14" s="12"/>
      <c r="H14" s="12"/>
      <c r="I14" s="12"/>
      <c r="J14" s="12" t="s">
        <v>54</v>
      </c>
      <c r="K14" s="12"/>
      <c r="L14" s="12" t="s">
        <v>53</v>
      </c>
      <c r="M14" s="12"/>
      <c r="N14" s="12"/>
      <c r="O14" s="12" t="s">
        <v>54</v>
      </c>
      <c r="P14" s="12"/>
      <c r="Q14" s="12"/>
      <c r="R14" s="12" t="s">
        <v>54</v>
      </c>
      <c r="S14" s="12"/>
      <c r="T14" s="12"/>
      <c r="U14" s="12" t="s">
        <v>53</v>
      </c>
      <c r="V14" s="12"/>
      <c r="W14" s="12"/>
      <c r="X14" s="12" t="s">
        <v>54</v>
      </c>
      <c r="Y14" s="12"/>
      <c r="Z14" s="12"/>
      <c r="AA14" s="12"/>
      <c r="AB14" s="12" t="s">
        <v>53</v>
      </c>
      <c r="AC14" s="12"/>
      <c r="AD14" s="12" t="s">
        <v>54</v>
      </c>
      <c r="AE14" s="12"/>
      <c r="AF14" s="12"/>
      <c r="AG14" s="12" t="s">
        <v>54</v>
      </c>
      <c r="AH14" s="26">
        <f t="shared" ref="AH14:AH19" si="2">COUNTIF(B14:AF14,$B$32)*12+COUNTIF(B14:AF14,$B$33)*12</f>
        <v>120</v>
      </c>
      <c r="AJ14" s="47">
        <v>24</v>
      </c>
      <c r="AK14" s="41" t="s">
        <v>66</v>
      </c>
      <c r="AL14" s="48" t="s">
        <v>67</v>
      </c>
      <c r="AM14" s="41" t="s">
        <v>68</v>
      </c>
      <c r="AN14" s="48">
        <v>24</v>
      </c>
    </row>
    <row r="15" spans="1:40" x14ac:dyDescent="0.35">
      <c r="A15" s="20" t="s">
        <v>19</v>
      </c>
      <c r="B15" s="12"/>
      <c r="C15" s="12" t="s">
        <v>54</v>
      </c>
      <c r="D15" s="12"/>
      <c r="E15" s="12" t="s">
        <v>53</v>
      </c>
      <c r="F15" s="12"/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53</v>
      </c>
      <c r="O15" s="12"/>
      <c r="P15" s="12"/>
      <c r="Q15" s="12" t="s">
        <v>53</v>
      </c>
      <c r="R15" s="12"/>
      <c r="S15" s="12"/>
      <c r="T15" s="12" t="s">
        <v>53</v>
      </c>
      <c r="U15" s="12"/>
      <c r="V15" s="12"/>
      <c r="W15" s="12"/>
      <c r="X15" s="12" t="s">
        <v>53</v>
      </c>
      <c r="Y15" s="12"/>
      <c r="Z15" s="12"/>
      <c r="AA15" s="12" t="s">
        <v>54</v>
      </c>
      <c r="AB15" s="12"/>
      <c r="AC15" s="12"/>
      <c r="AD15" s="12"/>
      <c r="AE15" s="12"/>
      <c r="AF15" s="12" t="s">
        <v>53</v>
      </c>
      <c r="AG15" s="12"/>
      <c r="AH15" s="26">
        <f t="shared" si="2"/>
        <v>120</v>
      </c>
      <c r="AJ15" s="47">
        <v>25</v>
      </c>
      <c r="AK15" s="41" t="s">
        <v>63</v>
      </c>
      <c r="AL15" s="48" t="s">
        <v>69</v>
      </c>
      <c r="AM15" s="41" t="s">
        <v>70</v>
      </c>
      <c r="AN15" s="48">
        <v>25</v>
      </c>
    </row>
    <row r="16" spans="1:40" x14ac:dyDescent="0.35">
      <c r="A16" s="20" t="s">
        <v>20</v>
      </c>
      <c r="B16" s="12" t="s">
        <v>55</v>
      </c>
      <c r="C16" s="12" t="s">
        <v>53</v>
      </c>
      <c r="D16" s="12" t="s">
        <v>105</v>
      </c>
      <c r="E16" s="12"/>
      <c r="F16" s="12" t="s">
        <v>54</v>
      </c>
      <c r="G16" s="12"/>
      <c r="H16" s="12" t="s">
        <v>53</v>
      </c>
      <c r="I16" s="12"/>
      <c r="J16" s="12"/>
      <c r="K16" s="12"/>
      <c r="L16" s="12" t="s">
        <v>54</v>
      </c>
      <c r="M16" s="12"/>
      <c r="N16" s="12"/>
      <c r="O16" s="12" t="s">
        <v>53</v>
      </c>
      <c r="P16" s="12"/>
      <c r="Q16" s="12" t="s">
        <v>54</v>
      </c>
      <c r="R16" s="12"/>
      <c r="S16" s="12" t="s">
        <v>53</v>
      </c>
      <c r="T16" s="12"/>
      <c r="U16" s="12"/>
      <c r="V16" s="12" t="s">
        <v>54</v>
      </c>
      <c r="W16" s="12"/>
      <c r="X16" s="12"/>
      <c r="Y16" s="12"/>
      <c r="Z16" s="12" t="s">
        <v>53</v>
      </c>
      <c r="AA16" s="12"/>
      <c r="AB16" s="12"/>
      <c r="AC16" s="12" t="s">
        <v>54</v>
      </c>
      <c r="AD16" s="12"/>
      <c r="AE16" s="12"/>
      <c r="AF16" s="12" t="s">
        <v>54</v>
      </c>
      <c r="AG16" s="12"/>
      <c r="AH16" s="26">
        <f t="shared" si="2"/>
        <v>132</v>
      </c>
      <c r="AJ16" s="45">
        <v>25</v>
      </c>
      <c r="AK16" s="36" t="s">
        <v>66</v>
      </c>
      <c r="AL16" s="46" t="s">
        <v>75</v>
      </c>
      <c r="AM16" s="36" t="s">
        <v>73</v>
      </c>
      <c r="AN16" s="46">
        <v>25</v>
      </c>
    </row>
    <row r="17" spans="1:40" x14ac:dyDescent="0.35">
      <c r="A17" s="20" t="s">
        <v>37</v>
      </c>
      <c r="B17" s="12" t="s">
        <v>54</v>
      </c>
      <c r="C17" s="12"/>
      <c r="D17" s="12"/>
      <c r="E17" s="12" t="s">
        <v>54</v>
      </c>
      <c r="F17" s="12"/>
      <c r="G17" s="12" t="s">
        <v>53</v>
      </c>
      <c r="H17" s="12"/>
      <c r="I17" s="12"/>
      <c r="J17" s="12"/>
      <c r="K17" s="12"/>
      <c r="L17" s="12"/>
      <c r="M17" s="12" t="s">
        <v>53</v>
      </c>
      <c r="N17" s="12"/>
      <c r="O17" s="12"/>
      <c r="P17" s="12"/>
      <c r="Q17" s="12"/>
      <c r="R17" s="12" t="s">
        <v>53</v>
      </c>
      <c r="S17" s="12"/>
      <c r="T17" s="12"/>
      <c r="U17" s="12" t="s">
        <v>54</v>
      </c>
      <c r="V17" s="12"/>
      <c r="W17" s="12" t="s">
        <v>53</v>
      </c>
      <c r="X17" s="12"/>
      <c r="Y17" s="12"/>
      <c r="Z17" s="12" t="s">
        <v>54</v>
      </c>
      <c r="AA17" s="12"/>
      <c r="AB17" s="12"/>
      <c r="AC17" s="12" t="s">
        <v>53</v>
      </c>
      <c r="AD17" s="12"/>
      <c r="AE17" s="12" t="s">
        <v>53</v>
      </c>
      <c r="AF17" s="12"/>
      <c r="AG17" s="12"/>
      <c r="AH17" s="26">
        <f t="shared" si="2"/>
        <v>120</v>
      </c>
      <c r="AJ17" s="43">
        <v>31</v>
      </c>
      <c r="AK17" s="51" t="s">
        <v>63</v>
      </c>
      <c r="AL17" s="44" t="s">
        <v>72</v>
      </c>
      <c r="AM17" s="51" t="s">
        <v>73</v>
      </c>
      <c r="AN17" s="44">
        <v>31</v>
      </c>
    </row>
    <row r="18" spans="1:40" x14ac:dyDescent="0.35">
      <c r="A18" s="20" t="s">
        <v>22</v>
      </c>
      <c r="B18" s="12"/>
      <c r="C18" s="12"/>
      <c r="D18" s="12" t="s">
        <v>54</v>
      </c>
      <c r="E18" s="12"/>
      <c r="F18" s="12"/>
      <c r="G18" s="12"/>
      <c r="H18" s="12" t="s">
        <v>54</v>
      </c>
      <c r="I18" s="12"/>
      <c r="J18" s="12" t="s">
        <v>53</v>
      </c>
      <c r="K18" s="12"/>
      <c r="L18" s="12"/>
      <c r="M18" s="12"/>
      <c r="N18" s="12" t="s">
        <v>54</v>
      </c>
      <c r="O18" s="12"/>
      <c r="P18" s="12" t="s">
        <v>54</v>
      </c>
      <c r="Q18" s="12"/>
      <c r="R18" s="12"/>
      <c r="S18" s="12"/>
      <c r="T18" s="12" t="s">
        <v>54</v>
      </c>
      <c r="U18" s="12"/>
      <c r="V18" s="12"/>
      <c r="W18" s="12" t="s">
        <v>54</v>
      </c>
      <c r="X18" s="12"/>
      <c r="Y18" s="12" t="s">
        <v>53</v>
      </c>
      <c r="Z18" s="12"/>
      <c r="AA18" s="12" t="s">
        <v>53</v>
      </c>
      <c r="AB18" s="12"/>
      <c r="AC18" s="12"/>
      <c r="AD18" s="12"/>
      <c r="AE18" s="12" t="s">
        <v>54</v>
      </c>
      <c r="AF18" s="12"/>
      <c r="AG18" s="12"/>
      <c r="AH18" s="26">
        <f t="shared" si="2"/>
        <v>120</v>
      </c>
      <c r="AJ18" s="47">
        <v>31</v>
      </c>
      <c r="AK18" s="41" t="s">
        <v>66</v>
      </c>
      <c r="AL18" s="48" t="s">
        <v>104</v>
      </c>
      <c r="AM18" s="41" t="s">
        <v>76</v>
      </c>
      <c r="AN18" s="48">
        <v>31</v>
      </c>
    </row>
    <row r="19" spans="1:40" x14ac:dyDescent="0.35">
      <c r="A19" s="20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26">
        <f t="shared" si="2"/>
        <v>0</v>
      </c>
      <c r="AJ19" s="47">
        <v>1</v>
      </c>
      <c r="AK19" s="41" t="s">
        <v>63</v>
      </c>
      <c r="AL19" s="48" t="s">
        <v>64</v>
      </c>
      <c r="AM19" s="41" t="s">
        <v>77</v>
      </c>
      <c r="AN19" s="48">
        <v>1</v>
      </c>
    </row>
    <row r="20" spans="1:40" x14ac:dyDescent="0.35">
      <c r="AJ20" s="49">
        <v>1</v>
      </c>
      <c r="AK20" s="52" t="s">
        <v>66</v>
      </c>
      <c r="AL20" s="50" t="s">
        <v>78</v>
      </c>
      <c r="AM20" s="52" t="s">
        <v>65</v>
      </c>
      <c r="AN20" s="50">
        <v>1</v>
      </c>
    </row>
    <row r="21" spans="1:40" x14ac:dyDescent="0.35">
      <c r="A21" s="101" t="str">
        <f>B7</f>
        <v>Diciembre</v>
      </c>
      <c r="B21" s="103" t="s">
        <v>57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5"/>
    </row>
    <row r="22" spans="1:40" ht="14.5" customHeight="1" x14ac:dyDescent="0.35">
      <c r="A22" s="102"/>
      <c r="B22" s="21" t="str">
        <f>TEXT(B23,"ddd")</f>
        <v>ju.</v>
      </c>
      <c r="C22" s="21" t="str">
        <f t="shared" ref="C22:AG22" si="3">TEXT(C23,"ddd")</f>
        <v>vi.</v>
      </c>
      <c r="D22" s="21" t="str">
        <f t="shared" si="3"/>
        <v>sá.</v>
      </c>
      <c r="E22" s="21" t="str">
        <f t="shared" si="3"/>
        <v>do.</v>
      </c>
      <c r="F22" s="21" t="str">
        <f t="shared" si="3"/>
        <v>lu.</v>
      </c>
      <c r="G22" s="21" t="str">
        <f t="shared" si="3"/>
        <v>ma.</v>
      </c>
      <c r="H22" s="21" t="str">
        <f t="shared" si="3"/>
        <v>mi.</v>
      </c>
      <c r="I22" s="21" t="str">
        <f t="shared" si="3"/>
        <v>ju.</v>
      </c>
      <c r="J22" s="21" t="str">
        <f t="shared" si="3"/>
        <v>vi.</v>
      </c>
      <c r="K22" s="21" t="str">
        <f t="shared" si="3"/>
        <v>sá.</v>
      </c>
      <c r="L22" s="21" t="str">
        <f t="shared" si="3"/>
        <v>do.</v>
      </c>
      <c r="M22" s="21" t="str">
        <f t="shared" si="3"/>
        <v>lu.</v>
      </c>
      <c r="N22" s="21" t="str">
        <f t="shared" si="3"/>
        <v>ma.</v>
      </c>
      <c r="O22" s="21" t="str">
        <f t="shared" si="3"/>
        <v>mi.</v>
      </c>
      <c r="P22" s="21" t="str">
        <f t="shared" si="3"/>
        <v>ju.</v>
      </c>
      <c r="Q22" s="21" t="str">
        <f t="shared" si="3"/>
        <v>vi.</v>
      </c>
      <c r="R22" s="21" t="str">
        <f t="shared" si="3"/>
        <v>sá.</v>
      </c>
      <c r="S22" s="21" t="str">
        <f t="shared" si="3"/>
        <v>do.</v>
      </c>
      <c r="T22" s="21" t="str">
        <f t="shared" si="3"/>
        <v>lu.</v>
      </c>
      <c r="U22" s="21" t="str">
        <f t="shared" si="3"/>
        <v>ma.</v>
      </c>
      <c r="V22" s="21" t="str">
        <f t="shared" si="3"/>
        <v>mi.</v>
      </c>
      <c r="W22" s="21" t="str">
        <f t="shared" si="3"/>
        <v>ju.</v>
      </c>
      <c r="X22" s="21" t="str">
        <f t="shared" si="3"/>
        <v>vi.</v>
      </c>
      <c r="Y22" s="21" t="str">
        <f t="shared" si="3"/>
        <v>sá.</v>
      </c>
      <c r="Z22" s="21" t="str">
        <f t="shared" si="3"/>
        <v>do.</v>
      </c>
      <c r="AA22" s="21" t="str">
        <f t="shared" si="3"/>
        <v>lu.</v>
      </c>
      <c r="AB22" s="21" t="str">
        <f t="shared" si="3"/>
        <v>ma.</v>
      </c>
      <c r="AC22" s="21" t="str">
        <f t="shared" si="3"/>
        <v>mi.</v>
      </c>
      <c r="AD22" s="21" t="str">
        <f t="shared" si="3"/>
        <v>ju.</v>
      </c>
      <c r="AE22" s="21" t="str">
        <f t="shared" si="3"/>
        <v>vi.</v>
      </c>
      <c r="AF22" s="21" t="str">
        <f t="shared" si="3"/>
        <v>sá.</v>
      </c>
      <c r="AG22" s="21" t="str">
        <f t="shared" si="3"/>
        <v>do.</v>
      </c>
      <c r="AH22" s="106" t="s">
        <v>51</v>
      </c>
    </row>
    <row r="23" spans="1:40" ht="14.5" customHeight="1" x14ac:dyDescent="0.35">
      <c r="A23" s="19">
        <f>H7</f>
        <v>2022</v>
      </c>
      <c r="B23" s="22">
        <f>C8</f>
        <v>44896</v>
      </c>
      <c r="C23" s="22">
        <f>IF(B23&lt;$H$8,B23+1,"")</f>
        <v>44897</v>
      </c>
      <c r="D23" s="22">
        <f t="shared" ref="D23:AE23" si="4">IF(C23&lt;$H$8,C23+1,"")</f>
        <v>44898</v>
      </c>
      <c r="E23" s="22">
        <f t="shared" si="4"/>
        <v>44899</v>
      </c>
      <c r="F23" s="22">
        <f t="shared" si="4"/>
        <v>44900</v>
      </c>
      <c r="G23" s="22">
        <f t="shared" si="4"/>
        <v>44901</v>
      </c>
      <c r="H23" s="22">
        <f t="shared" si="4"/>
        <v>44902</v>
      </c>
      <c r="I23" s="22">
        <f t="shared" si="4"/>
        <v>44903</v>
      </c>
      <c r="J23" s="22">
        <f t="shared" si="4"/>
        <v>44904</v>
      </c>
      <c r="K23" s="22">
        <f t="shared" si="4"/>
        <v>44905</v>
      </c>
      <c r="L23" s="22">
        <f t="shared" si="4"/>
        <v>44906</v>
      </c>
      <c r="M23" s="22">
        <f t="shared" si="4"/>
        <v>44907</v>
      </c>
      <c r="N23" s="22">
        <f t="shared" si="4"/>
        <v>44908</v>
      </c>
      <c r="O23" s="22">
        <f t="shared" si="4"/>
        <v>44909</v>
      </c>
      <c r="P23" s="22">
        <f t="shared" si="4"/>
        <v>44910</v>
      </c>
      <c r="Q23" s="22">
        <f t="shared" si="4"/>
        <v>44911</v>
      </c>
      <c r="R23" s="22">
        <f t="shared" si="4"/>
        <v>44912</v>
      </c>
      <c r="S23" s="22">
        <f t="shared" si="4"/>
        <v>44913</v>
      </c>
      <c r="T23" s="22">
        <f t="shared" si="4"/>
        <v>44914</v>
      </c>
      <c r="U23" s="22">
        <f t="shared" si="4"/>
        <v>44915</v>
      </c>
      <c r="V23" s="22">
        <f t="shared" si="4"/>
        <v>44916</v>
      </c>
      <c r="W23" s="22">
        <f t="shared" si="4"/>
        <v>44917</v>
      </c>
      <c r="X23" s="22">
        <f t="shared" si="4"/>
        <v>44918</v>
      </c>
      <c r="Y23" s="22">
        <f t="shared" si="4"/>
        <v>44919</v>
      </c>
      <c r="Z23" s="22">
        <f t="shared" si="4"/>
        <v>44920</v>
      </c>
      <c r="AA23" s="22">
        <f t="shared" si="4"/>
        <v>44921</v>
      </c>
      <c r="AB23" s="22">
        <f t="shared" si="4"/>
        <v>44922</v>
      </c>
      <c r="AC23" s="22">
        <f t="shared" si="4"/>
        <v>44923</v>
      </c>
      <c r="AD23" s="22">
        <f t="shared" si="4"/>
        <v>44924</v>
      </c>
      <c r="AE23" s="22">
        <f t="shared" si="4"/>
        <v>44925</v>
      </c>
      <c r="AF23" s="22">
        <f>IF(AE23&lt;$H$8,AE23+1,"")</f>
        <v>44926</v>
      </c>
      <c r="AG23" s="42">
        <v>1</v>
      </c>
      <c r="AH23" s="107"/>
      <c r="AJ23" s="136" t="s">
        <v>58</v>
      </c>
      <c r="AK23" s="137"/>
      <c r="AL23" s="137"/>
      <c r="AM23" s="137"/>
    </row>
    <row r="24" spans="1:40" ht="14.5" customHeight="1" x14ac:dyDescent="0.35">
      <c r="A24" s="20" t="s">
        <v>24</v>
      </c>
      <c r="B24" s="12"/>
      <c r="C24" s="12"/>
      <c r="D24" s="12" t="s">
        <v>54</v>
      </c>
      <c r="E24" s="12"/>
      <c r="F24" s="12" t="s">
        <v>53</v>
      </c>
      <c r="G24" s="12"/>
      <c r="H24" s="12"/>
      <c r="I24" s="12" t="s">
        <v>54</v>
      </c>
      <c r="J24" s="12"/>
      <c r="K24" s="12" t="s">
        <v>53</v>
      </c>
      <c r="L24" s="12"/>
      <c r="M24" s="12"/>
      <c r="N24" s="12" t="s">
        <v>54</v>
      </c>
      <c r="O24" s="12"/>
      <c r="P24" s="12" t="s">
        <v>53</v>
      </c>
      <c r="Q24" s="12"/>
      <c r="R24" s="12"/>
      <c r="S24" s="12"/>
      <c r="T24" s="12"/>
      <c r="U24" s="12" t="s">
        <v>54</v>
      </c>
      <c r="V24" s="12"/>
      <c r="W24" s="12" t="s">
        <v>55</v>
      </c>
      <c r="X24" s="12" t="s">
        <v>55</v>
      </c>
      <c r="Y24" s="12" t="s">
        <v>55</v>
      </c>
      <c r="Z24" s="12" t="s">
        <v>55</v>
      </c>
      <c r="AA24" s="12" t="s">
        <v>55</v>
      </c>
      <c r="AB24" s="12" t="s">
        <v>55</v>
      </c>
      <c r="AC24" s="12" t="s">
        <v>55</v>
      </c>
      <c r="AD24" s="12" t="s">
        <v>55</v>
      </c>
      <c r="AE24" s="12" t="s">
        <v>55</v>
      </c>
      <c r="AF24" s="12" t="s">
        <v>55</v>
      </c>
      <c r="AG24" s="12" t="s">
        <v>55</v>
      </c>
      <c r="AH24" s="26">
        <f t="shared" ref="AH24:AH30" si="5">COUNTIF(B24:AF24,$B$32)*12+COUNTIF(B24:AF24,$B$33)*12</f>
        <v>84</v>
      </c>
      <c r="AJ24" s="36" t="s">
        <v>59</v>
      </c>
      <c r="AK24" s="36" t="s">
        <v>60</v>
      </c>
      <c r="AL24" s="36" t="s">
        <v>61</v>
      </c>
      <c r="AM24" s="36" t="s">
        <v>62</v>
      </c>
    </row>
    <row r="25" spans="1:40" x14ac:dyDescent="0.35">
      <c r="A25" s="20" t="s">
        <v>25</v>
      </c>
      <c r="B25" s="12" t="s">
        <v>55</v>
      </c>
      <c r="C25" s="12" t="s">
        <v>55</v>
      </c>
      <c r="D25" s="12" t="s">
        <v>55</v>
      </c>
      <c r="E25" s="12" t="s">
        <v>55</v>
      </c>
      <c r="F25" s="12" t="s">
        <v>55</v>
      </c>
      <c r="G25" s="12" t="s">
        <v>55</v>
      </c>
      <c r="H25" s="12" t="s">
        <v>55</v>
      </c>
      <c r="I25" s="12" t="s">
        <v>55</v>
      </c>
      <c r="J25" s="12" t="s">
        <v>55</v>
      </c>
      <c r="K25" s="12" t="s">
        <v>55</v>
      </c>
      <c r="L25" s="12" t="s">
        <v>55</v>
      </c>
      <c r="M25" s="12" t="s">
        <v>55</v>
      </c>
      <c r="N25" s="12" t="s">
        <v>53</v>
      </c>
      <c r="O25" s="12"/>
      <c r="P25" s="12"/>
      <c r="Q25" s="12" t="s">
        <v>53</v>
      </c>
      <c r="R25" s="12"/>
      <c r="S25" s="12"/>
      <c r="T25" s="12" t="s">
        <v>54</v>
      </c>
      <c r="U25" s="12"/>
      <c r="V25" s="12" t="s">
        <v>53</v>
      </c>
      <c r="W25" s="12"/>
      <c r="X25" s="12"/>
      <c r="Y25" s="12" t="s">
        <v>53</v>
      </c>
      <c r="Z25" s="12"/>
      <c r="AA25" s="12"/>
      <c r="AB25" s="12"/>
      <c r="AC25" s="12"/>
      <c r="AD25" s="12" t="s">
        <v>54</v>
      </c>
      <c r="AE25" s="12"/>
      <c r="AF25" s="12"/>
      <c r="AG25" s="12"/>
      <c r="AH25" s="26">
        <f t="shared" si="5"/>
        <v>72</v>
      </c>
      <c r="AJ25" s="36">
        <v>24</v>
      </c>
      <c r="AK25" s="36" t="s">
        <v>63</v>
      </c>
      <c r="AL25" s="36" t="s">
        <v>104</v>
      </c>
      <c r="AM25" s="36" t="s">
        <v>65</v>
      </c>
    </row>
    <row r="26" spans="1:40" x14ac:dyDescent="0.35">
      <c r="A26" s="20" t="s">
        <v>26</v>
      </c>
      <c r="B26" s="12"/>
      <c r="C26" s="12" t="s">
        <v>53</v>
      </c>
      <c r="D26" s="12"/>
      <c r="E26" s="12"/>
      <c r="F26" s="12" t="s">
        <v>54</v>
      </c>
      <c r="G26" s="12"/>
      <c r="H26" s="12" t="s">
        <v>53</v>
      </c>
      <c r="I26" s="12"/>
      <c r="J26" s="12"/>
      <c r="K26" s="12" t="s">
        <v>54</v>
      </c>
      <c r="L26" s="12"/>
      <c r="M26" s="12"/>
      <c r="N26" s="12"/>
      <c r="O26" s="12" t="s">
        <v>54</v>
      </c>
      <c r="P26" s="12"/>
      <c r="Q26" s="12"/>
      <c r="R26" s="12"/>
      <c r="S26" s="12" t="s">
        <v>54</v>
      </c>
      <c r="T26" s="12"/>
      <c r="U26" s="12" t="s">
        <v>53</v>
      </c>
      <c r="V26" s="12"/>
      <c r="W26" s="12" t="s">
        <v>53</v>
      </c>
      <c r="X26" s="12"/>
      <c r="Y26" s="12"/>
      <c r="Z26" s="12"/>
      <c r="AA26" s="12" t="s">
        <v>54</v>
      </c>
      <c r="AB26" s="12"/>
      <c r="AC26" s="12" t="s">
        <v>53</v>
      </c>
      <c r="AD26" s="12"/>
      <c r="AE26" s="12" t="s">
        <v>54</v>
      </c>
      <c r="AF26" s="12"/>
      <c r="AG26" s="12"/>
      <c r="AH26" s="26">
        <f t="shared" si="5"/>
        <v>132</v>
      </c>
      <c r="AJ26" s="41">
        <v>24</v>
      </c>
      <c r="AK26" s="41" t="s">
        <v>66</v>
      </c>
      <c r="AL26" s="41" t="s">
        <v>67</v>
      </c>
      <c r="AM26" s="41" t="s">
        <v>68</v>
      </c>
    </row>
    <row r="27" spans="1:40" x14ac:dyDescent="0.35">
      <c r="A27" s="20" t="s">
        <v>27</v>
      </c>
      <c r="B27" s="12" t="s">
        <v>54</v>
      </c>
      <c r="C27" s="12"/>
      <c r="D27" s="12" t="s">
        <v>53</v>
      </c>
      <c r="E27" s="12"/>
      <c r="F27" s="12"/>
      <c r="G27" s="12" t="s">
        <v>54</v>
      </c>
      <c r="H27" s="12"/>
      <c r="I27" s="12" t="s">
        <v>53</v>
      </c>
      <c r="J27" s="12"/>
      <c r="K27" s="12"/>
      <c r="L27" s="12" t="s">
        <v>54</v>
      </c>
      <c r="M27" s="12"/>
      <c r="N27" s="12"/>
      <c r="O27" s="12" t="s">
        <v>53</v>
      </c>
      <c r="P27" s="12"/>
      <c r="Q27" s="12"/>
      <c r="R27" s="12" t="s">
        <v>54</v>
      </c>
      <c r="S27" s="12"/>
      <c r="T27" s="12" t="s">
        <v>71</v>
      </c>
      <c r="U27" s="12" t="s">
        <v>71</v>
      </c>
      <c r="V27" s="12" t="s">
        <v>71</v>
      </c>
      <c r="W27" s="12"/>
      <c r="X27" s="12" t="s">
        <v>53</v>
      </c>
      <c r="Y27" s="12"/>
      <c r="Z27" s="12"/>
      <c r="AA27" s="12"/>
      <c r="AB27" s="12" t="s">
        <v>54</v>
      </c>
      <c r="AC27" s="12"/>
      <c r="AD27" s="12"/>
      <c r="AE27" s="12" t="s">
        <v>53</v>
      </c>
      <c r="AF27" s="12"/>
      <c r="AG27" s="12" t="s">
        <v>54</v>
      </c>
      <c r="AH27" s="26">
        <f t="shared" si="5"/>
        <v>120</v>
      </c>
      <c r="AJ27" s="41">
        <v>25</v>
      </c>
      <c r="AK27" s="41" t="s">
        <v>63</v>
      </c>
      <c r="AL27" s="41" t="s">
        <v>69</v>
      </c>
      <c r="AM27" s="41" t="s">
        <v>70</v>
      </c>
    </row>
    <row r="28" spans="1:40" x14ac:dyDescent="0.35">
      <c r="A28" s="20" t="s">
        <v>28</v>
      </c>
      <c r="B28" s="12" t="s">
        <v>53</v>
      </c>
      <c r="C28" s="12"/>
      <c r="D28" s="12"/>
      <c r="E28" s="12" t="s">
        <v>54</v>
      </c>
      <c r="F28" s="12"/>
      <c r="G28" s="12" t="s">
        <v>53</v>
      </c>
      <c r="H28" s="12"/>
      <c r="I28" s="12"/>
      <c r="J28" s="12" t="s">
        <v>54</v>
      </c>
      <c r="K28" s="12"/>
      <c r="L28" s="12"/>
      <c r="M28" s="12" t="s">
        <v>53</v>
      </c>
      <c r="N28" s="12"/>
      <c r="O28" s="12"/>
      <c r="P28" s="12"/>
      <c r="Q28" s="12"/>
      <c r="R28" s="12"/>
      <c r="S28" s="12" t="s">
        <v>53</v>
      </c>
      <c r="T28" s="12"/>
      <c r="U28" s="12"/>
      <c r="V28" s="12" t="s">
        <v>54</v>
      </c>
      <c r="W28" s="12"/>
      <c r="X28" s="12" t="s">
        <v>54</v>
      </c>
      <c r="Y28" s="12"/>
      <c r="Z28" s="12"/>
      <c r="AA28" s="12" t="s">
        <v>53</v>
      </c>
      <c r="AB28" s="12"/>
      <c r="AC28" s="12"/>
      <c r="AD28" s="12" t="s">
        <v>53</v>
      </c>
      <c r="AE28" s="12"/>
      <c r="AF28" s="12" t="s">
        <v>54</v>
      </c>
      <c r="AG28" s="12"/>
      <c r="AH28" s="26">
        <f t="shared" si="5"/>
        <v>132</v>
      </c>
      <c r="AJ28" s="36">
        <v>25</v>
      </c>
      <c r="AK28" s="36" t="s">
        <v>66</v>
      </c>
      <c r="AL28" s="36" t="s">
        <v>75</v>
      </c>
      <c r="AM28" s="36" t="s">
        <v>73</v>
      </c>
    </row>
    <row r="29" spans="1:40" x14ac:dyDescent="0.35">
      <c r="A29" s="20" t="s">
        <v>74</v>
      </c>
      <c r="B29" s="12"/>
      <c r="C29" s="12" t="s">
        <v>54</v>
      </c>
      <c r="D29" s="12"/>
      <c r="E29" s="12" t="s">
        <v>53</v>
      </c>
      <c r="F29" s="12"/>
      <c r="G29" s="12"/>
      <c r="H29" s="12" t="s">
        <v>54</v>
      </c>
      <c r="I29" s="12"/>
      <c r="J29" s="12" t="s">
        <v>53</v>
      </c>
      <c r="K29" s="12"/>
      <c r="L29" s="12"/>
      <c r="M29" s="12" t="s">
        <v>54</v>
      </c>
      <c r="N29" s="12"/>
      <c r="O29" s="12"/>
      <c r="P29" s="12" t="s">
        <v>54</v>
      </c>
      <c r="Q29" s="12"/>
      <c r="R29" s="12" t="s">
        <v>53</v>
      </c>
      <c r="S29" s="12"/>
      <c r="T29" s="12" t="s">
        <v>71</v>
      </c>
      <c r="U29" s="12" t="s">
        <v>71</v>
      </c>
      <c r="V29" s="12" t="s">
        <v>71</v>
      </c>
      <c r="W29" s="12"/>
      <c r="X29" s="12"/>
      <c r="Y29" s="12" t="s">
        <v>54</v>
      </c>
      <c r="Z29" s="12" t="s">
        <v>53</v>
      </c>
      <c r="AA29" s="12"/>
      <c r="AB29" s="12"/>
      <c r="AC29" s="12" t="s">
        <v>54</v>
      </c>
      <c r="AD29" s="12"/>
      <c r="AE29" s="12" t="s">
        <v>53</v>
      </c>
      <c r="AF29" s="12"/>
      <c r="AG29" s="12"/>
      <c r="AH29" s="26">
        <f t="shared" si="5"/>
        <v>132</v>
      </c>
      <c r="AJ29" s="36">
        <v>31</v>
      </c>
      <c r="AK29" s="36" t="s">
        <v>63</v>
      </c>
      <c r="AL29" s="36" t="s">
        <v>72</v>
      </c>
      <c r="AM29" s="36" t="s">
        <v>73</v>
      </c>
    </row>
    <row r="30" spans="1:40" x14ac:dyDescent="0.35">
      <c r="A30" s="20" t="s">
        <v>17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 t="s">
        <v>54</v>
      </c>
      <c r="R30" s="12"/>
      <c r="S30" s="12"/>
      <c r="T30" s="12" t="s">
        <v>53</v>
      </c>
      <c r="U30" s="12"/>
      <c r="V30" s="12"/>
      <c r="W30" s="12" t="s">
        <v>54</v>
      </c>
      <c r="X30" s="12"/>
      <c r="Y30" s="12"/>
      <c r="Z30" s="12" t="s">
        <v>54</v>
      </c>
      <c r="AA30" s="12"/>
      <c r="AB30" s="12" t="s">
        <v>53</v>
      </c>
      <c r="AC30" s="12"/>
      <c r="AD30" s="12"/>
      <c r="AE30" s="12"/>
      <c r="AF30" s="12" t="s">
        <v>53</v>
      </c>
      <c r="AG30" s="12"/>
      <c r="AH30" s="26">
        <f t="shared" si="5"/>
        <v>72</v>
      </c>
      <c r="AJ30" s="41">
        <v>31</v>
      </c>
      <c r="AK30" s="41" t="s">
        <v>66</v>
      </c>
      <c r="AL30" s="41" t="s">
        <v>104</v>
      </c>
      <c r="AM30" s="41" t="s">
        <v>76</v>
      </c>
    </row>
    <row r="31" spans="1:40" x14ac:dyDescent="0.35">
      <c r="AJ31" s="41">
        <v>1</v>
      </c>
      <c r="AK31" s="41" t="s">
        <v>63</v>
      </c>
      <c r="AL31" s="41" t="s">
        <v>64</v>
      </c>
      <c r="AM31" s="41" t="s">
        <v>77</v>
      </c>
    </row>
    <row r="32" spans="1:40" x14ac:dyDescent="0.35">
      <c r="B32" s="10" t="s">
        <v>54</v>
      </c>
      <c r="C32" s="110" t="s">
        <v>80</v>
      </c>
      <c r="D32" s="111"/>
      <c r="E32" s="111"/>
      <c r="F32" s="112"/>
      <c r="H32" s="15" t="s">
        <v>71</v>
      </c>
      <c r="I32" s="110" t="s">
        <v>81</v>
      </c>
      <c r="J32" s="111"/>
      <c r="K32" s="111"/>
      <c r="L32" s="112"/>
      <c r="AJ32" s="36">
        <v>1</v>
      </c>
      <c r="AK32" s="36" t="s">
        <v>66</v>
      </c>
      <c r="AL32" s="36" t="s">
        <v>78</v>
      </c>
      <c r="AM32" s="36" t="s">
        <v>65</v>
      </c>
    </row>
    <row r="33" spans="1:14" x14ac:dyDescent="0.35">
      <c r="B33" s="11" t="s">
        <v>53</v>
      </c>
      <c r="C33" s="110" t="s">
        <v>82</v>
      </c>
      <c r="D33" s="111"/>
      <c r="E33" s="111"/>
      <c r="F33" s="112"/>
      <c r="H33" s="12" t="s">
        <v>83</v>
      </c>
      <c r="I33" s="110" t="s">
        <v>84</v>
      </c>
      <c r="J33" s="111"/>
      <c r="K33" s="111"/>
      <c r="L33" s="112"/>
    </row>
    <row r="34" spans="1:14" x14ac:dyDescent="0.35">
      <c r="B34" s="16" t="s">
        <v>55</v>
      </c>
      <c r="C34" s="110" t="s">
        <v>85</v>
      </c>
      <c r="D34" s="111"/>
      <c r="E34" s="111"/>
      <c r="F34" s="112"/>
      <c r="H34" s="18" t="s">
        <v>86</v>
      </c>
      <c r="I34" s="110" t="s">
        <v>87</v>
      </c>
      <c r="J34" s="111"/>
      <c r="K34" s="111"/>
      <c r="L34" s="112"/>
    </row>
    <row r="35" spans="1:14" x14ac:dyDescent="0.35">
      <c r="B35" s="17" t="s">
        <v>106</v>
      </c>
      <c r="C35" s="110" t="s">
        <v>107</v>
      </c>
      <c r="D35" s="111"/>
      <c r="E35" s="111"/>
      <c r="F35" s="112"/>
    </row>
    <row r="37" spans="1:14" x14ac:dyDescent="0.35">
      <c r="B37" s="14"/>
    </row>
    <row r="40" spans="1:14" x14ac:dyDescent="0.35">
      <c r="A40" s="148" t="s">
        <v>108</v>
      </c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50"/>
    </row>
    <row r="41" spans="1:14" x14ac:dyDescent="0.35">
      <c r="A41" s="145" t="s">
        <v>91</v>
      </c>
      <c r="B41" s="146"/>
      <c r="C41" s="145" t="s">
        <v>92</v>
      </c>
      <c r="D41" s="147"/>
      <c r="E41" s="146"/>
      <c r="F41" s="145" t="s">
        <v>93</v>
      </c>
      <c r="G41" s="147"/>
      <c r="H41" s="146"/>
      <c r="I41" s="139" t="s">
        <v>94</v>
      </c>
      <c r="J41" s="140"/>
      <c r="K41" s="140"/>
      <c r="L41" s="140"/>
      <c r="M41" s="140"/>
      <c r="N41" s="141"/>
    </row>
    <row r="42" spans="1:14" x14ac:dyDescent="0.35">
      <c r="A42" s="138" t="s">
        <v>109</v>
      </c>
      <c r="B42" s="122"/>
      <c r="C42" s="118">
        <v>44914</v>
      </c>
      <c r="D42" s="119"/>
      <c r="E42" s="120"/>
      <c r="F42" s="118">
        <v>44916</v>
      </c>
      <c r="G42" s="119"/>
      <c r="H42" s="120"/>
      <c r="I42" s="139" t="s">
        <v>110</v>
      </c>
      <c r="J42" s="140"/>
      <c r="K42" s="140"/>
      <c r="L42" s="140"/>
      <c r="M42" s="140"/>
      <c r="N42" s="141"/>
    </row>
    <row r="43" spans="1:14" x14ac:dyDescent="0.35">
      <c r="A43" s="138" t="s">
        <v>109</v>
      </c>
      <c r="B43" s="122"/>
      <c r="C43" s="118">
        <v>44914</v>
      </c>
      <c r="D43" s="119"/>
      <c r="E43" s="120"/>
      <c r="F43" s="118">
        <v>44916</v>
      </c>
      <c r="G43" s="119"/>
      <c r="H43" s="120"/>
      <c r="I43" s="139" t="s">
        <v>111</v>
      </c>
      <c r="J43" s="140"/>
      <c r="K43" s="140"/>
      <c r="L43" s="140"/>
      <c r="M43" s="140"/>
      <c r="N43" s="141"/>
    </row>
    <row r="44" spans="1:14" x14ac:dyDescent="0.35">
      <c r="A44" s="138"/>
      <c r="B44" s="122"/>
      <c r="C44" s="118"/>
      <c r="D44" s="119"/>
      <c r="E44" s="120"/>
      <c r="F44" s="138"/>
      <c r="G44" s="121"/>
      <c r="H44" s="122"/>
      <c r="I44" s="139"/>
      <c r="J44" s="140"/>
      <c r="K44" s="140"/>
      <c r="L44" s="140"/>
      <c r="M44" s="140"/>
      <c r="N44" s="141"/>
    </row>
    <row r="45" spans="1:14" x14ac:dyDescent="0.35">
      <c r="A45" s="138"/>
      <c r="B45" s="122"/>
      <c r="C45" s="118"/>
      <c r="D45" s="119"/>
      <c r="E45" s="120"/>
      <c r="F45" s="138"/>
      <c r="G45" s="121"/>
      <c r="H45" s="122"/>
      <c r="I45" s="139"/>
      <c r="J45" s="140"/>
      <c r="K45" s="140"/>
      <c r="L45" s="140"/>
      <c r="M45" s="140"/>
      <c r="N45" s="141"/>
    </row>
    <row r="48" spans="1:14" x14ac:dyDescent="0.35">
      <c r="A48" s="142" t="s">
        <v>112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4"/>
    </row>
    <row r="49" spans="1:14" x14ac:dyDescent="0.35">
      <c r="A49" s="145" t="s">
        <v>98</v>
      </c>
      <c r="B49" s="146"/>
      <c r="C49" s="145" t="s">
        <v>92</v>
      </c>
      <c r="D49" s="147"/>
      <c r="E49" s="146"/>
      <c r="F49" s="145" t="s">
        <v>99</v>
      </c>
      <c r="G49" s="147"/>
      <c r="H49" s="146"/>
      <c r="I49" s="139" t="s">
        <v>100</v>
      </c>
      <c r="J49" s="140"/>
      <c r="K49" s="140"/>
      <c r="L49" s="140"/>
      <c r="M49" s="140"/>
      <c r="N49" s="141"/>
    </row>
    <row r="50" spans="1:14" x14ac:dyDescent="0.35">
      <c r="A50" s="138" t="s">
        <v>24</v>
      </c>
      <c r="B50" s="122"/>
      <c r="C50" s="118">
        <v>44917</v>
      </c>
      <c r="D50" s="119"/>
      <c r="E50" s="120"/>
      <c r="F50" s="118">
        <v>44932</v>
      </c>
      <c r="G50" s="119"/>
      <c r="H50" s="120"/>
      <c r="I50" s="139">
        <v>15</v>
      </c>
      <c r="J50" s="140"/>
      <c r="K50" s="140"/>
      <c r="L50" s="140"/>
      <c r="M50" s="140"/>
      <c r="N50" s="141"/>
    </row>
    <row r="51" spans="1:14" x14ac:dyDescent="0.35">
      <c r="A51" s="138" t="s">
        <v>34</v>
      </c>
      <c r="B51" s="122"/>
      <c r="C51" s="118">
        <v>44887</v>
      </c>
      <c r="D51" s="119"/>
      <c r="E51" s="120"/>
      <c r="F51" s="118">
        <v>44903</v>
      </c>
      <c r="G51" s="119"/>
      <c r="H51" s="120"/>
      <c r="I51" s="139">
        <v>16</v>
      </c>
      <c r="J51" s="140"/>
      <c r="K51" s="140"/>
      <c r="L51" s="140"/>
      <c r="M51" s="140"/>
      <c r="N51" s="141"/>
    </row>
    <row r="52" spans="1:14" x14ac:dyDescent="0.35">
      <c r="A52" s="138" t="s">
        <v>25</v>
      </c>
      <c r="B52" s="122"/>
      <c r="C52" s="118">
        <v>44895</v>
      </c>
      <c r="D52" s="119"/>
      <c r="E52" s="120"/>
      <c r="F52" s="118">
        <v>44908</v>
      </c>
      <c r="G52" s="119"/>
      <c r="H52" s="120"/>
      <c r="I52" s="139">
        <v>13</v>
      </c>
      <c r="J52" s="140"/>
      <c r="K52" s="140"/>
      <c r="L52" s="140"/>
      <c r="M52" s="140"/>
      <c r="N52" s="141"/>
    </row>
    <row r="53" spans="1:14" x14ac:dyDescent="0.35">
      <c r="A53" s="138" t="s">
        <v>38</v>
      </c>
      <c r="B53" s="122"/>
      <c r="C53" s="118">
        <v>44879</v>
      </c>
      <c r="D53" s="119"/>
      <c r="E53" s="120"/>
      <c r="F53" s="118">
        <v>44904</v>
      </c>
      <c r="G53" s="119"/>
      <c r="H53" s="120"/>
      <c r="I53" s="139">
        <v>25</v>
      </c>
      <c r="J53" s="140"/>
      <c r="K53" s="140"/>
      <c r="L53" s="140"/>
      <c r="M53" s="140"/>
      <c r="N53" s="141"/>
    </row>
    <row r="54" spans="1:14" x14ac:dyDescent="0.35">
      <c r="A54" s="138" t="s">
        <v>113</v>
      </c>
      <c r="B54" s="122"/>
      <c r="C54" s="118">
        <v>44918</v>
      </c>
      <c r="D54" s="119"/>
      <c r="E54" s="120"/>
      <c r="F54" s="118">
        <v>44926</v>
      </c>
      <c r="G54" s="119"/>
      <c r="H54" s="120"/>
      <c r="I54" s="139">
        <f>F54-C54</f>
        <v>8</v>
      </c>
      <c r="J54" s="140"/>
      <c r="K54" s="140"/>
      <c r="L54" s="140"/>
      <c r="M54" s="140"/>
      <c r="N54" s="141"/>
    </row>
  </sheetData>
  <mergeCells count="69">
    <mergeCell ref="A21:A22"/>
    <mergeCell ref="B21:AH21"/>
    <mergeCell ref="AH22:AH23"/>
    <mergeCell ref="A2:AH3"/>
    <mergeCell ref="B5:E5"/>
    <mergeCell ref="B6:E6"/>
    <mergeCell ref="B7:E7"/>
    <mergeCell ref="F7:G7"/>
    <mergeCell ref="H7:I7"/>
    <mergeCell ref="C8:F8"/>
    <mergeCell ref="H8:K8"/>
    <mergeCell ref="A10:A11"/>
    <mergeCell ref="B10:AH10"/>
    <mergeCell ref="AH11:AH12"/>
    <mergeCell ref="C32:F32"/>
    <mergeCell ref="I32:L32"/>
    <mergeCell ref="C33:F33"/>
    <mergeCell ref="I33:L33"/>
    <mergeCell ref="C34:F34"/>
    <mergeCell ref="I34:L34"/>
    <mergeCell ref="C35:F35"/>
    <mergeCell ref="A40:N40"/>
    <mergeCell ref="A41:B41"/>
    <mergeCell ref="C41:E41"/>
    <mergeCell ref="F41:H41"/>
    <mergeCell ref="I41:N41"/>
    <mergeCell ref="A42:B42"/>
    <mergeCell ref="C42:E42"/>
    <mergeCell ref="F42:H42"/>
    <mergeCell ref="I42:N42"/>
    <mergeCell ref="A43:B43"/>
    <mergeCell ref="C43:E43"/>
    <mergeCell ref="F43:H43"/>
    <mergeCell ref="I43:N43"/>
    <mergeCell ref="C44:E44"/>
    <mergeCell ref="F44:H44"/>
    <mergeCell ref="I44:N44"/>
    <mergeCell ref="A45:B45"/>
    <mergeCell ref="C45:E45"/>
    <mergeCell ref="F45:H45"/>
    <mergeCell ref="I45:N45"/>
    <mergeCell ref="A54:B54"/>
    <mergeCell ref="C54:E54"/>
    <mergeCell ref="F54:H54"/>
    <mergeCell ref="I54:N54"/>
    <mergeCell ref="A51:B51"/>
    <mergeCell ref="C51:E51"/>
    <mergeCell ref="F51:H51"/>
    <mergeCell ref="I51:N51"/>
    <mergeCell ref="A52:B52"/>
    <mergeCell ref="C52:E52"/>
    <mergeCell ref="F52:H52"/>
    <mergeCell ref="I52:N52"/>
    <mergeCell ref="AJ11:AM11"/>
    <mergeCell ref="AJ23:AM23"/>
    <mergeCell ref="A53:B53"/>
    <mergeCell ref="C53:E53"/>
    <mergeCell ref="F53:H53"/>
    <mergeCell ref="I53:N53"/>
    <mergeCell ref="A48:N48"/>
    <mergeCell ref="A49:B49"/>
    <mergeCell ref="C49:E49"/>
    <mergeCell ref="F49:H49"/>
    <mergeCell ref="I49:N49"/>
    <mergeCell ref="A50:B50"/>
    <mergeCell ref="C50:E50"/>
    <mergeCell ref="F50:H50"/>
    <mergeCell ref="I50:N50"/>
    <mergeCell ref="A44:B44"/>
  </mergeCells>
  <conditionalFormatting sqref="B11:AG19 B22:AG30">
    <cfRule type="expression" dxfId="277" priority="14">
      <formula>B$11="dom"</formula>
    </cfRule>
    <cfRule type="expression" dxfId="276" priority="15">
      <formula>B$11="sáb"</formula>
    </cfRule>
  </conditionalFormatting>
  <conditionalFormatting sqref="B13:AG19 B24:AG30">
    <cfRule type="cellIs" dxfId="275" priority="1" operator="equal">
      <formula>$H$34</formula>
    </cfRule>
    <cfRule type="cellIs" dxfId="274" priority="9" operator="equal">
      <formula>$H$33</formula>
    </cfRule>
    <cfRule type="cellIs" dxfId="273" priority="10" operator="equal">
      <formula>$H$32</formula>
    </cfRule>
    <cfRule type="cellIs" dxfId="272" priority="11" operator="equal">
      <formula>$B$34</formula>
    </cfRule>
    <cfRule type="cellIs" dxfId="271" priority="12" operator="equal">
      <formula>$B$33</formula>
    </cfRule>
    <cfRule type="cellIs" dxfId="270" priority="13" operator="equal">
      <formula>$B$32</formula>
    </cfRule>
  </conditionalFormatting>
  <conditionalFormatting sqref="H33">
    <cfRule type="cellIs" dxfId="269" priority="2" operator="equal">
      <formula>$H$33</formula>
    </cfRule>
    <cfRule type="cellIs" dxfId="268" priority="3" operator="equal">
      <formula>$H$32</formula>
    </cfRule>
    <cfRule type="cellIs" dxfId="267" priority="4" operator="equal">
      <formula>$B$34</formula>
    </cfRule>
    <cfRule type="cellIs" dxfId="266" priority="5" operator="equal">
      <formula>$B$33</formula>
    </cfRule>
    <cfRule type="cellIs" dxfId="265" priority="6" operator="equal">
      <formula>$B$32</formula>
    </cfRule>
    <cfRule type="expression" dxfId="264" priority="7">
      <formula>H$11="dom"</formula>
    </cfRule>
    <cfRule type="expression" dxfId="263" priority="8">
      <formula>H$11="sáb"</formula>
    </cfRule>
  </conditionalFormatting>
  <dataValidations count="2">
    <dataValidation type="list" allowBlank="1" showInputMessage="1" showErrorMessage="1" sqref="B7:E7" xr:uid="{036F94FD-273C-42B8-89C8-1854A0219175}">
      <formula1>meses</formula1>
    </dataValidation>
    <dataValidation type="list" allowBlank="1" showInputMessage="1" showErrorMessage="1" sqref="H7:I7" xr:uid="{4A25609F-44B4-4940-B684-9CB4EA63FDD6}">
      <formula1>Año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E730-FB70-4A0A-9C6F-44621673A4AC}">
  <sheetPr>
    <pageSetUpPr fitToPage="1"/>
  </sheetPr>
  <dimension ref="A2:AQ77"/>
  <sheetViews>
    <sheetView showGridLines="0" topLeftCell="A5" zoomScaleNormal="100" workbookViewId="0">
      <selection activeCell="I44" sqref="I44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5.7265625" style="2" customWidth="1"/>
  </cols>
  <sheetData>
    <row r="2" spans="1:36" x14ac:dyDescent="0.35">
      <c r="A2" s="113" t="s">
        <v>39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  <c r="F6" s="65"/>
      <c r="G6" s="65"/>
      <c r="H6" s="65"/>
      <c r="I6" s="65"/>
    </row>
    <row r="7" spans="1:36" x14ac:dyDescent="0.35">
      <c r="A7" s="6" t="s">
        <v>44</v>
      </c>
      <c r="B7" s="114" t="s">
        <v>45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44927</v>
      </c>
      <c r="D8" s="99"/>
      <c r="E8" s="99"/>
      <c r="F8" s="99"/>
      <c r="G8" s="9" t="s">
        <v>49</v>
      </c>
      <c r="H8" s="100">
        <f>EOMONTH(C8,0)</f>
        <v>44957</v>
      </c>
      <c r="I8" s="100"/>
      <c r="J8" s="100"/>
      <c r="K8" s="100"/>
      <c r="AI8" s="108"/>
      <c r="AJ8" s="108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Enero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do.</v>
      </c>
      <c r="C11" s="21" t="str">
        <f t="shared" si="0"/>
        <v>lu.</v>
      </c>
      <c r="D11" s="21" t="str">
        <f t="shared" si="0"/>
        <v>ma.</v>
      </c>
      <c r="E11" s="21" t="str">
        <f t="shared" si="0"/>
        <v>mi.</v>
      </c>
      <c r="F11" s="21" t="str">
        <f t="shared" si="0"/>
        <v>ju.</v>
      </c>
      <c r="G11" s="21" t="str">
        <f t="shared" si="0"/>
        <v>vi.</v>
      </c>
      <c r="H11" s="21" t="str">
        <f t="shared" si="0"/>
        <v>sá.</v>
      </c>
      <c r="I11" s="21" t="str">
        <f t="shared" si="0"/>
        <v>do.</v>
      </c>
      <c r="J11" s="21" t="str">
        <f t="shared" si="0"/>
        <v>lu.</v>
      </c>
      <c r="K11" s="21" t="str">
        <f t="shared" si="0"/>
        <v>ma.</v>
      </c>
      <c r="L11" s="21" t="str">
        <f t="shared" si="0"/>
        <v>mi.</v>
      </c>
      <c r="M11" s="21" t="str">
        <f t="shared" si="0"/>
        <v>ju.</v>
      </c>
      <c r="N11" s="21" t="str">
        <f t="shared" si="0"/>
        <v>vi.</v>
      </c>
      <c r="O11" s="21" t="str">
        <f t="shared" si="0"/>
        <v>sá.</v>
      </c>
      <c r="P11" s="21" t="str">
        <f t="shared" si="0"/>
        <v>do.</v>
      </c>
      <c r="Q11" s="21" t="str">
        <f t="shared" si="0"/>
        <v>lu.</v>
      </c>
      <c r="R11" s="21" t="str">
        <f t="shared" si="0"/>
        <v>ma.</v>
      </c>
      <c r="S11" s="21" t="str">
        <f t="shared" si="0"/>
        <v>mi.</v>
      </c>
      <c r="T11" s="21" t="str">
        <f t="shared" si="0"/>
        <v>ju.</v>
      </c>
      <c r="U11" s="21" t="str">
        <f t="shared" si="0"/>
        <v>vi.</v>
      </c>
      <c r="V11" s="21" t="str">
        <f t="shared" si="0"/>
        <v>sá.</v>
      </c>
      <c r="W11" s="21" t="str">
        <f t="shared" si="0"/>
        <v>do.</v>
      </c>
      <c r="X11" s="21" t="str">
        <f t="shared" si="0"/>
        <v>lu.</v>
      </c>
      <c r="Y11" s="21" t="str">
        <f t="shared" si="0"/>
        <v>ma.</v>
      </c>
      <c r="Z11" s="21" t="str">
        <f t="shared" si="0"/>
        <v>mi.</v>
      </c>
      <c r="AA11" s="21" t="str">
        <f t="shared" si="0"/>
        <v>ju.</v>
      </c>
      <c r="AB11" s="21" t="str">
        <f t="shared" si="0"/>
        <v>vi.</v>
      </c>
      <c r="AC11" s="21" t="str">
        <f t="shared" si="0"/>
        <v>sá.</v>
      </c>
      <c r="AD11" s="21" t="str">
        <f t="shared" si="0"/>
        <v>do.</v>
      </c>
      <c r="AE11" s="21" t="str">
        <f t="shared" si="0"/>
        <v>lu.</v>
      </c>
      <c r="AF11" s="21" t="str">
        <f t="shared" si="0"/>
        <v>ma.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44927</v>
      </c>
      <c r="C12" s="22">
        <f t="shared" ref="C12:AF12" si="1">IF(B12&lt;$H$8,B12+1,"")</f>
        <v>44928</v>
      </c>
      <c r="D12" s="22">
        <f t="shared" si="1"/>
        <v>44929</v>
      </c>
      <c r="E12" s="22">
        <f t="shared" si="1"/>
        <v>44930</v>
      </c>
      <c r="F12" s="22">
        <f t="shared" si="1"/>
        <v>44931</v>
      </c>
      <c r="G12" s="22">
        <f t="shared" si="1"/>
        <v>44932</v>
      </c>
      <c r="H12" s="22">
        <f t="shared" si="1"/>
        <v>44933</v>
      </c>
      <c r="I12" s="22">
        <f t="shared" si="1"/>
        <v>44934</v>
      </c>
      <c r="J12" s="22">
        <f t="shared" si="1"/>
        <v>44935</v>
      </c>
      <c r="K12" s="22">
        <f t="shared" si="1"/>
        <v>44936</v>
      </c>
      <c r="L12" s="22">
        <f t="shared" si="1"/>
        <v>44937</v>
      </c>
      <c r="M12" s="22">
        <f t="shared" si="1"/>
        <v>44938</v>
      </c>
      <c r="N12" s="22">
        <f t="shared" si="1"/>
        <v>44939</v>
      </c>
      <c r="O12" s="22">
        <f t="shared" si="1"/>
        <v>44940</v>
      </c>
      <c r="P12" s="22">
        <f t="shared" si="1"/>
        <v>44941</v>
      </c>
      <c r="Q12" s="22">
        <f t="shared" si="1"/>
        <v>44942</v>
      </c>
      <c r="R12" s="22">
        <f t="shared" si="1"/>
        <v>44943</v>
      </c>
      <c r="S12" s="22">
        <f t="shared" si="1"/>
        <v>44944</v>
      </c>
      <c r="T12" s="22">
        <f t="shared" si="1"/>
        <v>44945</v>
      </c>
      <c r="U12" s="22">
        <f t="shared" si="1"/>
        <v>44946</v>
      </c>
      <c r="V12" s="22">
        <f t="shared" si="1"/>
        <v>44947</v>
      </c>
      <c r="W12" s="22">
        <f t="shared" si="1"/>
        <v>44948</v>
      </c>
      <c r="X12" s="22">
        <f t="shared" si="1"/>
        <v>44949</v>
      </c>
      <c r="Y12" s="22">
        <f t="shared" si="1"/>
        <v>44950</v>
      </c>
      <c r="Z12" s="22">
        <f t="shared" si="1"/>
        <v>44951</v>
      </c>
      <c r="AA12" s="22">
        <f t="shared" si="1"/>
        <v>44952</v>
      </c>
      <c r="AB12" s="22">
        <f t="shared" si="1"/>
        <v>44953</v>
      </c>
      <c r="AC12" s="22">
        <f t="shared" si="1"/>
        <v>44954</v>
      </c>
      <c r="AD12" s="22">
        <f t="shared" si="1"/>
        <v>44955</v>
      </c>
      <c r="AE12" s="22">
        <f t="shared" si="1"/>
        <v>44956</v>
      </c>
      <c r="AF12" s="22">
        <f t="shared" si="1"/>
        <v>44957</v>
      </c>
      <c r="AG12" s="107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53</v>
      </c>
      <c r="C13" s="5"/>
      <c r="D13" s="12"/>
      <c r="E13" s="12" t="s">
        <v>54</v>
      </c>
      <c r="F13" s="12"/>
      <c r="G13" s="12" t="s">
        <v>53</v>
      </c>
      <c r="H13" s="12"/>
      <c r="I13" s="12"/>
      <c r="J13" s="12" t="s">
        <v>54</v>
      </c>
      <c r="K13" s="12"/>
      <c r="L13" s="12" t="s">
        <v>53</v>
      </c>
      <c r="M13" s="12"/>
      <c r="N13" s="12"/>
      <c r="O13" s="12" t="s">
        <v>54</v>
      </c>
      <c r="P13" s="12"/>
      <c r="Q13" s="12" t="s">
        <v>53</v>
      </c>
      <c r="R13" s="12"/>
      <c r="S13" s="12"/>
      <c r="T13" s="12" t="s">
        <v>54</v>
      </c>
      <c r="U13" s="12"/>
      <c r="V13" s="12"/>
      <c r="W13" s="12" t="s">
        <v>53</v>
      </c>
      <c r="X13" s="12"/>
      <c r="Y13" s="12"/>
      <c r="Z13" s="12" t="s">
        <v>54</v>
      </c>
      <c r="AA13" s="12"/>
      <c r="AB13" s="12"/>
      <c r="AC13" s="12" t="s">
        <v>53</v>
      </c>
      <c r="AD13" s="12"/>
      <c r="AE13" s="12"/>
      <c r="AF13" s="12"/>
      <c r="AG13" s="26">
        <f t="shared" ref="AG13:AG18" si="2">COUNTIF(B13:AF13,$B$47)*12+COUNTIF(B13:AF13,$B$48)*12</f>
        <v>132</v>
      </c>
      <c r="AI13" s="60">
        <f>COUNTIF(B13:AF13,"TT")</f>
        <v>6</v>
      </c>
      <c r="AJ13" s="32">
        <f>COUNTIF(B13:AF13,"TM")</f>
        <v>5</v>
      </c>
    </row>
    <row r="14" spans="1:36" x14ac:dyDescent="0.35">
      <c r="A14" s="20" t="s">
        <v>18</v>
      </c>
      <c r="B14" s="12" t="s">
        <v>54</v>
      </c>
      <c r="C14" s="12"/>
      <c r="D14" s="12" t="s">
        <v>53</v>
      </c>
      <c r="E14" s="12"/>
      <c r="F14" s="12"/>
      <c r="G14" s="12" t="s">
        <v>54</v>
      </c>
      <c r="H14" s="12"/>
      <c r="I14" s="12" t="s">
        <v>53</v>
      </c>
      <c r="J14" s="12"/>
      <c r="K14" s="12"/>
      <c r="L14" s="12" t="s">
        <v>54</v>
      </c>
      <c r="M14" s="12"/>
      <c r="N14" s="12" t="s">
        <v>53</v>
      </c>
      <c r="O14" s="12"/>
      <c r="P14" s="12"/>
      <c r="Q14" s="12" t="s">
        <v>54</v>
      </c>
      <c r="R14" s="12"/>
      <c r="S14" s="12"/>
      <c r="T14" s="12" t="s">
        <v>53</v>
      </c>
      <c r="U14" s="12"/>
      <c r="V14" s="12"/>
      <c r="W14" s="12" t="s">
        <v>54</v>
      </c>
      <c r="X14" s="12"/>
      <c r="Y14" s="12"/>
      <c r="Z14" s="12" t="s">
        <v>53</v>
      </c>
      <c r="AA14" s="12"/>
      <c r="AB14" s="12"/>
      <c r="AC14" s="12" t="s">
        <v>54</v>
      </c>
      <c r="AD14" s="12"/>
      <c r="AE14" s="12" t="s">
        <v>53</v>
      </c>
      <c r="AF14" s="12"/>
      <c r="AG14" s="26">
        <f t="shared" si="2"/>
        <v>144</v>
      </c>
      <c r="AI14" s="60">
        <f t="shared" ref="AI14:AI45" si="3">COUNTIF(B14:AF14,"TT")</f>
        <v>6</v>
      </c>
      <c r="AJ14" s="32">
        <f t="shared" ref="AJ14:AJ45" si="4">COUNTIF(B14:AF14,"TM")</f>
        <v>6</v>
      </c>
    </row>
    <row r="15" spans="1:36" x14ac:dyDescent="0.35">
      <c r="A15" s="20" t="s">
        <v>19</v>
      </c>
      <c r="B15" s="12"/>
      <c r="C15" s="12" t="s">
        <v>55</v>
      </c>
      <c r="D15" s="12" t="s">
        <v>55</v>
      </c>
      <c r="E15" s="12" t="s">
        <v>55</v>
      </c>
      <c r="F15" s="12" t="s">
        <v>55</v>
      </c>
      <c r="G15" s="12" t="s">
        <v>55</v>
      </c>
      <c r="H15" s="12" t="s">
        <v>55</v>
      </c>
      <c r="I15" s="12" t="s">
        <v>55</v>
      </c>
      <c r="J15" s="12" t="s">
        <v>55</v>
      </c>
      <c r="K15" s="12" t="s">
        <v>55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54</v>
      </c>
      <c r="S15" s="12"/>
      <c r="T15" s="12"/>
      <c r="U15" s="12" t="s">
        <v>53</v>
      </c>
      <c r="V15" s="12"/>
      <c r="W15" s="12"/>
      <c r="X15" s="12" t="s">
        <v>54</v>
      </c>
      <c r="Y15" s="12"/>
      <c r="Z15" s="12"/>
      <c r="AA15" s="12" t="s">
        <v>53</v>
      </c>
      <c r="AB15" s="12"/>
      <c r="AC15" s="12"/>
      <c r="AD15" s="12" t="s">
        <v>54</v>
      </c>
      <c r="AE15" s="12"/>
      <c r="AF15" s="12" t="s">
        <v>53</v>
      </c>
      <c r="AG15" s="26">
        <f t="shared" si="2"/>
        <v>72</v>
      </c>
      <c r="AI15" s="60">
        <f t="shared" si="3"/>
        <v>3</v>
      </c>
      <c r="AJ15" s="32">
        <f t="shared" si="4"/>
        <v>3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 t="s">
        <v>53</v>
      </c>
      <c r="I16" s="12"/>
      <c r="J16" s="12"/>
      <c r="K16" s="12" t="s">
        <v>54</v>
      </c>
      <c r="L16" s="12"/>
      <c r="M16" s="12" t="s">
        <v>53</v>
      </c>
      <c r="N16" s="12"/>
      <c r="O16" s="12"/>
      <c r="P16" s="12" t="s">
        <v>54</v>
      </c>
      <c r="Q16" s="12"/>
      <c r="R16" s="12" t="s">
        <v>53</v>
      </c>
      <c r="S16" s="12"/>
      <c r="T16" s="12"/>
      <c r="U16" s="12" t="s">
        <v>54</v>
      </c>
      <c r="V16" s="12"/>
      <c r="W16" s="12"/>
      <c r="X16" s="12" t="s">
        <v>53</v>
      </c>
      <c r="Y16" s="12"/>
      <c r="Z16" s="12"/>
      <c r="AA16" s="12" t="s">
        <v>54</v>
      </c>
      <c r="AB16" s="12"/>
      <c r="AC16" s="12"/>
      <c r="AD16" s="12"/>
      <c r="AE16" s="12"/>
      <c r="AF16" s="12" t="s">
        <v>54</v>
      </c>
      <c r="AG16" s="26">
        <f t="shared" si="2"/>
        <v>132</v>
      </c>
      <c r="AI16" s="60">
        <f t="shared" si="3"/>
        <v>5</v>
      </c>
      <c r="AJ16" s="32">
        <f t="shared" si="4"/>
        <v>6</v>
      </c>
    </row>
    <row r="17" spans="1:43" x14ac:dyDescent="0.35">
      <c r="A17" s="20" t="s">
        <v>37</v>
      </c>
      <c r="B17" s="12"/>
      <c r="C17" s="12"/>
      <c r="D17" s="12" t="s">
        <v>54</v>
      </c>
      <c r="E17" s="12"/>
      <c r="F17" s="12" t="s">
        <v>53</v>
      </c>
      <c r="G17" s="12"/>
      <c r="H17" s="12"/>
      <c r="I17" s="12" t="s">
        <v>54</v>
      </c>
      <c r="J17" s="12"/>
      <c r="K17" s="12" t="s">
        <v>53</v>
      </c>
      <c r="L17" s="12"/>
      <c r="M17" s="12"/>
      <c r="N17" s="12" t="s">
        <v>54</v>
      </c>
      <c r="O17" s="12"/>
      <c r="P17" s="12" t="s">
        <v>53</v>
      </c>
      <c r="Q17" s="12"/>
      <c r="R17" s="12"/>
      <c r="S17" s="12" t="s">
        <v>54</v>
      </c>
      <c r="T17" s="12"/>
      <c r="U17" s="12"/>
      <c r="V17" s="12" t="s">
        <v>53</v>
      </c>
      <c r="W17" s="12"/>
      <c r="X17" s="12"/>
      <c r="Y17" s="12" t="s">
        <v>54</v>
      </c>
      <c r="Z17" s="12"/>
      <c r="AA17" s="12"/>
      <c r="AB17" s="12" t="s">
        <v>53</v>
      </c>
      <c r="AC17" s="12"/>
      <c r="AD17" s="12"/>
      <c r="AE17" s="12" t="s">
        <v>54</v>
      </c>
      <c r="AF17" s="12"/>
      <c r="AG17" s="26">
        <f t="shared" si="2"/>
        <v>132</v>
      </c>
      <c r="AI17" s="60">
        <f t="shared" si="3"/>
        <v>5</v>
      </c>
      <c r="AJ17" s="32">
        <f t="shared" si="4"/>
        <v>6</v>
      </c>
    </row>
    <row r="18" spans="1:43" x14ac:dyDescent="0.35">
      <c r="A18" s="20" t="s">
        <v>22</v>
      </c>
      <c r="B18" s="12"/>
      <c r="C18" s="12" t="s">
        <v>54</v>
      </c>
      <c r="D18" s="12"/>
      <c r="E18" s="12" t="s">
        <v>53</v>
      </c>
      <c r="F18" s="12"/>
      <c r="G18" s="12"/>
      <c r="H18" s="12" t="s">
        <v>54</v>
      </c>
      <c r="I18" s="12"/>
      <c r="J18" s="12" t="s">
        <v>53</v>
      </c>
      <c r="K18" s="12"/>
      <c r="L18" s="12"/>
      <c r="M18" s="12" t="s">
        <v>54</v>
      </c>
      <c r="N18" s="12"/>
      <c r="O18" s="12" t="s">
        <v>53</v>
      </c>
      <c r="P18" s="12"/>
      <c r="Q18" s="12"/>
      <c r="R18" s="12"/>
      <c r="S18" s="12" t="s">
        <v>53</v>
      </c>
      <c r="T18" s="12"/>
      <c r="U18" s="12"/>
      <c r="V18" s="12" t="s">
        <v>54</v>
      </c>
      <c r="W18" s="12"/>
      <c r="X18" s="12"/>
      <c r="Y18" s="12" t="s">
        <v>53</v>
      </c>
      <c r="Z18" s="12"/>
      <c r="AA18" s="12"/>
      <c r="AB18" s="12" t="s">
        <v>54</v>
      </c>
      <c r="AC18" s="12"/>
      <c r="AD18" s="12" t="s">
        <v>53</v>
      </c>
      <c r="AE18" s="12"/>
      <c r="AF18" s="12"/>
      <c r="AG18" s="26">
        <f t="shared" si="2"/>
        <v>132</v>
      </c>
      <c r="AI18" s="60">
        <f t="shared" si="3"/>
        <v>6</v>
      </c>
      <c r="AJ18" s="32">
        <f t="shared" si="4"/>
        <v>5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  <c r="AI19" s="60">
        <f t="shared" si="3"/>
        <v>0</v>
      </c>
      <c r="AJ19" s="32">
        <f t="shared" si="4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  <c r="AI20" s="60">
        <f t="shared" si="3"/>
        <v>0</v>
      </c>
      <c r="AJ20" s="32">
        <f t="shared" si="4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COUNTIF(B21:AF21,$B$47)*12+COUNTIF(B21:AF21,$B$48)*12+COUNTIF(B21:AF21,$B$50)*6</f>
        <v>0</v>
      </c>
      <c r="AI21" s="60">
        <f t="shared" si="3"/>
        <v>0</v>
      </c>
      <c r="AJ21" s="32">
        <f t="shared" si="4"/>
        <v>0</v>
      </c>
    </row>
    <row r="22" spans="1:43" x14ac:dyDescent="0.35">
      <c r="AJ22" s="35"/>
    </row>
    <row r="23" spans="1:43" ht="14.5" hidden="1" customHeight="1" x14ac:dyDescent="0.35">
      <c r="A23" s="101" t="str">
        <f>$B$7</f>
        <v>Enero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  <c r="AJ23" s="35"/>
    </row>
    <row r="24" spans="1:43" ht="14.5" hidden="1" customHeight="1" x14ac:dyDescent="0.35">
      <c r="A24" s="102"/>
      <c r="B24" s="21" t="str">
        <f t="shared" ref="B24:AF24" si="5">TEXT(B25,"ddd")</f>
        <v>do.</v>
      </c>
      <c r="C24" s="21" t="str">
        <f t="shared" si="5"/>
        <v>lu.</v>
      </c>
      <c r="D24" s="21" t="str">
        <f t="shared" si="5"/>
        <v>ma.</v>
      </c>
      <c r="E24" s="21" t="str">
        <f t="shared" si="5"/>
        <v>mi.</v>
      </c>
      <c r="F24" s="21" t="str">
        <f t="shared" si="5"/>
        <v>ju.</v>
      </c>
      <c r="G24" s="21" t="str">
        <f t="shared" si="5"/>
        <v>vi.</v>
      </c>
      <c r="H24" s="21" t="str">
        <f t="shared" si="5"/>
        <v>sá.</v>
      </c>
      <c r="I24" s="21" t="str">
        <f t="shared" si="5"/>
        <v>do.</v>
      </c>
      <c r="J24" s="21" t="str">
        <f t="shared" si="5"/>
        <v>lu.</v>
      </c>
      <c r="K24" s="21" t="str">
        <f t="shared" si="5"/>
        <v>ma.</v>
      </c>
      <c r="L24" s="21" t="str">
        <f t="shared" si="5"/>
        <v>mi.</v>
      </c>
      <c r="M24" s="21" t="str">
        <f t="shared" si="5"/>
        <v>ju.</v>
      </c>
      <c r="N24" s="21" t="str">
        <f t="shared" si="5"/>
        <v>vi.</v>
      </c>
      <c r="O24" s="21" t="str">
        <f t="shared" si="5"/>
        <v>sá.</v>
      </c>
      <c r="P24" s="21" t="str">
        <f t="shared" si="5"/>
        <v>do.</v>
      </c>
      <c r="Q24" s="21" t="str">
        <f t="shared" si="5"/>
        <v>lu.</v>
      </c>
      <c r="R24" s="21" t="str">
        <f t="shared" si="5"/>
        <v>ma.</v>
      </c>
      <c r="S24" s="21" t="str">
        <f t="shared" si="5"/>
        <v>mi.</v>
      </c>
      <c r="T24" s="21" t="str">
        <f t="shared" si="5"/>
        <v>ju.</v>
      </c>
      <c r="U24" s="21" t="str">
        <f t="shared" si="5"/>
        <v>vi.</v>
      </c>
      <c r="V24" s="21" t="str">
        <f t="shared" si="5"/>
        <v>sá.</v>
      </c>
      <c r="W24" s="21" t="str">
        <f t="shared" si="5"/>
        <v>do.</v>
      </c>
      <c r="X24" s="21" t="str">
        <f t="shared" si="5"/>
        <v>lu.</v>
      </c>
      <c r="Y24" s="21" t="str">
        <f t="shared" si="5"/>
        <v>ma.</v>
      </c>
      <c r="Z24" s="21" t="str">
        <f t="shared" si="5"/>
        <v>mi.</v>
      </c>
      <c r="AA24" s="21" t="str">
        <f t="shared" si="5"/>
        <v>ju.</v>
      </c>
      <c r="AB24" s="21" t="str">
        <f t="shared" si="5"/>
        <v>vi.</v>
      </c>
      <c r="AC24" s="21" t="str">
        <f t="shared" si="5"/>
        <v>sá.</v>
      </c>
      <c r="AD24" s="21" t="str">
        <f t="shared" si="5"/>
        <v>do.</v>
      </c>
      <c r="AE24" s="21" t="str">
        <f t="shared" si="5"/>
        <v>lu.</v>
      </c>
      <c r="AF24" s="21" t="str">
        <f t="shared" si="5"/>
        <v>ma.</v>
      </c>
      <c r="AG24" s="106" t="s">
        <v>51</v>
      </c>
      <c r="AJ24" s="35"/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44927</v>
      </c>
      <c r="C25" s="22">
        <f t="shared" ref="C25:AF25" si="6">IF(B25&lt;$H$8,B25+1,"")</f>
        <v>44928</v>
      </c>
      <c r="D25" s="22">
        <f t="shared" si="6"/>
        <v>44929</v>
      </c>
      <c r="E25" s="22">
        <f t="shared" si="6"/>
        <v>44930</v>
      </c>
      <c r="F25" s="22">
        <f t="shared" si="6"/>
        <v>44931</v>
      </c>
      <c r="G25" s="22">
        <f t="shared" si="6"/>
        <v>44932</v>
      </c>
      <c r="H25" s="22">
        <f t="shared" si="6"/>
        <v>44933</v>
      </c>
      <c r="I25" s="22">
        <f t="shared" si="6"/>
        <v>44934</v>
      </c>
      <c r="J25" s="22">
        <f t="shared" si="6"/>
        <v>44935</v>
      </c>
      <c r="K25" s="22">
        <f t="shared" si="6"/>
        <v>44936</v>
      </c>
      <c r="L25" s="22">
        <f t="shared" si="6"/>
        <v>44937</v>
      </c>
      <c r="M25" s="22">
        <f t="shared" si="6"/>
        <v>44938</v>
      </c>
      <c r="N25" s="22">
        <f t="shared" si="6"/>
        <v>44939</v>
      </c>
      <c r="O25" s="22">
        <f t="shared" si="6"/>
        <v>44940</v>
      </c>
      <c r="P25" s="22">
        <f t="shared" si="6"/>
        <v>44941</v>
      </c>
      <c r="Q25" s="22">
        <f t="shared" si="6"/>
        <v>44942</v>
      </c>
      <c r="R25" s="22">
        <f t="shared" si="6"/>
        <v>44943</v>
      </c>
      <c r="S25" s="22">
        <f t="shared" si="6"/>
        <v>44944</v>
      </c>
      <c r="T25" s="22">
        <f t="shared" si="6"/>
        <v>44945</v>
      </c>
      <c r="U25" s="22">
        <f t="shared" si="6"/>
        <v>44946</v>
      </c>
      <c r="V25" s="22">
        <f t="shared" si="6"/>
        <v>44947</v>
      </c>
      <c r="W25" s="22">
        <f t="shared" si="6"/>
        <v>44948</v>
      </c>
      <c r="X25" s="22">
        <f t="shared" si="6"/>
        <v>44949</v>
      </c>
      <c r="Y25" s="22">
        <f t="shared" si="6"/>
        <v>44950</v>
      </c>
      <c r="Z25" s="22">
        <f t="shared" si="6"/>
        <v>44951</v>
      </c>
      <c r="AA25" s="22">
        <f t="shared" si="6"/>
        <v>44952</v>
      </c>
      <c r="AB25" s="22">
        <f t="shared" si="6"/>
        <v>44953</v>
      </c>
      <c r="AC25" s="22">
        <f t="shared" si="6"/>
        <v>44954</v>
      </c>
      <c r="AD25" s="22">
        <f t="shared" si="6"/>
        <v>44955</v>
      </c>
      <c r="AE25" s="22">
        <f t="shared" si="6"/>
        <v>44956</v>
      </c>
      <c r="AF25" s="22">
        <f t="shared" si="6"/>
        <v>44957</v>
      </c>
      <c r="AG25" s="107"/>
      <c r="AJ25" s="35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7">COUNTIF(B26:AF26,$B$47)*12+COUNTIF(B26:AF26,$B$48)*12</f>
        <v>84</v>
      </c>
      <c r="AJ26" s="35"/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7"/>
        <v>84</v>
      </c>
      <c r="AJ27" s="35"/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7"/>
        <v>144</v>
      </c>
      <c r="AJ28" s="35"/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7"/>
        <v>108</v>
      </c>
      <c r="AJ29" s="35"/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7"/>
        <v>132</v>
      </c>
      <c r="AJ30" s="35"/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7"/>
        <v>120</v>
      </c>
      <c r="AJ31" s="35"/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7"/>
        <v>72</v>
      </c>
      <c r="AJ32" s="35"/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COUNTIF(B33:AF33,$B$47)*12+COUNTIF(B33:AF33,$B$48)*12+COUNTIF(B33:AF33,$B$50)*6</f>
        <v>0</v>
      </c>
      <c r="AJ33" s="35"/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J34" s="35"/>
    </row>
    <row r="35" spans="1:43" ht="15" customHeight="1" x14ac:dyDescent="0.35">
      <c r="A35" s="101" t="str">
        <f>$B$7</f>
        <v>Enero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  <c r="AJ35" s="35"/>
    </row>
    <row r="36" spans="1:43" ht="15" customHeight="1" x14ac:dyDescent="0.35">
      <c r="A36" s="102"/>
      <c r="B36" s="21" t="str">
        <f t="shared" ref="B36:AF36" si="8">TEXT(B37,"ddd")</f>
        <v>do.</v>
      </c>
      <c r="C36" s="21" t="str">
        <f t="shared" si="8"/>
        <v>lu.</v>
      </c>
      <c r="D36" s="21" t="str">
        <f t="shared" si="8"/>
        <v>ma.</v>
      </c>
      <c r="E36" s="21" t="str">
        <f t="shared" si="8"/>
        <v>mi.</v>
      </c>
      <c r="F36" s="21" t="str">
        <f t="shared" si="8"/>
        <v>ju.</v>
      </c>
      <c r="G36" s="21" t="str">
        <f t="shared" si="8"/>
        <v>vi.</v>
      </c>
      <c r="H36" s="21" t="str">
        <f t="shared" si="8"/>
        <v>sá.</v>
      </c>
      <c r="I36" s="21" t="str">
        <f t="shared" si="8"/>
        <v>do.</v>
      </c>
      <c r="J36" s="21" t="str">
        <f t="shared" si="8"/>
        <v>lu.</v>
      </c>
      <c r="K36" s="21" t="str">
        <f t="shared" si="8"/>
        <v>ma.</v>
      </c>
      <c r="L36" s="21" t="str">
        <f t="shared" si="8"/>
        <v>mi.</v>
      </c>
      <c r="M36" s="21" t="str">
        <f t="shared" si="8"/>
        <v>ju.</v>
      </c>
      <c r="N36" s="21" t="str">
        <f t="shared" si="8"/>
        <v>vi.</v>
      </c>
      <c r="O36" s="21" t="str">
        <f t="shared" si="8"/>
        <v>sá.</v>
      </c>
      <c r="P36" s="21" t="str">
        <f t="shared" si="8"/>
        <v>do.</v>
      </c>
      <c r="Q36" s="21" t="str">
        <f t="shared" si="8"/>
        <v>lu.</v>
      </c>
      <c r="R36" s="21" t="str">
        <f t="shared" si="8"/>
        <v>ma.</v>
      </c>
      <c r="S36" s="21" t="str">
        <f t="shared" si="8"/>
        <v>mi.</v>
      </c>
      <c r="T36" s="21" t="str">
        <f t="shared" si="8"/>
        <v>ju.</v>
      </c>
      <c r="U36" s="21" t="str">
        <f t="shared" si="8"/>
        <v>vi.</v>
      </c>
      <c r="V36" s="21" t="str">
        <f t="shared" si="8"/>
        <v>sá.</v>
      </c>
      <c r="W36" s="21" t="str">
        <f t="shared" si="8"/>
        <v>do.</v>
      </c>
      <c r="X36" s="21" t="str">
        <f t="shared" si="8"/>
        <v>lu.</v>
      </c>
      <c r="Y36" s="21" t="str">
        <f t="shared" si="8"/>
        <v>ma.</v>
      </c>
      <c r="Z36" s="21" t="str">
        <f t="shared" si="8"/>
        <v>mi.</v>
      </c>
      <c r="AA36" s="21" t="str">
        <f t="shared" si="8"/>
        <v>ju.</v>
      </c>
      <c r="AB36" s="21" t="str">
        <f t="shared" si="8"/>
        <v>vi.</v>
      </c>
      <c r="AC36" s="21" t="str">
        <f t="shared" si="8"/>
        <v>sá.</v>
      </c>
      <c r="AD36" s="21" t="str">
        <f t="shared" si="8"/>
        <v>do.</v>
      </c>
      <c r="AE36" s="21" t="str">
        <f t="shared" si="8"/>
        <v>lu.</v>
      </c>
      <c r="AF36" s="21" t="str">
        <f t="shared" si="8"/>
        <v>ma.</v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44927</v>
      </c>
      <c r="C37" s="22">
        <f t="shared" ref="C37:AF37" si="9">IF(B37&lt;$H$8,B37+1,"")</f>
        <v>44928</v>
      </c>
      <c r="D37" s="22">
        <f t="shared" si="9"/>
        <v>44929</v>
      </c>
      <c r="E37" s="22">
        <f t="shared" si="9"/>
        <v>44930</v>
      </c>
      <c r="F37" s="22">
        <f t="shared" si="9"/>
        <v>44931</v>
      </c>
      <c r="G37" s="22">
        <f t="shared" si="9"/>
        <v>44932</v>
      </c>
      <c r="H37" s="22">
        <f t="shared" si="9"/>
        <v>44933</v>
      </c>
      <c r="I37" s="22">
        <f t="shared" si="9"/>
        <v>44934</v>
      </c>
      <c r="J37" s="22">
        <f t="shared" si="9"/>
        <v>44935</v>
      </c>
      <c r="K37" s="22">
        <f t="shared" si="9"/>
        <v>44936</v>
      </c>
      <c r="L37" s="22">
        <f t="shared" si="9"/>
        <v>44937</v>
      </c>
      <c r="M37" s="22">
        <f t="shared" si="9"/>
        <v>44938</v>
      </c>
      <c r="N37" s="22">
        <f t="shared" si="9"/>
        <v>44939</v>
      </c>
      <c r="O37" s="22">
        <f t="shared" si="9"/>
        <v>44940</v>
      </c>
      <c r="P37" s="22">
        <f t="shared" si="9"/>
        <v>44941</v>
      </c>
      <c r="Q37" s="22">
        <f t="shared" si="9"/>
        <v>44942</v>
      </c>
      <c r="R37" s="22">
        <f t="shared" si="9"/>
        <v>44943</v>
      </c>
      <c r="S37" s="22">
        <f t="shared" si="9"/>
        <v>44944</v>
      </c>
      <c r="T37" s="22">
        <f t="shared" si="9"/>
        <v>44945</v>
      </c>
      <c r="U37" s="22">
        <f t="shared" si="9"/>
        <v>44946</v>
      </c>
      <c r="V37" s="22">
        <f t="shared" si="9"/>
        <v>44947</v>
      </c>
      <c r="W37" s="22">
        <f t="shared" si="9"/>
        <v>44948</v>
      </c>
      <c r="X37" s="22">
        <f t="shared" si="9"/>
        <v>44949</v>
      </c>
      <c r="Y37" s="22">
        <f t="shared" si="9"/>
        <v>44950</v>
      </c>
      <c r="Z37" s="22">
        <f t="shared" si="9"/>
        <v>44951</v>
      </c>
      <c r="AA37" s="22">
        <f t="shared" si="9"/>
        <v>44952</v>
      </c>
      <c r="AB37" s="22">
        <f t="shared" si="9"/>
        <v>44953</v>
      </c>
      <c r="AC37" s="22">
        <f t="shared" si="9"/>
        <v>44954</v>
      </c>
      <c r="AD37" s="22">
        <f t="shared" si="9"/>
        <v>44955</v>
      </c>
      <c r="AE37" s="22">
        <f t="shared" si="9"/>
        <v>44956</v>
      </c>
      <c r="AF37" s="22">
        <f t="shared" si="9"/>
        <v>44957</v>
      </c>
      <c r="AG37" s="107"/>
      <c r="AI37" s="61" t="s">
        <v>53</v>
      </c>
      <c r="AJ37" s="62" t="s">
        <v>54</v>
      </c>
    </row>
    <row r="38" spans="1:43" x14ac:dyDescent="0.35">
      <c r="A38" s="20" t="s">
        <v>24</v>
      </c>
      <c r="B38" s="12" t="s">
        <v>55</v>
      </c>
      <c r="C38" s="12" t="s">
        <v>55</v>
      </c>
      <c r="D38" s="12" t="s">
        <v>55</v>
      </c>
      <c r="E38" s="12" t="s">
        <v>55</v>
      </c>
      <c r="F38" s="12" t="s">
        <v>55</v>
      </c>
      <c r="G38" s="12" t="s">
        <v>53</v>
      </c>
      <c r="H38" s="12"/>
      <c r="I38" s="12"/>
      <c r="J38" s="12" t="s">
        <v>54</v>
      </c>
      <c r="K38" s="12"/>
      <c r="L38" s="12"/>
      <c r="M38" s="12" t="s">
        <v>53</v>
      </c>
      <c r="N38" s="12"/>
      <c r="O38" s="12"/>
      <c r="P38" s="12" t="s">
        <v>54</v>
      </c>
      <c r="Q38" s="12"/>
      <c r="R38" s="12"/>
      <c r="S38" s="12" t="s">
        <v>53</v>
      </c>
      <c r="T38" s="12"/>
      <c r="U38" s="12"/>
      <c r="V38" s="12" t="s">
        <v>54</v>
      </c>
      <c r="W38" s="12"/>
      <c r="X38" s="12"/>
      <c r="Y38" s="12" t="s">
        <v>53</v>
      </c>
      <c r="Z38" s="12"/>
      <c r="AA38" s="12" t="s">
        <v>54</v>
      </c>
      <c r="AB38" s="12"/>
      <c r="AC38" s="12" t="s">
        <v>53</v>
      </c>
      <c r="AD38" s="12"/>
      <c r="AE38" s="12"/>
      <c r="AF38" s="12"/>
      <c r="AG38" s="26">
        <f t="shared" ref="AG38:AG39" si="10">COUNTIF(B38:AF38,$B$47)*12+COUNTIF(B38:AF38,$B$48)*12</f>
        <v>108</v>
      </c>
      <c r="AI38" s="60">
        <f t="shared" si="3"/>
        <v>5</v>
      </c>
      <c r="AJ38" s="32">
        <f t="shared" si="4"/>
        <v>4</v>
      </c>
    </row>
    <row r="39" spans="1:43" x14ac:dyDescent="0.35">
      <c r="A39" s="20" t="s">
        <v>25</v>
      </c>
      <c r="B39" s="12"/>
      <c r="C39" s="12" t="s">
        <v>53</v>
      </c>
      <c r="D39" s="12"/>
      <c r="E39" s="12"/>
      <c r="F39" s="12" t="s">
        <v>54</v>
      </c>
      <c r="G39" s="12"/>
      <c r="H39" s="12"/>
      <c r="I39" s="12" t="s">
        <v>53</v>
      </c>
      <c r="J39" s="12"/>
      <c r="K39" s="12"/>
      <c r="L39" s="12" t="s">
        <v>54</v>
      </c>
      <c r="M39" s="12"/>
      <c r="N39" s="12"/>
      <c r="O39" s="12" t="s">
        <v>53</v>
      </c>
      <c r="P39" s="12"/>
      <c r="Q39" s="12"/>
      <c r="R39" s="12" t="s">
        <v>54</v>
      </c>
      <c r="S39" s="12"/>
      <c r="T39" s="12"/>
      <c r="U39" s="12" t="s">
        <v>53</v>
      </c>
      <c r="V39" s="12"/>
      <c r="W39" s="12"/>
      <c r="X39" s="12" t="s">
        <v>54</v>
      </c>
      <c r="Y39" s="12"/>
      <c r="Z39" s="12" t="s">
        <v>53</v>
      </c>
      <c r="AA39" s="12"/>
      <c r="AB39" s="12" t="s">
        <v>54</v>
      </c>
      <c r="AC39" s="12"/>
      <c r="AD39" s="12"/>
      <c r="AE39" s="12" t="s">
        <v>53</v>
      </c>
      <c r="AF39" s="12"/>
      <c r="AG39" s="26">
        <f t="shared" si="10"/>
        <v>132</v>
      </c>
      <c r="AI39" s="60">
        <f t="shared" si="3"/>
        <v>6</v>
      </c>
      <c r="AJ39" s="32">
        <f t="shared" si="4"/>
        <v>5</v>
      </c>
    </row>
    <row r="40" spans="1:43" x14ac:dyDescent="0.35">
      <c r="A40" s="20" t="s">
        <v>26</v>
      </c>
      <c r="B40" s="12"/>
      <c r="C40" s="12"/>
      <c r="D40" s="12" t="s">
        <v>54</v>
      </c>
      <c r="E40" s="12"/>
      <c r="F40" s="12"/>
      <c r="G40" s="12"/>
      <c r="H40" s="12" t="s">
        <v>53</v>
      </c>
      <c r="I40" s="12"/>
      <c r="J40" s="12"/>
      <c r="K40" s="12" t="s">
        <v>54</v>
      </c>
      <c r="L40" s="12"/>
      <c r="M40" s="12"/>
      <c r="N40" s="12" t="s">
        <v>53</v>
      </c>
      <c r="O40" s="12"/>
      <c r="P40" s="12"/>
      <c r="Q40" s="12" t="s">
        <v>54</v>
      </c>
      <c r="R40" s="12"/>
      <c r="S40" s="12"/>
      <c r="T40" s="12" t="s">
        <v>53</v>
      </c>
      <c r="U40" s="12"/>
      <c r="V40" s="12"/>
      <c r="W40" s="12" t="s">
        <v>54</v>
      </c>
      <c r="X40" s="12"/>
      <c r="Y40" s="12"/>
      <c r="Z40" s="12" t="s">
        <v>71</v>
      </c>
      <c r="AA40" s="12" t="s">
        <v>71</v>
      </c>
      <c r="AB40" s="12" t="s">
        <v>71</v>
      </c>
      <c r="AC40" s="12"/>
      <c r="AD40" s="12" t="s">
        <v>53</v>
      </c>
      <c r="AE40" s="12"/>
      <c r="AF40" s="12" t="s">
        <v>54</v>
      </c>
      <c r="AG40" s="26">
        <f>COUNTIF(B40:AF40,$B$47)*12+COUNTIF(B40:AF40,$B$48)*12</f>
        <v>108</v>
      </c>
      <c r="AI40" s="60">
        <f t="shared" si="3"/>
        <v>4</v>
      </c>
      <c r="AJ40" s="32">
        <f t="shared" si="4"/>
        <v>5</v>
      </c>
    </row>
    <row r="41" spans="1:43" x14ac:dyDescent="0.35">
      <c r="A41" s="20" t="s">
        <v>27</v>
      </c>
      <c r="B41" s="12" t="s">
        <v>54</v>
      </c>
      <c r="C41" s="12"/>
      <c r="D41" s="12"/>
      <c r="E41" s="12" t="s">
        <v>54</v>
      </c>
      <c r="F41" s="12"/>
      <c r="G41" s="12" t="s">
        <v>55</v>
      </c>
      <c r="H41" s="12" t="s">
        <v>55</v>
      </c>
      <c r="I41" s="12" t="s">
        <v>55</v>
      </c>
      <c r="J41" s="12" t="s">
        <v>55</v>
      </c>
      <c r="K41" s="12" t="s">
        <v>55</v>
      </c>
      <c r="L41" s="12" t="s">
        <v>55</v>
      </c>
      <c r="M41" s="12" t="s">
        <v>55</v>
      </c>
      <c r="N41" s="12" t="s">
        <v>55</v>
      </c>
      <c r="O41" s="12" t="s">
        <v>54</v>
      </c>
      <c r="P41" s="12"/>
      <c r="Q41" s="12"/>
      <c r="R41" s="12" t="s">
        <v>53</v>
      </c>
      <c r="S41" s="12"/>
      <c r="T41" s="12"/>
      <c r="U41" s="12" t="s">
        <v>54</v>
      </c>
      <c r="V41" s="12"/>
      <c r="W41" s="12"/>
      <c r="X41" s="12" t="s">
        <v>53</v>
      </c>
      <c r="Y41" s="12"/>
      <c r="Z41" s="12" t="s">
        <v>71</v>
      </c>
      <c r="AA41" s="12" t="s">
        <v>71</v>
      </c>
      <c r="AB41" s="12" t="s">
        <v>71</v>
      </c>
      <c r="AC41" s="12"/>
      <c r="AD41" s="12" t="s">
        <v>54</v>
      </c>
      <c r="AE41" s="12"/>
      <c r="AF41" s="12"/>
      <c r="AG41" s="26">
        <f>COUNTIF(B41:AF41,$B$47)*12+COUNTIF(B41:AF41,$B$48)*12</f>
        <v>84</v>
      </c>
      <c r="AI41" s="60">
        <f t="shared" si="3"/>
        <v>2</v>
      </c>
      <c r="AJ41" s="32">
        <f t="shared" si="4"/>
        <v>5</v>
      </c>
    </row>
    <row r="42" spans="1:43" x14ac:dyDescent="0.35">
      <c r="A42" s="20" t="s">
        <v>28</v>
      </c>
      <c r="B42" s="12" t="s">
        <v>53</v>
      </c>
      <c r="C42" s="12"/>
      <c r="D42" s="12"/>
      <c r="E42" s="12" t="s">
        <v>53</v>
      </c>
      <c r="F42" s="12"/>
      <c r="G42" s="12"/>
      <c r="H42" s="12" t="s">
        <v>54</v>
      </c>
      <c r="I42" s="12"/>
      <c r="J42" s="12"/>
      <c r="K42" s="12" t="s">
        <v>53</v>
      </c>
      <c r="L42" s="12"/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  <c r="R42" s="12" t="s">
        <v>55</v>
      </c>
      <c r="S42" s="12" t="s">
        <v>55</v>
      </c>
      <c r="T42" s="12" t="s">
        <v>55</v>
      </c>
      <c r="U42" s="12" t="s">
        <v>55</v>
      </c>
      <c r="V42" s="12" t="s">
        <v>55</v>
      </c>
      <c r="W42" s="12" t="s">
        <v>55</v>
      </c>
      <c r="X42" s="12" t="s">
        <v>55</v>
      </c>
      <c r="Y42" s="12" t="s">
        <v>55</v>
      </c>
      <c r="Z42" s="12" t="s">
        <v>55</v>
      </c>
      <c r="AA42" s="12" t="s">
        <v>55</v>
      </c>
      <c r="AB42" s="12" t="s">
        <v>55</v>
      </c>
      <c r="AC42" s="12" t="s">
        <v>55</v>
      </c>
      <c r="AD42" s="12" t="s">
        <v>55</v>
      </c>
      <c r="AE42" s="12" t="s">
        <v>55</v>
      </c>
      <c r="AF42" s="12" t="s">
        <v>55</v>
      </c>
      <c r="AG42" s="26">
        <f>COUNTIF(B42:AF42,$B$47)*12+COUNTIF(B42:AF42,$B$48)*12</f>
        <v>48</v>
      </c>
      <c r="AI42" s="60">
        <f t="shared" si="3"/>
        <v>3</v>
      </c>
      <c r="AJ42" s="32">
        <f t="shared" si="4"/>
        <v>1</v>
      </c>
    </row>
    <row r="43" spans="1:43" x14ac:dyDescent="0.35">
      <c r="A43" s="20" t="s">
        <v>74</v>
      </c>
      <c r="B43" s="12"/>
      <c r="C43" s="12"/>
      <c r="D43" s="12" t="s">
        <v>53</v>
      </c>
      <c r="E43" s="12"/>
      <c r="F43" s="12"/>
      <c r="G43" s="12" t="s">
        <v>54</v>
      </c>
      <c r="H43" s="12"/>
      <c r="I43" s="12"/>
      <c r="J43" s="12" t="s">
        <v>53</v>
      </c>
      <c r="K43" s="12"/>
      <c r="L43" s="12"/>
      <c r="M43" s="12" t="s">
        <v>54</v>
      </c>
      <c r="N43" s="12"/>
      <c r="O43" s="12"/>
      <c r="P43" s="12" t="s">
        <v>53</v>
      </c>
      <c r="Q43" s="12"/>
      <c r="R43" s="12"/>
      <c r="S43" s="12" t="s">
        <v>54</v>
      </c>
      <c r="T43" s="12"/>
      <c r="U43" s="12"/>
      <c r="V43" s="12" t="s">
        <v>53</v>
      </c>
      <c r="W43" s="12"/>
      <c r="X43" s="12"/>
      <c r="Y43" s="12" t="s">
        <v>54</v>
      </c>
      <c r="Z43" s="12"/>
      <c r="AA43" s="12" t="s">
        <v>53</v>
      </c>
      <c r="AB43" s="12"/>
      <c r="AC43" s="12" t="s">
        <v>54</v>
      </c>
      <c r="AD43" s="12"/>
      <c r="AE43" s="12"/>
      <c r="AF43" s="12" t="s">
        <v>53</v>
      </c>
      <c r="AG43" s="26">
        <f>COUNTIF(B43:AF43,$B$47)*12+COUNTIF(B43:AF43,$B$48)*12</f>
        <v>132</v>
      </c>
      <c r="AI43" s="60">
        <f t="shared" si="3"/>
        <v>6</v>
      </c>
      <c r="AJ43" s="32">
        <f t="shared" si="4"/>
        <v>5</v>
      </c>
    </row>
    <row r="44" spans="1:43" x14ac:dyDescent="0.35">
      <c r="A44" s="20" t="s">
        <v>17</v>
      </c>
      <c r="B44" s="12"/>
      <c r="C44" s="12" t="s">
        <v>54</v>
      </c>
      <c r="D44" s="12"/>
      <c r="E44" s="12"/>
      <c r="F44" s="12" t="s">
        <v>53</v>
      </c>
      <c r="G44" s="12"/>
      <c r="H44" s="12"/>
      <c r="I44" s="12" t="s">
        <v>54</v>
      </c>
      <c r="J44" s="12"/>
      <c r="K44" s="12"/>
      <c r="L44" s="12" t="s">
        <v>53</v>
      </c>
      <c r="M44" s="12"/>
      <c r="N44" s="12" t="s">
        <v>54</v>
      </c>
      <c r="O44" s="12"/>
      <c r="P44" s="12"/>
      <c r="Q44" s="12" t="s">
        <v>53</v>
      </c>
      <c r="R44" s="12"/>
      <c r="S44" s="12"/>
      <c r="T44" s="12" t="s">
        <v>54</v>
      </c>
      <c r="U44" s="12"/>
      <c r="V44" s="12"/>
      <c r="W44" s="12" t="s">
        <v>53</v>
      </c>
      <c r="X44" s="12"/>
      <c r="Y44" s="12"/>
      <c r="Z44" s="12" t="s">
        <v>54</v>
      </c>
      <c r="AA44" s="12"/>
      <c r="AB44" s="12" t="s">
        <v>53</v>
      </c>
      <c r="AC44" s="12"/>
      <c r="AD44" s="12"/>
      <c r="AE44" s="12" t="s">
        <v>54</v>
      </c>
      <c r="AF44" s="12"/>
      <c r="AG44" s="26">
        <f>COUNTIF(B44:AF44,$B$47)*12+COUNTIF(B44:AF44,$B$48)*12</f>
        <v>132</v>
      </c>
      <c r="AI44" s="60">
        <f t="shared" si="3"/>
        <v>5</v>
      </c>
      <c r="AJ44" s="32">
        <f t="shared" si="4"/>
        <v>6</v>
      </c>
    </row>
    <row r="45" spans="1:43" x14ac:dyDescent="0.35">
      <c r="A45" s="20" t="s">
        <v>30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26">
        <f>COUNTIF(B45:AF45,$B$47)*12+COUNTIF(B45:AF45,$B$48)*12+COUNTIF(B45:AF45,$B$50)*6</f>
        <v>0</v>
      </c>
      <c r="AI45" s="60">
        <f t="shared" si="3"/>
        <v>0</v>
      </c>
      <c r="AJ45" s="32">
        <f t="shared" si="4"/>
        <v>0</v>
      </c>
    </row>
    <row r="46" spans="1:4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43" x14ac:dyDescent="0.35">
      <c r="B47" s="10" t="s">
        <v>54</v>
      </c>
      <c r="C47" s="110" t="s">
        <v>80</v>
      </c>
      <c r="D47" s="111"/>
      <c r="E47" s="111"/>
      <c r="F47" s="112"/>
      <c r="H47" s="63" t="s">
        <v>71</v>
      </c>
      <c r="I47" s="123" t="s">
        <v>81</v>
      </c>
      <c r="J47" s="123"/>
      <c r="K47" s="123"/>
      <c r="L47" s="123"/>
      <c r="M47" s="123"/>
    </row>
    <row r="48" spans="1:43" x14ac:dyDescent="0.35">
      <c r="B48" s="11" t="s">
        <v>53</v>
      </c>
      <c r="C48" s="110" t="s">
        <v>82</v>
      </c>
      <c r="D48" s="111"/>
      <c r="E48" s="111"/>
      <c r="F48" s="112"/>
      <c r="H48" s="33" t="s">
        <v>83</v>
      </c>
      <c r="I48" s="123" t="s">
        <v>84</v>
      </c>
      <c r="J48" s="123"/>
      <c r="K48" s="123"/>
      <c r="L48" s="123"/>
      <c r="M48" s="123"/>
    </row>
    <row r="49" spans="1:20" x14ac:dyDescent="0.35">
      <c r="B49" s="16" t="s">
        <v>55</v>
      </c>
      <c r="C49" s="110" t="s">
        <v>85</v>
      </c>
      <c r="D49" s="111"/>
      <c r="E49" s="111"/>
      <c r="F49" s="112"/>
      <c r="H49" s="64" t="s">
        <v>86</v>
      </c>
      <c r="I49" s="123" t="s">
        <v>87</v>
      </c>
      <c r="J49" s="123"/>
      <c r="K49" s="123"/>
      <c r="L49" s="123"/>
      <c r="M49" s="123"/>
    </row>
    <row r="50" spans="1:20" x14ac:dyDescent="0.35">
      <c r="B50" s="17" t="s">
        <v>88</v>
      </c>
      <c r="C50" s="110" t="s">
        <v>89</v>
      </c>
      <c r="D50" s="111"/>
      <c r="E50" s="111"/>
      <c r="F50" s="112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36"/>
      <c r="P52" s="36"/>
      <c r="Q52" s="36"/>
      <c r="R52" s="36"/>
      <c r="S52" s="36"/>
      <c r="T52" s="36"/>
    </row>
    <row r="53" spans="1:20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36"/>
      <c r="P53" s="36"/>
      <c r="Q53" s="36"/>
      <c r="R53" s="36"/>
      <c r="S53" s="36"/>
      <c r="T53" s="36"/>
    </row>
    <row r="54" spans="1:20" x14ac:dyDescent="0.3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36"/>
      <c r="P54" s="36"/>
      <c r="Q54" s="36"/>
      <c r="R54" s="36"/>
      <c r="S54" s="36"/>
      <c r="T54" s="36"/>
    </row>
    <row r="55" spans="1:20" x14ac:dyDescent="0.35">
      <c r="A55" s="126" t="s">
        <v>90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36"/>
      <c r="P55" s="36"/>
      <c r="Q55" s="36"/>
      <c r="R55" s="36"/>
      <c r="S55" s="36"/>
      <c r="T55" s="36"/>
    </row>
    <row r="56" spans="1:20" x14ac:dyDescent="0.35">
      <c r="A56" s="127" t="s">
        <v>91</v>
      </c>
      <c r="B56" s="127"/>
      <c r="C56" s="128" t="s">
        <v>92</v>
      </c>
      <c r="D56" s="129"/>
      <c r="E56" s="130"/>
      <c r="F56" s="128" t="s">
        <v>93</v>
      </c>
      <c r="G56" s="129"/>
      <c r="H56" s="129"/>
      <c r="I56" s="131" t="s">
        <v>94</v>
      </c>
      <c r="J56" s="131"/>
      <c r="K56" s="131"/>
      <c r="L56" s="131"/>
      <c r="M56" s="131"/>
      <c r="N56" s="131"/>
      <c r="O56" s="36"/>
      <c r="P56" s="36"/>
      <c r="Q56" s="36"/>
      <c r="R56" s="36"/>
      <c r="S56" s="36"/>
      <c r="T56" s="36"/>
    </row>
    <row r="57" spans="1:20" x14ac:dyDescent="0.35">
      <c r="A57" s="116" t="s">
        <v>95</v>
      </c>
      <c r="B57" s="117"/>
      <c r="C57" s="118">
        <v>44951</v>
      </c>
      <c r="D57" s="119"/>
      <c r="E57" s="120"/>
      <c r="F57" s="118">
        <v>44953</v>
      </c>
      <c r="G57" s="121"/>
      <c r="H57" s="122"/>
      <c r="I57" s="109" t="s">
        <v>96</v>
      </c>
      <c r="J57" s="109"/>
      <c r="K57" s="109"/>
      <c r="L57" s="109"/>
      <c r="M57" s="109"/>
      <c r="N57" s="109"/>
      <c r="O57" s="36"/>
      <c r="P57" s="36"/>
      <c r="Q57" s="36"/>
      <c r="R57" s="36"/>
      <c r="S57" s="36"/>
      <c r="T57" s="36"/>
    </row>
    <row r="58" spans="1:20" x14ac:dyDescent="0.35">
      <c r="A58" s="116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36"/>
      <c r="P58" s="36"/>
      <c r="Q58" s="36"/>
      <c r="R58" s="36"/>
      <c r="S58" s="36"/>
      <c r="T58" s="36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36"/>
      <c r="P59" s="36"/>
      <c r="Q59" s="36"/>
      <c r="R59" s="36"/>
      <c r="S59" s="36"/>
      <c r="T59" s="36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36"/>
      <c r="P60" s="36"/>
      <c r="Q60" s="36"/>
      <c r="R60" s="36"/>
      <c r="S60" s="36"/>
      <c r="T60" s="36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36"/>
      <c r="P61" s="36"/>
      <c r="Q61" s="36"/>
      <c r="R61" s="36"/>
      <c r="S61" s="36"/>
      <c r="T61" s="36"/>
    </row>
    <row r="62" spans="1:20" x14ac:dyDescent="0.35">
      <c r="A62" s="117"/>
      <c r="B62" s="117"/>
      <c r="C62" s="118"/>
      <c r="D62" s="119"/>
      <c r="E62" s="120"/>
      <c r="F62" s="118"/>
      <c r="G62" s="121"/>
      <c r="H62" s="122"/>
      <c r="I62" s="109"/>
      <c r="J62" s="109"/>
      <c r="K62" s="109"/>
      <c r="L62" s="109"/>
      <c r="M62" s="109"/>
      <c r="N62" s="109"/>
      <c r="O62" s="36"/>
      <c r="P62" s="36"/>
      <c r="Q62" s="36"/>
      <c r="R62" s="36"/>
      <c r="S62" s="36"/>
      <c r="T62" s="36"/>
    </row>
    <row r="63" spans="1:20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6"/>
      <c r="P63" s="36"/>
      <c r="Q63" s="36"/>
      <c r="R63" s="36"/>
      <c r="S63" s="36"/>
      <c r="T63" s="36"/>
    </row>
    <row r="64" spans="1:20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36"/>
      <c r="P64" s="36"/>
      <c r="Q64" s="36"/>
      <c r="R64" s="36"/>
      <c r="S64" s="36"/>
      <c r="T64" s="36"/>
    </row>
    <row r="65" spans="1:20" x14ac:dyDescent="0.35">
      <c r="A65" s="134" t="s">
        <v>97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36"/>
      <c r="P65" s="36"/>
      <c r="Q65" s="36"/>
      <c r="R65" s="36"/>
      <c r="S65" s="36"/>
      <c r="T65" s="36"/>
    </row>
    <row r="66" spans="1:20" x14ac:dyDescent="0.35">
      <c r="A66" s="127" t="s">
        <v>98</v>
      </c>
      <c r="B66" s="127"/>
      <c r="C66" s="128" t="s">
        <v>92</v>
      </c>
      <c r="D66" s="129"/>
      <c r="E66" s="130"/>
      <c r="F66" s="128" t="s">
        <v>99</v>
      </c>
      <c r="G66" s="129"/>
      <c r="H66" s="129"/>
      <c r="I66" s="131" t="s">
        <v>100</v>
      </c>
      <c r="J66" s="131"/>
      <c r="K66" s="131"/>
      <c r="L66" s="131"/>
      <c r="M66" s="131"/>
      <c r="N66" s="131"/>
      <c r="O66" s="36"/>
      <c r="P66" s="36"/>
      <c r="Q66" s="36"/>
      <c r="R66" s="36"/>
      <c r="S66" s="36"/>
      <c r="T66" s="36"/>
    </row>
    <row r="67" spans="1:20" x14ac:dyDescent="0.35">
      <c r="A67" s="117" t="s">
        <v>28</v>
      </c>
      <c r="B67" s="117"/>
      <c r="C67" s="118">
        <v>44938</v>
      </c>
      <c r="D67" s="119"/>
      <c r="E67" s="120"/>
      <c r="F67" s="118">
        <v>44958</v>
      </c>
      <c r="G67" s="121"/>
      <c r="H67" s="122"/>
      <c r="I67" s="133">
        <f>F67-C67</f>
        <v>20</v>
      </c>
      <c r="J67" s="109"/>
      <c r="K67" s="109"/>
      <c r="L67" s="109"/>
      <c r="M67" s="109"/>
      <c r="N67" s="109"/>
      <c r="O67" s="36"/>
      <c r="P67" s="36"/>
      <c r="Q67" s="36"/>
      <c r="R67" s="36"/>
      <c r="S67" s="36"/>
      <c r="T67" s="36"/>
    </row>
    <row r="68" spans="1:20" x14ac:dyDescent="0.35">
      <c r="A68" s="132" t="s">
        <v>19</v>
      </c>
      <c r="B68" s="117"/>
      <c r="C68" s="118">
        <v>44928</v>
      </c>
      <c r="D68" s="119"/>
      <c r="E68" s="120"/>
      <c r="F68" s="118">
        <v>44943</v>
      </c>
      <c r="G68" s="121"/>
      <c r="H68" s="122"/>
      <c r="I68" s="133">
        <f t="shared" ref="I68:I76" si="11">F68-C68</f>
        <v>15</v>
      </c>
      <c r="J68" s="109"/>
      <c r="K68" s="109"/>
      <c r="L68" s="109"/>
      <c r="M68" s="109"/>
      <c r="N68" s="109"/>
      <c r="O68" s="36"/>
      <c r="P68" s="36"/>
      <c r="Q68" s="36"/>
      <c r="R68" s="36"/>
      <c r="S68" s="36"/>
      <c r="T68" s="36"/>
    </row>
    <row r="69" spans="1:20" x14ac:dyDescent="0.35">
      <c r="A69" s="117" t="s">
        <v>27</v>
      </c>
      <c r="B69" s="117"/>
      <c r="C69" s="118">
        <v>44932</v>
      </c>
      <c r="D69" s="119"/>
      <c r="E69" s="120"/>
      <c r="F69" s="118">
        <v>44940</v>
      </c>
      <c r="G69" s="121"/>
      <c r="H69" s="122"/>
      <c r="I69" s="133">
        <f t="shared" si="11"/>
        <v>8</v>
      </c>
      <c r="J69" s="109"/>
      <c r="K69" s="109"/>
      <c r="L69" s="109"/>
      <c r="M69" s="109"/>
      <c r="N69" s="109"/>
      <c r="O69" s="36"/>
      <c r="P69" s="36"/>
      <c r="Q69" s="36"/>
      <c r="R69" s="36"/>
      <c r="S69" s="36"/>
      <c r="T69" s="36"/>
    </row>
    <row r="70" spans="1:20" x14ac:dyDescent="0.35">
      <c r="A70" s="117"/>
      <c r="B70" s="117"/>
      <c r="C70" s="118"/>
      <c r="D70" s="119"/>
      <c r="E70" s="120"/>
      <c r="F70" s="118"/>
      <c r="G70" s="121"/>
      <c r="H70" s="122"/>
      <c r="I70" s="133">
        <f t="shared" si="11"/>
        <v>0</v>
      </c>
      <c r="J70" s="109"/>
      <c r="K70" s="109"/>
      <c r="L70" s="109"/>
      <c r="M70" s="109"/>
      <c r="N70" s="109"/>
      <c r="O70" s="36"/>
      <c r="P70" s="36"/>
      <c r="Q70" s="36"/>
      <c r="R70" s="36"/>
      <c r="S70" s="36"/>
      <c r="T70" s="36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33">
        <f t="shared" si="11"/>
        <v>0</v>
      </c>
      <c r="J71" s="109"/>
      <c r="K71" s="109"/>
      <c r="L71" s="109"/>
      <c r="M71" s="109"/>
      <c r="N71" s="109"/>
      <c r="O71" s="36"/>
      <c r="P71" s="36"/>
      <c r="Q71" s="36"/>
      <c r="R71" s="36"/>
      <c r="S71" s="36"/>
      <c r="T71" s="36"/>
    </row>
    <row r="72" spans="1:20" x14ac:dyDescent="0.35">
      <c r="A72" s="132"/>
      <c r="B72" s="117"/>
      <c r="C72" s="118"/>
      <c r="D72" s="119"/>
      <c r="E72" s="120"/>
      <c r="F72" s="118"/>
      <c r="G72" s="121"/>
      <c r="H72" s="122"/>
      <c r="I72" s="133">
        <f t="shared" si="11"/>
        <v>0</v>
      </c>
      <c r="J72" s="109"/>
      <c r="K72" s="109"/>
      <c r="L72" s="109"/>
      <c r="M72" s="109"/>
      <c r="N72" s="109"/>
      <c r="O72" s="36"/>
      <c r="P72" s="36"/>
      <c r="Q72" s="36"/>
      <c r="R72" s="36"/>
      <c r="S72" s="36"/>
      <c r="T72" s="36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33">
        <f t="shared" si="11"/>
        <v>0</v>
      </c>
      <c r="J73" s="109"/>
      <c r="K73" s="109"/>
      <c r="L73" s="109"/>
      <c r="M73" s="109"/>
      <c r="N73" s="109"/>
      <c r="O73" s="36"/>
      <c r="P73" s="36"/>
      <c r="Q73" s="36"/>
      <c r="R73" s="36"/>
      <c r="S73" s="36"/>
      <c r="T73" s="36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33">
        <f t="shared" si="11"/>
        <v>0</v>
      </c>
      <c r="J74" s="109"/>
      <c r="K74" s="109"/>
      <c r="L74" s="109"/>
      <c r="M74" s="109"/>
      <c r="N74" s="109"/>
      <c r="O74" s="36"/>
      <c r="P74" s="36"/>
      <c r="Q74" s="36"/>
      <c r="R74" s="36"/>
      <c r="S74" s="36"/>
      <c r="T74" s="36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33">
        <f t="shared" si="11"/>
        <v>0</v>
      </c>
      <c r="J75" s="109"/>
      <c r="K75" s="109"/>
      <c r="L75" s="109"/>
      <c r="M75" s="109"/>
      <c r="N75" s="109"/>
      <c r="O75" s="36"/>
      <c r="P75" s="36"/>
      <c r="Q75" s="36"/>
      <c r="R75" s="36"/>
      <c r="S75" s="36"/>
      <c r="T75" s="36"/>
    </row>
    <row r="76" spans="1:20" x14ac:dyDescent="0.35">
      <c r="A76" s="117"/>
      <c r="B76" s="117"/>
      <c r="C76" s="118"/>
      <c r="D76" s="119"/>
      <c r="E76" s="120"/>
      <c r="F76" s="118"/>
      <c r="G76" s="121"/>
      <c r="H76" s="122"/>
      <c r="I76" s="133">
        <f t="shared" si="11"/>
        <v>0</v>
      </c>
      <c r="J76" s="109"/>
      <c r="K76" s="109"/>
      <c r="L76" s="109"/>
      <c r="M76" s="109"/>
      <c r="N76" s="109"/>
      <c r="O76" s="36"/>
      <c r="P76" s="36"/>
      <c r="Q76" s="36"/>
      <c r="R76" s="36"/>
      <c r="S76" s="36"/>
      <c r="T76" s="36"/>
    </row>
    <row r="77" spans="1:20" x14ac:dyDescent="0.3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36"/>
      <c r="P77" s="36"/>
      <c r="Q77" s="36"/>
      <c r="R77" s="36"/>
      <c r="S77" s="36"/>
      <c r="T77" s="36"/>
    </row>
  </sheetData>
  <mergeCells count="103">
    <mergeCell ref="A77:N77"/>
    <mergeCell ref="A75:B75"/>
    <mergeCell ref="C75:E75"/>
    <mergeCell ref="F75:H75"/>
    <mergeCell ref="I75:N75"/>
    <mergeCell ref="A76:B76"/>
    <mergeCell ref="C76:E76"/>
    <mergeCell ref="F76:H76"/>
    <mergeCell ref="I76:N76"/>
    <mergeCell ref="A73:B73"/>
    <mergeCell ref="C73:E73"/>
    <mergeCell ref="F73:H73"/>
    <mergeCell ref="I73:N73"/>
    <mergeCell ref="A74:B74"/>
    <mergeCell ref="C74:E74"/>
    <mergeCell ref="F74:H74"/>
    <mergeCell ref="I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2:B62"/>
    <mergeCell ref="C62:E62"/>
    <mergeCell ref="F62:H62"/>
    <mergeCell ref="I62:N62"/>
    <mergeCell ref="A65:N65"/>
    <mergeCell ref="A66:B66"/>
    <mergeCell ref="C66:E66"/>
    <mergeCell ref="F66:H66"/>
    <mergeCell ref="I66:N66"/>
    <mergeCell ref="A60:B60"/>
    <mergeCell ref="C60:E60"/>
    <mergeCell ref="F60:H60"/>
    <mergeCell ref="I60:N60"/>
    <mergeCell ref="A61:B61"/>
    <mergeCell ref="C61:E61"/>
    <mergeCell ref="F61:H61"/>
    <mergeCell ref="I61:N61"/>
    <mergeCell ref="A58:B58"/>
    <mergeCell ref="C58:E58"/>
    <mergeCell ref="F58:H58"/>
    <mergeCell ref="I58:N58"/>
    <mergeCell ref="A59:B59"/>
    <mergeCell ref="C59:E59"/>
    <mergeCell ref="F59:H59"/>
    <mergeCell ref="I59:N59"/>
    <mergeCell ref="A55:N55"/>
    <mergeCell ref="A56:B56"/>
    <mergeCell ref="C56:E56"/>
    <mergeCell ref="F56:H56"/>
    <mergeCell ref="I56:N56"/>
    <mergeCell ref="A57:B57"/>
    <mergeCell ref="C57:E57"/>
    <mergeCell ref="F57:H57"/>
    <mergeCell ref="I57:N57"/>
    <mergeCell ref="C48:F48"/>
    <mergeCell ref="I48:M48"/>
    <mergeCell ref="C49:F49"/>
    <mergeCell ref="I49:M49"/>
    <mergeCell ref="C50:F50"/>
    <mergeCell ref="A51:N54"/>
    <mergeCell ref="AN24:AQ24"/>
    <mergeCell ref="A35:A36"/>
    <mergeCell ref="B35:AG35"/>
    <mergeCell ref="AG36:AG37"/>
    <mergeCell ref="AI36:AJ36"/>
    <mergeCell ref="C47:F47"/>
    <mergeCell ref="I47:M47"/>
    <mergeCell ref="AI8:AJ8"/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C8:F8"/>
    <mergeCell ref="H8:K8"/>
  </mergeCells>
  <conditionalFormatting sqref="B11:AF21 B24:AF34 B36:AF46">
    <cfRule type="expression" dxfId="262" priority="14">
      <formula>B$11="dom"</formula>
    </cfRule>
    <cfRule type="expression" dxfId="261" priority="15">
      <formula>B$11="sáb"</formula>
    </cfRule>
  </conditionalFormatting>
  <conditionalFormatting sqref="B13:AF21 B26:AF34 B38:AF46">
    <cfRule type="cellIs" dxfId="260" priority="8" operator="equal">
      <formula>$H$49</formula>
    </cfRule>
    <cfRule type="cellIs" dxfId="259" priority="9" operator="equal">
      <formula>$H$48</formula>
    </cfRule>
    <cfRule type="cellIs" dxfId="258" priority="10" operator="equal">
      <formula>$H$47</formula>
    </cfRule>
    <cfRule type="cellIs" dxfId="257" priority="11" operator="equal">
      <formula>$B$49</formula>
    </cfRule>
    <cfRule type="cellIs" dxfId="256" priority="12" operator="equal">
      <formula>$B$48</formula>
    </cfRule>
    <cfRule type="cellIs" dxfId="255" priority="13" operator="equal">
      <formula>$B$47</formula>
    </cfRule>
  </conditionalFormatting>
  <conditionalFormatting sqref="B13:AG33 B35:AG45">
    <cfRule type="cellIs" dxfId="254" priority="16" operator="equal">
      <formula>$B$50</formula>
    </cfRule>
  </conditionalFormatting>
  <conditionalFormatting sqref="H48">
    <cfRule type="cellIs" dxfId="253" priority="1" operator="equal">
      <formula>$H$48</formula>
    </cfRule>
    <cfRule type="cellIs" dxfId="252" priority="2" operator="equal">
      <formula>$H$47</formula>
    </cfRule>
    <cfRule type="cellIs" dxfId="251" priority="3" operator="equal">
      <formula>$B$49</formula>
    </cfRule>
    <cfRule type="cellIs" dxfId="250" priority="4" operator="equal">
      <formula>$B$48</formula>
    </cfRule>
    <cfRule type="cellIs" dxfId="249" priority="5" operator="equal">
      <formula>$B$47</formula>
    </cfRule>
    <cfRule type="expression" dxfId="248" priority="6">
      <formula>H$11="dom"</formula>
    </cfRule>
    <cfRule type="expression" dxfId="247" priority="7">
      <formula>H$11="sáb"</formula>
    </cfRule>
  </conditionalFormatting>
  <dataValidations count="2">
    <dataValidation type="list" allowBlank="1" showInputMessage="1" showErrorMessage="1" sqref="H7:I7" xr:uid="{334A9C85-58A2-4AF4-8709-AEFDD8B8C7FD}">
      <formula1>Año</formula1>
    </dataValidation>
    <dataValidation type="list" allowBlank="1" showInputMessage="1" showErrorMessage="1" sqref="B7:E7" xr:uid="{FCD75927-1800-48B2-8F8D-739BE575DC69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EE52-674F-44C3-BB09-2B039B2652AE}">
  <sheetPr>
    <tabColor theme="0" tint="-4.9989318521683403E-2"/>
    <pageSetUpPr fitToPage="1"/>
  </sheetPr>
  <dimension ref="A2:AQ76"/>
  <sheetViews>
    <sheetView showGridLines="0" topLeftCell="A10" zoomScaleNormal="100" workbookViewId="0">
      <selection activeCell="L38" sqref="L38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  <col min="35" max="36" width="7.26953125" customWidth="1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114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36" x14ac:dyDescent="0.35">
      <c r="A8" s="6" t="s">
        <v>47</v>
      </c>
      <c r="B8" s="8" t="s">
        <v>48</v>
      </c>
      <c r="C8" s="99">
        <f>_xlfn.NUMBERVALUE(1&amp;B7&amp;H7)</f>
        <v>44958</v>
      </c>
      <c r="D8" s="99"/>
      <c r="E8" s="99"/>
      <c r="F8" s="99"/>
      <c r="G8" s="9" t="s">
        <v>49</v>
      </c>
      <c r="H8" s="100">
        <f>EOMONTH(C8,0)</f>
        <v>44985</v>
      </c>
      <c r="I8" s="100"/>
      <c r="J8" s="100"/>
      <c r="K8" s="100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Febrero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mi.</v>
      </c>
      <c r="C11" s="21" t="str">
        <f t="shared" si="0"/>
        <v>ju.</v>
      </c>
      <c r="D11" s="21" t="str">
        <f t="shared" si="0"/>
        <v>vi.</v>
      </c>
      <c r="E11" s="21" t="str">
        <f t="shared" si="0"/>
        <v>sá.</v>
      </c>
      <c r="F11" s="21" t="str">
        <f t="shared" si="0"/>
        <v>do.</v>
      </c>
      <c r="G11" s="21" t="str">
        <f t="shared" si="0"/>
        <v>lu.</v>
      </c>
      <c r="H11" s="21" t="str">
        <f t="shared" si="0"/>
        <v>ma.</v>
      </c>
      <c r="I11" s="21" t="str">
        <f t="shared" si="0"/>
        <v>mi.</v>
      </c>
      <c r="J11" s="21" t="str">
        <f t="shared" si="0"/>
        <v>ju.</v>
      </c>
      <c r="K11" s="21" t="str">
        <f t="shared" si="0"/>
        <v>vi.</v>
      </c>
      <c r="L11" s="21" t="str">
        <f t="shared" si="0"/>
        <v>sá.</v>
      </c>
      <c r="M11" s="21" t="str">
        <f t="shared" si="0"/>
        <v>do.</v>
      </c>
      <c r="N11" s="21" t="str">
        <f t="shared" si="0"/>
        <v>lu.</v>
      </c>
      <c r="O11" s="21" t="str">
        <f t="shared" si="0"/>
        <v>ma.</v>
      </c>
      <c r="P11" s="21" t="str">
        <f t="shared" si="0"/>
        <v>mi.</v>
      </c>
      <c r="Q11" s="21" t="str">
        <f t="shared" si="0"/>
        <v>ju.</v>
      </c>
      <c r="R11" s="21" t="str">
        <f t="shared" si="0"/>
        <v>vi.</v>
      </c>
      <c r="S11" s="21" t="str">
        <f t="shared" si="0"/>
        <v>sá.</v>
      </c>
      <c r="T11" s="21" t="str">
        <f t="shared" si="0"/>
        <v>do.</v>
      </c>
      <c r="U11" s="21" t="str">
        <f t="shared" si="0"/>
        <v>lu.</v>
      </c>
      <c r="V11" s="21" t="str">
        <f t="shared" si="0"/>
        <v>ma.</v>
      </c>
      <c r="W11" s="21" t="str">
        <f t="shared" si="0"/>
        <v>mi.</v>
      </c>
      <c r="X11" s="21" t="str">
        <f t="shared" si="0"/>
        <v>ju.</v>
      </c>
      <c r="Y11" s="21" t="str">
        <f t="shared" si="0"/>
        <v>vi.</v>
      </c>
      <c r="Z11" s="21" t="str">
        <f t="shared" si="0"/>
        <v>sá.</v>
      </c>
      <c r="AA11" s="21" t="str">
        <f t="shared" si="0"/>
        <v>do.</v>
      </c>
      <c r="AB11" s="21" t="str">
        <f t="shared" si="0"/>
        <v>lu.</v>
      </c>
      <c r="AC11" s="21" t="str">
        <f t="shared" si="0"/>
        <v>ma.</v>
      </c>
      <c r="AD11" s="21" t="str">
        <f t="shared" si="0"/>
        <v/>
      </c>
      <c r="AE11" s="21" t="str">
        <f t="shared" si="0"/>
        <v/>
      </c>
      <c r="AF11" s="21" t="str">
        <f t="shared" si="0"/>
        <v/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44958</v>
      </c>
      <c r="C12" s="22">
        <f t="shared" ref="C12:AF12" si="1">IF(B12&lt;$H$8,B12+1,"")</f>
        <v>44959</v>
      </c>
      <c r="D12" s="22">
        <f t="shared" si="1"/>
        <v>44960</v>
      </c>
      <c r="E12" s="22">
        <f t="shared" si="1"/>
        <v>44961</v>
      </c>
      <c r="F12" s="22">
        <f t="shared" si="1"/>
        <v>44962</v>
      </c>
      <c r="G12" s="22">
        <f t="shared" si="1"/>
        <v>44963</v>
      </c>
      <c r="H12" s="22">
        <f t="shared" si="1"/>
        <v>44964</v>
      </c>
      <c r="I12" s="22">
        <f t="shared" si="1"/>
        <v>44965</v>
      </c>
      <c r="J12" s="22">
        <f t="shared" si="1"/>
        <v>44966</v>
      </c>
      <c r="K12" s="22">
        <f t="shared" si="1"/>
        <v>44967</v>
      </c>
      <c r="L12" s="22">
        <f t="shared" si="1"/>
        <v>44968</v>
      </c>
      <c r="M12" s="22">
        <f t="shared" si="1"/>
        <v>44969</v>
      </c>
      <c r="N12" s="22">
        <f t="shared" si="1"/>
        <v>44970</v>
      </c>
      <c r="O12" s="22">
        <f t="shared" si="1"/>
        <v>44971</v>
      </c>
      <c r="P12" s="22">
        <f t="shared" si="1"/>
        <v>44972</v>
      </c>
      <c r="Q12" s="22">
        <f t="shared" si="1"/>
        <v>44973</v>
      </c>
      <c r="R12" s="22">
        <f t="shared" si="1"/>
        <v>44974</v>
      </c>
      <c r="S12" s="22">
        <f t="shared" si="1"/>
        <v>44975</v>
      </c>
      <c r="T12" s="22">
        <f t="shared" si="1"/>
        <v>44976</v>
      </c>
      <c r="U12" s="22">
        <f t="shared" si="1"/>
        <v>44977</v>
      </c>
      <c r="V12" s="22">
        <f t="shared" si="1"/>
        <v>44978</v>
      </c>
      <c r="W12" s="22">
        <f t="shared" si="1"/>
        <v>44979</v>
      </c>
      <c r="X12" s="22">
        <f t="shared" si="1"/>
        <v>44980</v>
      </c>
      <c r="Y12" s="22">
        <f t="shared" si="1"/>
        <v>44981</v>
      </c>
      <c r="Z12" s="22">
        <f t="shared" si="1"/>
        <v>44982</v>
      </c>
      <c r="AA12" s="22">
        <f t="shared" si="1"/>
        <v>44983</v>
      </c>
      <c r="AB12" s="22">
        <f t="shared" si="1"/>
        <v>44984</v>
      </c>
      <c r="AC12" s="22">
        <f t="shared" si="1"/>
        <v>44985</v>
      </c>
      <c r="AD12" s="22" t="str">
        <f t="shared" si="1"/>
        <v/>
      </c>
      <c r="AE12" s="22" t="str">
        <f t="shared" si="1"/>
        <v/>
      </c>
      <c r="AF12" s="22" t="str">
        <f t="shared" si="1"/>
        <v/>
      </c>
      <c r="AG12" s="107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53</v>
      </c>
      <c r="C13" s="5"/>
      <c r="D13" s="12"/>
      <c r="E13" s="12" t="s">
        <v>54</v>
      </c>
      <c r="F13" s="12"/>
      <c r="G13" s="12" t="s">
        <v>53</v>
      </c>
      <c r="H13" s="12"/>
      <c r="I13" s="12"/>
      <c r="J13" s="12" t="s">
        <v>54</v>
      </c>
      <c r="K13" s="12"/>
      <c r="L13" s="12"/>
      <c r="M13" s="12" t="s">
        <v>53</v>
      </c>
      <c r="N13" s="12"/>
      <c r="O13" s="12"/>
      <c r="P13" s="12" t="s">
        <v>54</v>
      </c>
      <c r="Q13" s="12"/>
      <c r="R13" s="12"/>
      <c r="S13" s="12" t="s">
        <v>53</v>
      </c>
      <c r="T13" s="12"/>
      <c r="U13" s="12"/>
      <c r="V13" s="12" t="s">
        <v>54</v>
      </c>
      <c r="W13" s="12"/>
      <c r="X13" s="12" t="s">
        <v>53</v>
      </c>
      <c r="Y13" s="12"/>
      <c r="Z13" s="12" t="s">
        <v>54</v>
      </c>
      <c r="AA13" s="12"/>
      <c r="AB13" s="12"/>
      <c r="AC13" s="12" t="s">
        <v>54</v>
      </c>
      <c r="AD13" s="59"/>
      <c r="AE13" s="59"/>
      <c r="AF13" s="59"/>
      <c r="AG13" s="26">
        <f>COUNTIF(B13:AF13,$B46)*12+COUNTIF(B13:AF13,$B47)*12</f>
        <v>132</v>
      </c>
      <c r="AI13" s="60">
        <f>COUNTIF(B13:AF13,"TT")</f>
        <v>5</v>
      </c>
      <c r="AJ13" s="32">
        <f>COUNTIF(B13:AF13,"TM")</f>
        <v>6</v>
      </c>
    </row>
    <row r="14" spans="1:36" x14ac:dyDescent="0.35">
      <c r="A14" s="20" t="s">
        <v>18</v>
      </c>
      <c r="B14" s="12"/>
      <c r="C14" s="12" t="s">
        <v>54</v>
      </c>
      <c r="D14" s="12"/>
      <c r="E14" s="12" t="s">
        <v>53</v>
      </c>
      <c r="F14" s="12"/>
      <c r="G14" s="12"/>
      <c r="H14" s="12" t="s">
        <v>54</v>
      </c>
      <c r="I14" s="12"/>
      <c r="J14" s="12" t="s">
        <v>53</v>
      </c>
      <c r="K14" s="12"/>
      <c r="L14" s="12"/>
      <c r="M14" s="12" t="s">
        <v>54</v>
      </c>
      <c r="N14" s="12"/>
      <c r="O14" s="12"/>
      <c r="P14" s="12" t="s">
        <v>53</v>
      </c>
      <c r="Q14" s="12"/>
      <c r="R14" s="12"/>
      <c r="S14" s="12" t="s">
        <v>54</v>
      </c>
      <c r="T14" s="12"/>
      <c r="U14" s="12"/>
      <c r="V14" s="12" t="s">
        <v>53</v>
      </c>
      <c r="W14" s="12"/>
      <c r="X14" s="12" t="s">
        <v>55</v>
      </c>
      <c r="Y14" s="12" t="s">
        <v>55</v>
      </c>
      <c r="Z14" s="12" t="s">
        <v>55</v>
      </c>
      <c r="AA14" s="12" t="s">
        <v>55</v>
      </c>
      <c r="AB14" s="12" t="s">
        <v>55</v>
      </c>
      <c r="AC14" s="12" t="s">
        <v>55</v>
      </c>
      <c r="AD14" s="59"/>
      <c r="AE14" s="59"/>
      <c r="AF14" s="59"/>
      <c r="AG14" s="26">
        <f>COUNTIF(B14:AF14,$B$46)*12+COUNTIF(B14:AF14,$B$47)*12</f>
        <v>96</v>
      </c>
      <c r="AI14" s="60">
        <f t="shared" ref="AI14:AI21" si="2">COUNTIF(B14:AF14,"TT")</f>
        <v>4</v>
      </c>
      <c r="AJ14" s="32">
        <f t="shared" ref="AJ14:AJ21" si="3">COUNTIF(B14:AF14,"TM")</f>
        <v>4</v>
      </c>
    </row>
    <row r="15" spans="1:36" x14ac:dyDescent="0.35">
      <c r="A15" s="20" t="s">
        <v>19</v>
      </c>
      <c r="B15" s="12"/>
      <c r="C15" s="12"/>
      <c r="D15" s="12" t="s">
        <v>54</v>
      </c>
      <c r="E15" s="12"/>
      <c r="F15" s="12" t="s">
        <v>53</v>
      </c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/>
      <c r="T15" s="12" t="s">
        <v>54</v>
      </c>
      <c r="U15" s="12"/>
      <c r="V15" s="12"/>
      <c r="W15" s="12" t="s">
        <v>53</v>
      </c>
      <c r="X15" s="12"/>
      <c r="Y15" s="12" t="s">
        <v>54</v>
      </c>
      <c r="Z15" s="12"/>
      <c r="AA15" s="12"/>
      <c r="AB15" s="12" t="s">
        <v>53</v>
      </c>
      <c r="AC15" s="12"/>
      <c r="AD15" s="59"/>
      <c r="AE15" s="59"/>
      <c r="AF15" s="59"/>
      <c r="AG15" s="26">
        <f>COUNTIF(B15:AF15,$B$46)*12+COUNTIF(B15:AF15,$B$47)*12</f>
        <v>120</v>
      </c>
      <c r="AI15" s="60">
        <f t="shared" si="2"/>
        <v>5</v>
      </c>
      <c r="AJ15" s="32">
        <f t="shared" si="3"/>
        <v>5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 t="s">
        <v>53</v>
      </c>
      <c r="I16" s="12"/>
      <c r="J16" s="12"/>
      <c r="K16" s="12" t="s">
        <v>54</v>
      </c>
      <c r="L16" s="12"/>
      <c r="M16" s="12"/>
      <c r="N16" s="12" t="s">
        <v>53</v>
      </c>
      <c r="O16" s="12"/>
      <c r="P16" s="12"/>
      <c r="Q16" s="12" t="s">
        <v>54</v>
      </c>
      <c r="R16" s="12"/>
      <c r="S16" s="12"/>
      <c r="T16" s="12" t="s">
        <v>53</v>
      </c>
      <c r="U16" s="12"/>
      <c r="V16" s="12"/>
      <c r="W16" s="12" t="s">
        <v>54</v>
      </c>
      <c r="X16" s="12"/>
      <c r="Y16" s="12" t="s">
        <v>53</v>
      </c>
      <c r="Z16" s="12"/>
      <c r="AA16" s="12" t="s">
        <v>54</v>
      </c>
      <c r="AB16" s="12"/>
      <c r="AC16" s="12" t="s">
        <v>53</v>
      </c>
      <c r="AD16" s="59"/>
      <c r="AE16" s="59"/>
      <c r="AF16" s="59"/>
      <c r="AG16" s="26">
        <f>COUNTIF(B16:AF16,$B$46)*12+COUNTIF(B16:AF16,$B$47)*12</f>
        <v>132</v>
      </c>
      <c r="AI16" s="60">
        <f t="shared" si="2"/>
        <v>6</v>
      </c>
      <c r="AJ16" s="32">
        <f t="shared" si="3"/>
        <v>5</v>
      </c>
    </row>
    <row r="17" spans="1:43" x14ac:dyDescent="0.35">
      <c r="A17" s="20" t="s">
        <v>37</v>
      </c>
      <c r="B17" s="12" t="s">
        <v>54</v>
      </c>
      <c r="C17" s="12"/>
      <c r="D17" s="12" t="s">
        <v>53</v>
      </c>
      <c r="E17" s="12"/>
      <c r="F17" s="12"/>
      <c r="G17" s="12" t="s">
        <v>54</v>
      </c>
      <c r="H17" s="12"/>
      <c r="I17" s="12" t="s">
        <v>53</v>
      </c>
      <c r="J17" s="12"/>
      <c r="K17" s="12"/>
      <c r="L17" s="12" t="s">
        <v>54</v>
      </c>
      <c r="M17" s="12"/>
      <c r="N17" s="12"/>
      <c r="O17" s="12" t="s">
        <v>53</v>
      </c>
      <c r="P17" s="12"/>
      <c r="Q17" s="12"/>
      <c r="R17" s="12" t="s">
        <v>54</v>
      </c>
      <c r="S17" s="12"/>
      <c r="T17" s="12"/>
      <c r="U17" s="12" t="s">
        <v>54</v>
      </c>
      <c r="V17" s="12"/>
      <c r="W17" s="12" t="s">
        <v>71</v>
      </c>
      <c r="X17" s="12" t="s">
        <v>71</v>
      </c>
      <c r="Y17" s="12" t="s">
        <v>71</v>
      </c>
      <c r="Z17" s="12"/>
      <c r="AA17" s="12" t="s">
        <v>53</v>
      </c>
      <c r="AB17" s="12"/>
      <c r="AC17" s="12" t="s">
        <v>55</v>
      </c>
      <c r="AD17" s="59"/>
      <c r="AE17" s="59"/>
      <c r="AF17" s="59"/>
      <c r="AG17" s="26">
        <f>COUNTIF(B17:AF17,$B$46)*12+COUNTIF(B17:AF17,$B$47)*12</f>
        <v>108</v>
      </c>
      <c r="AI17" s="60">
        <f t="shared" si="2"/>
        <v>4</v>
      </c>
      <c r="AJ17" s="32">
        <f t="shared" si="3"/>
        <v>5</v>
      </c>
    </row>
    <row r="18" spans="1:43" x14ac:dyDescent="0.35">
      <c r="A18" s="20" t="s">
        <v>22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53</v>
      </c>
      <c r="M18" s="12"/>
      <c r="N18" s="12"/>
      <c r="O18" s="12" t="s">
        <v>54</v>
      </c>
      <c r="P18" s="12"/>
      <c r="Q18" s="12"/>
      <c r="R18" s="12" t="s">
        <v>53</v>
      </c>
      <c r="S18" s="12"/>
      <c r="T18" s="12"/>
      <c r="U18" s="12" t="s">
        <v>53</v>
      </c>
      <c r="V18" s="12"/>
      <c r="W18" s="12"/>
      <c r="X18" s="12" t="s">
        <v>54</v>
      </c>
      <c r="Y18" s="12"/>
      <c r="Z18" s="12" t="s">
        <v>53</v>
      </c>
      <c r="AA18" s="12"/>
      <c r="AB18" s="12" t="s">
        <v>54</v>
      </c>
      <c r="AC18" s="12"/>
      <c r="AD18" s="59"/>
      <c r="AE18" s="59"/>
      <c r="AF18" s="59"/>
      <c r="AG18" s="26">
        <f>COUNTIF(B18:AF18,$B$46)*12+COUNTIF(B18:AF18,$B$47)*12</f>
        <v>84</v>
      </c>
      <c r="AI18" s="60">
        <f t="shared" si="2"/>
        <v>4</v>
      </c>
      <c r="AJ18" s="32">
        <f t="shared" si="3"/>
        <v>3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/>
      <c r="AI19" s="60">
        <f t="shared" si="2"/>
        <v>0</v>
      </c>
      <c r="AJ19" s="32">
        <f t="shared" si="3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59"/>
      <c r="AE20" s="59"/>
      <c r="AF20" s="59"/>
      <c r="AG20" s="26"/>
      <c r="AI20" s="60">
        <f t="shared" si="2"/>
        <v>0</v>
      </c>
      <c r="AJ20" s="32">
        <f t="shared" si="3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59"/>
      <c r="AE21" s="59"/>
      <c r="AF21" s="59"/>
      <c r="AG21" s="26">
        <f>COUNTIF(B21:AF21,$B$46)*12+COUNTIF(B21:AF21,$B$47)*12+COUNTIF(B21:AF21,$B$49)*6</f>
        <v>0</v>
      </c>
      <c r="AI21" s="60">
        <f t="shared" si="2"/>
        <v>0</v>
      </c>
      <c r="AJ21" s="32">
        <f t="shared" si="3"/>
        <v>0</v>
      </c>
    </row>
    <row r="22" spans="1:43" x14ac:dyDescent="0.35">
      <c r="AI22" s="2"/>
      <c r="AJ22" s="35"/>
    </row>
    <row r="23" spans="1:43" ht="14.5" hidden="1" customHeight="1" x14ac:dyDescent="0.35">
      <c r="A23" s="101" t="str">
        <f>$B$7</f>
        <v>Febrero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  <c r="AI23" s="2"/>
      <c r="AJ23" s="35"/>
    </row>
    <row r="24" spans="1:43" ht="14.5" hidden="1" customHeight="1" x14ac:dyDescent="0.35">
      <c r="A24" s="102"/>
      <c r="B24" s="21" t="str">
        <f t="shared" ref="B24:AF24" si="4">TEXT(B25,"ddd")</f>
        <v>mi.</v>
      </c>
      <c r="C24" s="21" t="str">
        <f t="shared" si="4"/>
        <v>ju.</v>
      </c>
      <c r="D24" s="21" t="str">
        <f t="shared" si="4"/>
        <v>vi.</v>
      </c>
      <c r="E24" s="21" t="str">
        <f t="shared" si="4"/>
        <v>sá.</v>
      </c>
      <c r="F24" s="21" t="str">
        <f t="shared" si="4"/>
        <v>do.</v>
      </c>
      <c r="G24" s="21" t="str">
        <f t="shared" si="4"/>
        <v>lu.</v>
      </c>
      <c r="H24" s="21" t="str">
        <f t="shared" si="4"/>
        <v>ma.</v>
      </c>
      <c r="I24" s="21" t="str">
        <f t="shared" si="4"/>
        <v>mi.</v>
      </c>
      <c r="J24" s="21" t="str">
        <f t="shared" si="4"/>
        <v>ju.</v>
      </c>
      <c r="K24" s="21" t="str">
        <f t="shared" si="4"/>
        <v>vi.</v>
      </c>
      <c r="L24" s="21" t="str">
        <f t="shared" si="4"/>
        <v>sá.</v>
      </c>
      <c r="M24" s="21" t="str">
        <f t="shared" si="4"/>
        <v>do.</v>
      </c>
      <c r="N24" s="21" t="str">
        <f t="shared" si="4"/>
        <v>lu.</v>
      </c>
      <c r="O24" s="21" t="str">
        <f t="shared" si="4"/>
        <v>ma.</v>
      </c>
      <c r="P24" s="21" t="str">
        <f t="shared" si="4"/>
        <v>mi.</v>
      </c>
      <c r="Q24" s="21" t="str">
        <f t="shared" si="4"/>
        <v>ju.</v>
      </c>
      <c r="R24" s="21" t="str">
        <f t="shared" si="4"/>
        <v>vi.</v>
      </c>
      <c r="S24" s="21" t="str">
        <f t="shared" si="4"/>
        <v>sá.</v>
      </c>
      <c r="T24" s="21" t="str">
        <f t="shared" si="4"/>
        <v>do.</v>
      </c>
      <c r="U24" s="21" t="str">
        <f t="shared" si="4"/>
        <v>lu.</v>
      </c>
      <c r="V24" s="21" t="str">
        <f t="shared" si="4"/>
        <v>ma.</v>
      </c>
      <c r="W24" s="21" t="str">
        <f t="shared" si="4"/>
        <v>mi.</v>
      </c>
      <c r="X24" s="21" t="str">
        <f t="shared" si="4"/>
        <v>ju.</v>
      </c>
      <c r="Y24" s="21" t="str">
        <f t="shared" si="4"/>
        <v>vi.</v>
      </c>
      <c r="Z24" s="21" t="str">
        <f t="shared" si="4"/>
        <v>sá.</v>
      </c>
      <c r="AA24" s="21" t="str">
        <f t="shared" si="4"/>
        <v>do.</v>
      </c>
      <c r="AB24" s="21" t="str">
        <f t="shared" si="4"/>
        <v>lu.</v>
      </c>
      <c r="AC24" s="21" t="str">
        <f t="shared" si="4"/>
        <v>ma.</v>
      </c>
      <c r="AD24" s="21" t="str">
        <f t="shared" si="4"/>
        <v/>
      </c>
      <c r="AE24" s="21" t="str">
        <f t="shared" si="4"/>
        <v/>
      </c>
      <c r="AF24" s="21" t="str">
        <f t="shared" si="4"/>
        <v/>
      </c>
      <c r="AG24" s="106" t="s">
        <v>51</v>
      </c>
      <c r="AI24" s="2"/>
      <c r="AJ24" s="35"/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44958</v>
      </c>
      <c r="C25" s="22">
        <f t="shared" ref="C25:AF25" si="5">IF(B25&lt;$H$8,B25+1,"")</f>
        <v>44959</v>
      </c>
      <c r="D25" s="22">
        <f t="shared" si="5"/>
        <v>44960</v>
      </c>
      <c r="E25" s="22">
        <f t="shared" si="5"/>
        <v>44961</v>
      </c>
      <c r="F25" s="22">
        <f t="shared" si="5"/>
        <v>44962</v>
      </c>
      <c r="G25" s="22">
        <f t="shared" si="5"/>
        <v>44963</v>
      </c>
      <c r="H25" s="22">
        <f t="shared" si="5"/>
        <v>44964</v>
      </c>
      <c r="I25" s="22">
        <f t="shared" si="5"/>
        <v>44965</v>
      </c>
      <c r="J25" s="22">
        <f t="shared" si="5"/>
        <v>44966</v>
      </c>
      <c r="K25" s="22">
        <f t="shared" si="5"/>
        <v>44967</v>
      </c>
      <c r="L25" s="22">
        <f t="shared" si="5"/>
        <v>44968</v>
      </c>
      <c r="M25" s="22">
        <f t="shared" si="5"/>
        <v>44969</v>
      </c>
      <c r="N25" s="22">
        <f t="shared" si="5"/>
        <v>44970</v>
      </c>
      <c r="O25" s="22">
        <f t="shared" si="5"/>
        <v>44971</v>
      </c>
      <c r="P25" s="22">
        <f t="shared" si="5"/>
        <v>44972</v>
      </c>
      <c r="Q25" s="22">
        <f t="shared" si="5"/>
        <v>44973</v>
      </c>
      <c r="R25" s="22">
        <f t="shared" si="5"/>
        <v>44974</v>
      </c>
      <c r="S25" s="22">
        <f t="shared" si="5"/>
        <v>44975</v>
      </c>
      <c r="T25" s="22">
        <f t="shared" si="5"/>
        <v>44976</v>
      </c>
      <c r="U25" s="22">
        <f t="shared" si="5"/>
        <v>44977</v>
      </c>
      <c r="V25" s="22">
        <f t="shared" si="5"/>
        <v>44978</v>
      </c>
      <c r="W25" s="22">
        <f t="shared" si="5"/>
        <v>44979</v>
      </c>
      <c r="X25" s="22">
        <f t="shared" si="5"/>
        <v>44980</v>
      </c>
      <c r="Y25" s="22">
        <f t="shared" si="5"/>
        <v>44981</v>
      </c>
      <c r="Z25" s="22">
        <f t="shared" si="5"/>
        <v>44982</v>
      </c>
      <c r="AA25" s="22">
        <f t="shared" si="5"/>
        <v>44983</v>
      </c>
      <c r="AB25" s="22">
        <f t="shared" si="5"/>
        <v>44984</v>
      </c>
      <c r="AC25" s="22">
        <f t="shared" si="5"/>
        <v>44985</v>
      </c>
      <c r="AD25" s="22" t="str">
        <f t="shared" si="5"/>
        <v/>
      </c>
      <c r="AE25" s="22" t="str">
        <f t="shared" si="5"/>
        <v/>
      </c>
      <c r="AF25" s="22" t="str">
        <f t="shared" si="5"/>
        <v/>
      </c>
      <c r="AG25" s="107"/>
      <c r="AI25" s="2"/>
      <c r="AJ25" s="35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6">COUNTIF(B26:AF26,$B$46)*12+COUNTIF(B26:AF26,$B$47)*12</f>
        <v>84</v>
      </c>
      <c r="AI26" s="2"/>
      <c r="AJ26" s="35"/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6"/>
        <v>84</v>
      </c>
      <c r="AI27" s="2"/>
      <c r="AJ27" s="35"/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6"/>
        <v>144</v>
      </c>
      <c r="AI28" s="2"/>
      <c r="AJ28" s="35"/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6"/>
        <v>108</v>
      </c>
      <c r="AI29" s="2"/>
      <c r="AJ29" s="35"/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6"/>
        <v>132</v>
      </c>
      <c r="AI30" s="2"/>
      <c r="AJ30" s="35"/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6"/>
        <v>120</v>
      </c>
      <c r="AI31" s="2"/>
      <c r="AJ31" s="35"/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6"/>
        <v>72</v>
      </c>
      <c r="AI32" s="2"/>
      <c r="AJ32" s="35"/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I33" s="2"/>
      <c r="AJ33" s="35"/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I34" s="2"/>
      <c r="AJ34" s="35"/>
    </row>
    <row r="35" spans="1:43" ht="15" customHeight="1" x14ac:dyDescent="0.35">
      <c r="A35" s="101" t="str">
        <f>$B$7</f>
        <v>Febrero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  <c r="AI35" s="2"/>
      <c r="AJ35" s="35"/>
    </row>
    <row r="36" spans="1:43" ht="15" customHeight="1" x14ac:dyDescent="0.35">
      <c r="A36" s="102"/>
      <c r="B36" s="21" t="str">
        <f t="shared" ref="B36:AF36" si="7">TEXT(B37,"ddd")</f>
        <v>mi.</v>
      </c>
      <c r="C36" s="21" t="str">
        <f t="shared" si="7"/>
        <v>ju.</v>
      </c>
      <c r="D36" s="21" t="str">
        <f t="shared" si="7"/>
        <v>vi.</v>
      </c>
      <c r="E36" s="21" t="str">
        <f t="shared" si="7"/>
        <v>sá.</v>
      </c>
      <c r="F36" s="21" t="str">
        <f t="shared" si="7"/>
        <v>do.</v>
      </c>
      <c r="G36" s="21" t="str">
        <f t="shared" si="7"/>
        <v>lu.</v>
      </c>
      <c r="H36" s="21" t="str">
        <f t="shared" si="7"/>
        <v>ma.</v>
      </c>
      <c r="I36" s="21" t="str">
        <f t="shared" si="7"/>
        <v>mi.</v>
      </c>
      <c r="J36" s="21" t="str">
        <f t="shared" si="7"/>
        <v>ju.</v>
      </c>
      <c r="K36" s="21" t="str">
        <f t="shared" si="7"/>
        <v>vi.</v>
      </c>
      <c r="L36" s="21" t="str">
        <f t="shared" si="7"/>
        <v>sá.</v>
      </c>
      <c r="M36" s="21" t="str">
        <f t="shared" si="7"/>
        <v>do.</v>
      </c>
      <c r="N36" s="21" t="str">
        <f t="shared" si="7"/>
        <v>lu.</v>
      </c>
      <c r="O36" s="21" t="str">
        <f t="shared" si="7"/>
        <v>ma.</v>
      </c>
      <c r="P36" s="21" t="str">
        <f t="shared" si="7"/>
        <v>mi.</v>
      </c>
      <c r="Q36" s="21" t="str">
        <f t="shared" si="7"/>
        <v>ju.</v>
      </c>
      <c r="R36" s="21" t="str">
        <f t="shared" si="7"/>
        <v>vi.</v>
      </c>
      <c r="S36" s="21" t="str">
        <f t="shared" si="7"/>
        <v>sá.</v>
      </c>
      <c r="T36" s="21" t="str">
        <f t="shared" si="7"/>
        <v>do.</v>
      </c>
      <c r="U36" s="21" t="str">
        <f t="shared" si="7"/>
        <v>lu.</v>
      </c>
      <c r="V36" s="21" t="str">
        <f t="shared" si="7"/>
        <v>ma.</v>
      </c>
      <c r="W36" s="21" t="str">
        <f t="shared" si="7"/>
        <v>mi.</v>
      </c>
      <c r="X36" s="21" t="str">
        <f t="shared" si="7"/>
        <v>ju.</v>
      </c>
      <c r="Y36" s="21" t="str">
        <f t="shared" si="7"/>
        <v>vi.</v>
      </c>
      <c r="Z36" s="21" t="str">
        <f t="shared" si="7"/>
        <v>sá.</v>
      </c>
      <c r="AA36" s="21" t="str">
        <f t="shared" si="7"/>
        <v>do.</v>
      </c>
      <c r="AB36" s="21" t="str">
        <f t="shared" si="7"/>
        <v>lu.</v>
      </c>
      <c r="AC36" s="21" t="str">
        <f t="shared" si="7"/>
        <v>ma.</v>
      </c>
      <c r="AD36" s="56" t="str">
        <f t="shared" si="7"/>
        <v/>
      </c>
      <c r="AE36" s="56" t="str">
        <f t="shared" si="7"/>
        <v/>
      </c>
      <c r="AF36" s="56" t="str">
        <f t="shared" si="7"/>
        <v/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44958</v>
      </c>
      <c r="C37" s="22">
        <f t="shared" ref="C37:AF37" si="8">IF(B37&lt;$H$8,B37+1,"")</f>
        <v>44959</v>
      </c>
      <c r="D37" s="22">
        <f t="shared" si="8"/>
        <v>44960</v>
      </c>
      <c r="E37" s="22">
        <f t="shared" si="8"/>
        <v>44961</v>
      </c>
      <c r="F37" s="22">
        <f t="shared" si="8"/>
        <v>44962</v>
      </c>
      <c r="G37" s="22">
        <f t="shared" si="8"/>
        <v>44963</v>
      </c>
      <c r="H37" s="22">
        <f t="shared" si="8"/>
        <v>44964</v>
      </c>
      <c r="I37" s="22">
        <f t="shared" si="8"/>
        <v>44965</v>
      </c>
      <c r="J37" s="22">
        <f t="shared" si="8"/>
        <v>44966</v>
      </c>
      <c r="K37" s="22">
        <f t="shared" si="8"/>
        <v>44967</v>
      </c>
      <c r="L37" s="22">
        <f t="shared" si="8"/>
        <v>44968</v>
      </c>
      <c r="M37" s="22">
        <f t="shared" si="8"/>
        <v>44969</v>
      </c>
      <c r="N37" s="22">
        <f t="shared" si="8"/>
        <v>44970</v>
      </c>
      <c r="O37" s="22">
        <f t="shared" si="8"/>
        <v>44971</v>
      </c>
      <c r="P37" s="22">
        <f t="shared" si="8"/>
        <v>44972</v>
      </c>
      <c r="Q37" s="22">
        <f t="shared" si="8"/>
        <v>44973</v>
      </c>
      <c r="R37" s="22">
        <f t="shared" si="8"/>
        <v>44974</v>
      </c>
      <c r="S37" s="22">
        <f t="shared" si="8"/>
        <v>44975</v>
      </c>
      <c r="T37" s="22">
        <f t="shared" si="8"/>
        <v>44976</v>
      </c>
      <c r="U37" s="22">
        <f t="shared" si="8"/>
        <v>44977</v>
      </c>
      <c r="V37" s="22">
        <f t="shared" si="8"/>
        <v>44978</v>
      </c>
      <c r="W37" s="22">
        <f t="shared" si="8"/>
        <v>44979</v>
      </c>
      <c r="X37" s="22">
        <f t="shared" si="8"/>
        <v>44980</v>
      </c>
      <c r="Y37" s="22">
        <f t="shared" si="8"/>
        <v>44981</v>
      </c>
      <c r="Z37" s="22">
        <f t="shared" si="8"/>
        <v>44982</v>
      </c>
      <c r="AA37" s="22">
        <f t="shared" si="8"/>
        <v>44983</v>
      </c>
      <c r="AB37" s="22">
        <f t="shared" si="8"/>
        <v>44984</v>
      </c>
      <c r="AC37" s="22">
        <f t="shared" si="8"/>
        <v>44985</v>
      </c>
      <c r="AD37" s="57" t="str">
        <f t="shared" si="8"/>
        <v/>
      </c>
      <c r="AE37" s="57" t="str">
        <f t="shared" si="8"/>
        <v/>
      </c>
      <c r="AF37" s="57" t="str">
        <f t="shared" si="8"/>
        <v/>
      </c>
      <c r="AG37" s="107"/>
      <c r="AI37" s="61" t="s">
        <v>53</v>
      </c>
      <c r="AJ37" s="62" t="s">
        <v>54</v>
      </c>
    </row>
    <row r="38" spans="1:43" x14ac:dyDescent="0.35">
      <c r="A38" s="20" t="s">
        <v>24</v>
      </c>
      <c r="B38" s="12" t="s">
        <v>54</v>
      </c>
      <c r="C38" s="12"/>
      <c r="D38" s="12" t="s">
        <v>53</v>
      </c>
      <c r="E38" s="12"/>
      <c r="F38" s="12"/>
      <c r="G38" s="12" t="s">
        <v>54</v>
      </c>
      <c r="H38" s="12"/>
      <c r="I38" s="12" t="s">
        <v>53</v>
      </c>
      <c r="J38" s="12"/>
      <c r="K38" s="12"/>
      <c r="L38" s="12"/>
      <c r="M38" s="12"/>
      <c r="N38" s="12"/>
      <c r="O38" s="12" t="s">
        <v>53</v>
      </c>
      <c r="P38" s="12"/>
      <c r="Q38" s="12"/>
      <c r="R38" s="12" t="s">
        <v>54</v>
      </c>
      <c r="S38" s="12"/>
      <c r="T38" s="12" t="s">
        <v>53</v>
      </c>
      <c r="U38" s="12"/>
      <c r="V38" s="12"/>
      <c r="W38" s="12" t="s">
        <v>54</v>
      </c>
      <c r="X38" s="12"/>
      <c r="Y38" s="12" t="s">
        <v>53</v>
      </c>
      <c r="Z38" s="12"/>
      <c r="AA38" s="12" t="s">
        <v>54</v>
      </c>
      <c r="AB38" s="12"/>
      <c r="AC38" s="12" t="s">
        <v>53</v>
      </c>
      <c r="AD38" s="58"/>
      <c r="AE38" s="58"/>
      <c r="AF38" s="58"/>
      <c r="AG38" s="26">
        <f t="shared" ref="AG38:AG43" si="9">COUNTIF(B38:AF38,$B$46)*12+COUNTIF(B38:AF38,$B$47)*12</f>
        <v>132</v>
      </c>
      <c r="AI38" s="60">
        <f t="shared" ref="AI38:AI44" si="10">COUNTIF(B38:AF38,"TT")</f>
        <v>6</v>
      </c>
      <c r="AJ38" s="32">
        <f t="shared" ref="AJ38:AJ44" si="11">COUNTIF(B38:AF38,"TM")</f>
        <v>5</v>
      </c>
    </row>
    <row r="39" spans="1:43" x14ac:dyDescent="0.35">
      <c r="A39" s="20" t="s">
        <v>25</v>
      </c>
      <c r="B39" s="12" t="s">
        <v>55</v>
      </c>
      <c r="C39" s="12" t="s">
        <v>55</v>
      </c>
      <c r="D39" s="12" t="s">
        <v>55</v>
      </c>
      <c r="E39" s="12" t="s">
        <v>55</v>
      </c>
      <c r="F39" s="12" t="s">
        <v>55</v>
      </c>
      <c r="G39" s="12" t="s">
        <v>55</v>
      </c>
      <c r="H39" s="12" t="s">
        <v>55</v>
      </c>
      <c r="I39" s="12" t="s">
        <v>55</v>
      </c>
      <c r="J39" s="12" t="s">
        <v>55</v>
      </c>
      <c r="K39" s="12" t="s">
        <v>55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54</v>
      </c>
      <c r="R39" s="12"/>
      <c r="S39" s="12" t="s">
        <v>53</v>
      </c>
      <c r="T39" s="12"/>
      <c r="U39" s="12"/>
      <c r="V39" s="12" t="s">
        <v>54</v>
      </c>
      <c r="W39" s="12" t="s">
        <v>71</v>
      </c>
      <c r="X39" s="12" t="s">
        <v>53</v>
      </c>
      <c r="Y39" s="12" t="s">
        <v>71</v>
      </c>
      <c r="Z39" s="12"/>
      <c r="AA39" s="12"/>
      <c r="AB39" s="12" t="s">
        <v>54</v>
      </c>
      <c r="AC39" s="12"/>
      <c r="AD39" s="58"/>
      <c r="AE39" s="58"/>
      <c r="AF39" s="58"/>
      <c r="AG39" s="26">
        <f t="shared" si="9"/>
        <v>60</v>
      </c>
      <c r="AI39" s="60">
        <f t="shared" si="10"/>
        <v>2</v>
      </c>
      <c r="AJ39" s="32">
        <f t="shared" si="11"/>
        <v>3</v>
      </c>
    </row>
    <row r="40" spans="1:43" x14ac:dyDescent="0.35">
      <c r="A40" s="20" t="s">
        <v>26</v>
      </c>
      <c r="B40" s="12"/>
      <c r="C40" s="12" t="s">
        <v>54</v>
      </c>
      <c r="D40" s="12"/>
      <c r="E40" s="12" t="s">
        <v>53</v>
      </c>
      <c r="F40" s="12"/>
      <c r="G40" s="12"/>
      <c r="H40" s="12" t="s">
        <v>54</v>
      </c>
      <c r="I40" s="12"/>
      <c r="J40" s="12" t="s">
        <v>53</v>
      </c>
      <c r="K40" s="12"/>
      <c r="L40" s="12" t="s">
        <v>54</v>
      </c>
      <c r="M40" s="12"/>
      <c r="N40" s="12" t="s">
        <v>53</v>
      </c>
      <c r="O40" s="12"/>
      <c r="P40" s="12" t="s">
        <v>54</v>
      </c>
      <c r="Q40" s="12"/>
      <c r="R40" s="12" t="s">
        <v>53</v>
      </c>
      <c r="S40" s="12"/>
      <c r="T40" s="12"/>
      <c r="U40" s="12" t="s">
        <v>54</v>
      </c>
      <c r="V40" s="12"/>
      <c r="W40" s="12" t="s">
        <v>53</v>
      </c>
      <c r="X40" s="12"/>
      <c r="Y40" s="12"/>
      <c r="Z40" s="12" t="s">
        <v>54</v>
      </c>
      <c r="AA40" s="12"/>
      <c r="AB40" s="12"/>
      <c r="AC40" s="12"/>
      <c r="AD40" s="58"/>
      <c r="AE40" s="58"/>
      <c r="AF40" s="58"/>
      <c r="AG40" s="26">
        <f t="shared" si="9"/>
        <v>132</v>
      </c>
      <c r="AI40" s="60">
        <f t="shared" si="10"/>
        <v>5</v>
      </c>
      <c r="AJ40" s="32">
        <f t="shared" si="11"/>
        <v>6</v>
      </c>
    </row>
    <row r="41" spans="1:43" x14ac:dyDescent="0.35">
      <c r="A41" s="20" t="s">
        <v>27</v>
      </c>
      <c r="B41" s="12" t="s">
        <v>53</v>
      </c>
      <c r="C41" s="12"/>
      <c r="D41" s="12"/>
      <c r="E41" s="12" t="s">
        <v>54</v>
      </c>
      <c r="F41" s="12"/>
      <c r="G41" s="12" t="s">
        <v>53</v>
      </c>
      <c r="H41" s="12"/>
      <c r="I41" s="12"/>
      <c r="J41" s="12" t="s">
        <v>54</v>
      </c>
      <c r="K41" s="12"/>
      <c r="L41" s="12" t="s">
        <v>53</v>
      </c>
      <c r="M41" s="12"/>
      <c r="N41" s="12" t="s">
        <v>54</v>
      </c>
      <c r="O41" s="12"/>
      <c r="P41" s="12" t="s">
        <v>53</v>
      </c>
      <c r="Q41" s="12"/>
      <c r="R41" s="12"/>
      <c r="S41" s="12" t="s">
        <v>54</v>
      </c>
      <c r="T41" s="12"/>
      <c r="U41" s="12" t="s">
        <v>53</v>
      </c>
      <c r="V41" s="12"/>
      <c r="W41" s="12"/>
      <c r="X41" s="12" t="s">
        <v>54</v>
      </c>
      <c r="Y41" s="12"/>
      <c r="Z41" s="12"/>
      <c r="AA41" s="12" t="s">
        <v>53</v>
      </c>
      <c r="AB41" s="12"/>
      <c r="AC41" s="12"/>
      <c r="AD41" s="58"/>
      <c r="AE41" s="58"/>
      <c r="AF41" s="58"/>
      <c r="AG41" s="26">
        <f t="shared" si="9"/>
        <v>132</v>
      </c>
      <c r="AI41" s="60">
        <f t="shared" si="10"/>
        <v>6</v>
      </c>
      <c r="AJ41" s="32">
        <f t="shared" si="11"/>
        <v>5</v>
      </c>
    </row>
    <row r="42" spans="1:43" x14ac:dyDescent="0.35">
      <c r="A42" s="20" t="s">
        <v>74</v>
      </c>
      <c r="B42" s="12"/>
      <c r="C42" s="12"/>
      <c r="D42" s="12" t="s">
        <v>54</v>
      </c>
      <c r="E42" s="12"/>
      <c r="F42" s="12" t="s">
        <v>53</v>
      </c>
      <c r="G42" s="12"/>
      <c r="H42" s="12"/>
      <c r="I42" s="12" t="s">
        <v>54</v>
      </c>
      <c r="J42" s="12"/>
      <c r="K42" s="12" t="s">
        <v>53</v>
      </c>
      <c r="L42" s="12"/>
      <c r="M42" s="12" t="s">
        <v>54</v>
      </c>
      <c r="N42" s="12"/>
      <c r="O42" s="12" t="s">
        <v>55</v>
      </c>
      <c r="P42" s="12" t="s">
        <v>55</v>
      </c>
      <c r="Q42" s="12" t="s">
        <v>55</v>
      </c>
      <c r="R42" s="12" t="s">
        <v>55</v>
      </c>
      <c r="S42" s="12" t="s">
        <v>55</v>
      </c>
      <c r="T42" s="12" t="s">
        <v>55</v>
      </c>
      <c r="U42" s="12" t="s">
        <v>55</v>
      </c>
      <c r="V42" s="12" t="s">
        <v>55</v>
      </c>
      <c r="W42" s="12" t="s">
        <v>55</v>
      </c>
      <c r="X42" s="12" t="s">
        <v>55</v>
      </c>
      <c r="Y42" s="12" t="s">
        <v>55</v>
      </c>
      <c r="Z42" s="12" t="s">
        <v>53</v>
      </c>
      <c r="AA42" s="12"/>
      <c r="AB42" s="12"/>
      <c r="AC42" s="12" t="s">
        <v>54</v>
      </c>
      <c r="AD42" s="58"/>
      <c r="AE42" s="58"/>
      <c r="AF42" s="58"/>
      <c r="AG42" s="26">
        <f t="shared" si="9"/>
        <v>84</v>
      </c>
      <c r="AI42" s="60">
        <f t="shared" si="10"/>
        <v>3</v>
      </c>
      <c r="AJ42" s="32">
        <f t="shared" si="11"/>
        <v>4</v>
      </c>
    </row>
    <row r="43" spans="1:43" x14ac:dyDescent="0.35">
      <c r="A43" s="20" t="s">
        <v>17</v>
      </c>
      <c r="B43" s="12"/>
      <c r="C43" s="12" t="s">
        <v>53</v>
      </c>
      <c r="D43" s="12"/>
      <c r="E43" s="12"/>
      <c r="F43" s="12" t="s">
        <v>54</v>
      </c>
      <c r="G43" s="12"/>
      <c r="H43" s="12" t="s">
        <v>53</v>
      </c>
      <c r="I43" s="12"/>
      <c r="J43" s="12"/>
      <c r="K43" s="12" t="s">
        <v>54</v>
      </c>
      <c r="L43" s="12"/>
      <c r="M43" s="12" t="s">
        <v>53</v>
      </c>
      <c r="N43" s="12"/>
      <c r="O43" s="12" t="s">
        <v>54</v>
      </c>
      <c r="P43" s="12"/>
      <c r="Q43" s="12" t="s">
        <v>53</v>
      </c>
      <c r="R43" s="12"/>
      <c r="S43" s="12"/>
      <c r="T43" s="12" t="s">
        <v>54</v>
      </c>
      <c r="U43" s="12"/>
      <c r="V43" s="12" t="s">
        <v>53</v>
      </c>
      <c r="W43" s="12"/>
      <c r="X43" s="12"/>
      <c r="Y43" s="12" t="s">
        <v>54</v>
      </c>
      <c r="Z43" s="12"/>
      <c r="AA43" s="12"/>
      <c r="AB43" s="12" t="s">
        <v>53</v>
      </c>
      <c r="AC43" s="12"/>
      <c r="AD43" s="58"/>
      <c r="AE43" s="58"/>
      <c r="AF43" s="58"/>
      <c r="AG43" s="26">
        <f t="shared" si="9"/>
        <v>132</v>
      </c>
      <c r="AI43" s="60">
        <f t="shared" si="10"/>
        <v>6</v>
      </c>
      <c r="AJ43" s="32">
        <f t="shared" si="11"/>
        <v>5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 t="s">
        <v>55</v>
      </c>
      <c r="H44" s="12" t="s">
        <v>55</v>
      </c>
      <c r="I44" s="12" t="s">
        <v>55</v>
      </c>
      <c r="J44" s="12" t="s">
        <v>55</v>
      </c>
      <c r="K44" s="12" t="s">
        <v>55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  <c r="R44" s="12" t="s">
        <v>55</v>
      </c>
      <c r="S44" s="12"/>
      <c r="T44" s="12"/>
      <c r="U44" s="12" t="s">
        <v>71</v>
      </c>
      <c r="V44" s="12" t="s">
        <v>71</v>
      </c>
      <c r="W44" s="12" t="s">
        <v>71</v>
      </c>
      <c r="X44" s="12" t="s">
        <v>71</v>
      </c>
      <c r="Y44" s="12" t="s">
        <v>71</v>
      </c>
      <c r="Z44" s="12" t="s">
        <v>71</v>
      </c>
      <c r="AA44" s="12"/>
      <c r="AB44" s="12"/>
      <c r="AC44" s="12"/>
      <c r="AD44" s="58"/>
      <c r="AE44" s="58"/>
      <c r="AF44" s="58"/>
      <c r="AG44" s="26">
        <f>COUNTIF(B44:AF44,$B$46)*12+COUNTIF(B44:AF44,$B$47)*12+COUNTIF(B44:AF44,$B$49)*6</f>
        <v>0</v>
      </c>
      <c r="AI44" s="60">
        <f t="shared" si="10"/>
        <v>0</v>
      </c>
      <c r="AJ44" s="32">
        <f t="shared" si="11"/>
        <v>0</v>
      </c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I45" s="2"/>
      <c r="AJ45" s="35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115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 t="s">
        <v>95</v>
      </c>
      <c r="B56" s="117"/>
      <c r="C56" s="118">
        <v>44979</v>
      </c>
      <c r="D56" s="119"/>
      <c r="E56" s="120"/>
      <c r="F56" s="118">
        <v>44981</v>
      </c>
      <c r="G56" s="121"/>
      <c r="H56" s="122"/>
      <c r="I56" s="109" t="s">
        <v>116</v>
      </c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117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 t="s">
        <v>74</v>
      </c>
      <c r="B66" s="117"/>
      <c r="C66" s="118">
        <v>44971</v>
      </c>
      <c r="D66" s="119"/>
      <c r="E66" s="120"/>
      <c r="F66" s="118">
        <v>44982</v>
      </c>
      <c r="G66" s="121"/>
      <c r="H66" s="122"/>
      <c r="I66" s="133">
        <f>F66-C66</f>
        <v>11</v>
      </c>
      <c r="J66" s="109"/>
      <c r="K66" s="109"/>
      <c r="L66" s="109"/>
      <c r="M66" s="109"/>
      <c r="N66" s="109"/>
      <c r="O66" s="124"/>
      <c r="P66" s="124"/>
      <c r="Q66" s="124"/>
      <c r="R66" s="124"/>
      <c r="S66" s="124"/>
      <c r="T66" s="124"/>
    </row>
    <row r="67" spans="1:20" x14ac:dyDescent="0.35">
      <c r="A67" s="132" t="s">
        <v>25</v>
      </c>
      <c r="B67" s="117"/>
      <c r="C67" s="118">
        <v>44958</v>
      </c>
      <c r="D67" s="119"/>
      <c r="E67" s="120"/>
      <c r="F67" s="118">
        <v>44973</v>
      </c>
      <c r="G67" s="121"/>
      <c r="H67" s="122"/>
      <c r="I67" s="133">
        <f t="shared" ref="I67:I75" si="12">F67-C67</f>
        <v>15</v>
      </c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53" t="s">
        <v>22</v>
      </c>
      <c r="B68" s="153"/>
      <c r="C68" s="154">
        <v>44958</v>
      </c>
      <c r="D68" s="155"/>
      <c r="E68" s="156"/>
      <c r="F68" s="154">
        <v>44968</v>
      </c>
      <c r="G68" s="157"/>
      <c r="H68" s="158"/>
      <c r="I68" s="159">
        <f t="shared" si="12"/>
        <v>10</v>
      </c>
      <c r="J68" s="160"/>
      <c r="K68" s="160"/>
      <c r="L68" s="160"/>
      <c r="M68" s="160"/>
      <c r="N68" s="160"/>
      <c r="O68" s="124"/>
      <c r="P68" s="124"/>
      <c r="Q68" s="124"/>
      <c r="R68" s="124"/>
      <c r="S68" s="124"/>
      <c r="T68" s="124"/>
    </row>
    <row r="69" spans="1:20" x14ac:dyDescent="0.35">
      <c r="A69" s="153" t="s">
        <v>37</v>
      </c>
      <c r="B69" s="153"/>
      <c r="C69" s="154">
        <v>44985</v>
      </c>
      <c r="D69" s="155"/>
      <c r="E69" s="156"/>
      <c r="F69" s="154">
        <v>44992</v>
      </c>
      <c r="G69" s="157"/>
      <c r="H69" s="158"/>
      <c r="I69" s="159">
        <f t="shared" si="12"/>
        <v>7</v>
      </c>
      <c r="J69" s="160"/>
      <c r="K69" s="160"/>
      <c r="L69" s="160"/>
      <c r="M69" s="160"/>
      <c r="N69" s="160"/>
      <c r="O69" s="124"/>
      <c r="P69" s="124"/>
      <c r="Q69" s="124"/>
      <c r="R69" s="124"/>
      <c r="S69" s="124"/>
      <c r="T69" s="124"/>
    </row>
    <row r="70" spans="1:20" x14ac:dyDescent="0.35">
      <c r="A70" s="132" t="s">
        <v>30</v>
      </c>
      <c r="B70" s="117"/>
      <c r="C70" s="118">
        <v>44963</v>
      </c>
      <c r="D70" s="119"/>
      <c r="E70" s="120"/>
      <c r="F70" s="118">
        <v>44975</v>
      </c>
      <c r="G70" s="121"/>
      <c r="H70" s="122"/>
      <c r="I70" s="133">
        <f t="shared" si="12"/>
        <v>12</v>
      </c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 t="s">
        <v>16</v>
      </c>
      <c r="B71" s="117"/>
      <c r="C71" s="118">
        <v>44970</v>
      </c>
      <c r="D71" s="119"/>
      <c r="E71" s="120"/>
      <c r="F71" s="118">
        <v>44975</v>
      </c>
      <c r="G71" s="121"/>
      <c r="H71" s="122"/>
      <c r="I71" s="133">
        <f t="shared" si="12"/>
        <v>5</v>
      </c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33">
        <f t="shared" si="12"/>
        <v>0</v>
      </c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33">
        <f t="shared" si="12"/>
        <v>0</v>
      </c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33">
        <f t="shared" si="12"/>
        <v>0</v>
      </c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33">
        <f t="shared" si="12"/>
        <v>0</v>
      </c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</sheetData>
  <mergeCells count="104">
    <mergeCell ref="A76:N76"/>
    <mergeCell ref="P7:Z8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C59:E59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AI36:AJ36"/>
    <mergeCell ref="C46:F46"/>
    <mergeCell ref="I46:L46"/>
    <mergeCell ref="O50:T76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C8:F8"/>
    <mergeCell ref="H8:K8"/>
  </mergeCells>
  <conditionalFormatting sqref="B11:AF21 B24:AF34 B36:AF45">
    <cfRule type="expression" dxfId="246" priority="14">
      <formula>B$11="dom"</formula>
    </cfRule>
    <cfRule type="expression" dxfId="245" priority="15">
      <formula>B$11="sáb"</formula>
    </cfRule>
  </conditionalFormatting>
  <conditionalFormatting sqref="B13:AF21 B26:AF34 B38:AF45">
    <cfRule type="cellIs" dxfId="244" priority="8" operator="equal">
      <formula>$H$48</formula>
    </cfRule>
    <cfRule type="cellIs" dxfId="243" priority="9" operator="equal">
      <formula>$H$47</formula>
    </cfRule>
    <cfRule type="cellIs" dxfId="242" priority="10" operator="equal">
      <formula>$H$46</formula>
    </cfRule>
    <cfRule type="cellIs" dxfId="241" priority="11" operator="equal">
      <formula>$B$48</formula>
    </cfRule>
    <cfRule type="cellIs" dxfId="240" priority="12" operator="equal">
      <formula>$B$47</formula>
    </cfRule>
    <cfRule type="cellIs" dxfId="239" priority="13" operator="equal">
      <formula>$B$46</formula>
    </cfRule>
  </conditionalFormatting>
  <conditionalFormatting sqref="B13:AG33 B35:AG44">
    <cfRule type="cellIs" dxfId="238" priority="16" operator="equal">
      <formula>$B$49</formula>
    </cfRule>
  </conditionalFormatting>
  <conditionalFormatting sqref="H47">
    <cfRule type="cellIs" dxfId="237" priority="1" operator="equal">
      <formula>$H$47</formula>
    </cfRule>
    <cfRule type="cellIs" dxfId="236" priority="2" operator="equal">
      <formula>$H$46</formula>
    </cfRule>
    <cfRule type="cellIs" dxfId="235" priority="3" operator="equal">
      <formula>$B$48</formula>
    </cfRule>
    <cfRule type="cellIs" dxfId="234" priority="4" operator="equal">
      <formula>$B$47</formula>
    </cfRule>
    <cfRule type="cellIs" dxfId="233" priority="5" operator="equal">
      <formula>$B$46</formula>
    </cfRule>
    <cfRule type="expression" dxfId="232" priority="6">
      <formula>H$11="dom"</formula>
    </cfRule>
    <cfRule type="expression" dxfId="231" priority="7">
      <formula>H$11="sáb"</formula>
    </cfRule>
  </conditionalFormatting>
  <dataValidations count="2">
    <dataValidation type="list" allowBlank="1" showInputMessage="1" showErrorMessage="1" sqref="B7:E7" xr:uid="{E19F79F0-084D-4EB8-87BF-9544D824FBE4}">
      <formula1>meses</formula1>
    </dataValidation>
    <dataValidation type="list" allowBlank="1" showInputMessage="1" showErrorMessage="1" sqref="H7:I7" xr:uid="{CF933C48-6848-4581-AF1B-707A814ED14F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29F7-230E-477B-83D9-5BA0F907450C}">
  <sheetPr>
    <tabColor rgb="FFFF0000"/>
    <pageSetUpPr fitToPage="1"/>
  </sheetPr>
  <dimension ref="A2:AQ77"/>
  <sheetViews>
    <sheetView showGridLines="0" topLeftCell="A69" zoomScaleNormal="100" workbookViewId="0">
      <selection activeCell="X38" sqref="X38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 bestFit="1" customWidth="1"/>
    <col min="35" max="36" width="7.26953125" customWidth="1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114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36" x14ac:dyDescent="0.35">
      <c r="A8" s="6" t="s">
        <v>47</v>
      </c>
      <c r="B8" s="8" t="s">
        <v>48</v>
      </c>
      <c r="C8" s="99">
        <f>_xlfn.NUMBERVALUE(1&amp;B7&amp;H7)</f>
        <v>44958</v>
      </c>
      <c r="D8" s="99"/>
      <c r="E8" s="99"/>
      <c r="F8" s="99"/>
      <c r="G8" s="9" t="s">
        <v>49</v>
      </c>
      <c r="H8" s="100">
        <f>EOMONTH(C8,0)</f>
        <v>44985</v>
      </c>
      <c r="I8" s="100"/>
      <c r="J8" s="100"/>
      <c r="K8" s="100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Febrero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mi.</v>
      </c>
      <c r="C11" s="21" t="str">
        <f t="shared" si="0"/>
        <v>ju.</v>
      </c>
      <c r="D11" s="21" t="str">
        <f t="shared" si="0"/>
        <v>vi.</v>
      </c>
      <c r="E11" s="21" t="str">
        <f t="shared" si="0"/>
        <v>sá.</v>
      </c>
      <c r="F11" s="21" t="str">
        <f t="shared" si="0"/>
        <v>do.</v>
      </c>
      <c r="G11" s="21" t="str">
        <f t="shared" si="0"/>
        <v>lu.</v>
      </c>
      <c r="H11" s="21" t="str">
        <f t="shared" si="0"/>
        <v>ma.</v>
      </c>
      <c r="I11" s="21" t="str">
        <f t="shared" si="0"/>
        <v>mi.</v>
      </c>
      <c r="J11" s="21" t="str">
        <f t="shared" si="0"/>
        <v>ju.</v>
      </c>
      <c r="K11" s="21" t="str">
        <f t="shared" si="0"/>
        <v>vi.</v>
      </c>
      <c r="L11" s="21" t="str">
        <f t="shared" si="0"/>
        <v>sá.</v>
      </c>
      <c r="M11" s="21" t="str">
        <f t="shared" si="0"/>
        <v>do.</v>
      </c>
      <c r="N11" s="21" t="str">
        <f t="shared" si="0"/>
        <v>lu.</v>
      </c>
      <c r="O11" s="21" t="str">
        <f t="shared" si="0"/>
        <v>ma.</v>
      </c>
      <c r="P11" s="21" t="str">
        <f t="shared" si="0"/>
        <v>mi.</v>
      </c>
      <c r="Q11" s="21" t="str">
        <f t="shared" si="0"/>
        <v>ju.</v>
      </c>
      <c r="R11" s="21" t="str">
        <f t="shared" si="0"/>
        <v>vi.</v>
      </c>
      <c r="S11" s="21" t="str">
        <f t="shared" si="0"/>
        <v>sá.</v>
      </c>
      <c r="T11" s="21" t="str">
        <f t="shared" si="0"/>
        <v>do.</v>
      </c>
      <c r="U11" s="21" t="str">
        <f t="shared" si="0"/>
        <v>lu.</v>
      </c>
      <c r="V11" s="21" t="str">
        <f t="shared" si="0"/>
        <v>ma.</v>
      </c>
      <c r="W11" s="21" t="str">
        <f t="shared" si="0"/>
        <v>mi.</v>
      </c>
      <c r="X11" s="21" t="str">
        <f t="shared" si="0"/>
        <v>ju.</v>
      </c>
      <c r="Y11" s="21" t="str">
        <f t="shared" si="0"/>
        <v>vi.</v>
      </c>
      <c r="Z11" s="21" t="str">
        <f t="shared" si="0"/>
        <v>sá.</v>
      </c>
      <c r="AA11" s="21" t="str">
        <f t="shared" si="0"/>
        <v>do.</v>
      </c>
      <c r="AB11" s="21" t="str">
        <f t="shared" si="0"/>
        <v>lu.</v>
      </c>
      <c r="AC11" s="21" t="str">
        <f t="shared" si="0"/>
        <v>ma.</v>
      </c>
      <c r="AD11" s="21" t="str">
        <f t="shared" si="0"/>
        <v/>
      </c>
      <c r="AE11" s="21" t="str">
        <f t="shared" si="0"/>
        <v/>
      </c>
      <c r="AF11" s="21" t="str">
        <f t="shared" si="0"/>
        <v/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44958</v>
      </c>
      <c r="C12" s="22">
        <f t="shared" ref="C12:AF12" si="1">IF(B12&lt;$H$8,B12+1,"")</f>
        <v>44959</v>
      </c>
      <c r="D12" s="22">
        <f t="shared" si="1"/>
        <v>44960</v>
      </c>
      <c r="E12" s="22">
        <f t="shared" si="1"/>
        <v>44961</v>
      </c>
      <c r="F12" s="22">
        <f t="shared" si="1"/>
        <v>44962</v>
      </c>
      <c r="G12" s="22">
        <f t="shared" si="1"/>
        <v>44963</v>
      </c>
      <c r="H12" s="22">
        <f t="shared" si="1"/>
        <v>44964</v>
      </c>
      <c r="I12" s="22">
        <f t="shared" si="1"/>
        <v>44965</v>
      </c>
      <c r="J12" s="22">
        <f t="shared" si="1"/>
        <v>44966</v>
      </c>
      <c r="K12" s="22">
        <f t="shared" si="1"/>
        <v>44967</v>
      </c>
      <c r="L12" s="22">
        <f t="shared" si="1"/>
        <v>44968</v>
      </c>
      <c r="M12" s="22">
        <f t="shared" si="1"/>
        <v>44969</v>
      </c>
      <c r="N12" s="22">
        <f t="shared" si="1"/>
        <v>44970</v>
      </c>
      <c r="O12" s="22">
        <f t="shared" si="1"/>
        <v>44971</v>
      </c>
      <c r="P12" s="22">
        <f t="shared" si="1"/>
        <v>44972</v>
      </c>
      <c r="Q12" s="22">
        <f t="shared" si="1"/>
        <v>44973</v>
      </c>
      <c r="R12" s="22">
        <f t="shared" si="1"/>
        <v>44974</v>
      </c>
      <c r="S12" s="22">
        <f t="shared" si="1"/>
        <v>44975</v>
      </c>
      <c r="T12" s="22">
        <f t="shared" si="1"/>
        <v>44976</v>
      </c>
      <c r="U12" s="22">
        <f t="shared" si="1"/>
        <v>44977</v>
      </c>
      <c r="V12" s="22">
        <f t="shared" si="1"/>
        <v>44978</v>
      </c>
      <c r="W12" s="22">
        <f t="shared" si="1"/>
        <v>44979</v>
      </c>
      <c r="X12" s="22">
        <f t="shared" si="1"/>
        <v>44980</v>
      </c>
      <c r="Y12" s="22">
        <f t="shared" si="1"/>
        <v>44981</v>
      </c>
      <c r="Z12" s="22">
        <f t="shared" si="1"/>
        <v>44982</v>
      </c>
      <c r="AA12" s="22">
        <f t="shared" si="1"/>
        <v>44983</v>
      </c>
      <c r="AB12" s="22">
        <f t="shared" si="1"/>
        <v>44984</v>
      </c>
      <c r="AC12" s="22">
        <f t="shared" si="1"/>
        <v>44985</v>
      </c>
      <c r="AD12" s="22" t="str">
        <f t="shared" si="1"/>
        <v/>
      </c>
      <c r="AE12" s="22" t="str">
        <f t="shared" si="1"/>
        <v/>
      </c>
      <c r="AF12" s="22" t="str">
        <f t="shared" si="1"/>
        <v/>
      </c>
      <c r="AG12" s="107"/>
      <c r="AI12" s="61" t="s">
        <v>53</v>
      </c>
      <c r="AJ12" s="62" t="s">
        <v>54</v>
      </c>
    </row>
    <row r="13" spans="1:36" x14ac:dyDescent="0.35">
      <c r="A13" s="23" t="s">
        <v>15</v>
      </c>
      <c r="B13" s="12" t="s">
        <v>53</v>
      </c>
      <c r="C13" s="5"/>
      <c r="D13" s="12"/>
      <c r="E13" s="12" t="s">
        <v>54</v>
      </c>
      <c r="F13" s="12"/>
      <c r="G13" s="12" t="s">
        <v>53</v>
      </c>
      <c r="H13" s="12"/>
      <c r="I13" s="12"/>
      <c r="J13" s="12" t="s">
        <v>54</v>
      </c>
      <c r="K13" s="12"/>
      <c r="L13" s="12"/>
      <c r="M13" s="12" t="s">
        <v>53</v>
      </c>
      <c r="N13" s="12"/>
      <c r="O13" s="12"/>
      <c r="P13" s="12" t="s">
        <v>54</v>
      </c>
      <c r="Q13" s="12"/>
      <c r="R13" s="12"/>
      <c r="S13" s="12" t="s">
        <v>53</v>
      </c>
      <c r="T13" s="12"/>
      <c r="U13" s="12"/>
      <c r="V13" s="12" t="s">
        <v>54</v>
      </c>
      <c r="W13" s="12"/>
      <c r="X13" s="12" t="s">
        <v>53</v>
      </c>
      <c r="Y13" s="12"/>
      <c r="Z13" s="12" t="s">
        <v>54</v>
      </c>
      <c r="AA13" s="12"/>
      <c r="AB13" s="12"/>
      <c r="AC13" s="12" t="s">
        <v>54</v>
      </c>
      <c r="AD13" s="59"/>
      <c r="AE13" s="59"/>
      <c r="AF13" s="59"/>
      <c r="AG13" s="26">
        <f>COUNTIF(B13:AF13,$B47)*12+COUNTIF(B13:AF13,$B48)*12</f>
        <v>132</v>
      </c>
      <c r="AI13" s="60">
        <f t="shared" ref="AI13:AI21" si="2">COUNTIF(B13:AF13,"TT")</f>
        <v>5</v>
      </c>
      <c r="AJ13" s="66">
        <f t="shared" ref="AJ13:AJ21" si="3">COUNTIF(B13:AF13,"TM")</f>
        <v>6</v>
      </c>
    </row>
    <row r="14" spans="1:36" x14ac:dyDescent="0.35">
      <c r="A14" s="20" t="s">
        <v>18</v>
      </c>
      <c r="B14" s="12"/>
      <c r="C14" s="12" t="s">
        <v>54</v>
      </c>
      <c r="D14" s="12"/>
      <c r="E14" s="12" t="s">
        <v>53</v>
      </c>
      <c r="F14" s="12"/>
      <c r="G14" s="12"/>
      <c r="H14" s="12" t="s">
        <v>54</v>
      </c>
      <c r="I14" s="12"/>
      <c r="J14" s="12" t="s">
        <v>53</v>
      </c>
      <c r="K14" s="12"/>
      <c r="L14" s="12"/>
      <c r="M14" s="12" t="s">
        <v>54</v>
      </c>
      <c r="N14" s="12"/>
      <c r="O14" s="12"/>
      <c r="P14" s="12" t="s">
        <v>53</v>
      </c>
      <c r="Q14" s="12"/>
      <c r="R14" s="12"/>
      <c r="S14" s="12" t="s">
        <v>54</v>
      </c>
      <c r="T14" s="12"/>
      <c r="U14" s="12"/>
      <c r="V14" s="12" t="s">
        <v>53</v>
      </c>
      <c r="W14" s="12"/>
      <c r="X14" s="12" t="s">
        <v>55</v>
      </c>
      <c r="Y14" s="12" t="s">
        <v>55</v>
      </c>
      <c r="Z14" s="12" t="s">
        <v>55</v>
      </c>
      <c r="AA14" s="12" t="s">
        <v>55</v>
      </c>
      <c r="AB14" s="12" t="s">
        <v>55</v>
      </c>
      <c r="AC14" s="12" t="s">
        <v>55</v>
      </c>
      <c r="AD14" s="59"/>
      <c r="AE14" s="59"/>
      <c r="AF14" s="59"/>
      <c r="AG14" s="26">
        <f>COUNTIF(B14:AF14,$B$47)*12+COUNTIF(B14:AF14,$B$48)*12</f>
        <v>96</v>
      </c>
      <c r="AI14" s="60">
        <f t="shared" si="2"/>
        <v>4</v>
      </c>
      <c r="AJ14" s="66">
        <f t="shared" si="3"/>
        <v>4</v>
      </c>
    </row>
    <row r="15" spans="1:36" x14ac:dyDescent="0.35">
      <c r="A15" s="20" t="s">
        <v>19</v>
      </c>
      <c r="B15" s="12"/>
      <c r="C15" s="12"/>
      <c r="D15" s="12" t="s">
        <v>54</v>
      </c>
      <c r="E15" s="12"/>
      <c r="F15" s="12" t="s">
        <v>53</v>
      </c>
      <c r="G15" s="12"/>
      <c r="H15" s="12"/>
      <c r="I15" s="12" t="s">
        <v>54</v>
      </c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/>
      <c r="T15" s="12" t="s">
        <v>54</v>
      </c>
      <c r="U15" s="12"/>
      <c r="V15" s="12"/>
      <c r="W15" s="12" t="s">
        <v>53</v>
      </c>
      <c r="X15" s="12"/>
      <c r="Y15" s="12" t="s">
        <v>54</v>
      </c>
      <c r="Z15" s="12"/>
      <c r="AA15" s="12" t="s">
        <v>54</v>
      </c>
      <c r="AB15" s="12"/>
      <c r="AC15" s="12"/>
      <c r="AD15" s="59"/>
      <c r="AE15" s="59"/>
      <c r="AF15" s="59"/>
      <c r="AG15" s="26">
        <f>COUNTIF(B15:AF15,$B$47)*12+COUNTIF(B15:AF15,$B$48)*12</f>
        <v>120</v>
      </c>
      <c r="AI15" s="60">
        <f t="shared" si="2"/>
        <v>4</v>
      </c>
      <c r="AJ15" s="66">
        <f t="shared" si="3"/>
        <v>6</v>
      </c>
    </row>
    <row r="16" spans="1:36" x14ac:dyDescent="0.35">
      <c r="A16" s="20" t="s">
        <v>20</v>
      </c>
      <c r="B16" s="12"/>
      <c r="C16" s="12" t="s">
        <v>53</v>
      </c>
      <c r="D16" s="12"/>
      <c r="E16" s="12"/>
      <c r="F16" s="12" t="s">
        <v>54</v>
      </c>
      <c r="G16" s="12"/>
      <c r="H16" s="12" t="s">
        <v>53</v>
      </c>
      <c r="I16" s="12"/>
      <c r="J16" s="12"/>
      <c r="K16" s="12" t="s">
        <v>54</v>
      </c>
      <c r="L16" s="12"/>
      <c r="M16" s="12"/>
      <c r="N16" s="12" t="s">
        <v>53</v>
      </c>
      <c r="O16" s="12"/>
      <c r="P16" s="12"/>
      <c r="Q16" s="12" t="s">
        <v>54</v>
      </c>
      <c r="R16" s="12"/>
      <c r="S16" s="12"/>
      <c r="T16" s="12" t="s">
        <v>53</v>
      </c>
      <c r="U16" s="12"/>
      <c r="V16" s="12"/>
      <c r="W16" s="12"/>
      <c r="X16" s="12"/>
      <c r="Y16" s="12"/>
      <c r="Z16" s="12"/>
      <c r="AA16" s="12"/>
      <c r="AB16" s="12" t="s">
        <v>53</v>
      </c>
      <c r="AC16" s="12"/>
      <c r="AD16" s="59"/>
      <c r="AE16" s="59"/>
      <c r="AF16" s="59"/>
      <c r="AG16" s="26">
        <f>COUNTIF(B16:AF16,$B$47)*12+COUNTIF(B16:AF16,$B$48)*12</f>
        <v>96</v>
      </c>
      <c r="AI16" s="60">
        <f t="shared" si="2"/>
        <v>5</v>
      </c>
      <c r="AJ16" s="66">
        <f t="shared" si="3"/>
        <v>3</v>
      </c>
    </row>
    <row r="17" spans="1:43" x14ac:dyDescent="0.35">
      <c r="A17" s="20" t="s">
        <v>37</v>
      </c>
      <c r="B17" s="12" t="s">
        <v>54</v>
      </c>
      <c r="C17" s="12"/>
      <c r="D17" s="12" t="s">
        <v>53</v>
      </c>
      <c r="E17" s="12"/>
      <c r="F17" s="12"/>
      <c r="G17" s="12" t="s">
        <v>54</v>
      </c>
      <c r="H17" s="12"/>
      <c r="I17" s="12" t="s">
        <v>53</v>
      </c>
      <c r="J17" s="12"/>
      <c r="K17" s="12"/>
      <c r="L17" s="12" t="s">
        <v>54</v>
      </c>
      <c r="M17" s="12"/>
      <c r="N17" s="12"/>
      <c r="O17" s="12" t="s">
        <v>53</v>
      </c>
      <c r="P17" s="12"/>
      <c r="Q17" s="12"/>
      <c r="R17" s="12" t="s">
        <v>54</v>
      </c>
      <c r="S17" s="12"/>
      <c r="T17" s="12"/>
      <c r="U17" s="12" t="s">
        <v>54</v>
      </c>
      <c r="V17" s="12"/>
      <c r="W17" s="12" t="s">
        <v>71</v>
      </c>
      <c r="X17" s="12" t="s">
        <v>71</v>
      </c>
      <c r="Y17" s="12" t="s">
        <v>71</v>
      </c>
      <c r="Z17" s="12"/>
      <c r="AA17" s="12" t="s">
        <v>53</v>
      </c>
      <c r="AB17" s="12"/>
      <c r="AC17" s="12" t="s">
        <v>55</v>
      </c>
      <c r="AD17" s="59"/>
      <c r="AE17" s="59"/>
      <c r="AF17" s="59"/>
      <c r="AG17" s="26">
        <f>COUNTIF(B17:AF17,$B$47)*12+COUNTIF(B17:AF17,$B$48)*12</f>
        <v>108</v>
      </c>
      <c r="AI17" s="60">
        <f t="shared" si="2"/>
        <v>4</v>
      </c>
      <c r="AJ17" s="66">
        <f t="shared" si="3"/>
        <v>5</v>
      </c>
    </row>
    <row r="18" spans="1:43" x14ac:dyDescent="0.35">
      <c r="A18" s="20" t="s">
        <v>22</v>
      </c>
      <c r="B18" s="12" t="s">
        <v>55</v>
      </c>
      <c r="C18" s="12" t="s">
        <v>55</v>
      </c>
      <c r="D18" s="12" t="s">
        <v>55</v>
      </c>
      <c r="E18" s="12" t="s">
        <v>55</v>
      </c>
      <c r="F18" s="12" t="s">
        <v>55</v>
      </c>
      <c r="G18" s="12" t="s">
        <v>55</v>
      </c>
      <c r="H18" s="12" t="s">
        <v>55</v>
      </c>
      <c r="I18" s="12" t="s">
        <v>55</v>
      </c>
      <c r="J18" s="12" t="s">
        <v>55</v>
      </c>
      <c r="K18" s="12" t="s">
        <v>55</v>
      </c>
      <c r="L18" s="12" t="s">
        <v>53</v>
      </c>
      <c r="M18" s="12"/>
      <c r="N18" s="12"/>
      <c r="O18" s="12" t="s">
        <v>54</v>
      </c>
      <c r="P18" s="12"/>
      <c r="Q18" s="12"/>
      <c r="R18" s="12" t="s">
        <v>53</v>
      </c>
      <c r="S18" s="12"/>
      <c r="T18" s="12"/>
      <c r="U18" s="12" t="s">
        <v>53</v>
      </c>
      <c r="V18" s="12"/>
      <c r="W18" s="12"/>
      <c r="X18" s="12" t="s">
        <v>54</v>
      </c>
      <c r="Y18" s="12"/>
      <c r="Z18" s="12" t="s">
        <v>53</v>
      </c>
      <c r="AA18" s="12"/>
      <c r="AB18" s="12" t="s">
        <v>54</v>
      </c>
      <c r="AC18" s="12"/>
      <c r="AD18" s="59"/>
      <c r="AE18" s="59"/>
      <c r="AF18" s="59"/>
      <c r="AG18" s="26">
        <f>COUNTIF(B18:AF18,$B$47)*12+COUNTIF(B18:AF18,$B$48)*12</f>
        <v>84</v>
      </c>
      <c r="AI18" s="60">
        <f t="shared" si="2"/>
        <v>4</v>
      </c>
      <c r="AJ18" s="66">
        <f t="shared" si="3"/>
        <v>3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59"/>
      <c r="AE19" s="59"/>
      <c r="AF19" s="59"/>
      <c r="AG19" s="26"/>
      <c r="AI19" s="60">
        <f t="shared" si="2"/>
        <v>0</v>
      </c>
      <c r="AJ19" s="66">
        <f t="shared" si="3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59"/>
      <c r="AE20" s="59"/>
      <c r="AF20" s="59"/>
      <c r="AG20" s="26"/>
      <c r="AI20" s="60">
        <f t="shared" si="2"/>
        <v>0</v>
      </c>
      <c r="AJ20" s="66">
        <f t="shared" si="3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/>
      <c r="T21" s="12"/>
      <c r="U21" s="12"/>
      <c r="V21" s="12"/>
      <c r="W21" s="12" t="s">
        <v>54</v>
      </c>
      <c r="X21" s="12"/>
      <c r="Y21" s="12" t="s">
        <v>53</v>
      </c>
      <c r="Z21" s="12"/>
      <c r="AA21" s="12"/>
      <c r="AB21" s="12"/>
      <c r="AC21" s="12" t="s">
        <v>53</v>
      </c>
      <c r="AD21" s="59"/>
      <c r="AE21" s="59"/>
      <c r="AF21" s="59"/>
      <c r="AG21" s="26">
        <f>COUNTIF(B21:AF21,$B$47)*12+COUNTIF(B21:AF21,$B$48)*12+COUNTIF(B21:AF21,$B$50)*6</f>
        <v>36</v>
      </c>
      <c r="AI21" s="60">
        <f t="shared" si="2"/>
        <v>2</v>
      </c>
      <c r="AJ21" s="66">
        <f t="shared" si="3"/>
        <v>1</v>
      </c>
    </row>
    <row r="22" spans="1:43" x14ac:dyDescent="0.35">
      <c r="AI22" s="2"/>
      <c r="AJ22" s="67"/>
    </row>
    <row r="23" spans="1:43" ht="14.5" hidden="1" customHeight="1" x14ac:dyDescent="0.35">
      <c r="A23" s="101" t="str">
        <f>$B$7</f>
        <v>Febrero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  <c r="AI23" s="2"/>
      <c r="AJ23" s="67"/>
    </row>
    <row r="24" spans="1:43" ht="14.5" hidden="1" customHeight="1" x14ac:dyDescent="0.35">
      <c r="A24" s="102"/>
      <c r="B24" s="21" t="str">
        <f t="shared" ref="B24:AF24" si="4">TEXT(B25,"ddd")</f>
        <v>mi.</v>
      </c>
      <c r="C24" s="21" t="str">
        <f t="shared" si="4"/>
        <v>ju.</v>
      </c>
      <c r="D24" s="21" t="str">
        <f t="shared" si="4"/>
        <v>vi.</v>
      </c>
      <c r="E24" s="21" t="str">
        <f t="shared" si="4"/>
        <v>sá.</v>
      </c>
      <c r="F24" s="21" t="str">
        <f t="shared" si="4"/>
        <v>do.</v>
      </c>
      <c r="G24" s="21" t="str">
        <f t="shared" si="4"/>
        <v>lu.</v>
      </c>
      <c r="H24" s="21" t="str">
        <f t="shared" si="4"/>
        <v>ma.</v>
      </c>
      <c r="I24" s="21" t="str">
        <f t="shared" si="4"/>
        <v>mi.</v>
      </c>
      <c r="J24" s="21" t="str">
        <f t="shared" si="4"/>
        <v>ju.</v>
      </c>
      <c r="K24" s="21" t="str">
        <f t="shared" si="4"/>
        <v>vi.</v>
      </c>
      <c r="L24" s="21" t="str">
        <f t="shared" si="4"/>
        <v>sá.</v>
      </c>
      <c r="M24" s="21" t="str">
        <f t="shared" si="4"/>
        <v>do.</v>
      </c>
      <c r="N24" s="21" t="str">
        <f t="shared" si="4"/>
        <v>lu.</v>
      </c>
      <c r="O24" s="21" t="str">
        <f t="shared" si="4"/>
        <v>ma.</v>
      </c>
      <c r="P24" s="21" t="str">
        <f t="shared" si="4"/>
        <v>mi.</v>
      </c>
      <c r="Q24" s="21" t="str">
        <f t="shared" si="4"/>
        <v>ju.</v>
      </c>
      <c r="R24" s="21" t="str">
        <f t="shared" si="4"/>
        <v>vi.</v>
      </c>
      <c r="S24" s="21" t="str">
        <f t="shared" si="4"/>
        <v>sá.</v>
      </c>
      <c r="T24" s="21" t="str">
        <f t="shared" si="4"/>
        <v>do.</v>
      </c>
      <c r="U24" s="21" t="str">
        <f t="shared" si="4"/>
        <v>lu.</v>
      </c>
      <c r="V24" s="21" t="str">
        <f t="shared" si="4"/>
        <v>ma.</v>
      </c>
      <c r="W24" s="21" t="str">
        <f t="shared" si="4"/>
        <v>mi.</v>
      </c>
      <c r="X24" s="21" t="str">
        <f t="shared" si="4"/>
        <v>ju.</v>
      </c>
      <c r="Y24" s="21" t="str">
        <f t="shared" si="4"/>
        <v>vi.</v>
      </c>
      <c r="Z24" s="21" t="str">
        <f t="shared" si="4"/>
        <v>sá.</v>
      </c>
      <c r="AA24" s="21" t="str">
        <f t="shared" si="4"/>
        <v>do.</v>
      </c>
      <c r="AB24" s="21" t="str">
        <f t="shared" si="4"/>
        <v>lu.</v>
      </c>
      <c r="AC24" s="21" t="str">
        <f t="shared" si="4"/>
        <v>ma.</v>
      </c>
      <c r="AD24" s="21" t="str">
        <f t="shared" si="4"/>
        <v/>
      </c>
      <c r="AE24" s="21" t="str">
        <f t="shared" si="4"/>
        <v/>
      </c>
      <c r="AF24" s="21" t="str">
        <f t="shared" si="4"/>
        <v/>
      </c>
      <c r="AG24" s="106" t="s">
        <v>51</v>
      </c>
      <c r="AI24" s="2"/>
      <c r="AJ24" s="67"/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44958</v>
      </c>
      <c r="C25" s="22">
        <f t="shared" ref="C25:AF25" si="5">IF(B25&lt;$H$8,B25+1,"")</f>
        <v>44959</v>
      </c>
      <c r="D25" s="22">
        <f t="shared" si="5"/>
        <v>44960</v>
      </c>
      <c r="E25" s="22">
        <f t="shared" si="5"/>
        <v>44961</v>
      </c>
      <c r="F25" s="22">
        <f t="shared" si="5"/>
        <v>44962</v>
      </c>
      <c r="G25" s="22">
        <f t="shared" si="5"/>
        <v>44963</v>
      </c>
      <c r="H25" s="22">
        <f t="shared" si="5"/>
        <v>44964</v>
      </c>
      <c r="I25" s="22">
        <f t="shared" si="5"/>
        <v>44965</v>
      </c>
      <c r="J25" s="22">
        <f t="shared" si="5"/>
        <v>44966</v>
      </c>
      <c r="K25" s="22">
        <f t="shared" si="5"/>
        <v>44967</v>
      </c>
      <c r="L25" s="22">
        <f t="shared" si="5"/>
        <v>44968</v>
      </c>
      <c r="M25" s="22">
        <f t="shared" si="5"/>
        <v>44969</v>
      </c>
      <c r="N25" s="22">
        <f t="shared" si="5"/>
        <v>44970</v>
      </c>
      <c r="O25" s="22">
        <f t="shared" si="5"/>
        <v>44971</v>
      </c>
      <c r="P25" s="22">
        <f t="shared" si="5"/>
        <v>44972</v>
      </c>
      <c r="Q25" s="22">
        <f t="shared" si="5"/>
        <v>44973</v>
      </c>
      <c r="R25" s="22">
        <f t="shared" si="5"/>
        <v>44974</v>
      </c>
      <c r="S25" s="22">
        <f t="shared" si="5"/>
        <v>44975</v>
      </c>
      <c r="T25" s="22">
        <f t="shared" si="5"/>
        <v>44976</v>
      </c>
      <c r="U25" s="22">
        <f t="shared" si="5"/>
        <v>44977</v>
      </c>
      <c r="V25" s="22">
        <f t="shared" si="5"/>
        <v>44978</v>
      </c>
      <c r="W25" s="22">
        <f t="shared" si="5"/>
        <v>44979</v>
      </c>
      <c r="X25" s="22">
        <f t="shared" si="5"/>
        <v>44980</v>
      </c>
      <c r="Y25" s="22">
        <f t="shared" si="5"/>
        <v>44981</v>
      </c>
      <c r="Z25" s="22">
        <f t="shared" si="5"/>
        <v>44982</v>
      </c>
      <c r="AA25" s="22">
        <f t="shared" si="5"/>
        <v>44983</v>
      </c>
      <c r="AB25" s="22">
        <f t="shared" si="5"/>
        <v>44984</v>
      </c>
      <c r="AC25" s="22">
        <f t="shared" si="5"/>
        <v>44985</v>
      </c>
      <c r="AD25" s="22" t="str">
        <f t="shared" si="5"/>
        <v/>
      </c>
      <c r="AE25" s="22" t="str">
        <f t="shared" si="5"/>
        <v/>
      </c>
      <c r="AF25" s="22" t="str">
        <f t="shared" si="5"/>
        <v/>
      </c>
      <c r="AG25" s="107"/>
      <c r="AI25" s="2"/>
      <c r="AJ25" s="6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6">COUNTIF(B26:AF26,$B$47)*12+COUNTIF(B26:AF26,$B$48)*12</f>
        <v>84</v>
      </c>
      <c r="AI26" s="2"/>
      <c r="AJ26" s="67"/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6"/>
        <v>84</v>
      </c>
      <c r="AI27" s="2"/>
      <c r="AJ27" s="67"/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6"/>
        <v>144</v>
      </c>
      <c r="AI28" s="2"/>
      <c r="AJ28" s="67"/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6"/>
        <v>108</v>
      </c>
      <c r="AI29" s="2"/>
      <c r="AJ29" s="67"/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6"/>
        <v>132</v>
      </c>
      <c r="AI30" s="2"/>
      <c r="AJ30" s="67"/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6"/>
        <v>120</v>
      </c>
      <c r="AI31" s="2"/>
      <c r="AJ31" s="67"/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6"/>
        <v>72</v>
      </c>
      <c r="AI32" s="2"/>
      <c r="AJ32" s="67"/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COUNTIF(B33:AF33,$B$47)*12+COUNTIF(B33:AF33,$B$48)*12+COUNTIF(B33:AF33,$B$50)*6</f>
        <v>0</v>
      </c>
      <c r="AI33" s="2"/>
      <c r="AJ33" s="67"/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I34" s="2"/>
      <c r="AJ34" s="67"/>
    </row>
    <row r="35" spans="1:43" ht="15" customHeight="1" x14ac:dyDescent="0.35">
      <c r="A35" s="101" t="str">
        <f>$B$7</f>
        <v>Febrero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  <c r="AI35" s="2"/>
      <c r="AJ35" s="67"/>
    </row>
    <row r="36" spans="1:43" ht="15" customHeight="1" x14ac:dyDescent="0.35">
      <c r="A36" s="102"/>
      <c r="B36" s="21" t="str">
        <f t="shared" ref="B36:AF36" si="7">TEXT(B37,"ddd")</f>
        <v>mi.</v>
      </c>
      <c r="C36" s="21" t="str">
        <f t="shared" si="7"/>
        <v>ju.</v>
      </c>
      <c r="D36" s="21" t="str">
        <f t="shared" si="7"/>
        <v>vi.</v>
      </c>
      <c r="E36" s="21" t="str">
        <f t="shared" si="7"/>
        <v>sá.</v>
      </c>
      <c r="F36" s="21" t="str">
        <f t="shared" si="7"/>
        <v>do.</v>
      </c>
      <c r="G36" s="21" t="str">
        <f t="shared" si="7"/>
        <v>lu.</v>
      </c>
      <c r="H36" s="21" t="str">
        <f t="shared" si="7"/>
        <v>ma.</v>
      </c>
      <c r="I36" s="21" t="str">
        <f t="shared" si="7"/>
        <v>mi.</v>
      </c>
      <c r="J36" s="21" t="str">
        <f t="shared" si="7"/>
        <v>ju.</v>
      </c>
      <c r="K36" s="21" t="str">
        <f t="shared" si="7"/>
        <v>vi.</v>
      </c>
      <c r="L36" s="21" t="str">
        <f t="shared" si="7"/>
        <v>sá.</v>
      </c>
      <c r="M36" s="21" t="str">
        <f t="shared" si="7"/>
        <v>do.</v>
      </c>
      <c r="N36" s="21" t="str">
        <f t="shared" si="7"/>
        <v>lu.</v>
      </c>
      <c r="O36" s="21" t="str">
        <f t="shared" si="7"/>
        <v>ma.</v>
      </c>
      <c r="P36" s="21" t="str">
        <f t="shared" si="7"/>
        <v>mi.</v>
      </c>
      <c r="Q36" s="21" t="str">
        <f t="shared" si="7"/>
        <v>ju.</v>
      </c>
      <c r="R36" s="21" t="str">
        <f t="shared" si="7"/>
        <v>vi.</v>
      </c>
      <c r="S36" s="21" t="str">
        <f t="shared" si="7"/>
        <v>sá.</v>
      </c>
      <c r="T36" s="21" t="str">
        <f t="shared" si="7"/>
        <v>do.</v>
      </c>
      <c r="U36" s="21" t="str">
        <f t="shared" si="7"/>
        <v>lu.</v>
      </c>
      <c r="V36" s="21" t="str">
        <f t="shared" si="7"/>
        <v>ma.</v>
      </c>
      <c r="W36" s="21" t="str">
        <f t="shared" si="7"/>
        <v>mi.</v>
      </c>
      <c r="X36" s="21" t="str">
        <f t="shared" si="7"/>
        <v>ju.</v>
      </c>
      <c r="Y36" s="21" t="str">
        <f t="shared" si="7"/>
        <v>vi.</v>
      </c>
      <c r="Z36" s="21" t="str">
        <f t="shared" si="7"/>
        <v>sá.</v>
      </c>
      <c r="AA36" s="21" t="str">
        <f t="shared" si="7"/>
        <v>do.</v>
      </c>
      <c r="AB36" s="21" t="str">
        <f t="shared" si="7"/>
        <v>lu.</v>
      </c>
      <c r="AC36" s="21" t="str">
        <f t="shared" si="7"/>
        <v>ma.</v>
      </c>
      <c r="AD36" s="56" t="str">
        <f t="shared" si="7"/>
        <v/>
      </c>
      <c r="AE36" s="56" t="str">
        <f t="shared" si="7"/>
        <v/>
      </c>
      <c r="AF36" s="56" t="str">
        <f t="shared" si="7"/>
        <v/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44958</v>
      </c>
      <c r="C37" s="22">
        <f t="shared" ref="C37:AF37" si="8">IF(B37&lt;$H$8,B37+1,"")</f>
        <v>44959</v>
      </c>
      <c r="D37" s="22">
        <f t="shared" si="8"/>
        <v>44960</v>
      </c>
      <c r="E37" s="22">
        <f t="shared" si="8"/>
        <v>44961</v>
      </c>
      <c r="F37" s="22">
        <f t="shared" si="8"/>
        <v>44962</v>
      </c>
      <c r="G37" s="22">
        <f t="shared" si="8"/>
        <v>44963</v>
      </c>
      <c r="H37" s="22">
        <f t="shared" si="8"/>
        <v>44964</v>
      </c>
      <c r="I37" s="22">
        <f t="shared" si="8"/>
        <v>44965</v>
      </c>
      <c r="J37" s="22">
        <f t="shared" si="8"/>
        <v>44966</v>
      </c>
      <c r="K37" s="22">
        <f t="shared" si="8"/>
        <v>44967</v>
      </c>
      <c r="L37" s="22">
        <f t="shared" si="8"/>
        <v>44968</v>
      </c>
      <c r="M37" s="22">
        <f t="shared" si="8"/>
        <v>44969</v>
      </c>
      <c r="N37" s="22">
        <f t="shared" si="8"/>
        <v>44970</v>
      </c>
      <c r="O37" s="22">
        <f t="shared" si="8"/>
        <v>44971</v>
      </c>
      <c r="P37" s="22">
        <f t="shared" si="8"/>
        <v>44972</v>
      </c>
      <c r="Q37" s="22">
        <f t="shared" si="8"/>
        <v>44973</v>
      </c>
      <c r="R37" s="22">
        <f t="shared" si="8"/>
        <v>44974</v>
      </c>
      <c r="S37" s="22">
        <f t="shared" si="8"/>
        <v>44975</v>
      </c>
      <c r="T37" s="22">
        <f t="shared" si="8"/>
        <v>44976</v>
      </c>
      <c r="U37" s="22">
        <f t="shared" si="8"/>
        <v>44977</v>
      </c>
      <c r="V37" s="22">
        <f t="shared" si="8"/>
        <v>44978</v>
      </c>
      <c r="W37" s="22">
        <f t="shared" si="8"/>
        <v>44979</v>
      </c>
      <c r="X37" s="22">
        <f t="shared" si="8"/>
        <v>44980</v>
      </c>
      <c r="Y37" s="22">
        <f t="shared" si="8"/>
        <v>44981</v>
      </c>
      <c r="Z37" s="22">
        <f t="shared" si="8"/>
        <v>44982</v>
      </c>
      <c r="AA37" s="22">
        <f t="shared" si="8"/>
        <v>44983</v>
      </c>
      <c r="AB37" s="22">
        <f t="shared" si="8"/>
        <v>44984</v>
      </c>
      <c r="AC37" s="22">
        <f t="shared" si="8"/>
        <v>44985</v>
      </c>
      <c r="AD37" s="57" t="str">
        <f t="shared" si="8"/>
        <v/>
      </c>
      <c r="AE37" s="57" t="str">
        <f t="shared" si="8"/>
        <v/>
      </c>
      <c r="AF37" s="57" t="str">
        <f t="shared" si="8"/>
        <v/>
      </c>
      <c r="AG37" s="107"/>
      <c r="AI37" s="61" t="s">
        <v>53</v>
      </c>
      <c r="AJ37" s="62" t="s">
        <v>54</v>
      </c>
    </row>
    <row r="38" spans="1:43" x14ac:dyDescent="0.35">
      <c r="A38" s="20" t="s">
        <v>24</v>
      </c>
      <c r="B38" s="12" t="s">
        <v>54</v>
      </c>
      <c r="C38" s="12"/>
      <c r="D38" s="12" t="s">
        <v>53</v>
      </c>
      <c r="E38" s="12"/>
      <c r="F38" s="12"/>
      <c r="G38" s="12" t="s">
        <v>54</v>
      </c>
      <c r="H38" s="12"/>
      <c r="I38" s="12" t="s">
        <v>53</v>
      </c>
      <c r="J38" s="12"/>
      <c r="K38" s="12"/>
      <c r="L38" s="12"/>
      <c r="M38" s="12"/>
      <c r="N38" s="12"/>
      <c r="O38" s="12" t="s">
        <v>53</v>
      </c>
      <c r="P38" s="12"/>
      <c r="Q38" s="12"/>
      <c r="R38" s="12" t="s">
        <v>54</v>
      </c>
      <c r="S38" s="12"/>
      <c r="T38" s="12" t="s">
        <v>53</v>
      </c>
      <c r="U38" s="12"/>
      <c r="V38" s="12"/>
      <c r="W38" s="12" t="s">
        <v>54</v>
      </c>
      <c r="X38" s="12"/>
      <c r="Y38" s="12" t="s">
        <v>53</v>
      </c>
      <c r="Z38" s="12"/>
      <c r="AA38" s="12" t="s">
        <v>54</v>
      </c>
      <c r="AB38" s="12"/>
      <c r="AC38" s="12" t="s">
        <v>53</v>
      </c>
      <c r="AD38" s="58"/>
      <c r="AE38" s="58"/>
      <c r="AF38" s="58"/>
      <c r="AG38" s="26">
        <f t="shared" ref="AG38:AG43" si="9">COUNTIF(B38:AF38,$B$47)*12+COUNTIF(B38:AF38,$B$48)*12</f>
        <v>132</v>
      </c>
      <c r="AI38" s="60">
        <f t="shared" ref="AI38:AI45" si="10">COUNTIF(B38:AF38,"TT")</f>
        <v>6</v>
      </c>
      <c r="AJ38" s="66">
        <f t="shared" ref="AJ38:AJ45" si="11">COUNTIF(B38:AF38,"TM")</f>
        <v>5</v>
      </c>
    </row>
    <row r="39" spans="1:43" x14ac:dyDescent="0.35">
      <c r="A39" s="20" t="s">
        <v>25</v>
      </c>
      <c r="B39" s="12" t="s">
        <v>55</v>
      </c>
      <c r="C39" s="12" t="s">
        <v>55</v>
      </c>
      <c r="D39" s="12" t="s">
        <v>55</v>
      </c>
      <c r="E39" s="12" t="s">
        <v>55</v>
      </c>
      <c r="F39" s="12" t="s">
        <v>55</v>
      </c>
      <c r="G39" s="12" t="s">
        <v>55</v>
      </c>
      <c r="H39" s="12" t="s">
        <v>55</v>
      </c>
      <c r="I39" s="12" t="s">
        <v>55</v>
      </c>
      <c r="J39" s="12" t="s">
        <v>55</v>
      </c>
      <c r="K39" s="12" t="s">
        <v>55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54</v>
      </c>
      <c r="R39" s="12"/>
      <c r="S39" s="12" t="s">
        <v>53</v>
      </c>
      <c r="T39" s="12"/>
      <c r="U39" s="12"/>
      <c r="V39" s="12" t="s">
        <v>54</v>
      </c>
      <c r="W39" s="12" t="s">
        <v>71</v>
      </c>
      <c r="X39" s="12" t="s">
        <v>53</v>
      </c>
      <c r="Y39" s="12" t="s">
        <v>71</v>
      </c>
      <c r="Z39" s="12"/>
      <c r="AA39" s="12"/>
      <c r="AB39" s="12" t="s">
        <v>54</v>
      </c>
      <c r="AC39" s="12"/>
      <c r="AD39" s="58"/>
      <c r="AE39" s="58"/>
      <c r="AF39" s="58"/>
      <c r="AG39" s="26">
        <f t="shared" si="9"/>
        <v>60</v>
      </c>
      <c r="AI39" s="60">
        <f t="shared" si="10"/>
        <v>2</v>
      </c>
      <c r="AJ39" s="66">
        <f t="shared" si="11"/>
        <v>3</v>
      </c>
    </row>
    <row r="40" spans="1:43" x14ac:dyDescent="0.35">
      <c r="A40" s="20" t="s">
        <v>26</v>
      </c>
      <c r="B40" s="12"/>
      <c r="C40" s="12" t="s">
        <v>54</v>
      </c>
      <c r="D40" s="12"/>
      <c r="E40" s="12" t="s">
        <v>53</v>
      </c>
      <c r="F40" s="12"/>
      <c r="G40" s="12"/>
      <c r="H40" s="12" t="s">
        <v>54</v>
      </c>
      <c r="I40" s="12"/>
      <c r="J40" s="12" t="s">
        <v>53</v>
      </c>
      <c r="K40" s="12"/>
      <c r="L40" s="12" t="s">
        <v>54</v>
      </c>
      <c r="M40" s="12"/>
      <c r="N40" s="12" t="s">
        <v>53</v>
      </c>
      <c r="O40" s="12"/>
      <c r="P40" s="12" t="s">
        <v>54</v>
      </c>
      <c r="Q40" s="12"/>
      <c r="R40" s="12" t="s">
        <v>53</v>
      </c>
      <c r="S40" s="12"/>
      <c r="T40" s="12" t="s">
        <v>54</v>
      </c>
      <c r="U40" s="12" t="s">
        <v>71</v>
      </c>
      <c r="V40" s="12" t="s">
        <v>71</v>
      </c>
      <c r="W40" s="12" t="s">
        <v>71</v>
      </c>
      <c r="X40" s="12" t="s">
        <v>71</v>
      </c>
      <c r="Y40" s="12" t="s">
        <v>71</v>
      </c>
      <c r="Z40" s="12" t="s">
        <v>71</v>
      </c>
      <c r="AA40" s="12" t="s">
        <v>71</v>
      </c>
      <c r="AB40" s="12" t="s">
        <v>71</v>
      </c>
      <c r="AC40" s="12" t="s">
        <v>71</v>
      </c>
      <c r="AD40" s="58"/>
      <c r="AE40" s="58"/>
      <c r="AF40" s="58"/>
      <c r="AG40" s="26">
        <f t="shared" si="9"/>
        <v>108</v>
      </c>
      <c r="AI40" s="60">
        <f t="shared" si="10"/>
        <v>4</v>
      </c>
      <c r="AJ40" s="66">
        <f t="shared" si="11"/>
        <v>5</v>
      </c>
    </row>
    <row r="41" spans="1:43" x14ac:dyDescent="0.35">
      <c r="A41" s="20" t="s">
        <v>27</v>
      </c>
      <c r="B41" s="12" t="s">
        <v>53</v>
      </c>
      <c r="C41" s="12"/>
      <c r="D41" s="12"/>
      <c r="E41" s="12" t="s">
        <v>54</v>
      </c>
      <c r="F41" s="12"/>
      <c r="G41" s="12" t="s">
        <v>53</v>
      </c>
      <c r="H41" s="12"/>
      <c r="I41" s="12"/>
      <c r="J41" s="12" t="s">
        <v>54</v>
      </c>
      <c r="K41" s="12"/>
      <c r="L41" s="12" t="s">
        <v>53</v>
      </c>
      <c r="M41" s="12"/>
      <c r="N41" s="12" t="s">
        <v>54</v>
      </c>
      <c r="O41" s="12"/>
      <c r="P41" s="12" t="s">
        <v>53</v>
      </c>
      <c r="Q41" s="12"/>
      <c r="R41" s="12"/>
      <c r="S41" s="12" t="s">
        <v>54</v>
      </c>
      <c r="T41" s="12"/>
      <c r="U41" s="12" t="s">
        <v>53</v>
      </c>
      <c r="V41" s="12"/>
      <c r="W41" s="12"/>
      <c r="X41" s="12" t="s">
        <v>54</v>
      </c>
      <c r="Y41" s="12"/>
      <c r="Z41" s="12"/>
      <c r="AA41" s="12" t="s">
        <v>53</v>
      </c>
      <c r="AB41" s="12"/>
      <c r="AC41" s="12"/>
      <c r="AD41" s="58"/>
      <c r="AE41" s="58"/>
      <c r="AF41" s="58"/>
      <c r="AG41" s="26">
        <f t="shared" si="9"/>
        <v>132</v>
      </c>
      <c r="AI41" s="60">
        <f t="shared" si="10"/>
        <v>6</v>
      </c>
      <c r="AJ41" s="66">
        <f t="shared" si="11"/>
        <v>5</v>
      </c>
    </row>
    <row r="42" spans="1:43" x14ac:dyDescent="0.35">
      <c r="A42" s="20" t="s">
        <v>74</v>
      </c>
      <c r="B42" s="12"/>
      <c r="C42" s="12"/>
      <c r="D42" s="12" t="s">
        <v>54</v>
      </c>
      <c r="E42" s="12"/>
      <c r="F42" s="12" t="s">
        <v>53</v>
      </c>
      <c r="G42" s="12"/>
      <c r="H42" s="12"/>
      <c r="I42" s="12" t="s">
        <v>54</v>
      </c>
      <c r="J42" s="12"/>
      <c r="K42" s="12" t="s">
        <v>53</v>
      </c>
      <c r="L42" s="12"/>
      <c r="M42" s="12" t="s">
        <v>54</v>
      </c>
      <c r="N42" s="12"/>
      <c r="O42" s="12" t="s">
        <v>55</v>
      </c>
      <c r="P42" s="12" t="s">
        <v>55</v>
      </c>
      <c r="Q42" s="12" t="s">
        <v>55</v>
      </c>
      <c r="R42" s="12" t="s">
        <v>55</v>
      </c>
      <c r="S42" s="12" t="s">
        <v>55</v>
      </c>
      <c r="T42" s="12" t="s">
        <v>55</v>
      </c>
      <c r="U42" s="12" t="s">
        <v>55</v>
      </c>
      <c r="V42" s="12" t="s">
        <v>55</v>
      </c>
      <c r="W42" s="12" t="s">
        <v>55</v>
      </c>
      <c r="X42" s="12" t="s">
        <v>55</v>
      </c>
      <c r="Y42" s="12" t="s">
        <v>55</v>
      </c>
      <c r="Z42" s="12" t="s">
        <v>53</v>
      </c>
      <c r="AA42" s="12"/>
      <c r="AB42" s="12"/>
      <c r="AC42" s="12" t="s">
        <v>54</v>
      </c>
      <c r="AD42" s="58"/>
      <c r="AE42" s="58"/>
      <c r="AF42" s="58"/>
      <c r="AG42" s="26">
        <f t="shared" si="9"/>
        <v>84</v>
      </c>
      <c r="AI42" s="60">
        <f t="shared" si="10"/>
        <v>3</v>
      </c>
      <c r="AJ42" s="66">
        <f t="shared" si="11"/>
        <v>4</v>
      </c>
    </row>
    <row r="43" spans="1:43" x14ac:dyDescent="0.35">
      <c r="A43" s="20" t="s">
        <v>17</v>
      </c>
      <c r="B43" s="12"/>
      <c r="C43" s="12" t="s">
        <v>53</v>
      </c>
      <c r="D43" s="12"/>
      <c r="E43" s="12"/>
      <c r="F43" s="12" t="s">
        <v>54</v>
      </c>
      <c r="G43" s="12"/>
      <c r="H43" s="12" t="s">
        <v>53</v>
      </c>
      <c r="I43" s="12"/>
      <c r="J43" s="12"/>
      <c r="K43" s="12" t="s">
        <v>54</v>
      </c>
      <c r="L43" s="12"/>
      <c r="M43" s="12" t="s">
        <v>53</v>
      </c>
      <c r="N43" s="12"/>
      <c r="O43" s="12" t="s">
        <v>54</v>
      </c>
      <c r="P43" s="12"/>
      <c r="Q43" s="12" t="s">
        <v>53</v>
      </c>
      <c r="R43" s="12"/>
      <c r="S43" s="12"/>
      <c r="T43" s="12"/>
      <c r="U43" s="12" t="s">
        <v>54</v>
      </c>
      <c r="V43" s="12" t="s">
        <v>53</v>
      </c>
      <c r="W43" s="12"/>
      <c r="X43" s="12"/>
      <c r="Y43" s="12" t="s">
        <v>54</v>
      </c>
      <c r="Z43" s="12"/>
      <c r="AA43" s="12"/>
      <c r="AB43" s="12" t="s">
        <v>53</v>
      </c>
      <c r="AC43" s="12"/>
      <c r="AD43" s="58"/>
      <c r="AE43" s="58"/>
      <c r="AF43" s="58"/>
      <c r="AG43" s="26">
        <f t="shared" si="9"/>
        <v>132</v>
      </c>
      <c r="AI43" s="60">
        <f t="shared" si="10"/>
        <v>6</v>
      </c>
      <c r="AJ43" s="66">
        <f t="shared" si="11"/>
        <v>5</v>
      </c>
    </row>
    <row r="44" spans="1:43" x14ac:dyDescent="0.35">
      <c r="A44" s="20" t="s">
        <v>20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 t="s">
        <v>53</v>
      </c>
      <c r="X44" s="12"/>
      <c r="Y44" s="12"/>
      <c r="Z44" s="12" t="s">
        <v>54</v>
      </c>
      <c r="AA44" s="12"/>
      <c r="AB44" s="12"/>
      <c r="AC44" s="12"/>
      <c r="AD44" s="58"/>
      <c r="AE44" s="58"/>
      <c r="AF44" s="58"/>
      <c r="AG44" s="26"/>
      <c r="AI44" s="60">
        <f t="shared" si="10"/>
        <v>1</v>
      </c>
      <c r="AJ44" s="66">
        <f t="shared" si="11"/>
        <v>1</v>
      </c>
    </row>
    <row r="45" spans="1:43" x14ac:dyDescent="0.35">
      <c r="A45" s="20" t="s">
        <v>30</v>
      </c>
      <c r="B45" s="12"/>
      <c r="C45" s="12"/>
      <c r="D45" s="12"/>
      <c r="E45" s="12"/>
      <c r="F45" s="12"/>
      <c r="G45" s="12" t="s">
        <v>55</v>
      </c>
      <c r="H45" s="12" t="s">
        <v>55</v>
      </c>
      <c r="I45" s="12" t="s">
        <v>55</v>
      </c>
      <c r="J45" s="12" t="s">
        <v>55</v>
      </c>
      <c r="K45" s="12" t="s">
        <v>55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  <c r="R45" s="12" t="s">
        <v>55</v>
      </c>
      <c r="S45" s="12"/>
      <c r="T45" s="12"/>
      <c r="U45" s="12" t="s">
        <v>71</v>
      </c>
      <c r="V45" s="12" t="s">
        <v>71</v>
      </c>
      <c r="W45" s="12" t="s">
        <v>71</v>
      </c>
      <c r="X45" s="12" t="s">
        <v>71</v>
      </c>
      <c r="Y45" s="12" t="s">
        <v>71</v>
      </c>
      <c r="Z45" s="12" t="s">
        <v>71</v>
      </c>
      <c r="AA45" s="12" t="s">
        <v>71</v>
      </c>
      <c r="AB45" s="12" t="s">
        <v>71</v>
      </c>
      <c r="AC45" s="12" t="s">
        <v>71</v>
      </c>
      <c r="AD45" s="58"/>
      <c r="AE45" s="58"/>
      <c r="AF45" s="58"/>
      <c r="AG45" s="26">
        <f>COUNTIF(B45:AF45,$B$47)*12+COUNTIF(B45:AF45,$B$48)*12+COUNTIF(B45:AF45,$B$50)*6</f>
        <v>0</v>
      </c>
      <c r="AI45" s="60">
        <f t="shared" si="10"/>
        <v>0</v>
      </c>
      <c r="AJ45" s="66">
        <f t="shared" si="11"/>
        <v>0</v>
      </c>
    </row>
    <row r="46" spans="1:4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I46" s="2"/>
      <c r="AJ46" s="67"/>
    </row>
    <row r="47" spans="1:43" x14ac:dyDescent="0.35">
      <c r="B47" s="10" t="s">
        <v>54</v>
      </c>
      <c r="C47" s="110" t="s">
        <v>80</v>
      </c>
      <c r="D47" s="111"/>
      <c r="E47" s="111"/>
      <c r="F47" s="112"/>
      <c r="H47" s="15" t="s">
        <v>71</v>
      </c>
      <c r="I47" s="71" t="s">
        <v>81</v>
      </c>
      <c r="J47" s="72"/>
      <c r="K47" s="72"/>
      <c r="L47" s="73"/>
    </row>
    <row r="48" spans="1:43" x14ac:dyDescent="0.35">
      <c r="B48" s="11" t="s">
        <v>53</v>
      </c>
      <c r="C48" s="110" t="s">
        <v>82</v>
      </c>
      <c r="D48" s="111"/>
      <c r="E48" s="111"/>
      <c r="F48" s="112"/>
      <c r="H48" s="12" t="s">
        <v>83</v>
      </c>
      <c r="I48" s="110" t="s">
        <v>84</v>
      </c>
      <c r="J48" s="111"/>
      <c r="K48" s="111"/>
      <c r="L48" s="112"/>
    </row>
    <row r="49" spans="1:20" x14ac:dyDescent="0.35">
      <c r="B49" s="16" t="s">
        <v>55</v>
      </c>
      <c r="C49" s="110" t="s">
        <v>85</v>
      </c>
      <c r="D49" s="111"/>
      <c r="E49" s="111"/>
      <c r="F49" s="112"/>
      <c r="H49" s="18" t="s">
        <v>86</v>
      </c>
      <c r="I49" s="110" t="s">
        <v>87</v>
      </c>
      <c r="J49" s="111"/>
      <c r="K49" s="111"/>
      <c r="L49" s="112"/>
    </row>
    <row r="50" spans="1:20" x14ac:dyDescent="0.35">
      <c r="B50" s="17" t="s">
        <v>88</v>
      </c>
      <c r="C50" s="110" t="s">
        <v>89</v>
      </c>
      <c r="D50" s="111"/>
      <c r="E50" s="111"/>
      <c r="F50" s="112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</row>
    <row r="54" spans="1:20" x14ac:dyDescent="0.3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4"/>
      <c r="P54" s="124"/>
      <c r="Q54" s="124"/>
      <c r="R54" s="124"/>
      <c r="S54" s="124"/>
      <c r="T54" s="124"/>
    </row>
    <row r="55" spans="1:20" x14ac:dyDescent="0.35">
      <c r="A55" s="126" t="s">
        <v>115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4"/>
      <c r="P55" s="124"/>
      <c r="Q55" s="124"/>
      <c r="R55" s="124"/>
      <c r="S55" s="124"/>
      <c r="T55" s="124"/>
    </row>
    <row r="56" spans="1:20" x14ac:dyDescent="0.35">
      <c r="A56" s="127" t="s">
        <v>91</v>
      </c>
      <c r="B56" s="127"/>
      <c r="C56" s="128" t="s">
        <v>92</v>
      </c>
      <c r="D56" s="129"/>
      <c r="E56" s="130"/>
      <c r="F56" s="128" t="s">
        <v>93</v>
      </c>
      <c r="G56" s="129"/>
      <c r="H56" s="129"/>
      <c r="I56" s="131" t="s">
        <v>94</v>
      </c>
      <c r="J56" s="131"/>
      <c r="K56" s="131"/>
      <c r="L56" s="131"/>
      <c r="M56" s="131"/>
      <c r="N56" s="131"/>
      <c r="O56" s="124"/>
      <c r="P56" s="124"/>
      <c r="Q56" s="124"/>
      <c r="R56" s="124"/>
      <c r="S56" s="124"/>
      <c r="T56" s="124"/>
    </row>
    <row r="57" spans="1:20" x14ac:dyDescent="0.35">
      <c r="A57" s="116" t="s">
        <v>95</v>
      </c>
      <c r="B57" s="117"/>
      <c r="C57" s="118">
        <v>44979</v>
      </c>
      <c r="D57" s="119"/>
      <c r="E57" s="120"/>
      <c r="F57" s="118">
        <v>44981</v>
      </c>
      <c r="G57" s="121"/>
      <c r="H57" s="122"/>
      <c r="I57" s="109" t="s">
        <v>116</v>
      </c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6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117"/>
      <c r="B62" s="117"/>
      <c r="C62" s="118"/>
      <c r="D62" s="119"/>
      <c r="E62" s="120"/>
      <c r="F62" s="118"/>
      <c r="G62" s="121"/>
      <c r="H62" s="122"/>
      <c r="I62" s="109"/>
      <c r="J62" s="109"/>
      <c r="K62" s="109"/>
      <c r="L62" s="109"/>
      <c r="M62" s="109"/>
      <c r="N62" s="109"/>
      <c r="O62" s="124"/>
      <c r="P62" s="124"/>
      <c r="Q62" s="124"/>
      <c r="R62" s="124"/>
      <c r="S62" s="124"/>
      <c r="T62" s="124"/>
    </row>
    <row r="63" spans="1:20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124"/>
      <c r="P63" s="124"/>
      <c r="Q63" s="124"/>
      <c r="R63" s="124"/>
      <c r="S63" s="124"/>
      <c r="T63" s="124"/>
    </row>
    <row r="64" spans="1:20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124"/>
      <c r="P64" s="124"/>
      <c r="Q64" s="124"/>
      <c r="R64" s="124"/>
      <c r="S64" s="124"/>
      <c r="T64" s="124"/>
    </row>
    <row r="65" spans="1:20" x14ac:dyDescent="0.35">
      <c r="A65" s="134" t="s">
        <v>117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24"/>
      <c r="P65" s="124"/>
      <c r="Q65" s="124"/>
      <c r="R65" s="124"/>
      <c r="S65" s="124"/>
      <c r="T65" s="124"/>
    </row>
    <row r="66" spans="1:20" x14ac:dyDescent="0.35">
      <c r="A66" s="127" t="s">
        <v>98</v>
      </c>
      <c r="B66" s="127"/>
      <c r="C66" s="128" t="s">
        <v>92</v>
      </c>
      <c r="D66" s="129"/>
      <c r="E66" s="130"/>
      <c r="F66" s="128" t="s">
        <v>99</v>
      </c>
      <c r="G66" s="129"/>
      <c r="H66" s="129"/>
      <c r="I66" s="131" t="s">
        <v>100</v>
      </c>
      <c r="J66" s="131"/>
      <c r="K66" s="131"/>
      <c r="L66" s="131"/>
      <c r="M66" s="131"/>
      <c r="N66" s="131"/>
      <c r="O66" s="124"/>
      <c r="P66" s="124"/>
      <c r="Q66" s="124"/>
      <c r="R66" s="124"/>
      <c r="S66" s="124"/>
      <c r="T66" s="124"/>
    </row>
    <row r="67" spans="1:20" x14ac:dyDescent="0.35">
      <c r="A67" s="117" t="s">
        <v>74</v>
      </c>
      <c r="B67" s="117"/>
      <c r="C67" s="118">
        <v>44971</v>
      </c>
      <c r="D67" s="119"/>
      <c r="E67" s="120"/>
      <c r="F67" s="118">
        <v>44982</v>
      </c>
      <c r="G67" s="121"/>
      <c r="H67" s="122"/>
      <c r="I67" s="162">
        <f t="shared" ref="I67:I76" si="12">F67-C67</f>
        <v>11</v>
      </c>
      <c r="J67" s="109"/>
      <c r="K67" s="109"/>
      <c r="L67" s="109"/>
      <c r="M67" s="109"/>
      <c r="N67" s="109"/>
      <c r="O67" s="124"/>
      <c r="P67" s="124"/>
      <c r="Q67" s="124"/>
      <c r="R67" s="124"/>
      <c r="S67" s="124"/>
      <c r="T67" s="124"/>
    </row>
    <row r="68" spans="1:20" x14ac:dyDescent="0.35">
      <c r="A68" s="132" t="s">
        <v>25</v>
      </c>
      <c r="B68" s="117"/>
      <c r="C68" s="118">
        <v>44958</v>
      </c>
      <c r="D68" s="119"/>
      <c r="E68" s="120"/>
      <c r="F68" s="118">
        <v>44973</v>
      </c>
      <c r="G68" s="121"/>
      <c r="H68" s="122"/>
      <c r="I68" s="162">
        <f t="shared" si="12"/>
        <v>15</v>
      </c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53" t="s">
        <v>22</v>
      </c>
      <c r="B69" s="153"/>
      <c r="C69" s="154">
        <v>44958</v>
      </c>
      <c r="D69" s="155"/>
      <c r="E69" s="156"/>
      <c r="F69" s="154">
        <v>44968</v>
      </c>
      <c r="G69" s="157"/>
      <c r="H69" s="158"/>
      <c r="I69" s="163">
        <f t="shared" si="12"/>
        <v>10</v>
      </c>
      <c r="J69" s="160"/>
      <c r="K69" s="160"/>
      <c r="L69" s="160"/>
      <c r="M69" s="160"/>
      <c r="N69" s="160"/>
      <c r="O69" s="124"/>
      <c r="P69" s="124"/>
      <c r="Q69" s="124"/>
      <c r="R69" s="124"/>
      <c r="S69" s="124"/>
      <c r="T69" s="124"/>
    </row>
    <row r="70" spans="1:20" x14ac:dyDescent="0.35">
      <c r="A70" s="153" t="s">
        <v>37</v>
      </c>
      <c r="B70" s="153"/>
      <c r="C70" s="154">
        <v>44985</v>
      </c>
      <c r="D70" s="155"/>
      <c r="E70" s="156"/>
      <c r="F70" s="154">
        <v>44992</v>
      </c>
      <c r="G70" s="157"/>
      <c r="H70" s="158"/>
      <c r="I70" s="163">
        <f t="shared" si="12"/>
        <v>7</v>
      </c>
      <c r="J70" s="160"/>
      <c r="K70" s="160"/>
      <c r="L70" s="160"/>
      <c r="M70" s="160"/>
      <c r="N70" s="160"/>
      <c r="O70" s="124"/>
      <c r="P70" s="124"/>
      <c r="Q70" s="124"/>
      <c r="R70" s="124"/>
      <c r="S70" s="124"/>
      <c r="T70" s="124"/>
    </row>
    <row r="71" spans="1:20" x14ac:dyDescent="0.35">
      <c r="A71" s="132" t="s">
        <v>30</v>
      </c>
      <c r="B71" s="117"/>
      <c r="C71" s="118">
        <v>44963</v>
      </c>
      <c r="D71" s="119"/>
      <c r="E71" s="120"/>
      <c r="F71" s="118">
        <v>44975</v>
      </c>
      <c r="G71" s="121"/>
      <c r="H71" s="122"/>
      <c r="I71" s="162">
        <f t="shared" si="12"/>
        <v>12</v>
      </c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32" t="s">
        <v>16</v>
      </c>
      <c r="B72" s="117"/>
      <c r="C72" s="118">
        <v>44970</v>
      </c>
      <c r="D72" s="119"/>
      <c r="E72" s="120"/>
      <c r="F72" s="118">
        <v>44975</v>
      </c>
      <c r="G72" s="121"/>
      <c r="H72" s="122"/>
      <c r="I72" s="162">
        <f t="shared" si="12"/>
        <v>5</v>
      </c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62">
        <f t="shared" si="12"/>
        <v>0</v>
      </c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62">
        <f t="shared" si="12"/>
        <v>0</v>
      </c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62">
        <f t="shared" si="12"/>
        <v>0</v>
      </c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17"/>
      <c r="B76" s="117"/>
      <c r="C76" s="118"/>
      <c r="D76" s="119"/>
      <c r="E76" s="120"/>
      <c r="F76" s="118"/>
      <c r="G76" s="121"/>
      <c r="H76" s="122"/>
      <c r="I76" s="162">
        <f t="shared" si="12"/>
        <v>0</v>
      </c>
      <c r="J76" s="109"/>
      <c r="K76" s="109"/>
      <c r="L76" s="109"/>
      <c r="M76" s="109"/>
      <c r="N76" s="109"/>
      <c r="O76" s="124"/>
      <c r="P76" s="124"/>
      <c r="Q76" s="124"/>
      <c r="R76" s="124"/>
      <c r="S76" s="124"/>
      <c r="T76" s="124"/>
    </row>
    <row r="77" spans="1:20" x14ac:dyDescent="0.3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24"/>
      <c r="P77" s="124"/>
      <c r="Q77" s="124"/>
      <c r="R77" s="124"/>
      <c r="S77" s="124"/>
      <c r="T77" s="124"/>
    </row>
  </sheetData>
  <mergeCells count="103"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P7:Z8"/>
    <mergeCell ref="C8:F8"/>
    <mergeCell ref="H8:K8"/>
    <mergeCell ref="C48:F48"/>
    <mergeCell ref="I48:L48"/>
    <mergeCell ref="C49:F49"/>
    <mergeCell ref="I49:L49"/>
    <mergeCell ref="C50:F50"/>
    <mergeCell ref="A51:N54"/>
    <mergeCell ref="AN24:AQ24"/>
    <mergeCell ref="A35:A36"/>
    <mergeCell ref="B35:AG35"/>
    <mergeCell ref="AG36:AG37"/>
    <mergeCell ref="AI36:AJ36"/>
    <mergeCell ref="C47:F47"/>
    <mergeCell ref="O51:T77"/>
    <mergeCell ref="A55:N55"/>
    <mergeCell ref="A56:B56"/>
    <mergeCell ref="C56:E56"/>
    <mergeCell ref="F56:H56"/>
    <mergeCell ref="I56:N56"/>
    <mergeCell ref="A57:B57"/>
    <mergeCell ref="C57:E57"/>
    <mergeCell ref="F57:H57"/>
    <mergeCell ref="I57:N57"/>
    <mergeCell ref="A60:B60"/>
    <mergeCell ref="C60:E60"/>
    <mergeCell ref="F60:H60"/>
    <mergeCell ref="I60:N60"/>
    <mergeCell ref="A61:B61"/>
    <mergeCell ref="C61:E61"/>
    <mergeCell ref="F61:H61"/>
    <mergeCell ref="I61:N61"/>
    <mergeCell ref="A58:B58"/>
    <mergeCell ref="C58:E58"/>
    <mergeCell ref="F58:H58"/>
    <mergeCell ref="I58:N58"/>
    <mergeCell ref="A59:B59"/>
    <mergeCell ref="C59:E59"/>
    <mergeCell ref="F59:H59"/>
    <mergeCell ref="I59:N59"/>
    <mergeCell ref="A62:B62"/>
    <mergeCell ref="C62:E62"/>
    <mergeCell ref="F62:H62"/>
    <mergeCell ref="I62:N62"/>
    <mergeCell ref="A65:N65"/>
    <mergeCell ref="A66:B66"/>
    <mergeCell ref="C66:E66"/>
    <mergeCell ref="F66:H66"/>
    <mergeCell ref="I66:N66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73:B73"/>
    <mergeCell ref="C73:E73"/>
    <mergeCell ref="F73:H73"/>
    <mergeCell ref="I73:N73"/>
    <mergeCell ref="A74:B74"/>
    <mergeCell ref="C74:E74"/>
    <mergeCell ref="F74:H74"/>
    <mergeCell ref="I74:N74"/>
    <mergeCell ref="A71:B71"/>
    <mergeCell ref="C71:E71"/>
    <mergeCell ref="F71:H71"/>
    <mergeCell ref="I71:N71"/>
    <mergeCell ref="A72:B72"/>
    <mergeCell ref="C72:E72"/>
    <mergeCell ref="F72:H72"/>
    <mergeCell ref="I72:N72"/>
    <mergeCell ref="A77:N77"/>
    <mergeCell ref="A75:B75"/>
    <mergeCell ref="C75:E75"/>
    <mergeCell ref="F75:H75"/>
    <mergeCell ref="I75:N75"/>
    <mergeCell ref="A76:B76"/>
    <mergeCell ref="C76:E76"/>
    <mergeCell ref="F76:H76"/>
    <mergeCell ref="I76:N76"/>
  </mergeCells>
  <conditionalFormatting sqref="B11:AF21 B24:AF34 B36:AF46">
    <cfRule type="expression" dxfId="230" priority="14">
      <formula>B$11="dom"</formula>
    </cfRule>
    <cfRule type="expression" dxfId="229" priority="15">
      <formula>B$11="sáb"</formula>
    </cfRule>
  </conditionalFormatting>
  <conditionalFormatting sqref="B13:AF21 B26:AF34 B38:AF46">
    <cfRule type="cellIs" dxfId="228" priority="8" operator="equal">
      <formula>$H$49</formula>
    </cfRule>
    <cfRule type="cellIs" dxfId="227" priority="9" operator="equal">
      <formula>$H$48</formula>
    </cfRule>
    <cfRule type="cellIs" dxfId="226" priority="10" operator="equal">
      <formula>$H$47</formula>
    </cfRule>
    <cfRule type="cellIs" dxfId="225" priority="11" operator="equal">
      <formula>$B$49</formula>
    </cfRule>
    <cfRule type="cellIs" dxfId="224" priority="12" operator="equal">
      <formula>$B$48</formula>
    </cfRule>
    <cfRule type="cellIs" dxfId="223" priority="13" operator="equal">
      <formula>$B$47</formula>
    </cfRule>
  </conditionalFormatting>
  <conditionalFormatting sqref="B13:AG33 B35:AG45">
    <cfRule type="cellIs" dxfId="222" priority="16" operator="equal">
      <formula>$B$50</formula>
    </cfRule>
  </conditionalFormatting>
  <conditionalFormatting sqref="H48">
    <cfRule type="cellIs" dxfId="221" priority="1" operator="equal">
      <formula>$H$48</formula>
    </cfRule>
    <cfRule type="cellIs" dxfId="220" priority="2" operator="equal">
      <formula>$H$47</formula>
    </cfRule>
    <cfRule type="cellIs" dxfId="219" priority="3" operator="equal">
      <formula>$B$49</formula>
    </cfRule>
    <cfRule type="cellIs" dxfId="218" priority="4" operator="equal">
      <formula>$B$48</formula>
    </cfRule>
    <cfRule type="cellIs" dxfId="217" priority="5" operator="equal">
      <formula>$B$47</formula>
    </cfRule>
    <cfRule type="expression" dxfId="216" priority="6">
      <formula>H$11="dom"</formula>
    </cfRule>
    <cfRule type="expression" dxfId="215" priority="7">
      <formula>H$11="sáb"</formula>
    </cfRule>
  </conditionalFormatting>
  <dataValidations count="2">
    <dataValidation type="list" allowBlank="1" showInputMessage="1" showErrorMessage="1" sqref="H7:I7" xr:uid="{F5946A2A-76C5-4206-B4C5-E8F34E49C57F}">
      <formula1>Año</formula1>
    </dataValidation>
    <dataValidation type="list" allowBlank="1" showInputMessage="1" showErrorMessage="1" sqref="B7:E7" xr:uid="{E71C4AF7-2EEA-41A7-ABC5-A785BFAB2515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850A-618C-48DD-B074-AC1852D55BB2}">
  <sheetPr>
    <pageSetUpPr fitToPage="1"/>
  </sheetPr>
  <dimension ref="A2:AQ83"/>
  <sheetViews>
    <sheetView showGridLines="0" topLeftCell="A6" zoomScaleNormal="100" workbookViewId="0">
      <selection activeCell="I67" sqref="I67:N67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118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44986</v>
      </c>
      <c r="D8" s="99"/>
      <c r="E8" s="99"/>
      <c r="F8" s="99"/>
      <c r="G8" s="9" t="s">
        <v>49</v>
      </c>
      <c r="H8" s="100">
        <f>EOMONTH(C8,0)</f>
        <v>45016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Marzo</v>
      </c>
      <c r="B10" s="103" t="s">
        <v>50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</row>
    <row r="11" spans="1:36" ht="14.5" customHeight="1" x14ac:dyDescent="0.35">
      <c r="A11" s="101"/>
      <c r="B11" s="24" t="str">
        <f t="shared" ref="B11:AF11" si="0">TEXT(B12,"ddd")</f>
        <v>mi.</v>
      </c>
      <c r="C11" s="21" t="str">
        <f t="shared" si="0"/>
        <v>ju.</v>
      </c>
      <c r="D11" s="21" t="str">
        <f t="shared" si="0"/>
        <v>vi.</v>
      </c>
      <c r="E11" s="21" t="str">
        <f t="shared" si="0"/>
        <v>sá.</v>
      </c>
      <c r="F11" s="21" t="str">
        <f t="shared" si="0"/>
        <v>do.</v>
      </c>
      <c r="G11" s="21" t="str">
        <f t="shared" si="0"/>
        <v>lu.</v>
      </c>
      <c r="H11" s="21" t="str">
        <f t="shared" si="0"/>
        <v>ma.</v>
      </c>
      <c r="I11" s="21" t="str">
        <f t="shared" si="0"/>
        <v>mi.</v>
      </c>
      <c r="J11" s="21" t="str">
        <f t="shared" si="0"/>
        <v>ju.</v>
      </c>
      <c r="K11" s="21" t="str">
        <f t="shared" si="0"/>
        <v>vi.</v>
      </c>
      <c r="L11" s="21" t="str">
        <f t="shared" si="0"/>
        <v>sá.</v>
      </c>
      <c r="M11" s="21" t="str">
        <f t="shared" si="0"/>
        <v>do.</v>
      </c>
      <c r="N11" s="21" t="str">
        <f t="shared" si="0"/>
        <v>lu.</v>
      </c>
      <c r="O11" s="21" t="str">
        <f t="shared" si="0"/>
        <v>ma.</v>
      </c>
      <c r="P11" s="21" t="str">
        <f t="shared" si="0"/>
        <v>mi.</v>
      </c>
      <c r="Q11" s="21" t="str">
        <f t="shared" si="0"/>
        <v>ju.</v>
      </c>
      <c r="R11" s="21" t="str">
        <f t="shared" si="0"/>
        <v>vi.</v>
      </c>
      <c r="S11" s="21" t="str">
        <f t="shared" si="0"/>
        <v>sá.</v>
      </c>
      <c r="T11" s="21" t="str">
        <f t="shared" si="0"/>
        <v>do.</v>
      </c>
      <c r="U11" s="21" t="str">
        <f t="shared" si="0"/>
        <v>lu.</v>
      </c>
      <c r="V11" s="21" t="str">
        <f t="shared" si="0"/>
        <v>ma.</v>
      </c>
      <c r="W11" s="21" t="str">
        <f t="shared" si="0"/>
        <v>mi.</v>
      </c>
      <c r="X11" s="21" t="str">
        <f t="shared" si="0"/>
        <v>ju.</v>
      </c>
      <c r="Y11" s="21" t="str">
        <f t="shared" si="0"/>
        <v>vi.</v>
      </c>
      <c r="Z11" s="21" t="str">
        <f t="shared" si="0"/>
        <v>sá.</v>
      </c>
      <c r="AA11" s="21" t="str">
        <f t="shared" si="0"/>
        <v>do.</v>
      </c>
      <c r="AB11" s="21" t="str">
        <f t="shared" si="0"/>
        <v>lu.</v>
      </c>
      <c r="AC11" s="21" t="str">
        <f t="shared" si="0"/>
        <v>ma.</v>
      </c>
      <c r="AD11" s="21" t="str">
        <f t="shared" si="0"/>
        <v>mi.</v>
      </c>
      <c r="AE11" s="21" t="str">
        <f t="shared" si="0"/>
        <v>ju.</v>
      </c>
      <c r="AF11" s="21" t="str">
        <f t="shared" si="0"/>
        <v>vi.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44986</v>
      </c>
      <c r="C12" s="22">
        <f t="shared" ref="C12:AF12" si="1">IF(B12&lt;$H$8,B12+1,"")</f>
        <v>44987</v>
      </c>
      <c r="D12" s="22">
        <f t="shared" si="1"/>
        <v>44988</v>
      </c>
      <c r="E12" s="22">
        <f t="shared" si="1"/>
        <v>44989</v>
      </c>
      <c r="F12" s="22">
        <f t="shared" si="1"/>
        <v>44990</v>
      </c>
      <c r="G12" s="22">
        <f t="shared" si="1"/>
        <v>44991</v>
      </c>
      <c r="H12" s="22">
        <f t="shared" si="1"/>
        <v>44992</v>
      </c>
      <c r="I12" s="22">
        <f t="shared" si="1"/>
        <v>44993</v>
      </c>
      <c r="J12" s="22">
        <f t="shared" si="1"/>
        <v>44994</v>
      </c>
      <c r="K12" s="22">
        <f t="shared" si="1"/>
        <v>44995</v>
      </c>
      <c r="L12" s="22">
        <f t="shared" si="1"/>
        <v>44996</v>
      </c>
      <c r="M12" s="22">
        <f t="shared" si="1"/>
        <v>44997</v>
      </c>
      <c r="N12" s="22">
        <f t="shared" si="1"/>
        <v>44998</v>
      </c>
      <c r="O12" s="22">
        <f t="shared" si="1"/>
        <v>44999</v>
      </c>
      <c r="P12" s="22">
        <f t="shared" si="1"/>
        <v>45000</v>
      </c>
      <c r="Q12" s="22">
        <f t="shared" si="1"/>
        <v>45001</v>
      </c>
      <c r="R12" s="22">
        <f t="shared" si="1"/>
        <v>45002</v>
      </c>
      <c r="S12" s="22">
        <f t="shared" si="1"/>
        <v>45003</v>
      </c>
      <c r="T12" s="22">
        <f t="shared" si="1"/>
        <v>45004</v>
      </c>
      <c r="U12" s="22">
        <f t="shared" si="1"/>
        <v>45005</v>
      </c>
      <c r="V12" s="22">
        <f t="shared" si="1"/>
        <v>45006</v>
      </c>
      <c r="W12" s="22">
        <f t="shared" si="1"/>
        <v>45007</v>
      </c>
      <c r="X12" s="22">
        <f t="shared" si="1"/>
        <v>45008</v>
      </c>
      <c r="Y12" s="22">
        <f t="shared" si="1"/>
        <v>45009</v>
      </c>
      <c r="Z12" s="22">
        <f t="shared" si="1"/>
        <v>45010</v>
      </c>
      <c r="AA12" s="22">
        <f t="shared" si="1"/>
        <v>45011</v>
      </c>
      <c r="AB12" s="22">
        <f t="shared" si="1"/>
        <v>45012</v>
      </c>
      <c r="AC12" s="69">
        <f t="shared" si="1"/>
        <v>45013</v>
      </c>
      <c r="AD12" s="22">
        <f t="shared" si="1"/>
        <v>45014</v>
      </c>
      <c r="AE12" s="22">
        <f t="shared" si="1"/>
        <v>45015</v>
      </c>
      <c r="AF12" s="22">
        <f t="shared" si="1"/>
        <v>45016</v>
      </c>
      <c r="AG12" s="106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 t="s">
        <v>54</v>
      </c>
      <c r="D13" s="12"/>
      <c r="E13" s="12"/>
      <c r="F13" s="12" t="s">
        <v>53</v>
      </c>
      <c r="G13" s="12"/>
      <c r="H13" s="12" t="s">
        <v>54</v>
      </c>
      <c r="I13" s="12"/>
      <c r="J13" s="12"/>
      <c r="K13" s="12" t="s">
        <v>53</v>
      </c>
      <c r="L13" s="12"/>
      <c r="M13" s="12"/>
      <c r="N13" s="12" t="s">
        <v>54</v>
      </c>
      <c r="O13" s="12"/>
      <c r="P13" s="12"/>
      <c r="Q13" s="12" t="s">
        <v>53</v>
      </c>
      <c r="R13" s="12"/>
      <c r="S13" s="12"/>
      <c r="T13" s="12" t="s">
        <v>54</v>
      </c>
      <c r="U13" s="12"/>
      <c r="V13" s="12" t="s">
        <v>53</v>
      </c>
      <c r="W13" s="12"/>
      <c r="X13" s="12"/>
      <c r="Y13" s="12" t="s">
        <v>54</v>
      </c>
      <c r="Z13" s="12"/>
      <c r="AA13" s="12" t="s">
        <v>53</v>
      </c>
      <c r="AC13" s="68"/>
      <c r="AD13" s="34" t="s">
        <v>54</v>
      </c>
      <c r="AE13" s="12"/>
      <c r="AF13" s="12" t="s">
        <v>53</v>
      </c>
      <c r="AG13" s="26">
        <f>COUNTIF(B13:AF13,$B47)*12+COUNTIF(B13:AF13,$B48)*12</f>
        <v>144</v>
      </c>
      <c r="AI13" s="60">
        <f>COUNTIF(B13:AF13,"TM")</f>
        <v>6</v>
      </c>
      <c r="AJ13" s="32">
        <f>COUNTIF(B13:AF13,"TT")</f>
        <v>6</v>
      </c>
    </row>
    <row r="14" spans="1:36" x14ac:dyDescent="0.35">
      <c r="A14" s="20" t="s">
        <v>18</v>
      </c>
      <c r="B14" s="12" t="s">
        <v>55</v>
      </c>
      <c r="C14" s="12" t="s">
        <v>55</v>
      </c>
      <c r="D14" s="12" t="s">
        <v>55</v>
      </c>
      <c r="E14" s="12" t="s">
        <v>55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55</v>
      </c>
      <c r="K14" s="12" t="s">
        <v>55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53</v>
      </c>
      <c r="Q14" s="12"/>
      <c r="R14" s="12"/>
      <c r="S14" s="12" t="s">
        <v>54</v>
      </c>
      <c r="T14" s="12"/>
      <c r="U14" s="12" t="s">
        <v>53</v>
      </c>
      <c r="V14" s="12"/>
      <c r="W14" s="12"/>
      <c r="X14" s="12" t="s">
        <v>54</v>
      </c>
      <c r="Y14" s="12"/>
      <c r="Z14" s="12" t="s">
        <v>53</v>
      </c>
      <c r="AA14" s="12"/>
      <c r="AB14" s="12"/>
      <c r="AC14" s="70" t="s">
        <v>54</v>
      </c>
      <c r="AD14" s="12" t="s">
        <v>71</v>
      </c>
      <c r="AE14" s="12" t="s">
        <v>71</v>
      </c>
      <c r="AF14" s="12" t="s">
        <v>71</v>
      </c>
      <c r="AG14" s="26">
        <f>COUNTIF(B14:AF14,$B$47)*12+COUNTIF(B14:AF14,$B$48)*12</f>
        <v>72</v>
      </c>
      <c r="AI14" s="60">
        <f t="shared" ref="AI14:AI21" si="2">COUNTIF(B14:AF14,"TM")</f>
        <v>3</v>
      </c>
      <c r="AJ14" s="32">
        <f t="shared" ref="AJ14:AJ21" si="3">COUNTIF(B14:AF14,"TT")</f>
        <v>3</v>
      </c>
    </row>
    <row r="15" spans="1:36" x14ac:dyDescent="0.35">
      <c r="A15" s="20" t="s">
        <v>19</v>
      </c>
      <c r="B15" s="12" t="s">
        <v>53</v>
      </c>
      <c r="C15" s="12"/>
      <c r="D15" s="12" t="s">
        <v>53</v>
      </c>
      <c r="E15" s="12"/>
      <c r="F15" s="12" t="s">
        <v>54</v>
      </c>
      <c r="G15" s="12"/>
      <c r="H15" s="12"/>
      <c r="I15" s="12" t="s">
        <v>53</v>
      </c>
      <c r="J15" s="12"/>
      <c r="K15" s="12"/>
      <c r="L15" s="12" t="s">
        <v>54</v>
      </c>
      <c r="M15" s="12"/>
      <c r="N15" s="12"/>
      <c r="O15" s="12" t="s">
        <v>54</v>
      </c>
      <c r="P15" s="12"/>
      <c r="Q15" s="12"/>
      <c r="R15" s="12" t="s">
        <v>53</v>
      </c>
      <c r="S15" s="12"/>
      <c r="T15" s="12"/>
      <c r="U15" s="12" t="s">
        <v>54</v>
      </c>
      <c r="V15" s="12"/>
      <c r="W15" s="12" t="s">
        <v>53</v>
      </c>
      <c r="X15" s="12"/>
      <c r="Y15" s="12"/>
      <c r="Z15" s="12" t="s">
        <v>54</v>
      </c>
      <c r="AA15" s="12"/>
      <c r="AB15" s="12"/>
      <c r="AC15" s="12" t="s">
        <v>53</v>
      </c>
      <c r="AD15" s="12"/>
      <c r="AE15" s="12" t="s">
        <v>54</v>
      </c>
      <c r="AF15" s="12"/>
      <c r="AG15" s="26">
        <f>COUNTIF(B15:AF15,$B$47)*12+COUNTIF(B15:AF15,$B$48)*12</f>
        <v>144</v>
      </c>
      <c r="AI15" s="60">
        <f t="shared" si="2"/>
        <v>6</v>
      </c>
      <c r="AJ15" s="32">
        <f t="shared" si="3"/>
        <v>6</v>
      </c>
    </row>
    <row r="16" spans="1:36" x14ac:dyDescent="0.35">
      <c r="A16" s="20" t="s">
        <v>20</v>
      </c>
      <c r="B16" s="12"/>
      <c r="C16" s="12"/>
      <c r="D16" s="12" t="s">
        <v>54</v>
      </c>
      <c r="E16" s="12"/>
      <c r="F16" s="12" t="s">
        <v>55</v>
      </c>
      <c r="G16" s="12" t="s">
        <v>55</v>
      </c>
      <c r="H16" s="12" t="s">
        <v>55</v>
      </c>
      <c r="I16" s="12" t="s">
        <v>55</v>
      </c>
      <c r="J16" s="12" t="s">
        <v>55</v>
      </c>
      <c r="K16" s="12" t="s">
        <v>55</v>
      </c>
      <c r="L16" s="12" t="s">
        <v>53</v>
      </c>
      <c r="M16" s="12"/>
      <c r="N16" s="12" t="s">
        <v>53</v>
      </c>
      <c r="O16" s="12"/>
      <c r="P16" s="12"/>
      <c r="Q16" s="12" t="s">
        <v>54</v>
      </c>
      <c r="R16" s="12"/>
      <c r="S16" s="12" t="s">
        <v>53</v>
      </c>
      <c r="T16" s="12"/>
      <c r="U16" s="12"/>
      <c r="V16" s="12" t="s">
        <v>54</v>
      </c>
      <c r="W16" s="12"/>
      <c r="X16" s="12" t="s">
        <v>53</v>
      </c>
      <c r="Y16" s="12"/>
      <c r="Z16" s="12"/>
      <c r="AA16" s="12" t="s">
        <v>54</v>
      </c>
      <c r="AB16" s="12"/>
      <c r="AC16" s="12"/>
      <c r="AD16" s="12" t="s">
        <v>53</v>
      </c>
      <c r="AE16" s="12"/>
      <c r="AF16" s="12" t="s">
        <v>54</v>
      </c>
      <c r="AG16" s="26">
        <f>COUNTIF(B16:AF16,$B$47)*12+COUNTIF(B16:AF16,$B$48)*12</f>
        <v>120</v>
      </c>
      <c r="AI16" s="60">
        <f t="shared" si="2"/>
        <v>5</v>
      </c>
      <c r="AJ16" s="32">
        <f t="shared" si="3"/>
        <v>5</v>
      </c>
    </row>
    <row r="17" spans="1:43" x14ac:dyDescent="0.35">
      <c r="A17" s="20" t="s">
        <v>37</v>
      </c>
      <c r="B17" s="12" t="s">
        <v>55</v>
      </c>
      <c r="C17" s="12" t="s">
        <v>55</v>
      </c>
      <c r="D17" s="12" t="s">
        <v>55</v>
      </c>
      <c r="E17" s="12" t="s">
        <v>55</v>
      </c>
      <c r="F17" s="12" t="s">
        <v>55</v>
      </c>
      <c r="G17" s="12" t="s">
        <v>55</v>
      </c>
      <c r="H17" s="12" t="s">
        <v>53</v>
      </c>
      <c r="I17" s="12"/>
      <c r="J17" s="12" t="s">
        <v>54</v>
      </c>
      <c r="K17" s="12"/>
      <c r="L17" s="12"/>
      <c r="M17" s="12" t="s">
        <v>53</v>
      </c>
      <c r="N17" s="12"/>
      <c r="O17" s="12"/>
      <c r="P17" s="12" t="s">
        <v>54</v>
      </c>
      <c r="Q17" s="12"/>
      <c r="R17" s="12"/>
      <c r="S17" s="12"/>
      <c r="T17" s="12"/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53</v>
      </c>
      <c r="Z17" s="12"/>
      <c r="AA17" s="12"/>
      <c r="AB17" s="12" t="s">
        <v>54</v>
      </c>
      <c r="AC17" s="12"/>
      <c r="AD17" s="12"/>
      <c r="AE17" s="12" t="s">
        <v>53</v>
      </c>
      <c r="AF17" s="12"/>
      <c r="AG17" s="26">
        <f>COUNTIF(B17:AF17,$B$47)*12+COUNTIF(B17:AF17,$B$48)*12</f>
        <v>84</v>
      </c>
      <c r="AI17" s="60">
        <f t="shared" si="2"/>
        <v>3</v>
      </c>
      <c r="AJ17" s="32">
        <f t="shared" si="3"/>
        <v>4</v>
      </c>
    </row>
    <row r="18" spans="1:43" x14ac:dyDescent="0.35">
      <c r="A18" s="20" t="s">
        <v>22</v>
      </c>
      <c r="B18" s="12" t="s">
        <v>54</v>
      </c>
      <c r="C18" s="12"/>
      <c r="D18" s="12"/>
      <c r="E18" s="12" t="s">
        <v>53</v>
      </c>
      <c r="F18" s="12"/>
      <c r="G18" s="12" t="s">
        <v>54</v>
      </c>
      <c r="H18" s="12"/>
      <c r="I18" s="12"/>
      <c r="J18" s="12" t="s">
        <v>53</v>
      </c>
      <c r="K18" s="12"/>
      <c r="L18" s="12"/>
      <c r="M18" s="12" t="s">
        <v>54</v>
      </c>
      <c r="N18" s="12"/>
      <c r="O18" s="12" t="s">
        <v>53</v>
      </c>
      <c r="P18" s="12"/>
      <c r="Q18" s="12"/>
      <c r="R18" s="12" t="s">
        <v>54</v>
      </c>
      <c r="S18" s="12"/>
      <c r="T18" s="12" t="s">
        <v>53</v>
      </c>
      <c r="U18" s="12"/>
      <c r="V18" s="12"/>
      <c r="W18" s="12" t="s">
        <v>54</v>
      </c>
      <c r="X18" s="12"/>
      <c r="Y18" s="12" t="s">
        <v>119</v>
      </c>
      <c r="Z18" s="12" t="s">
        <v>119</v>
      </c>
      <c r="AA18" s="12" t="s">
        <v>119</v>
      </c>
      <c r="AB18" s="12" t="s">
        <v>53</v>
      </c>
      <c r="AC18" s="12"/>
      <c r="AD18" s="12" t="s">
        <v>88</v>
      </c>
      <c r="AE18" s="12" t="s">
        <v>88</v>
      </c>
      <c r="AF18" s="12" t="s">
        <v>88</v>
      </c>
      <c r="AG18" s="26">
        <f>COUNTIF(B18:AF18,$B$47)*12+COUNTIF(B18:AF18,$B$48)*12</f>
        <v>120</v>
      </c>
      <c r="AH18" t="s">
        <v>120</v>
      </c>
      <c r="AI18" s="60">
        <f t="shared" si="2"/>
        <v>5</v>
      </c>
      <c r="AJ18" s="32">
        <f t="shared" si="3"/>
        <v>5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  <c r="AI19" s="60">
        <f t="shared" si="2"/>
        <v>0</v>
      </c>
      <c r="AJ19" s="32">
        <f t="shared" si="3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  <c r="AI20" s="60">
        <f t="shared" si="2"/>
        <v>0</v>
      </c>
      <c r="AJ20" s="32">
        <f t="shared" si="3"/>
        <v>0</v>
      </c>
    </row>
    <row r="21" spans="1:43" x14ac:dyDescent="0.35">
      <c r="A21" s="20" t="s">
        <v>16</v>
      </c>
      <c r="B21" s="12"/>
      <c r="C21" s="12" t="s">
        <v>53</v>
      </c>
      <c r="D21" s="12"/>
      <c r="E21" s="12" t="s">
        <v>54</v>
      </c>
      <c r="F21" s="12"/>
      <c r="G21" s="12" t="s">
        <v>53</v>
      </c>
      <c r="H21" s="12"/>
      <c r="I21" s="12" t="s">
        <v>54</v>
      </c>
      <c r="J21" s="12"/>
      <c r="K21" s="12" t="s">
        <v>54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6">
        <f>COUNTIF(B21:AF21,$B$47)*12+COUNTIF(B21:AF21,$B$48)*12+COUNTIF(B21:AF21,$B$50)*6</f>
        <v>60</v>
      </c>
      <c r="AI21" s="60">
        <f t="shared" si="2"/>
        <v>3</v>
      </c>
      <c r="AJ21" s="32">
        <f t="shared" si="3"/>
        <v>2</v>
      </c>
    </row>
    <row r="23" spans="1:43" ht="14.5" hidden="1" customHeight="1" x14ac:dyDescent="0.35">
      <c r="A23" s="101" t="str">
        <f>$B$7</f>
        <v>Marzo</v>
      </c>
      <c r="B23" s="103" t="s">
        <v>57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</row>
    <row r="24" spans="1:43" ht="14.5" hidden="1" customHeight="1" x14ac:dyDescent="0.35">
      <c r="A24" s="101"/>
      <c r="B24" s="21" t="str">
        <f t="shared" ref="B24:AF24" si="4">TEXT(B25,"ddd")</f>
        <v>mi.</v>
      </c>
      <c r="C24" s="21" t="str">
        <f t="shared" si="4"/>
        <v>ju.</v>
      </c>
      <c r="D24" s="21" t="str">
        <f t="shared" si="4"/>
        <v>vi.</v>
      </c>
      <c r="E24" s="21" t="str">
        <f t="shared" si="4"/>
        <v>sá.</v>
      </c>
      <c r="F24" s="21" t="str">
        <f t="shared" si="4"/>
        <v>do.</v>
      </c>
      <c r="G24" s="21" t="str">
        <f t="shared" si="4"/>
        <v>lu.</v>
      </c>
      <c r="H24" s="21" t="str">
        <f t="shared" si="4"/>
        <v>ma.</v>
      </c>
      <c r="I24" s="21" t="str">
        <f t="shared" si="4"/>
        <v>mi.</v>
      </c>
      <c r="J24" s="21" t="str">
        <f t="shared" si="4"/>
        <v>ju.</v>
      </c>
      <c r="K24" s="21" t="str">
        <f t="shared" si="4"/>
        <v>vi.</v>
      </c>
      <c r="L24" s="21" t="str">
        <f t="shared" si="4"/>
        <v>sá.</v>
      </c>
      <c r="M24" s="21" t="str">
        <f t="shared" si="4"/>
        <v>do.</v>
      </c>
      <c r="N24" s="21" t="str">
        <f t="shared" si="4"/>
        <v>lu.</v>
      </c>
      <c r="O24" s="21" t="str">
        <f t="shared" si="4"/>
        <v>ma.</v>
      </c>
      <c r="P24" s="21" t="str">
        <f t="shared" si="4"/>
        <v>mi.</v>
      </c>
      <c r="Q24" s="21" t="str">
        <f t="shared" si="4"/>
        <v>ju.</v>
      </c>
      <c r="R24" s="21" t="str">
        <f t="shared" si="4"/>
        <v>vi.</v>
      </c>
      <c r="S24" s="21" t="str">
        <f t="shared" si="4"/>
        <v>sá.</v>
      </c>
      <c r="T24" s="21" t="str">
        <f t="shared" si="4"/>
        <v>do.</v>
      </c>
      <c r="U24" s="21" t="str">
        <f t="shared" si="4"/>
        <v>lu.</v>
      </c>
      <c r="V24" s="21" t="str">
        <f t="shared" si="4"/>
        <v>ma.</v>
      </c>
      <c r="W24" s="21" t="str">
        <f t="shared" si="4"/>
        <v>mi.</v>
      </c>
      <c r="X24" s="21" t="str">
        <f t="shared" si="4"/>
        <v>ju.</v>
      </c>
      <c r="Y24" s="21" t="str">
        <f t="shared" si="4"/>
        <v>vi.</v>
      </c>
      <c r="Z24" s="21" t="str">
        <f t="shared" si="4"/>
        <v>sá.</v>
      </c>
      <c r="AA24" s="21" t="str">
        <f t="shared" si="4"/>
        <v>do.</v>
      </c>
      <c r="AB24" s="21" t="str">
        <f t="shared" si="4"/>
        <v>lu.</v>
      </c>
      <c r="AC24" s="21" t="str">
        <f t="shared" si="4"/>
        <v>ma.</v>
      </c>
      <c r="AD24" s="21" t="str">
        <f t="shared" si="4"/>
        <v>mi.</v>
      </c>
      <c r="AE24" s="21" t="str">
        <f t="shared" si="4"/>
        <v>ju.</v>
      </c>
      <c r="AF24" s="21" t="str">
        <f t="shared" si="4"/>
        <v>vi.</v>
      </c>
      <c r="AG24" s="106" t="s">
        <v>51</v>
      </c>
      <c r="AN24" s="96" t="s">
        <v>58</v>
      </c>
      <c r="AO24" s="96"/>
      <c r="AP24" s="96"/>
      <c r="AQ24" s="96"/>
    </row>
    <row r="25" spans="1:43" ht="14.5" hidden="1" customHeight="1" x14ac:dyDescent="0.35">
      <c r="A25" s="19">
        <f>$H$7</f>
        <v>2023</v>
      </c>
      <c r="B25" s="22">
        <f>$C$8</f>
        <v>44986</v>
      </c>
      <c r="C25" s="22">
        <f t="shared" ref="C25:AF25" si="5">IF(B25&lt;$H$8,B25+1,"")</f>
        <v>44987</v>
      </c>
      <c r="D25" s="22">
        <f t="shared" si="5"/>
        <v>44988</v>
      </c>
      <c r="E25" s="22">
        <f t="shared" si="5"/>
        <v>44989</v>
      </c>
      <c r="F25" s="22">
        <f t="shared" si="5"/>
        <v>44990</v>
      </c>
      <c r="G25" s="22">
        <f t="shared" si="5"/>
        <v>44991</v>
      </c>
      <c r="H25" s="22">
        <f t="shared" si="5"/>
        <v>44992</v>
      </c>
      <c r="I25" s="22">
        <f t="shared" si="5"/>
        <v>44993</v>
      </c>
      <c r="J25" s="22">
        <f t="shared" si="5"/>
        <v>44994</v>
      </c>
      <c r="K25" s="22">
        <f t="shared" si="5"/>
        <v>44995</v>
      </c>
      <c r="L25" s="22">
        <f t="shared" si="5"/>
        <v>44996</v>
      </c>
      <c r="M25" s="22">
        <f t="shared" si="5"/>
        <v>44997</v>
      </c>
      <c r="N25" s="22">
        <f t="shared" si="5"/>
        <v>44998</v>
      </c>
      <c r="O25" s="22">
        <f t="shared" si="5"/>
        <v>44999</v>
      </c>
      <c r="P25" s="22">
        <f t="shared" si="5"/>
        <v>45000</v>
      </c>
      <c r="Q25" s="22">
        <f t="shared" si="5"/>
        <v>45001</v>
      </c>
      <c r="R25" s="22">
        <f t="shared" si="5"/>
        <v>45002</v>
      </c>
      <c r="S25" s="22">
        <f t="shared" si="5"/>
        <v>45003</v>
      </c>
      <c r="T25" s="22">
        <f t="shared" si="5"/>
        <v>45004</v>
      </c>
      <c r="U25" s="22">
        <f t="shared" si="5"/>
        <v>45005</v>
      </c>
      <c r="V25" s="22">
        <f t="shared" si="5"/>
        <v>45006</v>
      </c>
      <c r="W25" s="22">
        <f t="shared" si="5"/>
        <v>45007</v>
      </c>
      <c r="X25" s="22">
        <f t="shared" si="5"/>
        <v>45008</v>
      </c>
      <c r="Y25" s="22">
        <f t="shared" si="5"/>
        <v>45009</v>
      </c>
      <c r="Z25" s="22">
        <f t="shared" si="5"/>
        <v>45010</v>
      </c>
      <c r="AA25" s="22">
        <f t="shared" si="5"/>
        <v>45011</v>
      </c>
      <c r="AB25" s="22">
        <f t="shared" si="5"/>
        <v>45012</v>
      </c>
      <c r="AC25" s="22">
        <f t="shared" si="5"/>
        <v>45013</v>
      </c>
      <c r="AD25" s="22">
        <f t="shared" si="5"/>
        <v>45014</v>
      </c>
      <c r="AE25" s="22">
        <f t="shared" si="5"/>
        <v>45015</v>
      </c>
      <c r="AF25" s="22">
        <f t="shared" si="5"/>
        <v>45016</v>
      </c>
      <c r="AG25" s="106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6">COUNTIF(B26:AF26,$B$47)*12+COUNTIF(B26:AF26,$B$48)*12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6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6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6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6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6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6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COUNTIF(B33:AF33,$B$47)*12+COUNTIF(B33:AF33,$B$48)*12+COUNTIF(B33:AF33,$B$50)*6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Marzo</v>
      </c>
      <c r="B35" s="103" t="s">
        <v>79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</row>
    <row r="36" spans="1:43" ht="15" customHeight="1" x14ac:dyDescent="0.35">
      <c r="A36" s="101"/>
      <c r="B36" s="21" t="str">
        <f t="shared" ref="B36:AF36" si="7">TEXT(B37,"ddd")</f>
        <v>mi.</v>
      </c>
      <c r="C36" s="21" t="str">
        <f t="shared" si="7"/>
        <v>ju.</v>
      </c>
      <c r="D36" s="21" t="str">
        <f t="shared" si="7"/>
        <v>vi.</v>
      </c>
      <c r="E36" s="21" t="str">
        <f t="shared" si="7"/>
        <v>sá.</v>
      </c>
      <c r="F36" s="21" t="str">
        <f t="shared" si="7"/>
        <v>do.</v>
      </c>
      <c r="G36" s="21" t="str">
        <f t="shared" si="7"/>
        <v>lu.</v>
      </c>
      <c r="H36" s="21" t="str">
        <f t="shared" si="7"/>
        <v>ma.</v>
      </c>
      <c r="I36" s="21" t="str">
        <f t="shared" si="7"/>
        <v>mi.</v>
      </c>
      <c r="J36" s="21" t="str">
        <f t="shared" si="7"/>
        <v>ju.</v>
      </c>
      <c r="K36" s="21" t="str">
        <f t="shared" si="7"/>
        <v>vi.</v>
      </c>
      <c r="L36" s="21" t="str">
        <f t="shared" si="7"/>
        <v>sá.</v>
      </c>
      <c r="M36" s="21" t="str">
        <f t="shared" si="7"/>
        <v>do.</v>
      </c>
      <c r="N36" s="21" t="str">
        <f t="shared" si="7"/>
        <v>lu.</v>
      </c>
      <c r="O36" s="21" t="str">
        <f t="shared" si="7"/>
        <v>ma.</v>
      </c>
      <c r="P36" s="21" t="str">
        <f t="shared" si="7"/>
        <v>mi.</v>
      </c>
      <c r="Q36" s="21" t="str">
        <f t="shared" si="7"/>
        <v>ju.</v>
      </c>
      <c r="R36" s="21" t="str">
        <f t="shared" si="7"/>
        <v>vi.</v>
      </c>
      <c r="S36" s="21" t="str">
        <f t="shared" si="7"/>
        <v>sá.</v>
      </c>
      <c r="T36" s="21" t="str">
        <f t="shared" si="7"/>
        <v>do.</v>
      </c>
      <c r="U36" s="21" t="str">
        <f t="shared" si="7"/>
        <v>lu.</v>
      </c>
      <c r="V36" s="21" t="str">
        <f t="shared" si="7"/>
        <v>ma.</v>
      </c>
      <c r="W36" s="21" t="str">
        <f t="shared" si="7"/>
        <v>mi.</v>
      </c>
      <c r="X36" s="21" t="str">
        <f t="shared" si="7"/>
        <v>ju.</v>
      </c>
      <c r="Y36" s="21" t="str">
        <f t="shared" si="7"/>
        <v>vi.</v>
      </c>
      <c r="Z36" s="21" t="str">
        <f t="shared" si="7"/>
        <v>sá.</v>
      </c>
      <c r="AA36" s="21" t="str">
        <f t="shared" si="7"/>
        <v>do.</v>
      </c>
      <c r="AB36" s="21" t="str">
        <f t="shared" si="7"/>
        <v>lu.</v>
      </c>
      <c r="AC36" s="21" t="str">
        <f t="shared" si="7"/>
        <v>ma.</v>
      </c>
      <c r="AD36" s="21" t="str">
        <f t="shared" si="7"/>
        <v>mi.</v>
      </c>
      <c r="AE36" s="21" t="str">
        <f t="shared" si="7"/>
        <v>ju.</v>
      </c>
      <c r="AF36" s="21" t="str">
        <f t="shared" si="7"/>
        <v>vi.</v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44986</v>
      </c>
      <c r="C37" s="22">
        <f t="shared" ref="C37:AF37" si="8">IF(B37&lt;$H$8,B37+1,"")</f>
        <v>44987</v>
      </c>
      <c r="D37" s="22">
        <f t="shared" si="8"/>
        <v>44988</v>
      </c>
      <c r="E37" s="22">
        <f t="shared" si="8"/>
        <v>44989</v>
      </c>
      <c r="F37" s="22">
        <f t="shared" si="8"/>
        <v>44990</v>
      </c>
      <c r="G37" s="22">
        <f t="shared" si="8"/>
        <v>44991</v>
      </c>
      <c r="H37" s="22">
        <f t="shared" si="8"/>
        <v>44992</v>
      </c>
      <c r="I37" s="22">
        <f t="shared" si="8"/>
        <v>44993</v>
      </c>
      <c r="J37" s="22">
        <f t="shared" si="8"/>
        <v>44994</v>
      </c>
      <c r="K37" s="22">
        <f t="shared" si="8"/>
        <v>44995</v>
      </c>
      <c r="L37" s="22">
        <f t="shared" si="8"/>
        <v>44996</v>
      </c>
      <c r="M37" s="22">
        <f t="shared" si="8"/>
        <v>44997</v>
      </c>
      <c r="N37" s="22">
        <f t="shared" si="8"/>
        <v>44998</v>
      </c>
      <c r="O37" s="22">
        <f t="shared" si="8"/>
        <v>44999</v>
      </c>
      <c r="P37" s="22">
        <f t="shared" si="8"/>
        <v>45000</v>
      </c>
      <c r="Q37" s="22">
        <f t="shared" si="8"/>
        <v>45001</v>
      </c>
      <c r="R37" s="22">
        <f t="shared" si="8"/>
        <v>45002</v>
      </c>
      <c r="S37" s="22">
        <f t="shared" si="8"/>
        <v>45003</v>
      </c>
      <c r="T37" s="22">
        <f t="shared" si="8"/>
        <v>45004</v>
      </c>
      <c r="U37" s="22">
        <f t="shared" si="8"/>
        <v>45005</v>
      </c>
      <c r="V37" s="22">
        <f t="shared" si="8"/>
        <v>45006</v>
      </c>
      <c r="W37" s="22">
        <f t="shared" si="8"/>
        <v>45007</v>
      </c>
      <c r="X37" s="22">
        <f t="shared" si="8"/>
        <v>45008</v>
      </c>
      <c r="Y37" s="22">
        <f t="shared" si="8"/>
        <v>45009</v>
      </c>
      <c r="Z37" s="22">
        <f t="shared" si="8"/>
        <v>45010</v>
      </c>
      <c r="AA37" s="22">
        <f t="shared" si="8"/>
        <v>45011</v>
      </c>
      <c r="AB37" s="22">
        <f t="shared" si="8"/>
        <v>45012</v>
      </c>
      <c r="AC37" s="22">
        <f t="shared" si="8"/>
        <v>45013</v>
      </c>
      <c r="AD37" s="22">
        <f t="shared" si="8"/>
        <v>45014</v>
      </c>
      <c r="AE37" s="22">
        <f t="shared" si="8"/>
        <v>45015</v>
      </c>
      <c r="AF37" s="22">
        <f t="shared" si="8"/>
        <v>45016</v>
      </c>
      <c r="AG37" s="106"/>
      <c r="AI37" s="62" t="s">
        <v>54</v>
      </c>
      <c r="AJ37" s="61" t="s">
        <v>53</v>
      </c>
    </row>
    <row r="38" spans="1:43" x14ac:dyDescent="0.35">
      <c r="A38" s="20" t="s">
        <v>24</v>
      </c>
      <c r="B38" s="12"/>
      <c r="C38" s="12"/>
      <c r="D38" s="12" t="s">
        <v>53</v>
      </c>
      <c r="E38" s="12"/>
      <c r="F38" s="12"/>
      <c r="G38" s="12" t="s">
        <v>54</v>
      </c>
      <c r="H38" s="12"/>
      <c r="I38" s="12"/>
      <c r="J38" s="12" t="s">
        <v>54</v>
      </c>
      <c r="K38" s="12"/>
      <c r="L38" s="12" t="s">
        <v>53</v>
      </c>
      <c r="M38" s="12"/>
      <c r="N38" s="12"/>
      <c r="O38" s="12" t="s">
        <v>54</v>
      </c>
      <c r="P38" s="12"/>
      <c r="Q38" s="12"/>
      <c r="R38" s="12" t="s">
        <v>53</v>
      </c>
      <c r="S38" s="12"/>
      <c r="T38" s="12"/>
      <c r="U38" s="12" t="s">
        <v>53</v>
      </c>
      <c r="V38" s="12"/>
      <c r="W38" s="12"/>
      <c r="X38" s="12" t="s">
        <v>54</v>
      </c>
      <c r="Y38" s="12"/>
      <c r="Z38" s="12"/>
      <c r="AA38" s="12" t="s">
        <v>53</v>
      </c>
      <c r="AB38" s="12"/>
      <c r="AC38" s="12"/>
      <c r="AD38" s="12" t="s">
        <v>54</v>
      </c>
      <c r="AE38" s="12"/>
      <c r="AF38" s="12"/>
      <c r="AG38" s="26">
        <f t="shared" ref="AG38:AG43" si="9">COUNTIF(B38:AF38,$B$47)*12+COUNTIF(B38:AF38,$B$48)*12</f>
        <v>120</v>
      </c>
      <c r="AI38" s="60">
        <f>COUNTIF(B38:AF38,"TM")</f>
        <v>5</v>
      </c>
      <c r="AJ38" s="32">
        <f>COUNTIF(B38:AF38,"TT")</f>
        <v>5</v>
      </c>
    </row>
    <row r="39" spans="1:43" x14ac:dyDescent="0.35">
      <c r="A39" s="20" t="s">
        <v>25</v>
      </c>
      <c r="B39" s="12"/>
      <c r="C39" s="12" t="s">
        <v>53</v>
      </c>
      <c r="D39" s="12"/>
      <c r="E39" s="12"/>
      <c r="F39" s="12" t="s">
        <v>54</v>
      </c>
      <c r="G39" s="12"/>
      <c r="H39" s="12" t="s">
        <v>53</v>
      </c>
      <c r="I39" s="12"/>
      <c r="J39" s="12"/>
      <c r="K39" s="12" t="s">
        <v>54</v>
      </c>
      <c r="L39" s="12"/>
      <c r="M39" s="12" t="s">
        <v>54</v>
      </c>
      <c r="N39" s="12"/>
      <c r="O39" s="12"/>
      <c r="P39" s="12" t="s">
        <v>53</v>
      </c>
      <c r="Q39" s="12"/>
      <c r="R39" s="12"/>
      <c r="S39" s="12" t="s">
        <v>54</v>
      </c>
      <c r="T39" s="12"/>
      <c r="U39" s="12"/>
      <c r="V39" s="12" t="s">
        <v>53</v>
      </c>
      <c r="W39" s="12"/>
      <c r="X39" s="12"/>
      <c r="Y39" s="12" t="s">
        <v>54</v>
      </c>
      <c r="Z39" s="12"/>
      <c r="AA39" s="12"/>
      <c r="AB39" s="12" t="s">
        <v>53</v>
      </c>
      <c r="AC39" s="12"/>
      <c r="AD39" s="12"/>
      <c r="AE39" s="12" t="s">
        <v>54</v>
      </c>
      <c r="AF39" s="12"/>
      <c r="AG39" s="26">
        <f t="shared" si="9"/>
        <v>132</v>
      </c>
      <c r="AI39" s="60">
        <f t="shared" ref="AI39:AI43" si="10">COUNTIF(B39:AF39,"TM")</f>
        <v>6</v>
      </c>
      <c r="AJ39" s="32">
        <f t="shared" ref="AJ39:AJ43" si="11">COUNTIF(B39:AF39,"TT")</f>
        <v>5</v>
      </c>
    </row>
    <row r="40" spans="1:43" x14ac:dyDescent="0.35">
      <c r="A40" s="20" t="s">
        <v>26</v>
      </c>
      <c r="B40" s="12" t="s">
        <v>53</v>
      </c>
      <c r="C40" s="12"/>
      <c r="D40" s="12"/>
      <c r="E40" s="12" t="s">
        <v>54</v>
      </c>
      <c r="F40" s="12"/>
      <c r="G40" s="12" t="s">
        <v>55</v>
      </c>
      <c r="H40" s="12" t="s">
        <v>55</v>
      </c>
      <c r="I40" s="12" t="s">
        <v>55</v>
      </c>
      <c r="J40" s="12" t="s">
        <v>55</v>
      </c>
      <c r="K40" s="12" t="s">
        <v>55</v>
      </c>
      <c r="L40" s="12" t="s">
        <v>55</v>
      </c>
      <c r="M40" s="12" t="s">
        <v>55</v>
      </c>
      <c r="N40" s="12" t="s">
        <v>53</v>
      </c>
      <c r="O40" s="12"/>
      <c r="P40" s="12"/>
      <c r="Q40" s="12" t="s">
        <v>54</v>
      </c>
      <c r="R40" s="12"/>
      <c r="S40" s="12"/>
      <c r="T40" s="12" t="s">
        <v>53</v>
      </c>
      <c r="U40" s="12"/>
      <c r="V40" s="12"/>
      <c r="W40" s="12" t="s">
        <v>54</v>
      </c>
      <c r="X40" s="12"/>
      <c r="Y40" s="12"/>
      <c r="Z40" s="12" t="s">
        <v>53</v>
      </c>
      <c r="AA40" s="12"/>
      <c r="AB40" s="12"/>
      <c r="AC40" s="12" t="s">
        <v>54</v>
      </c>
      <c r="AD40" s="12"/>
      <c r="AE40" s="12"/>
      <c r="AF40" s="12" t="s">
        <v>53</v>
      </c>
      <c r="AG40" s="26">
        <f t="shared" si="9"/>
        <v>108</v>
      </c>
      <c r="AI40" s="60">
        <f t="shared" si="10"/>
        <v>4</v>
      </c>
      <c r="AJ40" s="32">
        <f t="shared" si="11"/>
        <v>5</v>
      </c>
    </row>
    <row r="41" spans="1:43" x14ac:dyDescent="0.35">
      <c r="A41" s="20" t="s">
        <v>27</v>
      </c>
      <c r="B41" s="12" t="s">
        <v>54</v>
      </c>
      <c r="C41" s="12"/>
      <c r="D41" s="12"/>
      <c r="E41" s="12" t="s">
        <v>53</v>
      </c>
      <c r="F41" s="12"/>
      <c r="G41" s="12"/>
      <c r="H41" s="12" t="s">
        <v>54</v>
      </c>
      <c r="I41" s="12"/>
      <c r="J41" s="12" t="s">
        <v>53</v>
      </c>
      <c r="K41" s="12"/>
      <c r="L41" s="12"/>
      <c r="M41" s="12" t="s">
        <v>53</v>
      </c>
      <c r="N41" s="12"/>
      <c r="O41" s="12"/>
      <c r="P41" s="12" t="s">
        <v>54</v>
      </c>
      <c r="Q41" s="12"/>
      <c r="R41" s="12"/>
      <c r="S41" s="12" t="s">
        <v>53</v>
      </c>
      <c r="T41" s="12"/>
      <c r="U41" s="12"/>
      <c r="V41" s="12" t="s">
        <v>54</v>
      </c>
      <c r="W41" s="12"/>
      <c r="X41" s="12"/>
      <c r="Y41" s="12" t="s">
        <v>53</v>
      </c>
      <c r="Z41" s="12"/>
      <c r="AA41" s="12"/>
      <c r="AB41" s="12" t="s">
        <v>54</v>
      </c>
      <c r="AC41" s="12"/>
      <c r="AD41" s="12"/>
      <c r="AE41" s="12" t="s">
        <v>53</v>
      </c>
      <c r="AF41" s="12"/>
      <c r="AG41" s="26">
        <f t="shared" si="9"/>
        <v>132</v>
      </c>
      <c r="AI41" s="60">
        <f t="shared" si="10"/>
        <v>5</v>
      </c>
      <c r="AJ41" s="32">
        <f t="shared" si="11"/>
        <v>6</v>
      </c>
    </row>
    <row r="42" spans="1:43" x14ac:dyDescent="0.35">
      <c r="A42" s="20" t="s">
        <v>74</v>
      </c>
      <c r="B42" s="12"/>
      <c r="C42" s="12"/>
      <c r="D42" s="12" t="s">
        <v>54</v>
      </c>
      <c r="E42" s="12"/>
      <c r="F42" s="12"/>
      <c r="G42" s="12" t="s">
        <v>53</v>
      </c>
      <c r="H42" s="12"/>
      <c r="I42" s="12" t="s">
        <v>53</v>
      </c>
      <c r="J42" s="12"/>
      <c r="K42" s="12"/>
      <c r="L42" s="12" t="s">
        <v>54</v>
      </c>
      <c r="M42" s="12"/>
      <c r="N42" s="12"/>
      <c r="O42" s="12" t="s">
        <v>53</v>
      </c>
      <c r="P42" s="12"/>
      <c r="Q42" s="12"/>
      <c r="R42" s="12" t="s">
        <v>54</v>
      </c>
      <c r="S42" s="12"/>
      <c r="T42" s="12"/>
      <c r="U42" s="12" t="s">
        <v>54</v>
      </c>
      <c r="V42" s="12"/>
      <c r="W42" s="12"/>
      <c r="X42" s="12" t="s">
        <v>53</v>
      </c>
      <c r="Y42" s="12"/>
      <c r="Z42" s="12"/>
      <c r="AA42" s="12" t="s">
        <v>54</v>
      </c>
      <c r="AB42" s="12"/>
      <c r="AC42" s="12"/>
      <c r="AD42" s="12" t="s">
        <v>53</v>
      </c>
      <c r="AE42" s="12"/>
      <c r="AF42" s="12"/>
      <c r="AG42" s="26">
        <f t="shared" si="9"/>
        <v>120</v>
      </c>
      <c r="AI42" s="60">
        <f t="shared" si="10"/>
        <v>5</v>
      </c>
      <c r="AJ42" s="32">
        <f t="shared" si="11"/>
        <v>5</v>
      </c>
    </row>
    <row r="43" spans="1:43" x14ac:dyDescent="0.35">
      <c r="A43" s="20" t="s">
        <v>17</v>
      </c>
      <c r="B43" s="12"/>
      <c r="C43" s="12" t="s">
        <v>54</v>
      </c>
      <c r="D43" s="12"/>
      <c r="E43" s="12"/>
      <c r="F43" s="12" t="s">
        <v>53</v>
      </c>
      <c r="G43" s="12"/>
      <c r="H43" s="12"/>
      <c r="I43" s="12" t="s">
        <v>54</v>
      </c>
      <c r="J43" s="12"/>
      <c r="K43" s="12" t="s">
        <v>53</v>
      </c>
      <c r="L43" s="12"/>
      <c r="M43" s="12"/>
      <c r="N43" s="12" t="s">
        <v>54</v>
      </c>
      <c r="O43" s="12"/>
      <c r="P43" s="12"/>
      <c r="Q43" s="12" t="s">
        <v>53</v>
      </c>
      <c r="R43" s="12"/>
      <c r="S43" s="12"/>
      <c r="T43" s="12" t="s">
        <v>54</v>
      </c>
      <c r="U43" s="12"/>
      <c r="V43" s="12"/>
      <c r="W43" s="12" t="s">
        <v>53</v>
      </c>
      <c r="X43" s="12"/>
      <c r="Y43" s="12"/>
      <c r="Z43" s="12" t="s">
        <v>54</v>
      </c>
      <c r="AA43" s="12"/>
      <c r="AB43" s="12"/>
      <c r="AC43" s="12" t="s">
        <v>53</v>
      </c>
      <c r="AD43" s="12"/>
      <c r="AE43" s="12"/>
      <c r="AF43" s="12" t="s">
        <v>54</v>
      </c>
      <c r="AG43" s="26">
        <f t="shared" si="9"/>
        <v>132</v>
      </c>
      <c r="AI43" s="60">
        <f t="shared" si="10"/>
        <v>6</v>
      </c>
      <c r="AJ43" s="32">
        <f t="shared" si="11"/>
        <v>5</v>
      </c>
    </row>
    <row r="44" spans="1:43" x14ac:dyDescent="0.35">
      <c r="A44" s="2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/>
      <c r="AI44" s="60"/>
      <c r="AJ44" s="32"/>
    </row>
    <row r="45" spans="1:43" x14ac:dyDescent="0.35">
      <c r="A45" s="20" t="s">
        <v>30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 t="s">
        <v>71</v>
      </c>
      <c r="AE45" s="12" t="s">
        <v>71</v>
      </c>
      <c r="AF45" s="12" t="s">
        <v>71</v>
      </c>
      <c r="AG45" s="26">
        <f>COUNTIF(B45:AF45,$B$47)*12+COUNTIF(B45:AF45,$B$48)*12+COUNTIF(B45:AF45,$B$50)*6</f>
        <v>0</v>
      </c>
      <c r="AI45" s="60">
        <f>COUNTIF(B45:AF45,"TM")</f>
        <v>0</v>
      </c>
      <c r="AJ45" s="66">
        <f>COUNTIF(B45:AF45,"TT")</f>
        <v>0</v>
      </c>
    </row>
    <row r="46" spans="1:4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43" x14ac:dyDescent="0.35">
      <c r="B47" s="10" t="s">
        <v>54</v>
      </c>
      <c r="C47" s="110" t="s">
        <v>80</v>
      </c>
      <c r="D47" s="111"/>
      <c r="E47" s="111"/>
      <c r="F47" s="112"/>
      <c r="H47" s="15" t="s">
        <v>71</v>
      </c>
      <c r="I47" s="110" t="s">
        <v>81</v>
      </c>
      <c r="J47" s="111"/>
      <c r="K47" s="111"/>
      <c r="L47" s="112"/>
    </row>
    <row r="48" spans="1:43" x14ac:dyDescent="0.35">
      <c r="B48" s="11" t="s">
        <v>53</v>
      </c>
      <c r="C48" s="110" t="s">
        <v>82</v>
      </c>
      <c r="D48" s="111"/>
      <c r="E48" s="111"/>
      <c r="F48" s="112"/>
      <c r="H48" s="12" t="s">
        <v>83</v>
      </c>
      <c r="I48" s="110" t="s">
        <v>84</v>
      </c>
      <c r="J48" s="111"/>
      <c r="K48" s="111"/>
      <c r="L48" s="112"/>
    </row>
    <row r="49" spans="1:24" x14ac:dyDescent="0.35">
      <c r="B49" s="16" t="s">
        <v>55</v>
      </c>
      <c r="C49" s="110" t="s">
        <v>85</v>
      </c>
      <c r="D49" s="111"/>
      <c r="E49" s="111"/>
      <c r="F49" s="112"/>
      <c r="H49" s="18" t="s">
        <v>86</v>
      </c>
      <c r="I49" s="110" t="s">
        <v>87</v>
      </c>
      <c r="J49" s="111"/>
      <c r="K49" s="111"/>
      <c r="L49" s="112"/>
    </row>
    <row r="50" spans="1:24" x14ac:dyDescent="0.35">
      <c r="B50" s="17" t="s">
        <v>88</v>
      </c>
      <c r="C50" s="110" t="s">
        <v>89</v>
      </c>
      <c r="D50" s="111"/>
      <c r="E50" s="111"/>
      <c r="F50" s="112"/>
    </row>
    <row r="51" spans="1:24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4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4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X53" t="s">
        <v>105</v>
      </c>
    </row>
    <row r="54" spans="1:24" x14ac:dyDescent="0.3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4"/>
      <c r="P54" s="124"/>
      <c r="Q54" s="124"/>
      <c r="R54" s="124"/>
      <c r="S54" s="124"/>
      <c r="T54" s="124"/>
    </row>
    <row r="55" spans="1:24" x14ac:dyDescent="0.35">
      <c r="A55" s="126" t="s">
        <v>121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4"/>
      <c r="P55" s="124"/>
      <c r="Q55" s="124"/>
      <c r="R55" s="124"/>
      <c r="S55" s="124"/>
      <c r="T55" s="124"/>
    </row>
    <row r="56" spans="1:24" x14ac:dyDescent="0.35">
      <c r="A56" s="127" t="s">
        <v>91</v>
      </c>
      <c r="B56" s="127"/>
      <c r="C56" s="128" t="s">
        <v>92</v>
      </c>
      <c r="D56" s="129"/>
      <c r="E56" s="130"/>
      <c r="F56" s="128" t="s">
        <v>93</v>
      </c>
      <c r="G56" s="129"/>
      <c r="H56" s="129"/>
      <c r="I56" s="131" t="s">
        <v>94</v>
      </c>
      <c r="J56" s="131"/>
      <c r="K56" s="131"/>
      <c r="L56" s="131"/>
      <c r="M56" s="131"/>
      <c r="N56" s="131"/>
      <c r="O56" s="124"/>
      <c r="P56" s="124"/>
      <c r="Q56" s="124"/>
      <c r="R56" s="124"/>
      <c r="S56" s="124"/>
      <c r="T56" s="124"/>
    </row>
    <row r="57" spans="1:24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4" x14ac:dyDescent="0.35">
      <c r="A58" s="116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4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4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4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4" x14ac:dyDescent="0.35">
      <c r="A62" s="117"/>
      <c r="B62" s="117"/>
      <c r="C62" s="118"/>
      <c r="D62" s="119"/>
      <c r="E62" s="120"/>
      <c r="F62" s="118"/>
      <c r="G62" s="121"/>
      <c r="H62" s="122"/>
      <c r="I62" s="109"/>
      <c r="J62" s="109"/>
      <c r="K62" s="109"/>
      <c r="L62" s="109"/>
      <c r="M62" s="109"/>
      <c r="N62" s="109"/>
      <c r="O62" s="124"/>
      <c r="P62" s="124"/>
      <c r="Q62" s="124"/>
      <c r="R62" s="124"/>
      <c r="S62" s="124"/>
      <c r="T62" s="124"/>
    </row>
    <row r="63" spans="1:24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124"/>
      <c r="P63" s="124"/>
      <c r="Q63" s="124"/>
      <c r="R63" s="124"/>
      <c r="S63" s="124"/>
      <c r="T63" s="124"/>
    </row>
    <row r="64" spans="1:24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124"/>
      <c r="P64" s="124"/>
      <c r="Q64" s="124"/>
      <c r="R64" s="124"/>
      <c r="S64" s="124"/>
      <c r="T64" s="124"/>
    </row>
    <row r="65" spans="1:20" x14ac:dyDescent="0.35">
      <c r="A65" s="134" t="s">
        <v>122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24"/>
      <c r="P65" s="124"/>
      <c r="Q65" s="124"/>
      <c r="R65" s="124"/>
      <c r="S65" s="124"/>
      <c r="T65" s="124"/>
    </row>
    <row r="66" spans="1:20" x14ac:dyDescent="0.35">
      <c r="A66" s="127" t="s">
        <v>98</v>
      </c>
      <c r="B66" s="127"/>
      <c r="C66" s="128" t="s">
        <v>92</v>
      </c>
      <c r="D66" s="129"/>
      <c r="E66" s="130"/>
      <c r="F66" s="128" t="s">
        <v>99</v>
      </c>
      <c r="G66" s="129"/>
      <c r="H66" s="129"/>
      <c r="I66" s="131" t="s">
        <v>100</v>
      </c>
      <c r="J66" s="131"/>
      <c r="K66" s="131"/>
      <c r="L66" s="131"/>
      <c r="M66" s="131"/>
      <c r="N66" s="131"/>
      <c r="O66" s="124"/>
      <c r="P66" s="124"/>
      <c r="Q66" s="124"/>
      <c r="R66" s="124"/>
      <c r="S66" s="124"/>
      <c r="T66" s="124"/>
    </row>
    <row r="67" spans="1:20" x14ac:dyDescent="0.35">
      <c r="A67" s="153" t="s">
        <v>37</v>
      </c>
      <c r="B67" s="153"/>
      <c r="C67" s="154">
        <v>44985</v>
      </c>
      <c r="D67" s="155"/>
      <c r="E67" s="156"/>
      <c r="F67" s="154">
        <v>44992</v>
      </c>
      <c r="G67" s="157"/>
      <c r="H67" s="158"/>
      <c r="I67" s="159">
        <f t="shared" ref="I67" si="12">F67-C67</f>
        <v>7</v>
      </c>
      <c r="J67" s="160"/>
      <c r="K67" s="160"/>
      <c r="L67" s="160"/>
      <c r="M67" s="160"/>
      <c r="N67" s="160"/>
      <c r="O67" s="124"/>
      <c r="P67" s="124"/>
      <c r="Q67" s="124"/>
      <c r="R67" s="124"/>
      <c r="S67" s="124"/>
      <c r="T67" s="124"/>
    </row>
    <row r="68" spans="1:20" x14ac:dyDescent="0.35">
      <c r="A68" s="132" t="s">
        <v>18</v>
      </c>
      <c r="B68" s="117"/>
      <c r="C68" s="118">
        <v>44980</v>
      </c>
      <c r="D68" s="119"/>
      <c r="E68" s="120"/>
      <c r="F68" s="118">
        <v>45000</v>
      </c>
      <c r="G68" s="121"/>
      <c r="H68" s="122"/>
      <c r="I68" s="159">
        <f t="shared" ref="I68:I69" si="13">F68-C68</f>
        <v>20</v>
      </c>
      <c r="J68" s="160"/>
      <c r="K68" s="160"/>
      <c r="L68" s="160"/>
      <c r="M68" s="160"/>
      <c r="N68" s="160"/>
      <c r="O68" s="124"/>
      <c r="P68" s="124"/>
      <c r="Q68" s="124"/>
      <c r="R68" s="124"/>
      <c r="S68" s="124"/>
      <c r="T68" s="124"/>
    </row>
    <row r="69" spans="1:20" x14ac:dyDescent="0.35">
      <c r="A69" s="117" t="s">
        <v>26</v>
      </c>
      <c r="B69" s="117"/>
      <c r="C69" s="118">
        <v>44991</v>
      </c>
      <c r="D69" s="119"/>
      <c r="E69" s="120"/>
      <c r="F69" s="118">
        <v>44998</v>
      </c>
      <c r="G69" s="121"/>
      <c r="H69" s="122"/>
      <c r="I69" s="159">
        <f t="shared" si="13"/>
        <v>7</v>
      </c>
      <c r="J69" s="160"/>
      <c r="K69" s="160"/>
      <c r="L69" s="160"/>
      <c r="M69" s="160"/>
      <c r="N69" s="160"/>
      <c r="O69" s="124"/>
      <c r="P69" s="124"/>
      <c r="Q69" s="124"/>
      <c r="R69" s="124"/>
      <c r="S69" s="124"/>
      <c r="T69" s="124"/>
    </row>
    <row r="70" spans="1:20" x14ac:dyDescent="0.35">
      <c r="A70" s="117" t="s">
        <v>20</v>
      </c>
      <c r="B70" s="117"/>
      <c r="C70" s="118">
        <v>44990</v>
      </c>
      <c r="D70" s="119"/>
      <c r="E70" s="120"/>
      <c r="F70" s="118">
        <v>44996</v>
      </c>
      <c r="G70" s="121"/>
      <c r="H70" s="122"/>
      <c r="I70" s="159">
        <f t="shared" ref="I70" si="14">F70-C70</f>
        <v>6</v>
      </c>
      <c r="J70" s="160"/>
      <c r="K70" s="160"/>
      <c r="L70" s="160"/>
      <c r="M70" s="160"/>
      <c r="N70" s="160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32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17"/>
      <c r="B76" s="117"/>
      <c r="C76" s="118"/>
      <c r="D76" s="119"/>
      <c r="E76" s="120"/>
      <c r="F76" s="118"/>
      <c r="G76" s="121"/>
      <c r="H76" s="122"/>
      <c r="I76" s="109"/>
      <c r="J76" s="109"/>
      <c r="K76" s="109"/>
      <c r="L76" s="109"/>
      <c r="M76" s="109"/>
      <c r="N76" s="109"/>
      <c r="O76" s="124"/>
      <c r="P76" s="124"/>
      <c r="Q76" s="124"/>
      <c r="R76" s="124"/>
      <c r="S76" s="124"/>
      <c r="T76" s="124"/>
    </row>
    <row r="77" spans="1:20" x14ac:dyDescent="0.3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20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</row>
    <row r="82" spans="1:20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  <row r="83" spans="1:20" x14ac:dyDescent="0.3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</sheetData>
  <mergeCells count="103">
    <mergeCell ref="A77:N83"/>
    <mergeCell ref="A75:B75"/>
    <mergeCell ref="C75:E75"/>
    <mergeCell ref="F75:H75"/>
    <mergeCell ref="I75:N75"/>
    <mergeCell ref="A76:B76"/>
    <mergeCell ref="C76:E76"/>
    <mergeCell ref="F76:H76"/>
    <mergeCell ref="I76:N76"/>
    <mergeCell ref="A73:B73"/>
    <mergeCell ref="C73:E73"/>
    <mergeCell ref="F73:H73"/>
    <mergeCell ref="I73:N73"/>
    <mergeCell ref="A74:B74"/>
    <mergeCell ref="C74:E74"/>
    <mergeCell ref="F74:H74"/>
    <mergeCell ref="I74:N74"/>
    <mergeCell ref="A71:B71"/>
    <mergeCell ref="C71:E71"/>
    <mergeCell ref="F71:H71"/>
    <mergeCell ref="I71:N71"/>
    <mergeCell ref="A72:B72"/>
    <mergeCell ref="C72:E72"/>
    <mergeCell ref="F72:H72"/>
    <mergeCell ref="I72:N72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62:B62"/>
    <mergeCell ref="C62:E62"/>
    <mergeCell ref="F62:H62"/>
    <mergeCell ref="I62:N62"/>
    <mergeCell ref="A65:N65"/>
    <mergeCell ref="A66:B66"/>
    <mergeCell ref="C66:E66"/>
    <mergeCell ref="F66:H66"/>
    <mergeCell ref="I66:N66"/>
    <mergeCell ref="F61:H61"/>
    <mergeCell ref="I61:N61"/>
    <mergeCell ref="A58:B58"/>
    <mergeCell ref="C58:E58"/>
    <mergeCell ref="F58:H58"/>
    <mergeCell ref="I58:N58"/>
    <mergeCell ref="A59:B59"/>
    <mergeCell ref="C59:E59"/>
    <mergeCell ref="F59:H59"/>
    <mergeCell ref="I59:N59"/>
    <mergeCell ref="C50:F50"/>
    <mergeCell ref="A51:N54"/>
    <mergeCell ref="AN24:AQ24"/>
    <mergeCell ref="A35:A36"/>
    <mergeCell ref="B35:AG35"/>
    <mergeCell ref="AG36:AG37"/>
    <mergeCell ref="C47:F47"/>
    <mergeCell ref="I47:L47"/>
    <mergeCell ref="O51:T81"/>
    <mergeCell ref="A55:N55"/>
    <mergeCell ref="A56:B56"/>
    <mergeCell ref="C56:E56"/>
    <mergeCell ref="F56:H56"/>
    <mergeCell ref="I56:N56"/>
    <mergeCell ref="A57:B57"/>
    <mergeCell ref="C57:E57"/>
    <mergeCell ref="F57:H57"/>
    <mergeCell ref="I57:N57"/>
    <mergeCell ref="A60:B60"/>
    <mergeCell ref="C60:E60"/>
    <mergeCell ref="F60:H60"/>
    <mergeCell ref="I60:N60"/>
    <mergeCell ref="A61:B61"/>
    <mergeCell ref="C61:E61"/>
    <mergeCell ref="A2:AG3"/>
    <mergeCell ref="B5:E5"/>
    <mergeCell ref="B7:E7"/>
    <mergeCell ref="F7:G7"/>
    <mergeCell ref="H7:I7"/>
    <mergeCell ref="C48:F48"/>
    <mergeCell ref="I48:L48"/>
    <mergeCell ref="C49:F49"/>
    <mergeCell ref="I49:L49"/>
    <mergeCell ref="AI11:AJ11"/>
    <mergeCell ref="AI36:AJ36"/>
    <mergeCell ref="C8:F8"/>
    <mergeCell ref="H8:K8"/>
    <mergeCell ref="A10:A11"/>
    <mergeCell ref="B10:AG10"/>
    <mergeCell ref="AG11:AG12"/>
    <mergeCell ref="A23:A24"/>
    <mergeCell ref="B23:AG23"/>
    <mergeCell ref="AG24:AG25"/>
  </mergeCells>
  <conditionalFormatting sqref="B13:AA13 AD13 B14:AF21 B24:AF34 B36:AF46 B11:AF12">
    <cfRule type="expression" dxfId="214" priority="14">
      <formula>B$11="dom"</formula>
    </cfRule>
    <cfRule type="expression" dxfId="213" priority="15">
      <formula>B$11="sáb"</formula>
    </cfRule>
  </conditionalFormatting>
  <conditionalFormatting sqref="B13:AA13 AD13:AF13 B14:AF21 B26:AF34 B38:AF46">
    <cfRule type="cellIs" dxfId="212" priority="8" operator="equal">
      <formula>$H$49</formula>
    </cfRule>
    <cfRule type="cellIs" dxfId="211" priority="9" operator="equal">
      <formula>$H$48</formula>
    </cfRule>
    <cfRule type="cellIs" dxfId="210" priority="10" operator="equal">
      <formula>$H$47</formula>
    </cfRule>
    <cfRule type="cellIs" dxfId="209" priority="11" operator="equal">
      <formula>$B$49</formula>
    </cfRule>
    <cfRule type="cellIs" dxfId="208" priority="12" operator="equal">
      <formula>$B$48</formula>
    </cfRule>
    <cfRule type="cellIs" dxfId="207" priority="13" operator="equal">
      <formula>$B$47</formula>
    </cfRule>
  </conditionalFormatting>
  <conditionalFormatting sqref="B13:AA13 AD13:AG13 B14:AG33 B35:AG45">
    <cfRule type="cellIs" dxfId="206" priority="16" operator="equal">
      <formula>$B$50</formula>
    </cfRule>
  </conditionalFormatting>
  <conditionalFormatting sqref="H48">
    <cfRule type="cellIs" dxfId="205" priority="1" operator="equal">
      <formula>$H$48</formula>
    </cfRule>
    <cfRule type="cellIs" dxfId="204" priority="2" operator="equal">
      <formula>$H$47</formula>
    </cfRule>
    <cfRule type="cellIs" dxfId="203" priority="3" operator="equal">
      <formula>$B$49</formula>
    </cfRule>
    <cfRule type="cellIs" dxfId="202" priority="4" operator="equal">
      <formula>$B$48</formula>
    </cfRule>
    <cfRule type="cellIs" dxfId="201" priority="5" operator="equal">
      <formula>$B$47</formula>
    </cfRule>
    <cfRule type="expression" dxfId="200" priority="6">
      <formula>H$11="dom"</formula>
    </cfRule>
    <cfRule type="expression" dxfId="199" priority="7">
      <formula>H$11="sáb"</formula>
    </cfRule>
  </conditionalFormatting>
  <conditionalFormatting sqref="AE13:AF13">
    <cfRule type="expression" dxfId="198" priority="21">
      <formula>AB$11="dom"</formula>
    </cfRule>
    <cfRule type="expression" dxfId="197" priority="22">
      <formula>AB$11="sáb"</formula>
    </cfRule>
  </conditionalFormatting>
  <dataValidations count="2">
    <dataValidation type="list" allowBlank="1" showInputMessage="1" showErrorMessage="1" sqref="H7:I7" xr:uid="{A216F688-073F-4FBE-B4AA-A1CE069A3C52}">
      <formula1>Año</formula1>
    </dataValidation>
    <dataValidation type="list" allowBlank="1" showInputMessage="1" showErrorMessage="1" sqref="B7:E7" xr:uid="{8D6775E9-9720-4A40-A2C3-A0DAC12CC24D}">
      <formula1>meses</formula1>
    </dataValidation>
  </dataValidations>
  <pageMargins left="0.25" right="0.25" top="0.75" bottom="0.75" header="0.3" footer="0.3"/>
  <pageSetup paperSize="9" orientation="landscape" horizontalDpi="360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3F33-A444-42E6-B2A9-786A1686427C}">
  <sheetPr>
    <tabColor rgb="FFFF0000"/>
    <pageSetUpPr fitToPage="1"/>
  </sheetPr>
  <dimension ref="A2:AQ83"/>
  <sheetViews>
    <sheetView showGridLines="0" topLeftCell="A14" zoomScaleNormal="100" workbookViewId="0">
      <selection activeCell="O14" sqref="O14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118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44986</v>
      </c>
      <c r="D8" s="99"/>
      <c r="E8" s="99"/>
      <c r="F8" s="99"/>
      <c r="G8" s="9" t="s">
        <v>49</v>
      </c>
      <c r="H8" s="100">
        <f>EOMONTH(C8,0)</f>
        <v>45016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Marzo</v>
      </c>
      <c r="B10" s="103" t="s">
        <v>50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</row>
    <row r="11" spans="1:36" ht="14.5" customHeight="1" x14ac:dyDescent="0.35">
      <c r="A11" s="101"/>
      <c r="B11" s="24" t="str">
        <f t="shared" ref="B11:AF11" si="0">TEXT(B12,"ddd")</f>
        <v>mi.</v>
      </c>
      <c r="C11" s="21" t="str">
        <f t="shared" si="0"/>
        <v>ju.</v>
      </c>
      <c r="D11" s="21" t="str">
        <f t="shared" si="0"/>
        <v>vi.</v>
      </c>
      <c r="E11" s="21" t="str">
        <f t="shared" si="0"/>
        <v>sá.</v>
      </c>
      <c r="F11" s="21" t="str">
        <f t="shared" si="0"/>
        <v>do.</v>
      </c>
      <c r="G11" s="21" t="str">
        <f t="shared" si="0"/>
        <v>lu.</v>
      </c>
      <c r="H11" s="21" t="str">
        <f t="shared" si="0"/>
        <v>ma.</v>
      </c>
      <c r="I11" s="21" t="str">
        <f t="shared" si="0"/>
        <v>mi.</v>
      </c>
      <c r="J11" s="21" t="str">
        <f t="shared" si="0"/>
        <v>ju.</v>
      </c>
      <c r="K11" s="21" t="str">
        <f t="shared" si="0"/>
        <v>vi.</v>
      </c>
      <c r="L11" s="21" t="str">
        <f t="shared" si="0"/>
        <v>sá.</v>
      </c>
      <c r="M11" s="21" t="str">
        <f t="shared" si="0"/>
        <v>do.</v>
      </c>
      <c r="N11" s="21" t="str">
        <f t="shared" si="0"/>
        <v>lu.</v>
      </c>
      <c r="O11" s="21" t="str">
        <f t="shared" si="0"/>
        <v>ma.</v>
      </c>
      <c r="P11" s="21" t="str">
        <f t="shared" si="0"/>
        <v>mi.</v>
      </c>
      <c r="Q11" s="21" t="str">
        <f t="shared" si="0"/>
        <v>ju.</v>
      </c>
      <c r="R11" s="21" t="str">
        <f t="shared" si="0"/>
        <v>vi.</v>
      </c>
      <c r="S11" s="21" t="str">
        <f t="shared" si="0"/>
        <v>sá.</v>
      </c>
      <c r="T11" s="21" t="str">
        <f t="shared" si="0"/>
        <v>do.</v>
      </c>
      <c r="U11" s="21" t="str">
        <f t="shared" si="0"/>
        <v>lu.</v>
      </c>
      <c r="V11" s="21" t="str">
        <f t="shared" si="0"/>
        <v>ma.</v>
      </c>
      <c r="W11" s="21" t="str">
        <f t="shared" si="0"/>
        <v>mi.</v>
      </c>
      <c r="X11" s="21" t="str">
        <f t="shared" si="0"/>
        <v>ju.</v>
      </c>
      <c r="Y11" s="21" t="str">
        <f t="shared" si="0"/>
        <v>vi.</v>
      </c>
      <c r="Z11" s="21" t="str">
        <f t="shared" si="0"/>
        <v>sá.</v>
      </c>
      <c r="AA11" s="21" t="str">
        <f t="shared" si="0"/>
        <v>do.</v>
      </c>
      <c r="AB11" s="21" t="str">
        <f t="shared" si="0"/>
        <v>lu.</v>
      </c>
      <c r="AC11" s="21" t="str">
        <f t="shared" si="0"/>
        <v>ma.</v>
      </c>
      <c r="AD11" s="21" t="str">
        <f t="shared" si="0"/>
        <v>mi.</v>
      </c>
      <c r="AE11" s="21" t="str">
        <f t="shared" si="0"/>
        <v>ju.</v>
      </c>
      <c r="AF11" s="21" t="str">
        <f t="shared" si="0"/>
        <v>vi.</v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44986</v>
      </c>
      <c r="C12" s="22">
        <f t="shared" ref="C12:AF12" si="1">IF(B12&lt;$H$8,B12+1,"")</f>
        <v>44987</v>
      </c>
      <c r="D12" s="22">
        <f t="shared" si="1"/>
        <v>44988</v>
      </c>
      <c r="E12" s="22">
        <f t="shared" si="1"/>
        <v>44989</v>
      </c>
      <c r="F12" s="22">
        <f t="shared" si="1"/>
        <v>44990</v>
      </c>
      <c r="G12" s="22">
        <f t="shared" si="1"/>
        <v>44991</v>
      </c>
      <c r="H12" s="22">
        <f t="shared" si="1"/>
        <v>44992</v>
      </c>
      <c r="I12" s="22">
        <f t="shared" si="1"/>
        <v>44993</v>
      </c>
      <c r="J12" s="22">
        <f t="shared" si="1"/>
        <v>44994</v>
      </c>
      <c r="K12" s="22">
        <f t="shared" si="1"/>
        <v>44995</v>
      </c>
      <c r="L12" s="22">
        <f t="shared" si="1"/>
        <v>44996</v>
      </c>
      <c r="M12" s="22">
        <f t="shared" si="1"/>
        <v>44997</v>
      </c>
      <c r="N12" s="22">
        <f t="shared" si="1"/>
        <v>44998</v>
      </c>
      <c r="O12" s="22">
        <f t="shared" si="1"/>
        <v>44999</v>
      </c>
      <c r="P12" s="22">
        <f t="shared" si="1"/>
        <v>45000</v>
      </c>
      <c r="Q12" s="22">
        <f t="shared" si="1"/>
        <v>45001</v>
      </c>
      <c r="R12" s="22">
        <f t="shared" si="1"/>
        <v>45002</v>
      </c>
      <c r="S12" s="22">
        <f t="shared" si="1"/>
        <v>45003</v>
      </c>
      <c r="T12" s="22">
        <f t="shared" si="1"/>
        <v>45004</v>
      </c>
      <c r="U12" s="22">
        <f t="shared" si="1"/>
        <v>45005</v>
      </c>
      <c r="V12" s="22">
        <f t="shared" si="1"/>
        <v>45006</v>
      </c>
      <c r="W12" s="22">
        <f t="shared" si="1"/>
        <v>45007</v>
      </c>
      <c r="X12" s="22">
        <f t="shared" si="1"/>
        <v>45008</v>
      </c>
      <c r="Y12" s="22">
        <f t="shared" si="1"/>
        <v>45009</v>
      </c>
      <c r="Z12" s="22">
        <f t="shared" si="1"/>
        <v>45010</v>
      </c>
      <c r="AA12" s="22">
        <f t="shared" si="1"/>
        <v>45011</v>
      </c>
      <c r="AB12" s="22">
        <f t="shared" si="1"/>
        <v>45012</v>
      </c>
      <c r="AC12" s="69">
        <f t="shared" si="1"/>
        <v>45013</v>
      </c>
      <c r="AD12" s="22">
        <f t="shared" si="1"/>
        <v>45014</v>
      </c>
      <c r="AE12" s="22">
        <f t="shared" si="1"/>
        <v>45015</v>
      </c>
      <c r="AF12" s="22">
        <f t="shared" si="1"/>
        <v>45016</v>
      </c>
      <c r="AG12" s="106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 t="s">
        <v>54</v>
      </c>
      <c r="D13" s="12"/>
      <c r="E13" s="12" t="s">
        <v>54</v>
      </c>
      <c r="F13" s="12"/>
      <c r="G13" s="12" t="s">
        <v>53</v>
      </c>
      <c r="H13" s="12"/>
      <c r="I13" s="12" t="s">
        <v>53</v>
      </c>
      <c r="J13" s="12"/>
      <c r="K13" s="12"/>
      <c r="L13" s="12" t="s">
        <v>53</v>
      </c>
      <c r="M13" s="12"/>
      <c r="N13" s="12"/>
      <c r="O13" s="12" t="s">
        <v>54</v>
      </c>
      <c r="P13" s="12"/>
      <c r="Q13" s="12" t="s">
        <v>55</v>
      </c>
      <c r="R13" s="12" t="s">
        <v>55</v>
      </c>
      <c r="S13" s="12" t="s">
        <v>55</v>
      </c>
      <c r="T13" s="12" t="s">
        <v>55</v>
      </c>
      <c r="U13" s="12" t="s">
        <v>55</v>
      </c>
      <c r="V13" s="12" t="s">
        <v>55</v>
      </c>
      <c r="W13" s="12" t="s">
        <v>55</v>
      </c>
      <c r="X13" s="12" t="s">
        <v>55</v>
      </c>
      <c r="Y13" s="12" t="s">
        <v>55</v>
      </c>
      <c r="Z13" s="12" t="s">
        <v>55</v>
      </c>
      <c r="AA13" s="12" t="s">
        <v>55</v>
      </c>
      <c r="AB13" s="12" t="s">
        <v>55</v>
      </c>
      <c r="AC13" s="12" t="s">
        <v>55</v>
      </c>
      <c r="AD13" s="34" t="s">
        <v>55</v>
      </c>
      <c r="AE13" s="12" t="s">
        <v>53</v>
      </c>
      <c r="AF13" s="12"/>
      <c r="AG13" s="26">
        <f>COUNTIF(B13:AF13,$B47)*12+COUNTIF(B13:AF13,$B48)*12</f>
        <v>84</v>
      </c>
      <c r="AI13" s="60">
        <f>COUNTIF(B13:AF13,"TM")</f>
        <v>3</v>
      </c>
      <c r="AJ13" s="32">
        <f>COUNTIF(B13:AF13,"TT")</f>
        <v>4</v>
      </c>
    </row>
    <row r="14" spans="1:36" x14ac:dyDescent="0.35">
      <c r="A14" s="20" t="s">
        <v>18</v>
      </c>
      <c r="B14" s="12" t="s">
        <v>55</v>
      </c>
      <c r="C14" s="12" t="s">
        <v>55</v>
      </c>
      <c r="D14" s="12" t="s">
        <v>55</v>
      </c>
      <c r="E14" s="12" t="s">
        <v>55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55</v>
      </c>
      <c r="K14" s="12" t="s">
        <v>55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54</v>
      </c>
      <c r="Q14" s="12" t="s">
        <v>88</v>
      </c>
      <c r="R14" s="12" t="s">
        <v>53</v>
      </c>
      <c r="S14" s="12"/>
      <c r="T14" s="12"/>
      <c r="U14" s="12" t="s">
        <v>54</v>
      </c>
      <c r="V14" s="12"/>
      <c r="W14" s="12" t="s">
        <v>53</v>
      </c>
      <c r="X14" s="12" t="s">
        <v>88</v>
      </c>
      <c r="Y14" s="12"/>
      <c r="Z14" s="12" t="s">
        <v>54</v>
      </c>
      <c r="AA14" s="12"/>
      <c r="AB14" s="12" t="s">
        <v>54</v>
      </c>
      <c r="AC14" s="70"/>
      <c r="AD14" s="12" t="s">
        <v>71</v>
      </c>
      <c r="AE14" s="12" t="s">
        <v>71</v>
      </c>
      <c r="AF14" s="12" t="s">
        <v>71</v>
      </c>
      <c r="AG14" s="26">
        <f>COUNTIF(B14:AF14,$B$47)*12+COUNTIF(B14:AF14,$B$48)*12</f>
        <v>72</v>
      </c>
      <c r="AI14" s="60">
        <f t="shared" ref="AI14:AI21" si="2">COUNTIF(B14:AF14,"TM")</f>
        <v>4</v>
      </c>
      <c r="AJ14" s="32">
        <f t="shared" ref="AJ14:AJ21" si="3">COUNTIF(B14:AF14,"TT")</f>
        <v>2</v>
      </c>
    </row>
    <row r="15" spans="1:36" x14ac:dyDescent="0.35">
      <c r="A15" s="20" t="s">
        <v>19</v>
      </c>
      <c r="B15" s="12" t="s">
        <v>53</v>
      </c>
      <c r="C15" s="12"/>
      <c r="D15" s="12" t="s">
        <v>54</v>
      </c>
      <c r="E15" s="12"/>
      <c r="F15" s="12" t="s">
        <v>53</v>
      </c>
      <c r="G15" s="12"/>
      <c r="H15" s="12" t="s">
        <v>123</v>
      </c>
      <c r="I15" s="12" t="s">
        <v>54</v>
      </c>
      <c r="J15" s="12"/>
      <c r="K15" s="12" t="s">
        <v>54</v>
      </c>
      <c r="L15" s="12"/>
      <c r="M15" s="12"/>
      <c r="N15" s="12" t="s">
        <v>53</v>
      </c>
      <c r="O15" s="12"/>
      <c r="P15" s="12"/>
      <c r="Q15" s="12" t="s">
        <v>54</v>
      </c>
      <c r="R15" s="12"/>
      <c r="S15" s="12" t="s">
        <v>53</v>
      </c>
      <c r="T15" s="12"/>
      <c r="U15" s="12"/>
      <c r="V15" s="12" t="s">
        <v>54</v>
      </c>
      <c r="W15" s="12"/>
      <c r="X15" s="12" t="s">
        <v>53</v>
      </c>
      <c r="Y15" s="12"/>
      <c r="Z15" s="12"/>
      <c r="AA15" s="12" t="s">
        <v>54</v>
      </c>
      <c r="AB15" s="12"/>
      <c r="AC15" s="12" t="s">
        <v>53</v>
      </c>
      <c r="AD15" s="12"/>
      <c r="AE15" s="12"/>
      <c r="AF15" s="12"/>
      <c r="AG15" s="26">
        <f>COUNTIF(B15:AF15,$B$47)*12+COUNTIF(B15:AF15,$B$48)*12</f>
        <v>144</v>
      </c>
      <c r="AI15" s="60">
        <f t="shared" si="2"/>
        <v>6</v>
      </c>
      <c r="AJ15" s="32">
        <f t="shared" si="3"/>
        <v>6</v>
      </c>
    </row>
    <row r="16" spans="1:36" x14ac:dyDescent="0.35">
      <c r="A16" s="20" t="s">
        <v>20</v>
      </c>
      <c r="B16" s="12"/>
      <c r="C16" s="12"/>
      <c r="D16" s="12" t="s">
        <v>53</v>
      </c>
      <c r="E16" s="12"/>
      <c r="F16" s="12" t="s">
        <v>55</v>
      </c>
      <c r="G16" s="12" t="s">
        <v>55</v>
      </c>
      <c r="H16" s="12" t="s">
        <v>55</v>
      </c>
      <c r="I16" s="12" t="s">
        <v>55</v>
      </c>
      <c r="J16" s="12" t="s">
        <v>55</v>
      </c>
      <c r="K16" s="12" t="s">
        <v>55</v>
      </c>
      <c r="L16" s="12" t="s">
        <v>54</v>
      </c>
      <c r="M16" s="12"/>
      <c r="N16" s="12" t="s">
        <v>54</v>
      </c>
      <c r="O16" s="12"/>
      <c r="P16" s="12"/>
      <c r="Q16" s="12" t="s">
        <v>53</v>
      </c>
      <c r="R16" s="12"/>
      <c r="S16" s="12"/>
      <c r="T16" s="12" t="s">
        <v>54</v>
      </c>
      <c r="U16" s="12"/>
      <c r="V16" s="12" t="s">
        <v>53</v>
      </c>
      <c r="W16" s="12"/>
      <c r="X16" s="12"/>
      <c r="Y16" s="12" t="s">
        <v>54</v>
      </c>
      <c r="Z16" s="12"/>
      <c r="AA16" s="12" t="s">
        <v>53</v>
      </c>
      <c r="AB16" s="12"/>
      <c r="AC16" s="12"/>
      <c r="AD16" s="12" t="s">
        <v>53</v>
      </c>
      <c r="AE16" s="12"/>
      <c r="AF16" s="12"/>
      <c r="AG16" s="26">
        <f>COUNTIF(B16:AF16,$B$47)*12+COUNTIF(B16:AF16,$B$48)*12</f>
        <v>108</v>
      </c>
      <c r="AI16" s="60">
        <f t="shared" si="2"/>
        <v>4</v>
      </c>
      <c r="AJ16" s="32">
        <f t="shared" si="3"/>
        <v>5</v>
      </c>
    </row>
    <row r="17" spans="1:43" x14ac:dyDescent="0.35">
      <c r="A17" s="20" t="s">
        <v>37</v>
      </c>
      <c r="B17" s="12" t="s">
        <v>55</v>
      </c>
      <c r="C17" s="12" t="s">
        <v>55</v>
      </c>
      <c r="D17" s="12" t="s">
        <v>55</v>
      </c>
      <c r="E17" s="12" t="s">
        <v>55</v>
      </c>
      <c r="F17" s="12" t="s">
        <v>55</v>
      </c>
      <c r="G17" s="12" t="s">
        <v>55</v>
      </c>
      <c r="H17" s="12" t="s">
        <v>53</v>
      </c>
      <c r="I17" s="12"/>
      <c r="J17" s="12" t="s">
        <v>54</v>
      </c>
      <c r="K17" s="12"/>
      <c r="L17" s="12"/>
      <c r="M17" s="12" t="s">
        <v>53</v>
      </c>
      <c r="N17" s="12"/>
      <c r="O17" s="12"/>
      <c r="P17" s="12" t="s">
        <v>53</v>
      </c>
      <c r="Q17" s="12"/>
      <c r="R17" s="12"/>
      <c r="S17" s="12" t="s">
        <v>54</v>
      </c>
      <c r="T17" s="12"/>
      <c r="U17" s="12" t="s">
        <v>53</v>
      </c>
      <c r="V17" s="12"/>
      <c r="W17" s="12"/>
      <c r="X17" s="12" t="s">
        <v>54</v>
      </c>
      <c r="Y17" s="12"/>
      <c r="Z17" s="12" t="s">
        <v>53</v>
      </c>
      <c r="AA17" s="12"/>
      <c r="AB17" s="12"/>
      <c r="AC17" s="12" t="s">
        <v>54</v>
      </c>
      <c r="AD17" s="12"/>
      <c r="AE17" s="12"/>
      <c r="AF17" s="12" t="s">
        <v>54</v>
      </c>
      <c r="AG17" s="26">
        <f>COUNTIF(B17:AF17,$B$47)*12+COUNTIF(B17:AF17,$B$48)*12</f>
        <v>120</v>
      </c>
      <c r="AI17" s="60">
        <f t="shared" si="2"/>
        <v>5</v>
      </c>
      <c r="AJ17" s="32">
        <f t="shared" si="3"/>
        <v>5</v>
      </c>
    </row>
    <row r="18" spans="1:43" x14ac:dyDescent="0.35">
      <c r="A18" s="20" t="s">
        <v>22</v>
      </c>
      <c r="B18" s="12" t="s">
        <v>54</v>
      </c>
      <c r="C18" s="12"/>
      <c r="D18" s="12"/>
      <c r="E18" s="12" t="s">
        <v>53</v>
      </c>
      <c r="F18" s="12"/>
      <c r="G18" s="12" t="s">
        <v>54</v>
      </c>
      <c r="H18" s="12" t="s">
        <v>123</v>
      </c>
      <c r="I18" s="12"/>
      <c r="J18" s="12" t="s">
        <v>53</v>
      </c>
      <c r="K18" s="12"/>
      <c r="L18" s="12"/>
      <c r="M18" s="12" t="s">
        <v>54</v>
      </c>
      <c r="N18" s="12"/>
      <c r="O18" s="12" t="s">
        <v>53</v>
      </c>
      <c r="P18" s="12"/>
      <c r="Q18" s="12"/>
      <c r="R18" s="12" t="s">
        <v>54</v>
      </c>
      <c r="S18" s="12"/>
      <c r="T18" s="12" t="s">
        <v>53</v>
      </c>
      <c r="U18" s="12"/>
      <c r="V18" s="12"/>
      <c r="W18" s="12" t="s">
        <v>54</v>
      </c>
      <c r="X18" s="12"/>
      <c r="Y18" s="12" t="s">
        <v>55</v>
      </c>
      <c r="Z18" s="12" t="s">
        <v>55</v>
      </c>
      <c r="AA18" s="12" t="s">
        <v>55</v>
      </c>
      <c r="AB18" s="12" t="s">
        <v>53</v>
      </c>
      <c r="AC18" s="12"/>
      <c r="AD18" s="12" t="s">
        <v>54</v>
      </c>
      <c r="AE18" s="12"/>
      <c r="AF18" s="12" t="s">
        <v>53</v>
      </c>
      <c r="AG18" s="26">
        <f>COUNTIF(B18:AF18,$B$47)*12+COUNTIF(B18:AF18,$B$48)*12</f>
        <v>144</v>
      </c>
      <c r="AI18" s="60">
        <f t="shared" si="2"/>
        <v>6</v>
      </c>
      <c r="AJ18" s="32">
        <f t="shared" si="3"/>
        <v>6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6"/>
      <c r="AI19" s="60">
        <f t="shared" si="2"/>
        <v>0</v>
      </c>
      <c r="AJ19" s="32">
        <f t="shared" si="3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6"/>
      <c r="AI20" s="60">
        <f t="shared" si="2"/>
        <v>0</v>
      </c>
      <c r="AJ20" s="32">
        <f t="shared" si="3"/>
        <v>0</v>
      </c>
    </row>
    <row r="21" spans="1:43" x14ac:dyDescent="0.35">
      <c r="A21" s="20" t="s">
        <v>16</v>
      </c>
      <c r="B21" s="12"/>
      <c r="C21" s="12" t="s">
        <v>53</v>
      </c>
      <c r="D21" s="12"/>
      <c r="E21" s="12"/>
      <c r="F21" s="12" t="s">
        <v>54</v>
      </c>
      <c r="G21" s="12"/>
      <c r="H21" s="12" t="s">
        <v>54</v>
      </c>
      <c r="I21" s="12"/>
      <c r="J21" s="12"/>
      <c r="K21" s="12" t="s">
        <v>53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 t="s">
        <v>53</v>
      </c>
      <c r="Z21" s="12"/>
      <c r="AA21" s="12"/>
      <c r="AB21" s="12"/>
      <c r="AC21" s="12"/>
      <c r="AD21" s="12"/>
      <c r="AE21" s="12" t="s">
        <v>54</v>
      </c>
      <c r="AF21" s="12"/>
      <c r="AG21" s="26">
        <f>COUNTIF(B21:AF21,$B$47)*12+COUNTIF(B21:AF21,$B$48)*12+COUNTIF(B21:AF21,$B$50)*6</f>
        <v>72</v>
      </c>
      <c r="AI21" s="60">
        <f t="shared" si="2"/>
        <v>3</v>
      </c>
      <c r="AJ21" s="32">
        <f t="shared" si="3"/>
        <v>3</v>
      </c>
    </row>
    <row r="23" spans="1:43" ht="14.5" hidden="1" customHeight="1" x14ac:dyDescent="0.35">
      <c r="A23" s="101" t="str">
        <f>$B$7</f>
        <v>Marzo</v>
      </c>
      <c r="B23" s="103" t="s">
        <v>57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</row>
    <row r="24" spans="1:43" ht="14.5" hidden="1" customHeight="1" x14ac:dyDescent="0.35">
      <c r="A24" s="101"/>
      <c r="B24" s="21" t="str">
        <f t="shared" ref="B24:AF24" si="4">TEXT(B25,"ddd")</f>
        <v>mi.</v>
      </c>
      <c r="C24" s="21" t="str">
        <f t="shared" si="4"/>
        <v>ju.</v>
      </c>
      <c r="D24" s="21" t="str">
        <f t="shared" si="4"/>
        <v>vi.</v>
      </c>
      <c r="E24" s="21" t="str">
        <f t="shared" si="4"/>
        <v>sá.</v>
      </c>
      <c r="F24" s="21" t="str">
        <f t="shared" si="4"/>
        <v>do.</v>
      </c>
      <c r="G24" s="21" t="str">
        <f t="shared" si="4"/>
        <v>lu.</v>
      </c>
      <c r="H24" s="21" t="str">
        <f t="shared" si="4"/>
        <v>ma.</v>
      </c>
      <c r="I24" s="21" t="str">
        <f t="shared" si="4"/>
        <v>mi.</v>
      </c>
      <c r="J24" s="21" t="str">
        <f t="shared" si="4"/>
        <v>ju.</v>
      </c>
      <c r="K24" s="21" t="str">
        <f t="shared" si="4"/>
        <v>vi.</v>
      </c>
      <c r="L24" s="21" t="str">
        <f t="shared" si="4"/>
        <v>sá.</v>
      </c>
      <c r="M24" s="21" t="str">
        <f t="shared" si="4"/>
        <v>do.</v>
      </c>
      <c r="N24" s="21" t="str">
        <f t="shared" si="4"/>
        <v>lu.</v>
      </c>
      <c r="O24" s="21" t="str">
        <f t="shared" si="4"/>
        <v>ma.</v>
      </c>
      <c r="P24" s="21" t="str">
        <f t="shared" si="4"/>
        <v>mi.</v>
      </c>
      <c r="Q24" s="21" t="str">
        <f t="shared" si="4"/>
        <v>ju.</v>
      </c>
      <c r="R24" s="21" t="str">
        <f t="shared" si="4"/>
        <v>vi.</v>
      </c>
      <c r="S24" s="21" t="str">
        <f t="shared" si="4"/>
        <v>sá.</v>
      </c>
      <c r="T24" s="21" t="str">
        <f t="shared" si="4"/>
        <v>do.</v>
      </c>
      <c r="U24" s="21" t="str">
        <f t="shared" si="4"/>
        <v>lu.</v>
      </c>
      <c r="V24" s="21" t="str">
        <f t="shared" si="4"/>
        <v>ma.</v>
      </c>
      <c r="W24" s="21" t="str">
        <f t="shared" si="4"/>
        <v>mi.</v>
      </c>
      <c r="X24" s="21" t="str">
        <f t="shared" si="4"/>
        <v>ju.</v>
      </c>
      <c r="Y24" s="21" t="str">
        <f t="shared" si="4"/>
        <v>vi.</v>
      </c>
      <c r="Z24" s="21" t="str">
        <f t="shared" si="4"/>
        <v>sá.</v>
      </c>
      <c r="AA24" s="21" t="str">
        <f t="shared" si="4"/>
        <v>do.</v>
      </c>
      <c r="AB24" s="21" t="str">
        <f t="shared" si="4"/>
        <v>lu.</v>
      </c>
      <c r="AC24" s="21" t="str">
        <f t="shared" si="4"/>
        <v>ma.</v>
      </c>
      <c r="AD24" s="21" t="str">
        <f t="shared" si="4"/>
        <v>mi.</v>
      </c>
      <c r="AE24" s="21" t="str">
        <f t="shared" si="4"/>
        <v>ju.</v>
      </c>
      <c r="AF24" s="21" t="str">
        <f t="shared" si="4"/>
        <v>vi.</v>
      </c>
      <c r="AG24" s="106" t="s">
        <v>51</v>
      </c>
      <c r="AN24" s="96" t="s">
        <v>58</v>
      </c>
      <c r="AO24" s="96"/>
      <c r="AP24" s="96"/>
      <c r="AQ24" s="96"/>
    </row>
    <row r="25" spans="1:43" ht="14.5" hidden="1" customHeight="1" x14ac:dyDescent="0.35">
      <c r="A25" s="19">
        <f>$H$7</f>
        <v>2023</v>
      </c>
      <c r="B25" s="22">
        <f>$C$8</f>
        <v>44986</v>
      </c>
      <c r="C25" s="22">
        <f t="shared" ref="C25:AF25" si="5">IF(B25&lt;$H$8,B25+1,"")</f>
        <v>44987</v>
      </c>
      <c r="D25" s="22">
        <f t="shared" si="5"/>
        <v>44988</v>
      </c>
      <c r="E25" s="22">
        <f t="shared" si="5"/>
        <v>44989</v>
      </c>
      <c r="F25" s="22">
        <f t="shared" si="5"/>
        <v>44990</v>
      </c>
      <c r="G25" s="22">
        <f t="shared" si="5"/>
        <v>44991</v>
      </c>
      <c r="H25" s="22">
        <f t="shared" si="5"/>
        <v>44992</v>
      </c>
      <c r="I25" s="22">
        <f t="shared" si="5"/>
        <v>44993</v>
      </c>
      <c r="J25" s="22">
        <f t="shared" si="5"/>
        <v>44994</v>
      </c>
      <c r="K25" s="22">
        <f t="shared" si="5"/>
        <v>44995</v>
      </c>
      <c r="L25" s="22">
        <f t="shared" si="5"/>
        <v>44996</v>
      </c>
      <c r="M25" s="22">
        <f t="shared" si="5"/>
        <v>44997</v>
      </c>
      <c r="N25" s="22">
        <f t="shared" si="5"/>
        <v>44998</v>
      </c>
      <c r="O25" s="22">
        <f t="shared" si="5"/>
        <v>44999</v>
      </c>
      <c r="P25" s="22">
        <f t="shared" si="5"/>
        <v>45000</v>
      </c>
      <c r="Q25" s="22">
        <f t="shared" si="5"/>
        <v>45001</v>
      </c>
      <c r="R25" s="22">
        <f t="shared" si="5"/>
        <v>45002</v>
      </c>
      <c r="S25" s="22">
        <f t="shared" si="5"/>
        <v>45003</v>
      </c>
      <c r="T25" s="22">
        <f t="shared" si="5"/>
        <v>45004</v>
      </c>
      <c r="U25" s="22">
        <f t="shared" si="5"/>
        <v>45005</v>
      </c>
      <c r="V25" s="22">
        <f t="shared" si="5"/>
        <v>45006</v>
      </c>
      <c r="W25" s="22">
        <f t="shared" si="5"/>
        <v>45007</v>
      </c>
      <c r="X25" s="22">
        <f t="shared" si="5"/>
        <v>45008</v>
      </c>
      <c r="Y25" s="22">
        <f t="shared" si="5"/>
        <v>45009</v>
      </c>
      <c r="Z25" s="22">
        <f t="shared" si="5"/>
        <v>45010</v>
      </c>
      <c r="AA25" s="22">
        <f t="shared" si="5"/>
        <v>45011</v>
      </c>
      <c r="AB25" s="22">
        <f t="shared" si="5"/>
        <v>45012</v>
      </c>
      <c r="AC25" s="22">
        <f t="shared" si="5"/>
        <v>45013</v>
      </c>
      <c r="AD25" s="22">
        <f t="shared" si="5"/>
        <v>45014</v>
      </c>
      <c r="AE25" s="22">
        <f t="shared" si="5"/>
        <v>45015</v>
      </c>
      <c r="AF25" s="22">
        <f t="shared" si="5"/>
        <v>45016</v>
      </c>
      <c r="AG25" s="106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6">COUNTIF(B26:AF26,$B$47)*12+COUNTIF(B26:AF26,$B$48)*12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6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6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6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6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6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6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COUNTIF(B33:AF33,$B$47)*12+COUNTIF(B33:AF33,$B$48)*12+COUNTIF(B33:AF33,$B$50)*6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Marzo</v>
      </c>
      <c r="B35" s="103" t="s">
        <v>79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</row>
    <row r="36" spans="1:43" ht="15" customHeight="1" x14ac:dyDescent="0.35">
      <c r="A36" s="101"/>
      <c r="B36" s="21" t="str">
        <f t="shared" ref="B36:AF36" si="7">TEXT(B37,"ddd")</f>
        <v>mi.</v>
      </c>
      <c r="C36" s="21" t="str">
        <f t="shared" si="7"/>
        <v>ju.</v>
      </c>
      <c r="D36" s="21" t="str">
        <f t="shared" si="7"/>
        <v>vi.</v>
      </c>
      <c r="E36" s="21" t="str">
        <f t="shared" si="7"/>
        <v>sá.</v>
      </c>
      <c r="F36" s="21" t="str">
        <f t="shared" si="7"/>
        <v>do.</v>
      </c>
      <c r="G36" s="21" t="str">
        <f t="shared" si="7"/>
        <v>lu.</v>
      </c>
      <c r="H36" s="21" t="str">
        <f t="shared" si="7"/>
        <v>ma.</v>
      </c>
      <c r="I36" s="21" t="str">
        <f t="shared" si="7"/>
        <v>mi.</v>
      </c>
      <c r="J36" s="21" t="str">
        <f t="shared" si="7"/>
        <v>ju.</v>
      </c>
      <c r="K36" s="21" t="str">
        <f t="shared" si="7"/>
        <v>vi.</v>
      </c>
      <c r="L36" s="21" t="str">
        <f t="shared" si="7"/>
        <v>sá.</v>
      </c>
      <c r="M36" s="21" t="str">
        <f t="shared" si="7"/>
        <v>do.</v>
      </c>
      <c r="N36" s="21" t="str">
        <f t="shared" si="7"/>
        <v>lu.</v>
      </c>
      <c r="O36" s="21" t="str">
        <f t="shared" si="7"/>
        <v>ma.</v>
      </c>
      <c r="P36" s="21" t="str">
        <f t="shared" si="7"/>
        <v>mi.</v>
      </c>
      <c r="Q36" s="21" t="str">
        <f t="shared" si="7"/>
        <v>ju.</v>
      </c>
      <c r="R36" s="21" t="str">
        <f t="shared" si="7"/>
        <v>vi.</v>
      </c>
      <c r="S36" s="21" t="str">
        <f t="shared" si="7"/>
        <v>sá.</v>
      </c>
      <c r="T36" s="21" t="str">
        <f t="shared" si="7"/>
        <v>do.</v>
      </c>
      <c r="U36" s="21" t="str">
        <f t="shared" si="7"/>
        <v>lu.</v>
      </c>
      <c r="V36" s="21" t="str">
        <f t="shared" si="7"/>
        <v>ma.</v>
      </c>
      <c r="W36" s="21" t="str">
        <f t="shared" si="7"/>
        <v>mi.</v>
      </c>
      <c r="X36" s="21" t="str">
        <f t="shared" si="7"/>
        <v>ju.</v>
      </c>
      <c r="Y36" s="21" t="str">
        <f t="shared" si="7"/>
        <v>vi.</v>
      </c>
      <c r="Z36" s="21" t="str">
        <f t="shared" si="7"/>
        <v>sá.</v>
      </c>
      <c r="AA36" s="21" t="str">
        <f t="shared" si="7"/>
        <v>do.</v>
      </c>
      <c r="AB36" s="21" t="str">
        <f t="shared" si="7"/>
        <v>lu.</v>
      </c>
      <c r="AC36" s="21" t="str">
        <f t="shared" si="7"/>
        <v>ma.</v>
      </c>
      <c r="AD36" s="21" t="str">
        <f t="shared" si="7"/>
        <v>mi.</v>
      </c>
      <c r="AE36" s="21" t="str">
        <f t="shared" si="7"/>
        <v>ju.</v>
      </c>
      <c r="AF36" s="21" t="str">
        <f t="shared" si="7"/>
        <v>vi.</v>
      </c>
      <c r="AG36" s="106" t="s">
        <v>51</v>
      </c>
      <c r="AI36" s="109" t="s">
        <v>52</v>
      </c>
      <c r="AJ36" s="109"/>
      <c r="AM36" t="s">
        <v>105</v>
      </c>
    </row>
    <row r="37" spans="1:43" ht="15.5" x14ac:dyDescent="0.35">
      <c r="A37" s="19">
        <f>$H$7</f>
        <v>2023</v>
      </c>
      <c r="B37" s="22">
        <f>$C$8</f>
        <v>44986</v>
      </c>
      <c r="C37" s="22">
        <f t="shared" ref="C37:AF37" si="8">IF(B37&lt;$H$8,B37+1,"")</f>
        <v>44987</v>
      </c>
      <c r="D37" s="22">
        <f t="shared" si="8"/>
        <v>44988</v>
      </c>
      <c r="E37" s="22">
        <f t="shared" si="8"/>
        <v>44989</v>
      </c>
      <c r="F37" s="22">
        <f t="shared" si="8"/>
        <v>44990</v>
      </c>
      <c r="G37" s="22">
        <f t="shared" si="8"/>
        <v>44991</v>
      </c>
      <c r="H37" s="22">
        <f t="shared" si="8"/>
        <v>44992</v>
      </c>
      <c r="I37" s="22">
        <f t="shared" si="8"/>
        <v>44993</v>
      </c>
      <c r="J37" s="22">
        <f t="shared" si="8"/>
        <v>44994</v>
      </c>
      <c r="K37" s="22">
        <f t="shared" si="8"/>
        <v>44995</v>
      </c>
      <c r="L37" s="22">
        <f t="shared" si="8"/>
        <v>44996</v>
      </c>
      <c r="M37" s="22">
        <f t="shared" si="8"/>
        <v>44997</v>
      </c>
      <c r="N37" s="22">
        <f t="shared" si="8"/>
        <v>44998</v>
      </c>
      <c r="O37" s="22">
        <f t="shared" si="8"/>
        <v>44999</v>
      </c>
      <c r="P37" s="22">
        <f t="shared" si="8"/>
        <v>45000</v>
      </c>
      <c r="Q37" s="22">
        <f t="shared" si="8"/>
        <v>45001</v>
      </c>
      <c r="R37" s="22">
        <f t="shared" si="8"/>
        <v>45002</v>
      </c>
      <c r="S37" s="22">
        <f t="shared" si="8"/>
        <v>45003</v>
      </c>
      <c r="T37" s="22">
        <f t="shared" si="8"/>
        <v>45004</v>
      </c>
      <c r="U37" s="22">
        <f t="shared" si="8"/>
        <v>45005</v>
      </c>
      <c r="V37" s="22">
        <f t="shared" si="8"/>
        <v>45006</v>
      </c>
      <c r="W37" s="22">
        <f t="shared" si="8"/>
        <v>45007</v>
      </c>
      <c r="X37" s="22">
        <f t="shared" si="8"/>
        <v>45008</v>
      </c>
      <c r="Y37" s="22">
        <f t="shared" si="8"/>
        <v>45009</v>
      </c>
      <c r="Z37" s="22">
        <f t="shared" si="8"/>
        <v>45010</v>
      </c>
      <c r="AA37" s="22">
        <f t="shared" si="8"/>
        <v>45011</v>
      </c>
      <c r="AB37" s="22">
        <f t="shared" si="8"/>
        <v>45012</v>
      </c>
      <c r="AC37" s="22">
        <f t="shared" si="8"/>
        <v>45013</v>
      </c>
      <c r="AD37" s="22">
        <f t="shared" si="8"/>
        <v>45014</v>
      </c>
      <c r="AE37" s="22">
        <f t="shared" si="8"/>
        <v>45015</v>
      </c>
      <c r="AF37" s="22">
        <f t="shared" si="8"/>
        <v>45016</v>
      </c>
      <c r="AG37" s="106"/>
      <c r="AI37" s="62" t="s">
        <v>54</v>
      </c>
      <c r="AJ37" s="61" t="s">
        <v>53</v>
      </c>
    </row>
    <row r="38" spans="1:43" x14ac:dyDescent="0.35">
      <c r="A38" s="20" t="s">
        <v>24</v>
      </c>
      <c r="B38" s="12"/>
      <c r="C38" s="12"/>
      <c r="D38" s="12" t="s">
        <v>53</v>
      </c>
      <c r="E38" s="12"/>
      <c r="F38" s="12"/>
      <c r="G38" s="12" t="s">
        <v>54</v>
      </c>
      <c r="H38" s="12" t="s">
        <v>123</v>
      </c>
      <c r="I38" s="12"/>
      <c r="J38" s="12" t="s">
        <v>54</v>
      </c>
      <c r="K38" s="12"/>
      <c r="L38" s="12" t="s">
        <v>53</v>
      </c>
      <c r="M38" s="12"/>
      <c r="N38" s="12"/>
      <c r="O38" s="12" t="s">
        <v>54</v>
      </c>
      <c r="P38" s="12"/>
      <c r="Q38" s="12"/>
      <c r="R38" s="12" t="s">
        <v>53</v>
      </c>
      <c r="S38" s="12"/>
      <c r="T38" s="12"/>
      <c r="U38" s="12" t="s">
        <v>53</v>
      </c>
      <c r="V38" s="12"/>
      <c r="W38" s="12"/>
      <c r="X38" s="12" t="s">
        <v>54</v>
      </c>
      <c r="Y38" s="12"/>
      <c r="Z38" s="12"/>
      <c r="AA38" s="12" t="s">
        <v>53</v>
      </c>
      <c r="AB38" s="12"/>
      <c r="AC38" s="12"/>
      <c r="AD38" s="12" t="s">
        <v>54</v>
      </c>
      <c r="AE38" s="12"/>
      <c r="AF38" s="12"/>
      <c r="AG38" s="26">
        <f t="shared" ref="AG38:AG43" si="9">COUNTIF(B38:AF38,$B$47)*12+COUNTIF(B38:AF38,$B$48)*12</f>
        <v>120</v>
      </c>
      <c r="AI38" s="60">
        <f>COUNTIF(B38:AF38,"TM")</f>
        <v>5</v>
      </c>
      <c r="AJ38" s="32">
        <f>COUNTIF(B38:AF38,"TT")</f>
        <v>5</v>
      </c>
    </row>
    <row r="39" spans="1:43" x14ac:dyDescent="0.35">
      <c r="A39" s="20" t="s">
        <v>25</v>
      </c>
      <c r="B39" s="12"/>
      <c r="C39" s="12" t="s">
        <v>53</v>
      </c>
      <c r="D39" s="12"/>
      <c r="E39" s="12"/>
      <c r="F39" s="12" t="s">
        <v>54</v>
      </c>
      <c r="G39" s="12"/>
      <c r="H39" s="12" t="s">
        <v>53</v>
      </c>
      <c r="I39" s="12"/>
      <c r="J39" s="12"/>
      <c r="K39" s="12" t="s">
        <v>54</v>
      </c>
      <c r="L39" s="12"/>
      <c r="M39" s="12" t="s">
        <v>53</v>
      </c>
      <c r="N39" s="12"/>
      <c r="O39" s="12"/>
      <c r="P39" s="12" t="s">
        <v>53</v>
      </c>
      <c r="Q39" s="12"/>
      <c r="R39" s="12"/>
      <c r="S39" s="12" t="s">
        <v>54</v>
      </c>
      <c r="T39" s="12"/>
      <c r="U39" s="12"/>
      <c r="V39" s="12" t="s">
        <v>53</v>
      </c>
      <c r="W39" s="12"/>
      <c r="X39" s="12"/>
      <c r="Y39" s="12" t="s">
        <v>54</v>
      </c>
      <c r="Z39" s="12"/>
      <c r="AA39" s="12"/>
      <c r="AB39" s="12" t="s">
        <v>53</v>
      </c>
      <c r="AC39" s="12"/>
      <c r="AD39" s="12"/>
      <c r="AE39" s="12" t="s">
        <v>54</v>
      </c>
      <c r="AF39" s="12"/>
      <c r="AG39" s="26">
        <f t="shared" si="9"/>
        <v>132</v>
      </c>
      <c r="AI39" s="60">
        <f t="shared" ref="AI39:AI43" si="10">COUNTIF(B39:AF39,"TM")</f>
        <v>5</v>
      </c>
      <c r="AJ39" s="32">
        <f t="shared" ref="AJ39:AJ43" si="11">COUNTIF(B39:AF39,"TT")</f>
        <v>6</v>
      </c>
    </row>
    <row r="40" spans="1:43" x14ac:dyDescent="0.35">
      <c r="A40" s="20" t="s">
        <v>26</v>
      </c>
      <c r="B40" s="12" t="s">
        <v>71</v>
      </c>
      <c r="C40" s="12" t="s">
        <v>71</v>
      </c>
      <c r="D40" s="12" t="s">
        <v>71</v>
      </c>
      <c r="E40" s="12" t="s">
        <v>54</v>
      </c>
      <c r="F40" s="12"/>
      <c r="G40" s="12" t="s">
        <v>55</v>
      </c>
      <c r="H40" s="12" t="s">
        <v>55</v>
      </c>
      <c r="I40" s="12" t="s">
        <v>55</v>
      </c>
      <c r="J40" s="12" t="s">
        <v>55</v>
      </c>
      <c r="K40" s="12" t="s">
        <v>55</v>
      </c>
      <c r="L40" s="12" t="s">
        <v>55</v>
      </c>
      <c r="M40" s="12" t="s">
        <v>55</v>
      </c>
      <c r="N40" s="12" t="s">
        <v>53</v>
      </c>
      <c r="O40" s="12"/>
      <c r="P40" s="12"/>
      <c r="Q40" s="12" t="s">
        <v>54</v>
      </c>
      <c r="R40" s="12"/>
      <c r="S40" s="12"/>
      <c r="T40" s="12" t="s">
        <v>53</v>
      </c>
      <c r="U40" s="12"/>
      <c r="V40" s="12"/>
      <c r="W40" s="12" t="s">
        <v>54</v>
      </c>
      <c r="X40" s="12"/>
      <c r="Y40" s="12"/>
      <c r="Z40" s="12" t="s">
        <v>53</v>
      </c>
      <c r="AA40" s="12"/>
      <c r="AB40" s="12"/>
      <c r="AC40" s="12" t="s">
        <v>54</v>
      </c>
      <c r="AD40" s="12"/>
      <c r="AE40" s="12"/>
      <c r="AF40" s="12" t="s">
        <v>53</v>
      </c>
      <c r="AG40" s="26">
        <f t="shared" si="9"/>
        <v>96</v>
      </c>
      <c r="AI40" s="60">
        <f t="shared" si="10"/>
        <v>4</v>
      </c>
      <c r="AJ40" s="32">
        <f t="shared" si="11"/>
        <v>4</v>
      </c>
    </row>
    <row r="41" spans="1:43" x14ac:dyDescent="0.35">
      <c r="A41" s="20" t="s">
        <v>27</v>
      </c>
      <c r="B41" s="12" t="s">
        <v>53</v>
      </c>
      <c r="C41" s="12"/>
      <c r="D41" s="12"/>
      <c r="E41" s="12" t="s">
        <v>53</v>
      </c>
      <c r="F41" s="12"/>
      <c r="G41" s="12"/>
      <c r="H41" s="12" t="s">
        <v>54</v>
      </c>
      <c r="I41" s="12"/>
      <c r="J41" s="12" t="s">
        <v>53</v>
      </c>
      <c r="K41" s="12"/>
      <c r="L41" s="12"/>
      <c r="M41" s="12" t="s">
        <v>54</v>
      </c>
      <c r="N41" s="12"/>
      <c r="O41" s="12"/>
      <c r="P41" s="12" t="s">
        <v>54</v>
      </c>
      <c r="Q41" s="12"/>
      <c r="R41" s="12"/>
      <c r="S41" s="12" t="s">
        <v>53</v>
      </c>
      <c r="T41" s="12"/>
      <c r="U41" s="12"/>
      <c r="V41" s="12" t="s">
        <v>54</v>
      </c>
      <c r="W41" s="12"/>
      <c r="X41" s="12"/>
      <c r="Y41" s="12" t="s">
        <v>53</v>
      </c>
      <c r="Z41" s="12"/>
      <c r="AA41" s="12"/>
      <c r="AB41" s="12" t="s">
        <v>54</v>
      </c>
      <c r="AC41" s="12"/>
      <c r="AD41" s="12"/>
      <c r="AE41" s="12" t="s">
        <v>53</v>
      </c>
      <c r="AF41" s="12"/>
      <c r="AG41" s="26">
        <f t="shared" si="9"/>
        <v>132</v>
      </c>
      <c r="AI41" s="60">
        <f t="shared" si="10"/>
        <v>5</v>
      </c>
      <c r="AJ41" s="32">
        <f t="shared" si="11"/>
        <v>6</v>
      </c>
    </row>
    <row r="42" spans="1:43" x14ac:dyDescent="0.35">
      <c r="A42" s="20" t="s">
        <v>74</v>
      </c>
      <c r="B42" s="12"/>
      <c r="C42" s="12"/>
      <c r="D42" s="12" t="s">
        <v>54</v>
      </c>
      <c r="E42" s="12"/>
      <c r="F42" s="12"/>
      <c r="G42" s="12" t="s">
        <v>53</v>
      </c>
      <c r="H42" s="12"/>
      <c r="I42" s="12" t="s">
        <v>53</v>
      </c>
      <c r="J42" s="12"/>
      <c r="K42" s="12"/>
      <c r="L42" s="12" t="s">
        <v>54</v>
      </c>
      <c r="M42" s="12"/>
      <c r="N42" s="12"/>
      <c r="O42" s="12" t="s">
        <v>53</v>
      </c>
      <c r="P42" s="12"/>
      <c r="Q42" s="12"/>
      <c r="R42" s="12" t="s">
        <v>54</v>
      </c>
      <c r="S42" s="12"/>
      <c r="T42" s="12"/>
      <c r="U42" s="12" t="s">
        <v>54</v>
      </c>
      <c r="V42" s="12"/>
      <c r="W42" s="12"/>
      <c r="X42" s="12" t="s">
        <v>53</v>
      </c>
      <c r="Y42" s="12"/>
      <c r="Z42" s="12"/>
      <c r="AA42" s="12" t="s">
        <v>54</v>
      </c>
      <c r="AB42" s="12"/>
      <c r="AC42" s="12"/>
      <c r="AD42" s="12" t="s">
        <v>53</v>
      </c>
      <c r="AE42" s="12"/>
      <c r="AF42" s="12"/>
      <c r="AG42" s="26">
        <f t="shared" si="9"/>
        <v>120</v>
      </c>
      <c r="AI42" s="60">
        <f t="shared" si="10"/>
        <v>5</v>
      </c>
      <c r="AJ42" s="32">
        <f t="shared" si="11"/>
        <v>5</v>
      </c>
    </row>
    <row r="43" spans="1:43" x14ac:dyDescent="0.35">
      <c r="A43" s="20" t="s">
        <v>17</v>
      </c>
      <c r="B43" s="12"/>
      <c r="C43" s="12" t="s">
        <v>54</v>
      </c>
      <c r="D43" s="12"/>
      <c r="E43" s="12"/>
      <c r="F43" s="12" t="s">
        <v>53</v>
      </c>
      <c r="G43" s="12" t="s">
        <v>123</v>
      </c>
      <c r="H43" s="12"/>
      <c r="I43" s="12" t="s">
        <v>54</v>
      </c>
      <c r="J43" s="12"/>
      <c r="K43" s="12" t="s">
        <v>53</v>
      </c>
      <c r="L43" s="12"/>
      <c r="M43" s="12"/>
      <c r="N43" s="12" t="s">
        <v>54</v>
      </c>
      <c r="O43" s="12"/>
      <c r="P43" s="12"/>
      <c r="Q43" s="12" t="s">
        <v>53</v>
      </c>
      <c r="R43" s="12"/>
      <c r="S43" s="12"/>
      <c r="T43" s="12" t="s">
        <v>54</v>
      </c>
      <c r="U43" s="12"/>
      <c r="V43" s="12"/>
      <c r="W43" s="12" t="s">
        <v>53</v>
      </c>
      <c r="X43" s="12"/>
      <c r="Y43" s="12"/>
      <c r="Z43" s="12" t="s">
        <v>54</v>
      </c>
      <c r="AA43" s="12"/>
      <c r="AB43" s="12"/>
      <c r="AC43" s="12" t="s">
        <v>53</v>
      </c>
      <c r="AD43" s="12"/>
      <c r="AE43" s="12"/>
      <c r="AF43" s="12" t="s">
        <v>54</v>
      </c>
      <c r="AG43" s="26">
        <f t="shared" si="9"/>
        <v>132</v>
      </c>
      <c r="AI43" s="60">
        <f t="shared" si="10"/>
        <v>6</v>
      </c>
      <c r="AJ43" s="32">
        <f t="shared" si="11"/>
        <v>5</v>
      </c>
    </row>
    <row r="44" spans="1:43" x14ac:dyDescent="0.35">
      <c r="A44" s="20" t="s">
        <v>20</v>
      </c>
      <c r="B44" s="12" t="s">
        <v>54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26">
        <v>12</v>
      </c>
      <c r="AI44" s="60"/>
      <c r="AJ44" s="32"/>
    </row>
    <row r="45" spans="1:43" x14ac:dyDescent="0.35">
      <c r="A45" s="20" t="s">
        <v>30</v>
      </c>
      <c r="B45" s="12" t="s">
        <v>71</v>
      </c>
      <c r="C45" s="12" t="s">
        <v>71</v>
      </c>
      <c r="D45" s="12" t="s">
        <v>71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 t="s">
        <v>71</v>
      </c>
      <c r="AE45" s="12" t="s">
        <v>71</v>
      </c>
      <c r="AF45" s="12" t="s">
        <v>71</v>
      </c>
      <c r="AG45" s="26">
        <f>COUNTIF(B45:AF45,$B$47)*12+COUNTIF(B45:AF45,$B$48)*12+COUNTIF(B45:AF45,$B$50)*6</f>
        <v>0</v>
      </c>
      <c r="AI45" s="60">
        <f>COUNTIF(B45:AF45,"TM")</f>
        <v>0</v>
      </c>
      <c r="AJ45" s="66">
        <f>COUNTIF(B45:AF45,"TT")</f>
        <v>0</v>
      </c>
    </row>
    <row r="46" spans="1:4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43" x14ac:dyDescent="0.35">
      <c r="B47" s="10" t="s">
        <v>54</v>
      </c>
      <c r="C47" s="110" t="s">
        <v>80</v>
      </c>
      <c r="D47" s="111"/>
      <c r="E47" s="111"/>
      <c r="F47" s="112"/>
      <c r="H47" s="15" t="s">
        <v>71</v>
      </c>
      <c r="I47" s="110" t="s">
        <v>81</v>
      </c>
      <c r="J47" s="111"/>
      <c r="K47" s="111"/>
      <c r="L47" s="112"/>
    </row>
    <row r="48" spans="1:43" x14ac:dyDescent="0.35">
      <c r="B48" s="11" t="s">
        <v>53</v>
      </c>
      <c r="C48" s="110" t="s">
        <v>82</v>
      </c>
      <c r="D48" s="111"/>
      <c r="E48" s="111"/>
      <c r="F48" s="112"/>
      <c r="H48" s="12" t="s">
        <v>83</v>
      </c>
      <c r="I48" s="110" t="s">
        <v>84</v>
      </c>
      <c r="J48" s="111"/>
      <c r="K48" s="111"/>
      <c r="L48" s="112"/>
    </row>
    <row r="49" spans="1:24" x14ac:dyDescent="0.35">
      <c r="B49" s="16" t="s">
        <v>55</v>
      </c>
      <c r="C49" s="110" t="s">
        <v>85</v>
      </c>
      <c r="D49" s="111"/>
      <c r="E49" s="111"/>
      <c r="F49" s="112"/>
      <c r="H49" s="18" t="s">
        <v>86</v>
      </c>
      <c r="I49" s="110" t="s">
        <v>87</v>
      </c>
      <c r="J49" s="111"/>
      <c r="K49" s="111"/>
      <c r="L49" s="112"/>
    </row>
    <row r="50" spans="1:24" x14ac:dyDescent="0.35">
      <c r="B50" s="17" t="s">
        <v>88</v>
      </c>
      <c r="C50" s="110" t="s">
        <v>89</v>
      </c>
      <c r="D50" s="111"/>
      <c r="E50" s="111"/>
      <c r="F50" s="112"/>
    </row>
    <row r="51" spans="1:24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4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4" x14ac:dyDescent="0.3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X53" t="s">
        <v>105</v>
      </c>
    </row>
    <row r="54" spans="1:24" x14ac:dyDescent="0.3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4"/>
      <c r="P54" s="124"/>
      <c r="Q54" s="124"/>
      <c r="R54" s="124"/>
      <c r="S54" s="124"/>
      <c r="T54" s="124"/>
    </row>
    <row r="55" spans="1:24" x14ac:dyDescent="0.35">
      <c r="A55" s="126" t="s">
        <v>121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4"/>
      <c r="P55" s="124"/>
      <c r="Q55" s="124"/>
      <c r="R55" s="124"/>
      <c r="S55" s="124"/>
      <c r="T55" s="124"/>
    </row>
    <row r="56" spans="1:24" x14ac:dyDescent="0.35">
      <c r="A56" s="127" t="s">
        <v>91</v>
      </c>
      <c r="B56" s="127"/>
      <c r="C56" s="128" t="s">
        <v>92</v>
      </c>
      <c r="D56" s="129"/>
      <c r="E56" s="130"/>
      <c r="F56" s="128" t="s">
        <v>93</v>
      </c>
      <c r="G56" s="129"/>
      <c r="H56" s="129"/>
      <c r="I56" s="131" t="s">
        <v>94</v>
      </c>
      <c r="J56" s="131"/>
      <c r="K56" s="131"/>
      <c r="L56" s="131"/>
      <c r="M56" s="131"/>
      <c r="N56" s="131"/>
      <c r="O56" s="124"/>
      <c r="P56" s="124"/>
      <c r="Q56" s="124"/>
      <c r="R56" s="124"/>
      <c r="S56" s="124"/>
      <c r="T56" s="124"/>
    </row>
    <row r="57" spans="1:24" x14ac:dyDescent="0.35">
      <c r="A57" s="116" t="s">
        <v>124</v>
      </c>
      <c r="B57" s="117"/>
      <c r="C57" s="118">
        <v>44977</v>
      </c>
      <c r="D57" s="119"/>
      <c r="E57" s="120"/>
      <c r="F57" s="118">
        <v>44988</v>
      </c>
      <c r="G57" s="121"/>
      <c r="H57" s="122"/>
      <c r="I57" s="109" t="s">
        <v>78</v>
      </c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4" x14ac:dyDescent="0.35">
      <c r="A58" s="116" t="s">
        <v>124</v>
      </c>
      <c r="B58" s="117"/>
      <c r="C58" s="118">
        <v>44977</v>
      </c>
      <c r="D58" s="119"/>
      <c r="E58" s="120"/>
      <c r="F58" s="118">
        <v>44988</v>
      </c>
      <c r="G58" s="121"/>
      <c r="H58" s="122"/>
      <c r="I58" s="109" t="s">
        <v>125</v>
      </c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4" x14ac:dyDescent="0.35">
      <c r="A59" s="117" t="s">
        <v>95</v>
      </c>
      <c r="B59" s="117"/>
      <c r="C59" s="118">
        <v>45014</v>
      </c>
      <c r="D59" s="119"/>
      <c r="E59" s="120"/>
      <c r="F59" s="118">
        <v>45016</v>
      </c>
      <c r="G59" s="121"/>
      <c r="H59" s="122"/>
      <c r="I59" s="109" t="s">
        <v>78</v>
      </c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4" x14ac:dyDescent="0.35">
      <c r="A60" s="117" t="s">
        <v>95</v>
      </c>
      <c r="B60" s="117"/>
      <c r="C60" s="118">
        <v>45014</v>
      </c>
      <c r="D60" s="119"/>
      <c r="E60" s="120"/>
      <c r="F60" s="118">
        <v>45016</v>
      </c>
      <c r="G60" s="121"/>
      <c r="H60" s="122"/>
      <c r="I60" s="109" t="s">
        <v>77</v>
      </c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4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4" x14ac:dyDescent="0.35">
      <c r="A62" s="117"/>
      <c r="B62" s="117"/>
      <c r="C62" s="118"/>
      <c r="D62" s="119"/>
      <c r="E62" s="120"/>
      <c r="F62" s="118"/>
      <c r="G62" s="121"/>
      <c r="H62" s="122"/>
      <c r="I62" s="109"/>
      <c r="J62" s="109"/>
      <c r="K62" s="109"/>
      <c r="L62" s="109"/>
      <c r="M62" s="109"/>
      <c r="N62" s="109"/>
      <c r="O62" s="124"/>
      <c r="P62" s="124"/>
      <c r="Q62" s="124"/>
      <c r="R62" s="124"/>
      <c r="S62" s="124"/>
      <c r="T62" s="124"/>
    </row>
    <row r="63" spans="1:24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124"/>
      <c r="P63" s="124"/>
      <c r="Q63" s="124"/>
      <c r="R63" s="124"/>
      <c r="S63" s="124"/>
      <c r="T63" s="124"/>
    </row>
    <row r="64" spans="1:24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124"/>
      <c r="P64" s="124"/>
      <c r="Q64" s="124"/>
      <c r="R64" s="124"/>
      <c r="S64" s="124"/>
      <c r="T64" s="124"/>
    </row>
    <row r="65" spans="1:20" x14ac:dyDescent="0.35">
      <c r="A65" s="134" t="s">
        <v>122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24"/>
      <c r="P65" s="124"/>
      <c r="Q65" s="124"/>
      <c r="R65" s="124"/>
      <c r="S65" s="124"/>
      <c r="T65" s="124"/>
    </row>
    <row r="66" spans="1:20" x14ac:dyDescent="0.35">
      <c r="A66" s="127" t="s">
        <v>98</v>
      </c>
      <c r="B66" s="127"/>
      <c r="C66" s="128" t="s">
        <v>92</v>
      </c>
      <c r="D66" s="129"/>
      <c r="E66" s="130"/>
      <c r="F66" s="128" t="s">
        <v>99</v>
      </c>
      <c r="G66" s="129"/>
      <c r="H66" s="129"/>
      <c r="I66" s="131" t="s">
        <v>100</v>
      </c>
      <c r="J66" s="131"/>
      <c r="K66" s="131"/>
      <c r="L66" s="131"/>
      <c r="M66" s="131"/>
      <c r="N66" s="131"/>
      <c r="O66" s="124"/>
      <c r="P66" s="124"/>
      <c r="Q66" s="124"/>
      <c r="R66" s="124"/>
      <c r="S66" s="124"/>
      <c r="T66" s="124"/>
    </row>
    <row r="67" spans="1:20" x14ac:dyDescent="0.35">
      <c r="A67" s="153" t="s">
        <v>37</v>
      </c>
      <c r="B67" s="153"/>
      <c r="C67" s="154">
        <v>44985</v>
      </c>
      <c r="D67" s="155"/>
      <c r="E67" s="156"/>
      <c r="F67" s="154">
        <v>44992</v>
      </c>
      <c r="G67" s="157"/>
      <c r="H67" s="158"/>
      <c r="I67" s="159">
        <f t="shared" ref="I67:I70" si="12">F67-C67</f>
        <v>7</v>
      </c>
      <c r="J67" s="160"/>
      <c r="K67" s="160"/>
      <c r="L67" s="160"/>
      <c r="M67" s="160"/>
      <c r="N67" s="160"/>
      <c r="O67" s="124"/>
      <c r="P67" s="124"/>
      <c r="Q67" s="124"/>
      <c r="R67" s="124"/>
      <c r="S67" s="124"/>
      <c r="T67" s="124"/>
    </row>
    <row r="68" spans="1:20" x14ac:dyDescent="0.35">
      <c r="A68" s="132" t="s">
        <v>18</v>
      </c>
      <c r="B68" s="117"/>
      <c r="C68" s="118">
        <v>44980</v>
      </c>
      <c r="D68" s="119"/>
      <c r="E68" s="120"/>
      <c r="F68" s="118">
        <v>45000</v>
      </c>
      <c r="G68" s="121"/>
      <c r="H68" s="122"/>
      <c r="I68" s="159">
        <f t="shared" si="12"/>
        <v>20</v>
      </c>
      <c r="J68" s="160"/>
      <c r="K68" s="160"/>
      <c r="L68" s="160"/>
      <c r="M68" s="160"/>
      <c r="N68" s="160"/>
      <c r="O68" s="124"/>
      <c r="P68" s="124"/>
      <c r="Q68" s="124"/>
      <c r="R68" s="124"/>
      <c r="S68" s="124"/>
      <c r="T68" s="124"/>
    </row>
    <row r="69" spans="1:20" x14ac:dyDescent="0.35">
      <c r="A69" s="117" t="s">
        <v>26</v>
      </c>
      <c r="B69" s="117"/>
      <c r="C69" s="118">
        <v>44991</v>
      </c>
      <c r="D69" s="119"/>
      <c r="E69" s="120"/>
      <c r="F69" s="118">
        <v>44998</v>
      </c>
      <c r="G69" s="121"/>
      <c r="H69" s="122"/>
      <c r="I69" s="159">
        <f t="shared" si="12"/>
        <v>7</v>
      </c>
      <c r="J69" s="160"/>
      <c r="K69" s="160"/>
      <c r="L69" s="160"/>
      <c r="M69" s="160"/>
      <c r="N69" s="160"/>
      <c r="O69" s="124"/>
      <c r="P69" s="124"/>
      <c r="Q69" s="124"/>
      <c r="R69" s="124"/>
      <c r="S69" s="124"/>
      <c r="T69" s="124"/>
    </row>
    <row r="70" spans="1:20" x14ac:dyDescent="0.35">
      <c r="A70" s="117" t="s">
        <v>20</v>
      </c>
      <c r="B70" s="117"/>
      <c r="C70" s="118">
        <v>44990</v>
      </c>
      <c r="D70" s="119"/>
      <c r="E70" s="120"/>
      <c r="F70" s="118">
        <v>44996</v>
      </c>
      <c r="G70" s="121"/>
      <c r="H70" s="122"/>
      <c r="I70" s="159">
        <f t="shared" si="12"/>
        <v>6</v>
      </c>
      <c r="J70" s="160"/>
      <c r="K70" s="160"/>
      <c r="L70" s="160"/>
      <c r="M70" s="160"/>
      <c r="N70" s="160"/>
      <c r="O70" s="124"/>
      <c r="P70" s="124"/>
      <c r="Q70" s="124"/>
      <c r="R70" s="124"/>
      <c r="S70" s="124"/>
      <c r="T70" s="124"/>
    </row>
    <row r="71" spans="1:20" x14ac:dyDescent="0.35">
      <c r="A71" s="132" t="s">
        <v>15</v>
      </c>
      <c r="B71" s="117"/>
      <c r="C71" s="118">
        <v>45001</v>
      </c>
      <c r="D71" s="119"/>
      <c r="E71" s="120"/>
      <c r="F71" s="118">
        <v>45015</v>
      </c>
      <c r="G71" s="121"/>
      <c r="H71" s="122"/>
      <c r="I71" s="159">
        <f t="shared" ref="I71" si="13">F71-C71</f>
        <v>14</v>
      </c>
      <c r="J71" s="160"/>
      <c r="K71" s="160"/>
      <c r="L71" s="160"/>
      <c r="M71" s="160"/>
      <c r="N71" s="160"/>
      <c r="O71" s="124"/>
      <c r="P71" s="124"/>
      <c r="Q71" s="124"/>
      <c r="R71" s="124"/>
      <c r="S71" s="124"/>
      <c r="T71" s="124"/>
    </row>
    <row r="72" spans="1:20" x14ac:dyDescent="0.35">
      <c r="A72" s="132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17"/>
      <c r="B76" s="117"/>
      <c r="C76" s="118"/>
      <c r="D76" s="119"/>
      <c r="E76" s="120"/>
      <c r="F76" s="118"/>
      <c r="G76" s="121"/>
      <c r="H76" s="122"/>
      <c r="I76" s="109"/>
      <c r="J76" s="109"/>
      <c r="K76" s="109"/>
      <c r="L76" s="109"/>
      <c r="M76" s="109"/>
      <c r="N76" s="109"/>
      <c r="O76" s="124"/>
      <c r="P76" s="124"/>
      <c r="Q76" s="124"/>
      <c r="R76" s="124"/>
      <c r="S76" s="124"/>
      <c r="T76" s="124"/>
    </row>
    <row r="77" spans="1:20" x14ac:dyDescent="0.35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20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</row>
    <row r="82" spans="1:20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  <row r="83" spans="1:20" x14ac:dyDescent="0.3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</sheetData>
  <mergeCells count="103">
    <mergeCell ref="A10:A11"/>
    <mergeCell ref="B10:AG10"/>
    <mergeCell ref="AG11:AG12"/>
    <mergeCell ref="AI11:AJ11"/>
    <mergeCell ref="A23:A24"/>
    <mergeCell ref="B23:AG23"/>
    <mergeCell ref="AG24:AG25"/>
    <mergeCell ref="A2:AG3"/>
    <mergeCell ref="B5:E5"/>
    <mergeCell ref="B7:E7"/>
    <mergeCell ref="F7:G7"/>
    <mergeCell ref="H7:I7"/>
    <mergeCell ref="C8:F8"/>
    <mergeCell ref="H8:K8"/>
    <mergeCell ref="C48:F48"/>
    <mergeCell ref="I48:L48"/>
    <mergeCell ref="C49:F49"/>
    <mergeCell ref="I49:L49"/>
    <mergeCell ref="C50:F50"/>
    <mergeCell ref="A51:N54"/>
    <mergeCell ref="AN24:AQ24"/>
    <mergeCell ref="A35:A36"/>
    <mergeCell ref="B35:AG35"/>
    <mergeCell ref="AG36:AG37"/>
    <mergeCell ref="AI36:AJ36"/>
    <mergeCell ref="C47:F47"/>
    <mergeCell ref="I47:L47"/>
    <mergeCell ref="O51:T81"/>
    <mergeCell ref="A55:N55"/>
    <mergeCell ref="A56:B56"/>
    <mergeCell ref="C56:E56"/>
    <mergeCell ref="F56:H56"/>
    <mergeCell ref="I56:N56"/>
    <mergeCell ref="A57:B57"/>
    <mergeCell ref="C57:E57"/>
    <mergeCell ref="F57:H57"/>
    <mergeCell ref="I57:N57"/>
    <mergeCell ref="A60:B60"/>
    <mergeCell ref="C60:E60"/>
    <mergeCell ref="F60:H60"/>
    <mergeCell ref="I60:N60"/>
    <mergeCell ref="A61:B61"/>
    <mergeCell ref="C61:E61"/>
    <mergeCell ref="F61:H61"/>
    <mergeCell ref="I61:N61"/>
    <mergeCell ref="A58:B58"/>
    <mergeCell ref="C58:E58"/>
    <mergeCell ref="F58:H58"/>
    <mergeCell ref="I58:N58"/>
    <mergeCell ref="A59:B59"/>
    <mergeCell ref="C59:E59"/>
    <mergeCell ref="F59:H59"/>
    <mergeCell ref="I59:N59"/>
    <mergeCell ref="A62:B62"/>
    <mergeCell ref="C62:E62"/>
    <mergeCell ref="F62:H62"/>
    <mergeCell ref="I62:N62"/>
    <mergeCell ref="A65:N65"/>
    <mergeCell ref="A66:B66"/>
    <mergeCell ref="C66:E66"/>
    <mergeCell ref="F66:H66"/>
    <mergeCell ref="I66:N66"/>
    <mergeCell ref="A69:B69"/>
    <mergeCell ref="C69:E69"/>
    <mergeCell ref="F69:H69"/>
    <mergeCell ref="I69:N69"/>
    <mergeCell ref="A70:B70"/>
    <mergeCell ref="C70:E70"/>
    <mergeCell ref="F70:H70"/>
    <mergeCell ref="I70:N70"/>
    <mergeCell ref="A67:B67"/>
    <mergeCell ref="C67:E67"/>
    <mergeCell ref="F67:H67"/>
    <mergeCell ref="I67:N67"/>
    <mergeCell ref="A68:B68"/>
    <mergeCell ref="C68:E68"/>
    <mergeCell ref="F68:H68"/>
    <mergeCell ref="I68:N68"/>
    <mergeCell ref="A73:B73"/>
    <mergeCell ref="C73:E73"/>
    <mergeCell ref="F73:H73"/>
    <mergeCell ref="I73:N73"/>
    <mergeCell ref="A74:B74"/>
    <mergeCell ref="C74:E74"/>
    <mergeCell ref="F74:H74"/>
    <mergeCell ref="I74:N74"/>
    <mergeCell ref="A71:B71"/>
    <mergeCell ref="C71:E71"/>
    <mergeCell ref="F71:H71"/>
    <mergeCell ref="I71:N71"/>
    <mergeCell ref="A72:B72"/>
    <mergeCell ref="C72:E72"/>
    <mergeCell ref="F72:H72"/>
    <mergeCell ref="I72:N72"/>
    <mergeCell ref="A77:N83"/>
    <mergeCell ref="A75:B75"/>
    <mergeCell ref="C75:E75"/>
    <mergeCell ref="F75:H75"/>
    <mergeCell ref="I75:N75"/>
    <mergeCell ref="A76:B76"/>
    <mergeCell ref="C76:E76"/>
    <mergeCell ref="F76:H76"/>
    <mergeCell ref="I76:N76"/>
  </mergeCells>
  <conditionalFormatting sqref="B13:AD13 B14:AF21 B24:AF34 B36:AF46 B11:AF12">
    <cfRule type="expression" dxfId="196" priority="14">
      <formula>B$11="dom"</formula>
    </cfRule>
    <cfRule type="expression" dxfId="195" priority="15">
      <formula>B$11="sáb"</formula>
    </cfRule>
  </conditionalFormatting>
  <conditionalFormatting sqref="B13:AF21 B26:AF34 B38:AF46">
    <cfRule type="cellIs" dxfId="194" priority="8" operator="equal">
      <formula>$H$49</formula>
    </cfRule>
    <cfRule type="cellIs" dxfId="193" priority="9" operator="equal">
      <formula>$H$48</formula>
    </cfRule>
    <cfRule type="cellIs" dxfId="192" priority="10" operator="equal">
      <formula>$H$47</formula>
    </cfRule>
    <cfRule type="cellIs" dxfId="191" priority="11" operator="equal">
      <formula>$B$49</formula>
    </cfRule>
    <cfRule type="cellIs" dxfId="190" priority="12" operator="equal">
      <formula>$B$48</formula>
    </cfRule>
    <cfRule type="cellIs" dxfId="189" priority="13" operator="equal">
      <formula>$B$47</formula>
    </cfRule>
  </conditionalFormatting>
  <conditionalFormatting sqref="B13:AG33 B35:AG45">
    <cfRule type="cellIs" dxfId="188" priority="16" operator="equal">
      <formula>$B$50</formula>
    </cfRule>
  </conditionalFormatting>
  <conditionalFormatting sqref="H48">
    <cfRule type="cellIs" dxfId="187" priority="1" operator="equal">
      <formula>$H$48</formula>
    </cfRule>
    <cfRule type="cellIs" dxfId="186" priority="2" operator="equal">
      <formula>$H$47</formula>
    </cfRule>
    <cfRule type="cellIs" dxfId="185" priority="3" operator="equal">
      <formula>$B$49</formula>
    </cfRule>
    <cfRule type="cellIs" dxfId="184" priority="4" operator="equal">
      <formula>$B$48</formula>
    </cfRule>
    <cfRule type="cellIs" dxfId="183" priority="5" operator="equal">
      <formula>$B$47</formula>
    </cfRule>
    <cfRule type="expression" dxfId="182" priority="6">
      <formula>H$11="dom"</formula>
    </cfRule>
    <cfRule type="expression" dxfId="181" priority="7">
      <formula>H$11="sáb"</formula>
    </cfRule>
  </conditionalFormatting>
  <conditionalFormatting sqref="AE13:AF13">
    <cfRule type="expression" dxfId="180" priority="17">
      <formula>AB$11="dom"</formula>
    </cfRule>
    <cfRule type="expression" dxfId="179" priority="18">
      <formula>AB$11="sáb"</formula>
    </cfRule>
  </conditionalFormatting>
  <dataValidations count="2">
    <dataValidation type="list" allowBlank="1" showInputMessage="1" showErrorMessage="1" sqref="B7:E7" xr:uid="{8C648EBE-DA24-43CB-8D3D-158340A44BD1}">
      <formula1>meses</formula1>
    </dataValidation>
    <dataValidation type="list" allowBlank="1" showInputMessage="1" showErrorMessage="1" sqref="H7:I7" xr:uid="{8E7B33BF-3ACC-4A02-BC53-15F29A51CB58}">
      <formula1>Año</formula1>
    </dataValidation>
  </dataValidations>
  <pageMargins left="0.25" right="0.25" top="0.75" bottom="0.75" header="0.3" footer="0.3"/>
  <pageSetup paperSize="9" fitToHeight="0" orientation="landscape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5D65-6E8C-4EFC-BB01-94CAE2412373}">
  <sheetPr>
    <pageSetUpPr fitToPage="1"/>
  </sheetPr>
  <dimension ref="A2:AQ82"/>
  <sheetViews>
    <sheetView showGridLines="0" topLeftCell="A10" zoomScaleNormal="100" workbookViewId="0">
      <selection activeCell="I40" sqref="I40"/>
    </sheetView>
  </sheetViews>
  <sheetFormatPr baseColWidth="10" defaultColWidth="11.453125" defaultRowHeight="14.5" x14ac:dyDescent="0.35"/>
  <cols>
    <col min="1" max="1" width="19.7265625" customWidth="1"/>
    <col min="2" max="32" width="3.7265625" customWidth="1"/>
    <col min="33" max="33" width="9.26953125" customWidth="1"/>
    <col min="34" max="34" width="9.1796875"/>
  </cols>
  <sheetData>
    <row r="2" spans="1:36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6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</row>
    <row r="5" spans="1:36" x14ac:dyDescent="0.35">
      <c r="A5" s="6" t="s">
        <v>40</v>
      </c>
      <c r="B5" s="114" t="s">
        <v>41</v>
      </c>
      <c r="C5" s="114"/>
      <c r="D5" s="114"/>
      <c r="E5" s="114"/>
    </row>
    <row r="6" spans="1:36" x14ac:dyDescent="0.35">
      <c r="A6" s="7" t="s">
        <v>42</v>
      </c>
      <c r="B6" s="65" t="s">
        <v>43</v>
      </c>
      <c r="C6" s="65"/>
      <c r="D6" s="65"/>
      <c r="E6" s="65"/>
    </row>
    <row r="7" spans="1:36" x14ac:dyDescent="0.35">
      <c r="A7" s="6" t="s">
        <v>44</v>
      </c>
      <c r="B7" s="114" t="s">
        <v>126</v>
      </c>
      <c r="C7" s="114"/>
      <c r="D7" s="114"/>
      <c r="E7" s="114"/>
      <c r="F7" s="115" t="s">
        <v>46</v>
      </c>
      <c r="G7" s="115"/>
      <c r="H7" s="114">
        <v>2023</v>
      </c>
      <c r="I7" s="114"/>
      <c r="J7" s="13"/>
      <c r="K7" s="13"/>
    </row>
    <row r="8" spans="1:36" x14ac:dyDescent="0.35">
      <c r="A8" s="6" t="s">
        <v>47</v>
      </c>
      <c r="B8" s="8" t="s">
        <v>48</v>
      </c>
      <c r="C8" s="99">
        <f>_xlfn.NUMBERVALUE(1&amp;B7&amp;H7)</f>
        <v>45017</v>
      </c>
      <c r="D8" s="99"/>
      <c r="E8" s="99"/>
      <c r="F8" s="99"/>
      <c r="G8" s="9" t="s">
        <v>49</v>
      </c>
      <c r="H8" s="100">
        <f>EOMONTH(C8,0)</f>
        <v>45046</v>
      </c>
      <c r="I8" s="100"/>
      <c r="J8" s="100"/>
      <c r="K8" s="100"/>
    </row>
    <row r="9" spans="1:36" x14ac:dyDescent="0.35">
      <c r="A9" s="1"/>
      <c r="B9" s="4"/>
      <c r="C9" s="3"/>
      <c r="D9" s="3"/>
      <c r="E9" s="3"/>
      <c r="F9" s="3"/>
      <c r="G9" s="2"/>
      <c r="H9" s="3"/>
      <c r="I9" s="3"/>
      <c r="J9" s="3"/>
      <c r="K9" s="3"/>
    </row>
    <row r="10" spans="1:36" ht="14.5" customHeight="1" x14ac:dyDescent="0.35">
      <c r="A10" s="101" t="str">
        <f>B7</f>
        <v>Abril</v>
      </c>
      <c r="B10" s="103" t="s">
        <v>50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5"/>
    </row>
    <row r="11" spans="1:36" ht="14.5" customHeight="1" x14ac:dyDescent="0.35">
      <c r="A11" s="102"/>
      <c r="B11" s="24" t="str">
        <f t="shared" ref="B11:AF11" si="0">TEXT(B12,"ddd")</f>
        <v>sá.</v>
      </c>
      <c r="C11" s="21" t="str">
        <f t="shared" si="0"/>
        <v>do.</v>
      </c>
      <c r="D11" s="21" t="str">
        <f t="shared" si="0"/>
        <v>lu.</v>
      </c>
      <c r="E11" s="21" t="str">
        <f t="shared" si="0"/>
        <v>ma.</v>
      </c>
      <c r="F11" s="21" t="str">
        <f t="shared" si="0"/>
        <v>mi.</v>
      </c>
      <c r="G11" s="21" t="str">
        <f t="shared" si="0"/>
        <v>ju.</v>
      </c>
      <c r="H11" s="21" t="str">
        <f t="shared" si="0"/>
        <v>vi.</v>
      </c>
      <c r="I11" s="21" t="str">
        <f t="shared" si="0"/>
        <v>sá.</v>
      </c>
      <c r="J11" s="21" t="str">
        <f t="shared" si="0"/>
        <v>do.</v>
      </c>
      <c r="K11" s="21" t="str">
        <f t="shared" si="0"/>
        <v>lu.</v>
      </c>
      <c r="L11" s="21" t="str">
        <f t="shared" si="0"/>
        <v>ma.</v>
      </c>
      <c r="M11" s="21" t="str">
        <f t="shared" si="0"/>
        <v>mi.</v>
      </c>
      <c r="N11" s="21" t="str">
        <f t="shared" si="0"/>
        <v>ju.</v>
      </c>
      <c r="O11" s="21" t="str">
        <f t="shared" si="0"/>
        <v>vi.</v>
      </c>
      <c r="P11" s="21" t="str">
        <f t="shared" si="0"/>
        <v>sá.</v>
      </c>
      <c r="Q11" s="21" t="str">
        <f t="shared" si="0"/>
        <v>do.</v>
      </c>
      <c r="R11" s="21" t="str">
        <f t="shared" si="0"/>
        <v>lu.</v>
      </c>
      <c r="S11" s="21" t="str">
        <f t="shared" si="0"/>
        <v>ma.</v>
      </c>
      <c r="T11" s="21" t="str">
        <f t="shared" si="0"/>
        <v>mi.</v>
      </c>
      <c r="U11" s="21" t="str">
        <f t="shared" si="0"/>
        <v>ju.</v>
      </c>
      <c r="V11" s="21" t="str">
        <f t="shared" si="0"/>
        <v>vi.</v>
      </c>
      <c r="W11" s="21" t="str">
        <f t="shared" si="0"/>
        <v>sá.</v>
      </c>
      <c r="X11" s="21" t="str">
        <f t="shared" si="0"/>
        <v>do.</v>
      </c>
      <c r="Y11" s="21" t="str">
        <f t="shared" si="0"/>
        <v>lu.</v>
      </c>
      <c r="Z11" s="21" t="str">
        <f t="shared" si="0"/>
        <v>ma.</v>
      </c>
      <c r="AA11" s="21" t="str">
        <f t="shared" si="0"/>
        <v>mi.</v>
      </c>
      <c r="AB11" s="21" t="str">
        <f t="shared" si="0"/>
        <v>ju.</v>
      </c>
      <c r="AC11" s="21" t="str">
        <f t="shared" si="0"/>
        <v>vi.</v>
      </c>
      <c r="AD11" s="21" t="str">
        <f t="shared" si="0"/>
        <v>sá.</v>
      </c>
      <c r="AE11" s="21" t="str">
        <f t="shared" si="0"/>
        <v>do.</v>
      </c>
      <c r="AF11" s="21" t="str">
        <f t="shared" si="0"/>
        <v/>
      </c>
      <c r="AG11" s="106" t="s">
        <v>51</v>
      </c>
      <c r="AI11" s="109" t="s">
        <v>52</v>
      </c>
      <c r="AJ11" s="109"/>
    </row>
    <row r="12" spans="1:36" ht="14.5" customHeight="1" x14ac:dyDescent="0.35">
      <c r="A12" s="19">
        <f>H7</f>
        <v>2023</v>
      </c>
      <c r="B12" s="25">
        <f>C8</f>
        <v>45017</v>
      </c>
      <c r="C12" s="22">
        <f t="shared" ref="C12:AF12" si="1">IF(B12&lt;$H$8,B12+1,"")</f>
        <v>45018</v>
      </c>
      <c r="D12" s="22">
        <f t="shared" si="1"/>
        <v>45019</v>
      </c>
      <c r="E12" s="22">
        <f t="shared" si="1"/>
        <v>45020</v>
      </c>
      <c r="F12" s="22">
        <f t="shared" si="1"/>
        <v>45021</v>
      </c>
      <c r="G12" s="22">
        <f t="shared" si="1"/>
        <v>45022</v>
      </c>
      <c r="H12" s="22">
        <f t="shared" si="1"/>
        <v>45023</v>
      </c>
      <c r="I12" s="22">
        <f t="shared" si="1"/>
        <v>45024</v>
      </c>
      <c r="J12" s="22">
        <f t="shared" si="1"/>
        <v>45025</v>
      </c>
      <c r="K12" s="22">
        <f t="shared" si="1"/>
        <v>45026</v>
      </c>
      <c r="L12" s="22">
        <f t="shared" si="1"/>
        <v>45027</v>
      </c>
      <c r="M12" s="22">
        <f t="shared" si="1"/>
        <v>45028</v>
      </c>
      <c r="N12" s="22">
        <f t="shared" si="1"/>
        <v>45029</v>
      </c>
      <c r="O12" s="22">
        <f t="shared" si="1"/>
        <v>45030</v>
      </c>
      <c r="P12" s="22">
        <f t="shared" si="1"/>
        <v>45031</v>
      </c>
      <c r="Q12" s="22">
        <f t="shared" si="1"/>
        <v>45032</v>
      </c>
      <c r="R12" s="22">
        <f t="shared" si="1"/>
        <v>45033</v>
      </c>
      <c r="S12" s="22">
        <f t="shared" si="1"/>
        <v>45034</v>
      </c>
      <c r="T12" s="22">
        <f t="shared" si="1"/>
        <v>45035</v>
      </c>
      <c r="U12" s="22">
        <f t="shared" si="1"/>
        <v>45036</v>
      </c>
      <c r="V12" s="22">
        <f t="shared" si="1"/>
        <v>45037</v>
      </c>
      <c r="W12" s="22">
        <f t="shared" si="1"/>
        <v>45038</v>
      </c>
      <c r="X12" s="22">
        <f t="shared" si="1"/>
        <v>45039</v>
      </c>
      <c r="Y12" s="22">
        <f t="shared" si="1"/>
        <v>45040</v>
      </c>
      <c r="Z12" s="22">
        <f t="shared" si="1"/>
        <v>45041</v>
      </c>
      <c r="AA12" s="22">
        <f t="shared" si="1"/>
        <v>45042</v>
      </c>
      <c r="AB12" s="22">
        <f t="shared" si="1"/>
        <v>45043</v>
      </c>
      <c r="AC12" s="22">
        <f t="shared" si="1"/>
        <v>45044</v>
      </c>
      <c r="AD12" s="22">
        <f t="shared" si="1"/>
        <v>45045</v>
      </c>
      <c r="AE12" s="22">
        <f t="shared" si="1"/>
        <v>45046</v>
      </c>
      <c r="AF12" s="22" t="str">
        <f t="shared" si="1"/>
        <v/>
      </c>
      <c r="AG12" s="107"/>
      <c r="AI12" s="62" t="s">
        <v>54</v>
      </c>
      <c r="AJ12" s="61" t="s">
        <v>53</v>
      </c>
    </row>
    <row r="13" spans="1:36" x14ac:dyDescent="0.35">
      <c r="A13" s="23" t="s">
        <v>15</v>
      </c>
      <c r="B13" s="12"/>
      <c r="C13" s="5" t="s">
        <v>54</v>
      </c>
      <c r="D13" s="12"/>
      <c r="E13" s="12"/>
      <c r="F13" s="12" t="s">
        <v>53</v>
      </c>
      <c r="G13" s="12"/>
      <c r="H13" s="12"/>
      <c r="I13" s="12" t="s">
        <v>54</v>
      </c>
      <c r="J13" s="12"/>
      <c r="K13" s="12"/>
      <c r="L13" s="12" t="s">
        <v>53</v>
      </c>
      <c r="M13" s="12"/>
      <c r="N13" s="12"/>
      <c r="O13" s="12" t="s">
        <v>54</v>
      </c>
      <c r="P13" s="12"/>
      <c r="Q13" s="12"/>
      <c r="R13" s="12" t="s">
        <v>53</v>
      </c>
      <c r="S13" s="12"/>
      <c r="T13" s="12" t="s">
        <v>54</v>
      </c>
      <c r="U13" s="12"/>
      <c r="V13" s="12"/>
      <c r="W13" s="12" t="s">
        <v>54</v>
      </c>
      <c r="X13" s="12"/>
      <c r="Y13" s="12"/>
      <c r="Z13" s="12" t="s">
        <v>53</v>
      </c>
      <c r="AA13" s="12"/>
      <c r="AB13" s="12" t="s">
        <v>54</v>
      </c>
      <c r="AC13" s="12"/>
      <c r="AD13" s="12"/>
      <c r="AE13" s="12" t="s">
        <v>53</v>
      </c>
      <c r="AF13" s="59"/>
      <c r="AG13" s="26">
        <f t="shared" ref="AG13:AG16" si="2">COUNTIF(B13:AF13,$B$46)*12+COUNTIF(B13:AF13,$B$47)*12+COUNTIF(B13:AF13,$B$49)*8</f>
        <v>132</v>
      </c>
      <c r="AI13" s="60">
        <f>COUNTIF(B13:AF13,"TM")</f>
        <v>6</v>
      </c>
      <c r="AJ13" s="32">
        <f>COUNTIF(B13:AF13,"TT")</f>
        <v>5</v>
      </c>
    </row>
    <row r="14" spans="1:36" x14ac:dyDescent="0.35">
      <c r="A14" s="20" t="s">
        <v>18</v>
      </c>
      <c r="B14" s="12"/>
      <c r="C14" s="12"/>
      <c r="D14" s="12" t="s">
        <v>53</v>
      </c>
      <c r="E14" s="12"/>
      <c r="F14" s="12"/>
      <c r="G14" s="12" t="s">
        <v>54</v>
      </c>
      <c r="H14" s="12"/>
      <c r="I14" s="12"/>
      <c r="J14" s="12" t="s">
        <v>53</v>
      </c>
      <c r="K14" s="12"/>
      <c r="L14" s="12"/>
      <c r="M14" s="12" t="s">
        <v>54</v>
      </c>
      <c r="N14" s="12"/>
      <c r="O14" s="12"/>
      <c r="P14" s="12" t="s">
        <v>53</v>
      </c>
      <c r="Q14" s="12"/>
      <c r="R14" s="12"/>
      <c r="S14" s="12" t="s">
        <v>54</v>
      </c>
      <c r="T14" s="12"/>
      <c r="U14" s="12" t="s">
        <v>53</v>
      </c>
      <c r="V14" s="12"/>
      <c r="W14" s="12"/>
      <c r="X14" s="12" t="s">
        <v>54</v>
      </c>
      <c r="Y14" s="12"/>
      <c r="Z14" s="12"/>
      <c r="AA14" s="12" t="s">
        <v>53</v>
      </c>
      <c r="AB14" s="12"/>
      <c r="AC14" s="12" t="s">
        <v>54</v>
      </c>
      <c r="AD14" s="12"/>
      <c r="AE14" s="12"/>
      <c r="AF14" s="59"/>
      <c r="AG14" s="26">
        <f t="shared" si="2"/>
        <v>120</v>
      </c>
      <c r="AI14" s="60">
        <f t="shared" ref="AI14:AI21" si="3">COUNTIF(B14:AF14,"TM")</f>
        <v>5</v>
      </c>
      <c r="AJ14" s="32">
        <f t="shared" ref="AJ14:AJ21" si="4">COUNTIF(B14:AF14,"TT")</f>
        <v>5</v>
      </c>
    </row>
    <row r="15" spans="1:36" x14ac:dyDescent="0.35">
      <c r="A15" s="20" t="s">
        <v>19</v>
      </c>
      <c r="B15" s="12" t="s">
        <v>54</v>
      </c>
      <c r="C15" s="12"/>
      <c r="D15" s="12"/>
      <c r="E15" s="12" t="s">
        <v>53</v>
      </c>
      <c r="F15" s="12"/>
      <c r="G15" s="12"/>
      <c r="H15" s="12" t="s">
        <v>54</v>
      </c>
      <c r="I15" s="12"/>
      <c r="J15" s="12"/>
      <c r="K15" s="12" t="s">
        <v>53</v>
      </c>
      <c r="L15" s="12"/>
      <c r="M15" s="12"/>
      <c r="N15" s="12" t="s">
        <v>54</v>
      </c>
      <c r="O15" s="12"/>
      <c r="P15" s="12"/>
      <c r="Q15" s="12" t="s">
        <v>53</v>
      </c>
      <c r="R15" s="12"/>
      <c r="S15" s="12" t="s">
        <v>53</v>
      </c>
      <c r="T15" s="12"/>
      <c r="U15" s="12"/>
      <c r="V15" s="12" t="s">
        <v>54</v>
      </c>
      <c r="W15" s="12"/>
      <c r="X15" s="12"/>
      <c r="Y15" s="12" t="s">
        <v>53</v>
      </c>
      <c r="Z15" s="12"/>
      <c r="AA15" s="12" t="s">
        <v>54</v>
      </c>
      <c r="AB15" s="12"/>
      <c r="AC15" s="12"/>
      <c r="AD15" s="12" t="s">
        <v>53</v>
      </c>
      <c r="AE15" s="12"/>
      <c r="AF15" s="59"/>
      <c r="AG15" s="26">
        <f t="shared" si="2"/>
        <v>132</v>
      </c>
      <c r="AI15" s="60">
        <f t="shared" si="3"/>
        <v>5</v>
      </c>
      <c r="AJ15" s="32">
        <f t="shared" si="4"/>
        <v>6</v>
      </c>
    </row>
    <row r="16" spans="1:36" x14ac:dyDescent="0.35">
      <c r="A16" s="20" t="s">
        <v>20</v>
      </c>
      <c r="B16" s="12" t="s">
        <v>53</v>
      </c>
      <c r="C16" s="12" t="s">
        <v>105</v>
      </c>
      <c r="D16" s="12"/>
      <c r="E16" s="12" t="s">
        <v>54</v>
      </c>
      <c r="F16" s="12"/>
      <c r="G16" s="12"/>
      <c r="H16" s="12" t="s">
        <v>53</v>
      </c>
      <c r="I16" s="12"/>
      <c r="J16" s="12"/>
      <c r="K16" s="12" t="s">
        <v>54</v>
      </c>
      <c r="L16" s="12"/>
      <c r="M16" s="12"/>
      <c r="N16" s="12" t="s">
        <v>53</v>
      </c>
      <c r="O16" s="12"/>
      <c r="P16" s="12"/>
      <c r="Q16" s="12" t="s">
        <v>54</v>
      </c>
      <c r="R16" s="12"/>
      <c r="S16" s="12"/>
      <c r="T16" s="12" t="s">
        <v>53</v>
      </c>
      <c r="U16" s="12"/>
      <c r="V16" s="12" t="s">
        <v>53</v>
      </c>
      <c r="W16" s="12"/>
      <c r="X16" s="12"/>
      <c r="Y16" s="12" t="s">
        <v>54</v>
      </c>
      <c r="Z16" s="12"/>
      <c r="AA16" s="12"/>
      <c r="AB16" s="12" t="s">
        <v>53</v>
      </c>
      <c r="AC16" s="12"/>
      <c r="AD16" s="12" t="s">
        <v>54</v>
      </c>
      <c r="AE16" s="12"/>
      <c r="AF16" s="59"/>
      <c r="AG16" s="26">
        <f t="shared" si="2"/>
        <v>132</v>
      </c>
      <c r="AI16" s="60">
        <f t="shared" si="3"/>
        <v>5</v>
      </c>
      <c r="AJ16" s="32">
        <f t="shared" si="4"/>
        <v>6</v>
      </c>
    </row>
    <row r="17" spans="1:43" x14ac:dyDescent="0.35">
      <c r="A17" s="20" t="s">
        <v>37</v>
      </c>
      <c r="B17" s="12"/>
      <c r="C17" s="12" t="s">
        <v>53</v>
      </c>
      <c r="D17" s="12"/>
      <c r="E17" s="12"/>
      <c r="F17" s="12" t="s">
        <v>54</v>
      </c>
      <c r="G17" s="12"/>
      <c r="H17" s="12"/>
      <c r="I17" s="12" t="s">
        <v>53</v>
      </c>
      <c r="J17" s="12"/>
      <c r="K17" s="12"/>
      <c r="L17" s="12" t="s">
        <v>54</v>
      </c>
      <c r="M17" s="12"/>
      <c r="N17" s="12"/>
      <c r="O17" s="12" t="s">
        <v>53</v>
      </c>
      <c r="P17" s="12"/>
      <c r="Q17" s="12"/>
      <c r="R17" s="12" t="s">
        <v>54</v>
      </c>
      <c r="S17" s="12"/>
      <c r="T17" s="12"/>
      <c r="U17" s="12" t="s">
        <v>54</v>
      </c>
      <c r="V17" s="12"/>
      <c r="W17" s="12" t="s">
        <v>53</v>
      </c>
      <c r="X17" s="12"/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/>
      <c r="AE17" s="12" t="s">
        <v>54</v>
      </c>
      <c r="AF17" s="59"/>
      <c r="AG17" s="26">
        <f>COUNTIF(B17:AF17,$B$46)*12+COUNTIF(B17:AF17,$B$47)*12+COUNTIF(B17:AF17,$B$49)*8</f>
        <v>148</v>
      </c>
      <c r="AI17" s="60">
        <f t="shared" si="3"/>
        <v>5</v>
      </c>
      <c r="AJ17" s="32">
        <f t="shared" si="4"/>
        <v>4</v>
      </c>
    </row>
    <row r="18" spans="1:43" x14ac:dyDescent="0.35">
      <c r="A18" s="20" t="s">
        <v>22</v>
      </c>
      <c r="B18" s="12"/>
      <c r="C18" s="12"/>
      <c r="D18" s="12" t="s">
        <v>54</v>
      </c>
      <c r="E18" s="12"/>
      <c r="F18" s="12"/>
      <c r="G18" s="12" t="s">
        <v>53</v>
      </c>
      <c r="H18" s="12"/>
      <c r="I18" s="12"/>
      <c r="J18" s="12" t="s">
        <v>54</v>
      </c>
      <c r="K18" s="12"/>
      <c r="L18" s="12"/>
      <c r="M18" s="12" t="s">
        <v>53</v>
      </c>
      <c r="N18" s="12"/>
      <c r="O18" s="12"/>
      <c r="P18" s="12" t="s">
        <v>54</v>
      </c>
      <c r="Q18" s="12"/>
      <c r="R18" s="12" t="s">
        <v>88</v>
      </c>
      <c r="S18" s="12" t="s">
        <v>88</v>
      </c>
      <c r="T18" s="12" t="s">
        <v>88</v>
      </c>
      <c r="U18" s="12" t="s">
        <v>88</v>
      </c>
      <c r="V18" s="12" t="s">
        <v>88</v>
      </c>
      <c r="W18" s="12"/>
      <c r="X18" s="12" t="s">
        <v>53</v>
      </c>
      <c r="Y18" s="12"/>
      <c r="Z18" s="12" t="s">
        <v>54</v>
      </c>
      <c r="AA18" s="12"/>
      <c r="AB18" s="12"/>
      <c r="AC18" s="12" t="s">
        <v>53</v>
      </c>
      <c r="AD18" s="12"/>
      <c r="AE18" s="12"/>
      <c r="AF18" s="59"/>
      <c r="AG18" s="26">
        <f>COUNTIF(B18:AF18,$B$46)*12+COUNTIF(B18:AF18,$B$47)*12+COUNTIF(B18:AF18,$B$49)*8</f>
        <v>136</v>
      </c>
      <c r="AI18" s="60">
        <f t="shared" si="3"/>
        <v>4</v>
      </c>
      <c r="AJ18" s="32">
        <f t="shared" si="4"/>
        <v>4</v>
      </c>
    </row>
    <row r="19" spans="1:43" ht="15" hidden="1" customHeight="1" x14ac:dyDescent="0.35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59"/>
      <c r="AG19" s="26"/>
      <c r="AI19" s="60">
        <f t="shared" si="3"/>
        <v>0</v>
      </c>
      <c r="AJ19" s="32">
        <f t="shared" si="4"/>
        <v>0</v>
      </c>
    </row>
    <row r="20" spans="1:43" ht="15" hidden="1" customHeight="1" x14ac:dyDescent="0.35">
      <c r="A20" s="2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59"/>
      <c r="AG20" s="26"/>
      <c r="AI20" s="60">
        <f t="shared" si="3"/>
        <v>0</v>
      </c>
      <c r="AJ20" s="32">
        <f t="shared" si="4"/>
        <v>0</v>
      </c>
    </row>
    <row r="21" spans="1:43" x14ac:dyDescent="0.35">
      <c r="A21" s="20" t="s">
        <v>16</v>
      </c>
      <c r="B21" s="12"/>
      <c r="C21" s="12"/>
      <c r="D21" s="12"/>
      <c r="E21" s="12"/>
      <c r="F21" s="12"/>
      <c r="G21" s="12"/>
      <c r="H21" s="12"/>
      <c r="I21" s="12"/>
      <c r="J21" s="12"/>
      <c r="K21" s="12" t="s">
        <v>55</v>
      </c>
      <c r="L21" s="12" t="s">
        <v>55</v>
      </c>
      <c r="M21" s="12" t="s">
        <v>55</v>
      </c>
      <c r="N21" s="12" t="s">
        <v>55</v>
      </c>
      <c r="O21" s="12" t="s">
        <v>55</v>
      </c>
      <c r="P21" s="12"/>
      <c r="Q21" s="12"/>
      <c r="R21" s="12"/>
      <c r="S21" s="12"/>
      <c r="T21" s="12"/>
      <c r="U21" s="12"/>
      <c r="V21" s="12"/>
      <c r="W21" s="12"/>
      <c r="X21" s="12"/>
      <c r="Y21" s="12" t="s">
        <v>71</v>
      </c>
      <c r="Z21" s="12" t="s">
        <v>71</v>
      </c>
      <c r="AA21" s="12" t="s">
        <v>71</v>
      </c>
      <c r="AB21" s="12" t="s">
        <v>71</v>
      </c>
      <c r="AC21" s="12"/>
      <c r="AD21" s="12"/>
      <c r="AE21" s="12"/>
      <c r="AF21" s="59"/>
      <c r="AG21" s="26">
        <f>COUNTIF(B21:AF21,$B$46)*12+COUNTIF(B21:AF21,$B$47)*12+COUNTIF(B21:AF21,$B$49)*6</f>
        <v>0</v>
      </c>
      <c r="AI21" s="60">
        <f t="shared" si="3"/>
        <v>0</v>
      </c>
      <c r="AJ21" s="32">
        <f t="shared" si="4"/>
        <v>0</v>
      </c>
    </row>
    <row r="23" spans="1:43" ht="14.5" hidden="1" customHeight="1" x14ac:dyDescent="0.35">
      <c r="A23" s="101" t="str">
        <f>$B$7</f>
        <v>Abril</v>
      </c>
      <c r="B23" s="103" t="s">
        <v>57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5"/>
    </row>
    <row r="24" spans="1:43" ht="14.5" hidden="1" customHeight="1" x14ac:dyDescent="0.35">
      <c r="A24" s="102"/>
      <c r="B24" s="21" t="str">
        <f t="shared" ref="B24:AF24" si="5">TEXT(B25,"ddd")</f>
        <v>sá.</v>
      </c>
      <c r="C24" s="21" t="str">
        <f t="shared" si="5"/>
        <v>do.</v>
      </c>
      <c r="D24" s="21" t="str">
        <f t="shared" si="5"/>
        <v>lu.</v>
      </c>
      <c r="E24" s="21" t="str">
        <f t="shared" si="5"/>
        <v>ma.</v>
      </c>
      <c r="F24" s="21" t="str">
        <f t="shared" si="5"/>
        <v>mi.</v>
      </c>
      <c r="G24" s="21" t="str">
        <f t="shared" si="5"/>
        <v>ju.</v>
      </c>
      <c r="H24" s="21" t="str">
        <f t="shared" si="5"/>
        <v>vi.</v>
      </c>
      <c r="I24" s="21" t="str">
        <f t="shared" si="5"/>
        <v>sá.</v>
      </c>
      <c r="J24" s="21" t="str">
        <f t="shared" si="5"/>
        <v>do.</v>
      </c>
      <c r="K24" s="21" t="str">
        <f t="shared" si="5"/>
        <v>lu.</v>
      </c>
      <c r="L24" s="21" t="str">
        <f t="shared" si="5"/>
        <v>ma.</v>
      </c>
      <c r="M24" s="21" t="str">
        <f t="shared" si="5"/>
        <v>mi.</v>
      </c>
      <c r="N24" s="21" t="str">
        <f t="shared" si="5"/>
        <v>ju.</v>
      </c>
      <c r="O24" s="21" t="str">
        <f t="shared" si="5"/>
        <v>vi.</v>
      </c>
      <c r="P24" s="21" t="str">
        <f t="shared" si="5"/>
        <v>sá.</v>
      </c>
      <c r="Q24" s="21" t="str">
        <f t="shared" si="5"/>
        <v>do.</v>
      </c>
      <c r="R24" s="21" t="str">
        <f t="shared" si="5"/>
        <v>lu.</v>
      </c>
      <c r="S24" s="21" t="str">
        <f t="shared" si="5"/>
        <v>ma.</v>
      </c>
      <c r="T24" s="21" t="str">
        <f t="shared" si="5"/>
        <v>mi.</v>
      </c>
      <c r="U24" s="21" t="str">
        <f t="shared" si="5"/>
        <v>ju.</v>
      </c>
      <c r="V24" s="21" t="str">
        <f t="shared" si="5"/>
        <v>vi.</v>
      </c>
      <c r="W24" s="21" t="str">
        <f t="shared" si="5"/>
        <v>sá.</v>
      </c>
      <c r="X24" s="21" t="str">
        <f t="shared" si="5"/>
        <v>do.</v>
      </c>
      <c r="Y24" s="21" t="str">
        <f t="shared" si="5"/>
        <v>lu.</v>
      </c>
      <c r="Z24" s="21" t="str">
        <f t="shared" si="5"/>
        <v>ma.</v>
      </c>
      <c r="AA24" s="21" t="str">
        <f t="shared" si="5"/>
        <v>mi.</v>
      </c>
      <c r="AB24" s="21" t="str">
        <f t="shared" si="5"/>
        <v>ju.</v>
      </c>
      <c r="AC24" s="21" t="str">
        <f t="shared" si="5"/>
        <v>vi.</v>
      </c>
      <c r="AD24" s="21" t="str">
        <f t="shared" si="5"/>
        <v>sá.</v>
      </c>
      <c r="AE24" s="21" t="str">
        <f t="shared" si="5"/>
        <v>do.</v>
      </c>
      <c r="AF24" s="21" t="str">
        <f t="shared" si="5"/>
        <v/>
      </c>
      <c r="AG24" s="106" t="s">
        <v>51</v>
      </c>
      <c r="AN24" s="96" t="s">
        <v>58</v>
      </c>
      <c r="AO24" s="97"/>
      <c r="AP24" s="97"/>
      <c r="AQ24" s="98"/>
    </row>
    <row r="25" spans="1:43" ht="14.5" hidden="1" customHeight="1" x14ac:dyDescent="0.35">
      <c r="A25" s="19">
        <f>$H$7</f>
        <v>2023</v>
      </c>
      <c r="B25" s="22">
        <f>$C$8</f>
        <v>45017</v>
      </c>
      <c r="C25" s="22">
        <f t="shared" ref="C25:AF25" si="6">IF(B25&lt;$H$8,B25+1,"")</f>
        <v>45018</v>
      </c>
      <c r="D25" s="22">
        <f t="shared" si="6"/>
        <v>45019</v>
      </c>
      <c r="E25" s="22">
        <f t="shared" si="6"/>
        <v>45020</v>
      </c>
      <c r="F25" s="22">
        <f t="shared" si="6"/>
        <v>45021</v>
      </c>
      <c r="G25" s="22">
        <f t="shared" si="6"/>
        <v>45022</v>
      </c>
      <c r="H25" s="22">
        <f t="shared" si="6"/>
        <v>45023</v>
      </c>
      <c r="I25" s="22">
        <f t="shared" si="6"/>
        <v>45024</v>
      </c>
      <c r="J25" s="22">
        <f t="shared" si="6"/>
        <v>45025</v>
      </c>
      <c r="K25" s="22">
        <f t="shared" si="6"/>
        <v>45026</v>
      </c>
      <c r="L25" s="22">
        <f t="shared" si="6"/>
        <v>45027</v>
      </c>
      <c r="M25" s="22">
        <f t="shared" si="6"/>
        <v>45028</v>
      </c>
      <c r="N25" s="22">
        <f t="shared" si="6"/>
        <v>45029</v>
      </c>
      <c r="O25" s="22">
        <f t="shared" si="6"/>
        <v>45030</v>
      </c>
      <c r="P25" s="22">
        <f t="shared" si="6"/>
        <v>45031</v>
      </c>
      <c r="Q25" s="22">
        <f t="shared" si="6"/>
        <v>45032</v>
      </c>
      <c r="R25" s="22">
        <f t="shared" si="6"/>
        <v>45033</v>
      </c>
      <c r="S25" s="22">
        <f t="shared" si="6"/>
        <v>45034</v>
      </c>
      <c r="T25" s="22">
        <f t="shared" si="6"/>
        <v>45035</v>
      </c>
      <c r="U25" s="22">
        <f t="shared" si="6"/>
        <v>45036</v>
      </c>
      <c r="V25" s="22">
        <f t="shared" si="6"/>
        <v>45037</v>
      </c>
      <c r="W25" s="22">
        <f t="shared" si="6"/>
        <v>45038</v>
      </c>
      <c r="X25" s="22">
        <f t="shared" si="6"/>
        <v>45039</v>
      </c>
      <c r="Y25" s="22">
        <f t="shared" si="6"/>
        <v>45040</v>
      </c>
      <c r="Z25" s="22">
        <f t="shared" si="6"/>
        <v>45041</v>
      </c>
      <c r="AA25" s="22">
        <f t="shared" si="6"/>
        <v>45042</v>
      </c>
      <c r="AB25" s="22">
        <f t="shared" si="6"/>
        <v>45043</v>
      </c>
      <c r="AC25" s="22">
        <f t="shared" si="6"/>
        <v>45044</v>
      </c>
      <c r="AD25" s="22">
        <f t="shared" si="6"/>
        <v>45045</v>
      </c>
      <c r="AE25" s="22">
        <f t="shared" si="6"/>
        <v>45046</v>
      </c>
      <c r="AF25" s="22" t="str">
        <f t="shared" si="6"/>
        <v/>
      </c>
      <c r="AG25" s="107"/>
      <c r="AN25" s="45" t="s">
        <v>59</v>
      </c>
      <c r="AO25" s="36" t="s">
        <v>60</v>
      </c>
      <c r="AP25" s="36" t="s">
        <v>61</v>
      </c>
      <c r="AQ25" s="46" t="s">
        <v>62</v>
      </c>
    </row>
    <row r="26" spans="1:43" ht="15" hidden="1" customHeight="1" x14ac:dyDescent="0.35">
      <c r="A26" s="20" t="s">
        <v>24</v>
      </c>
      <c r="B26" s="12"/>
      <c r="C26" s="12"/>
      <c r="D26" s="12" t="s">
        <v>54</v>
      </c>
      <c r="E26" s="12"/>
      <c r="F26" s="12" t="s">
        <v>53</v>
      </c>
      <c r="G26" s="12"/>
      <c r="H26" s="12"/>
      <c r="I26" s="12" t="s">
        <v>54</v>
      </c>
      <c r="J26" s="12"/>
      <c r="K26" s="12" t="s">
        <v>53</v>
      </c>
      <c r="L26" s="12"/>
      <c r="M26" s="12"/>
      <c r="N26" s="12" t="s">
        <v>54</v>
      </c>
      <c r="O26" s="12"/>
      <c r="P26" s="12" t="s">
        <v>53</v>
      </c>
      <c r="Q26" s="12"/>
      <c r="R26" s="12"/>
      <c r="S26" s="12"/>
      <c r="T26" s="12"/>
      <c r="U26" s="12" t="s">
        <v>54</v>
      </c>
      <c r="V26" s="12"/>
      <c r="W26" s="12" t="s">
        <v>55</v>
      </c>
      <c r="X26" s="12" t="s">
        <v>55</v>
      </c>
      <c r="Y26" s="12" t="s">
        <v>55</v>
      </c>
      <c r="Z26" s="12" t="s">
        <v>55</v>
      </c>
      <c r="AA26" s="12" t="s">
        <v>55</v>
      </c>
      <c r="AB26" s="12" t="s">
        <v>55</v>
      </c>
      <c r="AC26" s="12" t="s">
        <v>55</v>
      </c>
      <c r="AD26" s="12" t="s">
        <v>55</v>
      </c>
      <c r="AE26" s="12" t="s">
        <v>55</v>
      </c>
      <c r="AF26" s="12" t="s">
        <v>55</v>
      </c>
      <c r="AG26" s="26">
        <f t="shared" ref="AG26:AG32" si="7">COUNTIF(B26:AF26,$B$46)*12+COUNTIF(B26:AF26,$B$47)*12</f>
        <v>84</v>
      </c>
      <c r="AN26" s="45">
        <v>24</v>
      </c>
      <c r="AO26" s="36" t="s">
        <v>63</v>
      </c>
      <c r="AP26" s="36" t="s">
        <v>64</v>
      </c>
      <c r="AQ26" s="46" t="s">
        <v>65</v>
      </c>
    </row>
    <row r="27" spans="1:43" ht="15" hidden="1" customHeight="1" x14ac:dyDescent="0.35">
      <c r="A27" s="20" t="s">
        <v>25</v>
      </c>
      <c r="B27" s="12" t="s">
        <v>55</v>
      </c>
      <c r="C27" s="12" t="s">
        <v>55</v>
      </c>
      <c r="D27" s="12" t="s">
        <v>55</v>
      </c>
      <c r="E27" s="12" t="s">
        <v>55</v>
      </c>
      <c r="F27" s="12" t="s">
        <v>55</v>
      </c>
      <c r="G27" s="12" t="s">
        <v>55</v>
      </c>
      <c r="H27" s="12" t="s">
        <v>55</v>
      </c>
      <c r="I27" s="12" t="s">
        <v>55</v>
      </c>
      <c r="J27" s="12" t="s">
        <v>55</v>
      </c>
      <c r="K27" s="12" t="s">
        <v>55</v>
      </c>
      <c r="L27" s="12" t="s">
        <v>55</v>
      </c>
      <c r="M27" s="12" t="s">
        <v>55</v>
      </c>
      <c r="N27" s="12" t="s">
        <v>53</v>
      </c>
      <c r="O27" s="12"/>
      <c r="P27" s="12"/>
      <c r="Q27" s="12" t="s">
        <v>53</v>
      </c>
      <c r="R27" s="12"/>
      <c r="S27" s="12"/>
      <c r="T27" s="12" t="s">
        <v>54</v>
      </c>
      <c r="U27" s="12"/>
      <c r="V27" s="12" t="s">
        <v>54</v>
      </c>
      <c r="W27" s="12"/>
      <c r="X27" s="12"/>
      <c r="Y27" s="12" t="s">
        <v>53</v>
      </c>
      <c r="Z27" s="12"/>
      <c r="AA27" s="12"/>
      <c r="AB27" s="12"/>
      <c r="AC27" s="12" t="s">
        <v>54</v>
      </c>
      <c r="AD27" s="12"/>
      <c r="AE27" s="12" t="s">
        <v>53</v>
      </c>
      <c r="AF27" s="12"/>
      <c r="AG27" s="26">
        <f t="shared" si="7"/>
        <v>84</v>
      </c>
      <c r="AN27" s="47">
        <v>24</v>
      </c>
      <c r="AO27" s="41" t="s">
        <v>66</v>
      </c>
      <c r="AP27" s="41" t="s">
        <v>67</v>
      </c>
      <c r="AQ27" s="48" t="s">
        <v>68</v>
      </c>
    </row>
    <row r="28" spans="1:43" ht="15" hidden="1" customHeight="1" x14ac:dyDescent="0.35">
      <c r="A28" s="20" t="s">
        <v>26</v>
      </c>
      <c r="B28" s="12"/>
      <c r="C28" s="12" t="s">
        <v>53</v>
      </c>
      <c r="D28" s="12"/>
      <c r="E28" s="12"/>
      <c r="F28" s="12" t="s">
        <v>54</v>
      </c>
      <c r="G28" s="12"/>
      <c r="H28" s="12" t="s">
        <v>53</v>
      </c>
      <c r="I28" s="12"/>
      <c r="J28" s="12"/>
      <c r="K28" s="12" t="s">
        <v>54</v>
      </c>
      <c r="L28" s="12"/>
      <c r="M28" s="12" t="s">
        <v>53</v>
      </c>
      <c r="N28" s="12"/>
      <c r="O28" s="12" t="s">
        <v>54</v>
      </c>
      <c r="P28" s="12"/>
      <c r="Q28" s="12"/>
      <c r="R28" s="12"/>
      <c r="S28" s="12" t="s">
        <v>53</v>
      </c>
      <c r="T28" s="12"/>
      <c r="U28" s="12" t="s">
        <v>53</v>
      </c>
      <c r="V28" s="12"/>
      <c r="W28" s="12" t="s">
        <v>53</v>
      </c>
      <c r="X28" s="12"/>
      <c r="Y28" s="12"/>
      <c r="Z28" s="12"/>
      <c r="AA28" s="12" t="s">
        <v>54</v>
      </c>
      <c r="AB28" s="12"/>
      <c r="AC28" s="12" t="s">
        <v>53</v>
      </c>
      <c r="AD28" s="12"/>
      <c r="AE28" s="12" t="s">
        <v>54</v>
      </c>
      <c r="AF28" s="12"/>
      <c r="AG28" s="26">
        <f t="shared" si="7"/>
        <v>144</v>
      </c>
      <c r="AN28" s="47">
        <v>25</v>
      </c>
      <c r="AO28" s="41" t="s">
        <v>63</v>
      </c>
      <c r="AP28" s="41" t="s">
        <v>69</v>
      </c>
      <c r="AQ28" s="48" t="s">
        <v>70</v>
      </c>
    </row>
    <row r="29" spans="1:43" ht="15" hidden="1" customHeight="1" x14ac:dyDescent="0.35">
      <c r="A29" s="20" t="s">
        <v>27</v>
      </c>
      <c r="B29" s="12" t="s">
        <v>54</v>
      </c>
      <c r="C29" s="12"/>
      <c r="D29" s="12" t="s">
        <v>53</v>
      </c>
      <c r="E29" s="12"/>
      <c r="F29" s="12"/>
      <c r="G29" s="12" t="s">
        <v>54</v>
      </c>
      <c r="H29" s="12"/>
      <c r="I29" s="12" t="s">
        <v>53</v>
      </c>
      <c r="J29" s="12"/>
      <c r="K29" s="12"/>
      <c r="L29" s="12" t="s">
        <v>54</v>
      </c>
      <c r="M29" s="12"/>
      <c r="N29" s="12"/>
      <c r="O29" s="12" t="s">
        <v>53</v>
      </c>
      <c r="P29" s="12"/>
      <c r="Q29" s="12"/>
      <c r="R29" s="12" t="s">
        <v>54</v>
      </c>
      <c r="S29" s="12"/>
      <c r="T29" s="12" t="s">
        <v>71</v>
      </c>
      <c r="U29" s="12" t="s">
        <v>71</v>
      </c>
      <c r="V29" s="12" t="s">
        <v>71</v>
      </c>
      <c r="W29" s="12"/>
      <c r="X29" s="12" t="s">
        <v>53</v>
      </c>
      <c r="Y29" s="12"/>
      <c r="Z29" s="12"/>
      <c r="AA29" s="12"/>
      <c r="AB29" s="12" t="s">
        <v>54</v>
      </c>
      <c r="AC29" s="12"/>
      <c r="AD29" s="12"/>
      <c r="AE29" s="12"/>
      <c r="AF29" s="12"/>
      <c r="AG29" s="26">
        <f t="shared" si="7"/>
        <v>108</v>
      </c>
      <c r="AN29" s="45">
        <v>25</v>
      </c>
      <c r="AO29" s="36" t="s">
        <v>66</v>
      </c>
      <c r="AP29" s="36" t="s">
        <v>72</v>
      </c>
      <c r="AQ29" s="46" t="s">
        <v>73</v>
      </c>
    </row>
    <row r="30" spans="1:43" ht="15" hidden="1" customHeight="1" x14ac:dyDescent="0.35">
      <c r="A30" s="20" t="s">
        <v>28</v>
      </c>
      <c r="B30" s="12" t="s">
        <v>53</v>
      </c>
      <c r="C30" s="12"/>
      <c r="D30" s="12"/>
      <c r="E30" s="12" t="s">
        <v>54</v>
      </c>
      <c r="F30" s="12"/>
      <c r="G30" s="12" t="s">
        <v>53</v>
      </c>
      <c r="H30" s="12"/>
      <c r="I30" s="12"/>
      <c r="J30" s="12" t="s">
        <v>54</v>
      </c>
      <c r="K30" s="12"/>
      <c r="L30" s="12" t="s">
        <v>53</v>
      </c>
      <c r="M30" s="12"/>
      <c r="N30" s="12"/>
      <c r="O30" s="12"/>
      <c r="P30" s="12"/>
      <c r="Q30" s="12"/>
      <c r="R30" s="12"/>
      <c r="S30" s="12" t="s">
        <v>54</v>
      </c>
      <c r="T30" s="12"/>
      <c r="U30" s="12"/>
      <c r="V30" s="12" t="s">
        <v>53</v>
      </c>
      <c r="W30" s="12"/>
      <c r="X30" s="12" t="s">
        <v>54</v>
      </c>
      <c r="Y30" s="12"/>
      <c r="Z30" s="12"/>
      <c r="AA30" s="12" t="s">
        <v>53</v>
      </c>
      <c r="AB30" s="12"/>
      <c r="AC30" s="12"/>
      <c r="AD30" s="12" t="s">
        <v>53</v>
      </c>
      <c r="AE30" s="12"/>
      <c r="AF30" s="12" t="s">
        <v>54</v>
      </c>
      <c r="AG30" s="26">
        <f t="shared" si="7"/>
        <v>132</v>
      </c>
      <c r="AN30" s="45">
        <v>31</v>
      </c>
      <c r="AO30" s="36" t="s">
        <v>63</v>
      </c>
      <c r="AP30" s="36" t="s">
        <v>72</v>
      </c>
      <c r="AQ30" s="46" t="s">
        <v>73</v>
      </c>
    </row>
    <row r="31" spans="1:43" ht="15" hidden="1" customHeight="1" x14ac:dyDescent="0.35">
      <c r="A31" s="20" t="s">
        <v>74</v>
      </c>
      <c r="B31" s="12"/>
      <c r="C31" s="12" t="s">
        <v>54</v>
      </c>
      <c r="D31" s="12"/>
      <c r="E31" s="12" t="s">
        <v>53</v>
      </c>
      <c r="F31" s="12"/>
      <c r="G31" s="12"/>
      <c r="H31" s="12" t="s">
        <v>54</v>
      </c>
      <c r="I31" s="12"/>
      <c r="J31" s="12" t="s">
        <v>53</v>
      </c>
      <c r="K31" s="12"/>
      <c r="L31" s="12"/>
      <c r="M31" s="12" t="s">
        <v>54</v>
      </c>
      <c r="N31" s="12"/>
      <c r="O31" s="12"/>
      <c r="P31" s="12" t="s">
        <v>54</v>
      </c>
      <c r="Q31" s="12"/>
      <c r="R31" s="12" t="s">
        <v>53</v>
      </c>
      <c r="S31" s="12"/>
      <c r="T31" s="12" t="s">
        <v>71</v>
      </c>
      <c r="U31" s="12" t="s">
        <v>71</v>
      </c>
      <c r="V31" s="12" t="s">
        <v>71</v>
      </c>
      <c r="W31" s="12"/>
      <c r="X31" s="12"/>
      <c r="Y31" s="12" t="s">
        <v>54</v>
      </c>
      <c r="Z31" s="12" t="s">
        <v>53</v>
      </c>
      <c r="AA31" s="12"/>
      <c r="AB31" s="12"/>
      <c r="AC31" s="12"/>
      <c r="AD31" s="12" t="s">
        <v>54</v>
      </c>
      <c r="AE31" s="12"/>
      <c r="AF31" s="12"/>
      <c r="AG31" s="26">
        <f t="shared" si="7"/>
        <v>120</v>
      </c>
      <c r="AN31" s="47">
        <v>31</v>
      </c>
      <c r="AO31" s="41" t="s">
        <v>66</v>
      </c>
      <c r="AP31" s="41" t="s">
        <v>75</v>
      </c>
      <c r="AQ31" s="48" t="s">
        <v>76</v>
      </c>
    </row>
    <row r="32" spans="1:43" ht="15" hidden="1" customHeight="1" x14ac:dyDescent="0.35">
      <c r="A32" s="20" t="s">
        <v>17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 t="s">
        <v>54</v>
      </c>
      <c r="R32" s="12"/>
      <c r="S32" s="12"/>
      <c r="T32" s="12" t="s">
        <v>53</v>
      </c>
      <c r="U32" s="12"/>
      <c r="V32" s="12"/>
      <c r="W32" s="12" t="s">
        <v>54</v>
      </c>
      <c r="X32" s="12"/>
      <c r="Y32" s="12"/>
      <c r="Z32" s="12" t="s">
        <v>54</v>
      </c>
      <c r="AA32" s="12"/>
      <c r="AB32" s="12" t="s">
        <v>53</v>
      </c>
      <c r="AC32" s="12"/>
      <c r="AD32" s="12"/>
      <c r="AE32" s="12"/>
      <c r="AF32" s="12" t="s">
        <v>53</v>
      </c>
      <c r="AG32" s="26">
        <f t="shared" si="7"/>
        <v>72</v>
      </c>
      <c r="AN32" s="47">
        <v>1</v>
      </c>
      <c r="AO32" s="41" t="s">
        <v>63</v>
      </c>
      <c r="AP32" s="41" t="s">
        <v>64</v>
      </c>
      <c r="AQ32" s="48" t="s">
        <v>77</v>
      </c>
    </row>
    <row r="33" spans="1:43" ht="15" hidden="1" customHeight="1" x14ac:dyDescent="0.35">
      <c r="A33" s="20" t="s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26">
        <f>COUNTIF(B33:AF33,$B$46)*12+COUNTIF(B33:AF33,$B$47)*12+COUNTIF(B33:AF33,$B$49)*6</f>
        <v>0</v>
      </c>
      <c r="AN33" s="49">
        <v>1</v>
      </c>
      <c r="AO33" s="52" t="s">
        <v>66</v>
      </c>
      <c r="AP33" s="52" t="s">
        <v>78</v>
      </c>
      <c r="AQ33" s="50" t="s">
        <v>65</v>
      </c>
    </row>
    <row r="34" spans="1:4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43" ht="15" customHeight="1" x14ac:dyDescent="0.35">
      <c r="A35" s="101" t="str">
        <f>$B$7</f>
        <v>Abril</v>
      </c>
      <c r="B35" s="103" t="s">
        <v>79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5"/>
    </row>
    <row r="36" spans="1:43" ht="15" customHeight="1" x14ac:dyDescent="0.35">
      <c r="A36" s="102"/>
      <c r="B36" s="21" t="str">
        <f t="shared" ref="B36:AF36" si="8">TEXT(B37,"ddd")</f>
        <v>sá.</v>
      </c>
      <c r="C36" s="21" t="str">
        <f t="shared" si="8"/>
        <v>do.</v>
      </c>
      <c r="D36" s="21" t="str">
        <f t="shared" si="8"/>
        <v>lu.</v>
      </c>
      <c r="E36" s="21" t="str">
        <f t="shared" si="8"/>
        <v>ma.</v>
      </c>
      <c r="F36" s="21" t="str">
        <f t="shared" si="8"/>
        <v>mi.</v>
      </c>
      <c r="G36" s="21" t="str">
        <f t="shared" si="8"/>
        <v>ju.</v>
      </c>
      <c r="H36" s="21" t="str">
        <f t="shared" si="8"/>
        <v>vi.</v>
      </c>
      <c r="I36" s="21" t="str">
        <f t="shared" si="8"/>
        <v>sá.</v>
      </c>
      <c r="J36" s="21" t="str">
        <f t="shared" si="8"/>
        <v>do.</v>
      </c>
      <c r="K36" s="21" t="str">
        <f t="shared" si="8"/>
        <v>lu.</v>
      </c>
      <c r="L36" s="21" t="str">
        <f t="shared" si="8"/>
        <v>ma.</v>
      </c>
      <c r="M36" s="21" t="str">
        <f t="shared" si="8"/>
        <v>mi.</v>
      </c>
      <c r="N36" s="21" t="str">
        <f t="shared" si="8"/>
        <v>ju.</v>
      </c>
      <c r="O36" s="21" t="str">
        <f t="shared" si="8"/>
        <v>vi.</v>
      </c>
      <c r="P36" s="21" t="str">
        <f t="shared" si="8"/>
        <v>sá.</v>
      </c>
      <c r="Q36" s="21" t="str">
        <f t="shared" si="8"/>
        <v>do.</v>
      </c>
      <c r="R36" s="21" t="str">
        <f t="shared" si="8"/>
        <v>lu.</v>
      </c>
      <c r="S36" s="21" t="str">
        <f t="shared" si="8"/>
        <v>ma.</v>
      </c>
      <c r="T36" s="21" t="str">
        <f t="shared" si="8"/>
        <v>mi.</v>
      </c>
      <c r="U36" s="21" t="str">
        <f t="shared" si="8"/>
        <v>ju.</v>
      </c>
      <c r="V36" s="21" t="str">
        <f t="shared" si="8"/>
        <v>vi.</v>
      </c>
      <c r="W36" s="21" t="str">
        <f t="shared" si="8"/>
        <v>sá.</v>
      </c>
      <c r="X36" s="21" t="str">
        <f t="shared" si="8"/>
        <v>do.</v>
      </c>
      <c r="Y36" s="21" t="str">
        <f t="shared" si="8"/>
        <v>lu.</v>
      </c>
      <c r="Z36" s="21" t="str">
        <f t="shared" si="8"/>
        <v>ma.</v>
      </c>
      <c r="AA36" s="21" t="str">
        <f t="shared" si="8"/>
        <v>mi.</v>
      </c>
      <c r="AB36" s="21" t="str">
        <f t="shared" si="8"/>
        <v>ju.</v>
      </c>
      <c r="AC36" s="21" t="str">
        <f t="shared" si="8"/>
        <v>vi.</v>
      </c>
      <c r="AD36" s="21" t="str">
        <f t="shared" si="8"/>
        <v>sá.</v>
      </c>
      <c r="AE36" s="21" t="str">
        <f t="shared" si="8"/>
        <v>do.</v>
      </c>
      <c r="AF36" s="21" t="str">
        <f t="shared" si="8"/>
        <v/>
      </c>
      <c r="AG36" s="106" t="s">
        <v>51</v>
      </c>
      <c r="AI36" s="109" t="s">
        <v>52</v>
      </c>
      <c r="AJ36" s="109"/>
    </row>
    <row r="37" spans="1:43" ht="15.5" x14ac:dyDescent="0.35">
      <c r="A37" s="19">
        <f>$H$7</f>
        <v>2023</v>
      </c>
      <c r="B37" s="22">
        <f>$C$8</f>
        <v>45017</v>
      </c>
      <c r="C37" s="22">
        <f t="shared" ref="C37:AF37" si="9">IF(B37&lt;$H$8,B37+1,"")</f>
        <v>45018</v>
      </c>
      <c r="D37" s="22">
        <f t="shared" si="9"/>
        <v>45019</v>
      </c>
      <c r="E37" s="22">
        <f t="shared" si="9"/>
        <v>45020</v>
      </c>
      <c r="F37" s="22">
        <f t="shared" si="9"/>
        <v>45021</v>
      </c>
      <c r="G37" s="22">
        <f t="shared" si="9"/>
        <v>45022</v>
      </c>
      <c r="H37" s="22">
        <f t="shared" si="9"/>
        <v>45023</v>
      </c>
      <c r="I37" s="22">
        <f t="shared" si="9"/>
        <v>45024</v>
      </c>
      <c r="J37" s="22">
        <f t="shared" si="9"/>
        <v>45025</v>
      </c>
      <c r="K37" s="22">
        <f t="shared" si="9"/>
        <v>45026</v>
      </c>
      <c r="L37" s="22">
        <f t="shared" si="9"/>
        <v>45027</v>
      </c>
      <c r="M37" s="22">
        <f t="shared" si="9"/>
        <v>45028</v>
      </c>
      <c r="N37" s="22">
        <f t="shared" si="9"/>
        <v>45029</v>
      </c>
      <c r="O37" s="22">
        <f t="shared" si="9"/>
        <v>45030</v>
      </c>
      <c r="P37" s="22">
        <f t="shared" si="9"/>
        <v>45031</v>
      </c>
      <c r="Q37" s="22">
        <f t="shared" si="9"/>
        <v>45032</v>
      </c>
      <c r="R37" s="22">
        <f t="shared" si="9"/>
        <v>45033</v>
      </c>
      <c r="S37" s="22">
        <f t="shared" si="9"/>
        <v>45034</v>
      </c>
      <c r="T37" s="22">
        <f t="shared" si="9"/>
        <v>45035</v>
      </c>
      <c r="U37" s="22">
        <f t="shared" si="9"/>
        <v>45036</v>
      </c>
      <c r="V37" s="22">
        <f t="shared" si="9"/>
        <v>45037</v>
      </c>
      <c r="W37" s="22">
        <f t="shared" si="9"/>
        <v>45038</v>
      </c>
      <c r="X37" s="22">
        <f t="shared" si="9"/>
        <v>45039</v>
      </c>
      <c r="Y37" s="22">
        <f t="shared" si="9"/>
        <v>45040</v>
      </c>
      <c r="Z37" s="22">
        <f t="shared" si="9"/>
        <v>45041</v>
      </c>
      <c r="AA37" s="22">
        <f t="shared" si="9"/>
        <v>45042</v>
      </c>
      <c r="AB37" s="22">
        <f t="shared" si="9"/>
        <v>45043</v>
      </c>
      <c r="AC37" s="22">
        <f t="shared" si="9"/>
        <v>45044</v>
      </c>
      <c r="AD37" s="22">
        <f t="shared" si="9"/>
        <v>45045</v>
      </c>
      <c r="AE37" s="22">
        <f t="shared" si="9"/>
        <v>45046</v>
      </c>
      <c r="AF37" s="22" t="str">
        <f t="shared" si="9"/>
        <v/>
      </c>
      <c r="AG37" s="107"/>
      <c r="AI37" s="62" t="s">
        <v>54</v>
      </c>
      <c r="AJ37" s="61" t="s">
        <v>53</v>
      </c>
    </row>
    <row r="38" spans="1:43" x14ac:dyDescent="0.35">
      <c r="A38" s="20" t="s">
        <v>24</v>
      </c>
      <c r="B38" s="12" t="s">
        <v>54</v>
      </c>
      <c r="C38" s="12"/>
      <c r="D38" s="12"/>
      <c r="E38" s="12" t="s">
        <v>53</v>
      </c>
      <c r="F38" s="12"/>
      <c r="G38" s="12"/>
      <c r="H38" s="12" t="s">
        <v>54</v>
      </c>
      <c r="I38" s="12"/>
      <c r="J38" s="12"/>
      <c r="K38" s="12" t="s">
        <v>53</v>
      </c>
      <c r="L38" s="12"/>
      <c r="M38" s="12"/>
      <c r="N38" s="12" t="s">
        <v>54</v>
      </c>
      <c r="O38" s="12"/>
      <c r="P38" s="12" t="s">
        <v>53</v>
      </c>
      <c r="Q38" s="12"/>
      <c r="R38" s="12"/>
      <c r="S38" s="12" t="s">
        <v>54</v>
      </c>
      <c r="T38" s="12"/>
      <c r="U38" s="12"/>
      <c r="V38" s="12" t="s">
        <v>53</v>
      </c>
      <c r="W38" s="12"/>
      <c r="X38" s="12"/>
      <c r="Y38" s="12" t="s">
        <v>54</v>
      </c>
      <c r="Z38" s="12"/>
      <c r="AA38" s="12"/>
      <c r="AB38" s="12" t="s">
        <v>53</v>
      </c>
      <c r="AC38" s="12"/>
      <c r="AD38" s="12"/>
      <c r="AE38" s="12" t="s">
        <v>54</v>
      </c>
      <c r="AF38" s="59"/>
      <c r="AG38" s="26">
        <f>COUNTIF(B38:AF38,$B$46)*12+COUNTIF(B38:AF38,$B$47)*12+COUNTIF(B38:AF38,$B$49)*8</f>
        <v>132</v>
      </c>
      <c r="AI38" s="60">
        <f>COUNTIF(B38:AF38,"TM")</f>
        <v>6</v>
      </c>
      <c r="AJ38" s="32">
        <f>COUNTIF(B38:AF38,"TT")</f>
        <v>5</v>
      </c>
    </row>
    <row r="39" spans="1:43" x14ac:dyDescent="0.35">
      <c r="A39" s="20" t="s">
        <v>25</v>
      </c>
      <c r="B39" s="12"/>
      <c r="C39" s="12" t="s">
        <v>54</v>
      </c>
      <c r="D39" s="12"/>
      <c r="E39" s="12" t="s">
        <v>55</v>
      </c>
      <c r="F39" s="12" t="s">
        <v>55</v>
      </c>
      <c r="G39" s="12" t="s">
        <v>55</v>
      </c>
      <c r="H39" s="12" t="s">
        <v>55</v>
      </c>
      <c r="I39" s="12" t="s">
        <v>55</v>
      </c>
      <c r="J39" s="12" t="s">
        <v>55</v>
      </c>
      <c r="K39" s="12" t="s">
        <v>55</v>
      </c>
      <c r="L39" s="12" t="s">
        <v>54</v>
      </c>
      <c r="M39" s="12"/>
      <c r="N39" s="12" t="s">
        <v>53</v>
      </c>
      <c r="O39" s="12"/>
      <c r="P39" s="12"/>
      <c r="Q39" s="12" t="s">
        <v>54</v>
      </c>
      <c r="R39" s="12"/>
      <c r="S39" s="12"/>
      <c r="T39" s="12" t="s">
        <v>53</v>
      </c>
      <c r="U39" s="12"/>
      <c r="V39" s="12"/>
      <c r="W39" s="12" t="s">
        <v>54</v>
      </c>
      <c r="X39" s="12"/>
      <c r="Y39" s="12"/>
      <c r="Z39" s="12" t="s">
        <v>53</v>
      </c>
      <c r="AA39" s="12"/>
      <c r="AB39" s="12"/>
      <c r="AC39" s="12" t="s">
        <v>54</v>
      </c>
      <c r="AD39" s="12"/>
      <c r="AE39" s="12"/>
      <c r="AF39" s="59"/>
      <c r="AG39" s="26">
        <f t="shared" ref="AG39:AG43" si="10">COUNTIF(B39:AF39,$B$46)*12+COUNTIF(B39:AF39,$B$47)*12+COUNTIF(B39:AF39,$B$49)*8</f>
        <v>96</v>
      </c>
      <c r="AI39" s="60">
        <f t="shared" ref="AI39:AI43" si="11">COUNTIF(B39:AF39,"TM")</f>
        <v>5</v>
      </c>
      <c r="AJ39" s="32">
        <f t="shared" ref="AJ39:AJ43" si="12">COUNTIF(B39:AF39,"TT")</f>
        <v>3</v>
      </c>
    </row>
    <row r="40" spans="1:43" x14ac:dyDescent="0.35">
      <c r="A40" s="20" t="s">
        <v>26</v>
      </c>
      <c r="B40" s="12"/>
      <c r="C40" s="12"/>
      <c r="D40" s="12" t="s">
        <v>53</v>
      </c>
      <c r="E40" s="12"/>
      <c r="F40" s="12"/>
      <c r="G40" s="12" t="s">
        <v>54</v>
      </c>
      <c r="H40" s="12"/>
      <c r="I40" s="12" t="s">
        <v>53</v>
      </c>
      <c r="J40" s="12"/>
      <c r="K40" s="12" t="s">
        <v>54</v>
      </c>
      <c r="L40" s="12"/>
      <c r="M40" s="12" t="s">
        <v>53</v>
      </c>
      <c r="N40" s="12"/>
      <c r="O40" s="12"/>
      <c r="P40" s="12" t="s">
        <v>54</v>
      </c>
      <c r="Q40" s="12"/>
      <c r="R40" s="12"/>
      <c r="S40" s="12" t="s">
        <v>53</v>
      </c>
      <c r="T40" s="12"/>
      <c r="U40" s="12" t="s">
        <v>54</v>
      </c>
      <c r="V40" s="12"/>
      <c r="W40" s="12"/>
      <c r="X40" s="12"/>
      <c r="Y40" s="12" t="s">
        <v>53</v>
      </c>
      <c r="Z40" s="12"/>
      <c r="AA40" s="12"/>
      <c r="AB40" s="12" t="s">
        <v>54</v>
      </c>
      <c r="AC40" s="12"/>
      <c r="AD40" s="12"/>
      <c r="AE40" s="12" t="s">
        <v>53</v>
      </c>
      <c r="AF40" s="59"/>
      <c r="AG40" s="26">
        <f t="shared" si="10"/>
        <v>132</v>
      </c>
      <c r="AI40" s="60">
        <f t="shared" si="11"/>
        <v>5</v>
      </c>
      <c r="AJ40" s="32">
        <f t="shared" si="12"/>
        <v>6</v>
      </c>
    </row>
    <row r="41" spans="1:43" x14ac:dyDescent="0.35">
      <c r="A41" s="20" t="s">
        <v>27</v>
      </c>
      <c r="B41" s="12"/>
      <c r="C41" s="12" t="s">
        <v>53</v>
      </c>
      <c r="D41" s="12"/>
      <c r="E41" s="12"/>
      <c r="F41" s="12" t="s">
        <v>54</v>
      </c>
      <c r="G41" s="12"/>
      <c r="H41" s="12" t="s">
        <v>53</v>
      </c>
      <c r="I41" s="12"/>
      <c r="J41" s="12" t="s">
        <v>54</v>
      </c>
      <c r="K41" s="12" t="s">
        <v>88</v>
      </c>
      <c r="L41" s="12" t="s">
        <v>88</v>
      </c>
      <c r="M41" s="12" t="s">
        <v>88</v>
      </c>
      <c r="N41" s="12" t="s">
        <v>88</v>
      </c>
      <c r="O41" s="12" t="s">
        <v>88</v>
      </c>
      <c r="P41" s="12"/>
      <c r="Q41" s="12" t="s">
        <v>53</v>
      </c>
      <c r="R41" s="12"/>
      <c r="S41" s="12"/>
      <c r="T41" s="12" t="s">
        <v>54</v>
      </c>
      <c r="U41" s="12"/>
      <c r="V41" s="12"/>
      <c r="W41" s="12" t="s">
        <v>53</v>
      </c>
      <c r="X41" s="12"/>
      <c r="Y41" s="12"/>
      <c r="Z41" s="12" t="s">
        <v>54</v>
      </c>
      <c r="AA41" s="12"/>
      <c r="AB41" s="12"/>
      <c r="AC41" s="12" t="s">
        <v>53</v>
      </c>
      <c r="AD41" s="12"/>
      <c r="AE41" s="12"/>
      <c r="AF41" s="59"/>
      <c r="AG41" s="26">
        <f t="shared" si="10"/>
        <v>148</v>
      </c>
      <c r="AI41" s="60">
        <f t="shared" si="11"/>
        <v>4</v>
      </c>
      <c r="AJ41" s="32">
        <f t="shared" si="12"/>
        <v>5</v>
      </c>
    </row>
    <row r="42" spans="1:43" x14ac:dyDescent="0.35">
      <c r="A42" s="20" t="s">
        <v>74</v>
      </c>
      <c r="B42" s="12" t="s">
        <v>53</v>
      </c>
      <c r="C42" s="12"/>
      <c r="D42" s="12"/>
      <c r="E42" s="12" t="s">
        <v>54</v>
      </c>
      <c r="F42" s="12"/>
      <c r="G42" s="12" t="s">
        <v>53</v>
      </c>
      <c r="H42" s="12"/>
      <c r="I42" s="12"/>
      <c r="J42" s="12" t="s">
        <v>53</v>
      </c>
      <c r="K42" s="12"/>
      <c r="L42" s="12"/>
      <c r="M42" s="12" t="s">
        <v>54</v>
      </c>
      <c r="N42" s="12"/>
      <c r="O42" s="12" t="s">
        <v>53</v>
      </c>
      <c r="P42" s="12"/>
      <c r="Q42" s="12"/>
      <c r="R42" s="12" t="s">
        <v>54</v>
      </c>
      <c r="S42" s="12"/>
      <c r="T42" s="12"/>
      <c r="U42" s="12" t="s">
        <v>53</v>
      </c>
      <c r="V42" s="12"/>
      <c r="W42" s="12"/>
      <c r="X42" s="12" t="s">
        <v>54</v>
      </c>
      <c r="Y42" s="12"/>
      <c r="Z42" s="12"/>
      <c r="AA42" s="12" t="s">
        <v>53</v>
      </c>
      <c r="AB42" s="12"/>
      <c r="AC42" s="12"/>
      <c r="AD42" s="12" t="s">
        <v>54</v>
      </c>
      <c r="AE42" s="12"/>
      <c r="AF42" s="59"/>
      <c r="AG42" s="26">
        <f t="shared" si="10"/>
        <v>132</v>
      </c>
      <c r="AI42" s="60">
        <f t="shared" si="11"/>
        <v>5</v>
      </c>
      <c r="AJ42" s="32">
        <f t="shared" si="12"/>
        <v>6</v>
      </c>
    </row>
    <row r="43" spans="1:43" x14ac:dyDescent="0.35">
      <c r="A43" s="20" t="s">
        <v>17</v>
      </c>
      <c r="B43" s="12"/>
      <c r="C43" s="12"/>
      <c r="D43" s="12" t="s">
        <v>54</v>
      </c>
      <c r="E43" s="12"/>
      <c r="F43" s="12" t="s">
        <v>53</v>
      </c>
      <c r="G43" s="12"/>
      <c r="H43" s="12"/>
      <c r="I43" s="12" t="s">
        <v>54</v>
      </c>
      <c r="J43" s="12"/>
      <c r="K43" s="12"/>
      <c r="L43" s="12" t="s">
        <v>53</v>
      </c>
      <c r="M43" s="12"/>
      <c r="N43" s="12"/>
      <c r="O43" s="12" t="s">
        <v>54</v>
      </c>
      <c r="P43" s="12"/>
      <c r="Q43" s="12"/>
      <c r="R43" s="12" t="s">
        <v>53</v>
      </c>
      <c r="S43" s="12"/>
      <c r="T43" s="12"/>
      <c r="U43" s="12"/>
      <c r="V43" s="12" t="s">
        <v>54</v>
      </c>
      <c r="W43" s="12"/>
      <c r="X43" s="12" t="s">
        <v>53</v>
      </c>
      <c r="Y43" s="12"/>
      <c r="Z43" s="12"/>
      <c r="AA43" s="12" t="s">
        <v>54</v>
      </c>
      <c r="AB43" s="12"/>
      <c r="AC43" s="12"/>
      <c r="AD43" s="12" t="s">
        <v>53</v>
      </c>
      <c r="AE43" s="12"/>
      <c r="AF43" s="59"/>
      <c r="AG43" s="26">
        <f t="shared" si="10"/>
        <v>120</v>
      </c>
      <c r="AI43" s="74">
        <f t="shared" si="11"/>
        <v>5</v>
      </c>
      <c r="AJ43" s="75">
        <f t="shared" si="12"/>
        <v>5</v>
      </c>
    </row>
    <row r="44" spans="1:43" x14ac:dyDescent="0.35">
      <c r="A44" s="20" t="s">
        <v>30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 t="s">
        <v>71</v>
      </c>
      <c r="Z44" s="12" t="s">
        <v>71</v>
      </c>
      <c r="AA44" s="12" t="s">
        <v>71</v>
      </c>
      <c r="AB44" s="12" t="s">
        <v>71</v>
      </c>
      <c r="AC44" s="12"/>
      <c r="AD44" s="12"/>
      <c r="AE44" s="12"/>
      <c r="AF44" s="59"/>
      <c r="AG44" s="26">
        <f>COUNTIF(B44:AF44,$B$46)*12+COUNTIF(B44:AF44,$B$47)*12+COUNTIF(B44:AF44,$B$49)*6</f>
        <v>0</v>
      </c>
      <c r="AI44" s="60"/>
      <c r="AJ44" s="32"/>
    </row>
    <row r="45" spans="1:4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I45" s="2"/>
      <c r="AJ45" s="67"/>
    </row>
    <row r="46" spans="1:43" x14ac:dyDescent="0.35">
      <c r="B46" s="10" t="s">
        <v>54</v>
      </c>
      <c r="C46" s="110" t="s">
        <v>80</v>
      </c>
      <c r="D46" s="111"/>
      <c r="E46" s="111"/>
      <c r="F46" s="112"/>
      <c r="H46" s="15" t="s">
        <v>71</v>
      </c>
      <c r="I46" s="110" t="s">
        <v>81</v>
      </c>
      <c r="J46" s="111"/>
      <c r="K46" s="111"/>
      <c r="L46" s="112"/>
    </row>
    <row r="47" spans="1:43" x14ac:dyDescent="0.35">
      <c r="B47" s="11" t="s">
        <v>53</v>
      </c>
      <c r="C47" s="110" t="s">
        <v>82</v>
      </c>
      <c r="D47" s="111"/>
      <c r="E47" s="111"/>
      <c r="F47" s="112"/>
      <c r="H47" s="12" t="s">
        <v>83</v>
      </c>
      <c r="I47" s="110" t="s">
        <v>84</v>
      </c>
      <c r="J47" s="111"/>
      <c r="K47" s="111"/>
      <c r="L47" s="112"/>
    </row>
    <row r="48" spans="1:43" x14ac:dyDescent="0.35">
      <c r="B48" s="16" t="s">
        <v>55</v>
      </c>
      <c r="C48" s="110" t="s">
        <v>85</v>
      </c>
      <c r="D48" s="111"/>
      <c r="E48" s="111"/>
      <c r="F48" s="112"/>
      <c r="H48" s="18" t="s">
        <v>86</v>
      </c>
      <c r="I48" s="110" t="s">
        <v>87</v>
      </c>
      <c r="J48" s="111"/>
      <c r="K48" s="111"/>
      <c r="L48" s="112"/>
    </row>
    <row r="49" spans="1:20" x14ac:dyDescent="0.35">
      <c r="B49" s="17" t="s">
        <v>88</v>
      </c>
      <c r="C49" s="110" t="s">
        <v>89</v>
      </c>
      <c r="D49" s="111"/>
      <c r="E49" s="111"/>
      <c r="F49" s="112"/>
    </row>
    <row r="50" spans="1:20" x14ac:dyDescent="0.3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</row>
    <row r="51" spans="1:20" x14ac:dyDescent="0.3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</row>
    <row r="52" spans="1:20" x14ac:dyDescent="0.3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</row>
    <row r="53" spans="1:20" x14ac:dyDescent="0.3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4"/>
      <c r="P53" s="124"/>
      <c r="Q53" s="124"/>
      <c r="R53" s="124"/>
      <c r="S53" s="124"/>
      <c r="T53" s="124"/>
    </row>
    <row r="54" spans="1:20" x14ac:dyDescent="0.35">
      <c r="A54" s="126" t="s">
        <v>127</v>
      </c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4"/>
      <c r="P54" s="124"/>
      <c r="Q54" s="124"/>
      <c r="R54" s="124"/>
      <c r="S54" s="124"/>
      <c r="T54" s="124"/>
    </row>
    <row r="55" spans="1:20" x14ac:dyDescent="0.35">
      <c r="A55" s="127" t="s">
        <v>91</v>
      </c>
      <c r="B55" s="127"/>
      <c r="C55" s="128" t="s">
        <v>92</v>
      </c>
      <c r="D55" s="129"/>
      <c r="E55" s="130"/>
      <c r="F55" s="128" t="s">
        <v>93</v>
      </c>
      <c r="G55" s="129"/>
      <c r="H55" s="129"/>
      <c r="I55" s="131" t="s">
        <v>94</v>
      </c>
      <c r="J55" s="131"/>
      <c r="K55" s="131"/>
      <c r="L55" s="131"/>
      <c r="M55" s="131"/>
      <c r="N55" s="131"/>
      <c r="O55" s="124"/>
      <c r="P55" s="124"/>
      <c r="Q55" s="124"/>
      <c r="R55" s="124"/>
      <c r="S55" s="124"/>
      <c r="T55" s="124"/>
    </row>
    <row r="56" spans="1:20" x14ac:dyDescent="0.35">
      <c r="A56" s="116"/>
      <c r="B56" s="117"/>
      <c r="C56" s="118"/>
      <c r="D56" s="119"/>
      <c r="E56" s="120"/>
      <c r="F56" s="118"/>
      <c r="G56" s="121"/>
      <c r="H56" s="122"/>
      <c r="I56" s="109"/>
      <c r="J56" s="109"/>
      <c r="K56" s="109"/>
      <c r="L56" s="109"/>
      <c r="M56" s="109"/>
      <c r="N56" s="109"/>
      <c r="O56" s="124"/>
      <c r="P56" s="124"/>
      <c r="Q56" s="124"/>
      <c r="R56" s="124"/>
      <c r="S56" s="124"/>
      <c r="T56" s="124"/>
    </row>
    <row r="57" spans="1:20" x14ac:dyDescent="0.35">
      <c r="A57" s="116"/>
      <c r="B57" s="117"/>
      <c r="C57" s="118"/>
      <c r="D57" s="119"/>
      <c r="E57" s="120"/>
      <c r="F57" s="118"/>
      <c r="G57" s="121"/>
      <c r="H57" s="122"/>
      <c r="I57" s="109"/>
      <c r="J57" s="109"/>
      <c r="K57" s="109"/>
      <c r="L57" s="109"/>
      <c r="M57" s="109"/>
      <c r="N57" s="109"/>
      <c r="O57" s="124"/>
      <c r="P57" s="124"/>
      <c r="Q57" s="124"/>
      <c r="R57" s="124"/>
      <c r="S57" s="124"/>
      <c r="T57" s="124"/>
    </row>
    <row r="58" spans="1:20" x14ac:dyDescent="0.35">
      <c r="A58" s="117"/>
      <c r="B58" s="117"/>
      <c r="C58" s="118"/>
      <c r="D58" s="119"/>
      <c r="E58" s="120"/>
      <c r="F58" s="118"/>
      <c r="G58" s="121"/>
      <c r="H58" s="122"/>
      <c r="I58" s="109"/>
      <c r="J58" s="109"/>
      <c r="K58" s="109"/>
      <c r="L58" s="109"/>
      <c r="M58" s="109"/>
      <c r="N58" s="109"/>
      <c r="O58" s="124"/>
      <c r="P58" s="124"/>
      <c r="Q58" s="124"/>
      <c r="R58" s="124"/>
      <c r="S58" s="124"/>
      <c r="T58" s="124"/>
    </row>
    <row r="59" spans="1:20" x14ac:dyDescent="0.35">
      <c r="A59" s="117"/>
      <c r="B59" s="117"/>
      <c r="C59" s="118"/>
      <c r="D59" s="119"/>
      <c r="E59" s="120"/>
      <c r="F59" s="118"/>
      <c r="G59" s="121"/>
      <c r="H59" s="122"/>
      <c r="I59" s="109"/>
      <c r="J59" s="109"/>
      <c r="K59" s="109"/>
      <c r="L59" s="109"/>
      <c r="M59" s="109"/>
      <c r="N59" s="109"/>
      <c r="O59" s="124"/>
      <c r="P59" s="124"/>
      <c r="Q59" s="124"/>
      <c r="R59" s="124"/>
      <c r="S59" s="124"/>
      <c r="T59" s="124"/>
    </row>
    <row r="60" spans="1:20" x14ac:dyDescent="0.35">
      <c r="A60" s="117"/>
      <c r="B60" s="117"/>
      <c r="C60" s="118"/>
      <c r="D60" s="119"/>
      <c r="E60" s="120"/>
      <c r="F60" s="118"/>
      <c r="G60" s="121"/>
      <c r="H60" s="122"/>
      <c r="I60" s="109"/>
      <c r="J60" s="109"/>
      <c r="K60" s="109"/>
      <c r="L60" s="109"/>
      <c r="M60" s="109"/>
      <c r="N60" s="109"/>
      <c r="O60" s="124"/>
      <c r="P60" s="124"/>
      <c r="Q60" s="124"/>
      <c r="R60" s="124"/>
      <c r="S60" s="124"/>
      <c r="T60" s="124"/>
    </row>
    <row r="61" spans="1:20" x14ac:dyDescent="0.35">
      <c r="A61" s="117"/>
      <c r="B61" s="117"/>
      <c r="C61" s="118"/>
      <c r="D61" s="119"/>
      <c r="E61" s="120"/>
      <c r="F61" s="118"/>
      <c r="G61" s="121"/>
      <c r="H61" s="122"/>
      <c r="I61" s="109"/>
      <c r="J61" s="109"/>
      <c r="K61" s="109"/>
      <c r="L61" s="109"/>
      <c r="M61" s="109"/>
      <c r="N61" s="109"/>
      <c r="O61" s="124"/>
      <c r="P61" s="124"/>
      <c r="Q61" s="124"/>
      <c r="R61" s="124"/>
      <c r="S61" s="124"/>
      <c r="T61" s="124"/>
    </row>
    <row r="62" spans="1:20" x14ac:dyDescent="0.3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124"/>
      <c r="P62" s="124"/>
      <c r="Q62" s="124"/>
      <c r="R62" s="124"/>
      <c r="S62" s="124"/>
      <c r="T62" s="124"/>
    </row>
    <row r="63" spans="1:20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124"/>
      <c r="P63" s="124"/>
      <c r="Q63" s="124"/>
      <c r="R63" s="124"/>
      <c r="S63" s="124"/>
      <c r="T63" s="124"/>
    </row>
    <row r="64" spans="1:20" x14ac:dyDescent="0.35">
      <c r="A64" s="134" t="s">
        <v>97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24"/>
      <c r="P64" s="124"/>
      <c r="Q64" s="124"/>
      <c r="R64" s="124"/>
      <c r="S64" s="124"/>
      <c r="T64" s="124"/>
    </row>
    <row r="65" spans="1:20" x14ac:dyDescent="0.35">
      <c r="A65" s="127" t="s">
        <v>98</v>
      </c>
      <c r="B65" s="127"/>
      <c r="C65" s="128" t="s">
        <v>92</v>
      </c>
      <c r="D65" s="129"/>
      <c r="E65" s="130"/>
      <c r="F65" s="128" t="s">
        <v>99</v>
      </c>
      <c r="G65" s="129"/>
      <c r="H65" s="129"/>
      <c r="I65" s="131" t="s">
        <v>100</v>
      </c>
      <c r="J65" s="131"/>
      <c r="K65" s="131"/>
      <c r="L65" s="131"/>
      <c r="M65" s="131"/>
      <c r="N65" s="131"/>
      <c r="O65" s="124"/>
      <c r="P65" s="124"/>
      <c r="Q65" s="124"/>
      <c r="R65" s="124"/>
      <c r="S65" s="124"/>
      <c r="T65" s="124"/>
    </row>
    <row r="66" spans="1:20" x14ac:dyDescent="0.35">
      <c r="A66" s="117" t="s">
        <v>25</v>
      </c>
      <c r="B66" s="117"/>
      <c r="C66" s="118">
        <v>45020</v>
      </c>
      <c r="D66" s="119"/>
      <c r="E66" s="120"/>
      <c r="F66" s="118">
        <v>45027</v>
      </c>
      <c r="G66" s="121"/>
      <c r="H66" s="122"/>
      <c r="I66" s="159">
        <f t="shared" ref="I66" si="13">F66-C66</f>
        <v>7</v>
      </c>
      <c r="J66" s="160"/>
      <c r="K66" s="160"/>
      <c r="L66" s="160"/>
      <c r="M66" s="160"/>
      <c r="N66" s="160"/>
      <c r="O66" s="124"/>
      <c r="P66" s="124"/>
      <c r="Q66" s="124"/>
      <c r="R66" s="124"/>
      <c r="S66" s="124"/>
      <c r="T66" s="124"/>
    </row>
    <row r="67" spans="1:20" x14ac:dyDescent="0.35">
      <c r="A67" s="132" t="s">
        <v>16</v>
      </c>
      <c r="B67" s="117"/>
      <c r="C67" s="118">
        <v>45026</v>
      </c>
      <c r="D67" s="119"/>
      <c r="E67" s="120"/>
      <c r="F67" s="118">
        <v>45031</v>
      </c>
      <c r="G67" s="121"/>
      <c r="H67" s="122"/>
      <c r="I67" s="159">
        <f t="shared" ref="I67" si="14">F67-C67</f>
        <v>5</v>
      </c>
      <c r="J67" s="160"/>
      <c r="K67" s="160"/>
      <c r="L67" s="160"/>
      <c r="M67" s="160"/>
      <c r="N67" s="160"/>
      <c r="O67" s="124"/>
      <c r="P67" s="124"/>
      <c r="Q67" s="124"/>
      <c r="R67" s="124"/>
      <c r="S67" s="124"/>
      <c r="T67" s="124"/>
    </row>
    <row r="68" spans="1:20" x14ac:dyDescent="0.35">
      <c r="A68" s="117"/>
      <c r="B68" s="117"/>
      <c r="C68" s="118"/>
      <c r="D68" s="119"/>
      <c r="E68" s="120"/>
      <c r="F68" s="118"/>
      <c r="G68" s="121"/>
      <c r="H68" s="122"/>
      <c r="I68" s="109"/>
      <c r="J68" s="109"/>
      <c r="K68" s="109"/>
      <c r="L68" s="109"/>
      <c r="M68" s="109"/>
      <c r="N68" s="109"/>
      <c r="O68" s="124"/>
      <c r="P68" s="124"/>
      <c r="Q68" s="124"/>
      <c r="R68" s="124"/>
      <c r="S68" s="124"/>
      <c r="T68" s="124"/>
    </row>
    <row r="69" spans="1:20" x14ac:dyDescent="0.35">
      <c r="A69" s="117"/>
      <c r="B69" s="117"/>
      <c r="C69" s="118"/>
      <c r="D69" s="119"/>
      <c r="E69" s="120"/>
      <c r="F69" s="118"/>
      <c r="G69" s="121"/>
      <c r="H69" s="122"/>
      <c r="I69" s="109"/>
      <c r="J69" s="109"/>
      <c r="K69" s="109"/>
      <c r="L69" s="109"/>
      <c r="M69" s="109"/>
      <c r="N69" s="109"/>
      <c r="O69" s="124"/>
      <c r="P69" s="124"/>
      <c r="Q69" s="124"/>
      <c r="R69" s="124"/>
      <c r="S69" s="124"/>
      <c r="T69" s="124"/>
    </row>
    <row r="70" spans="1:20" x14ac:dyDescent="0.35">
      <c r="A70" s="132"/>
      <c r="B70" s="117"/>
      <c r="C70" s="118"/>
      <c r="D70" s="119"/>
      <c r="E70" s="120"/>
      <c r="F70" s="118"/>
      <c r="G70" s="121"/>
      <c r="H70" s="122"/>
      <c r="I70" s="109"/>
      <c r="J70" s="109"/>
      <c r="K70" s="109"/>
      <c r="L70" s="109"/>
      <c r="M70" s="109"/>
      <c r="N70" s="109"/>
      <c r="O70" s="124"/>
      <c r="P70" s="124"/>
      <c r="Q70" s="124"/>
      <c r="R70" s="124"/>
      <c r="S70" s="124"/>
      <c r="T70" s="124"/>
    </row>
    <row r="71" spans="1:20" x14ac:dyDescent="0.35">
      <c r="A71" s="132"/>
      <c r="B71" s="117"/>
      <c r="C71" s="118"/>
      <c r="D71" s="119"/>
      <c r="E71" s="120"/>
      <c r="F71" s="118"/>
      <c r="G71" s="121"/>
      <c r="H71" s="122"/>
      <c r="I71" s="109"/>
      <c r="J71" s="109"/>
      <c r="K71" s="109"/>
      <c r="L71" s="109"/>
      <c r="M71" s="109"/>
      <c r="N71" s="109"/>
      <c r="O71" s="124"/>
      <c r="P71" s="124"/>
      <c r="Q71" s="124"/>
      <c r="R71" s="124"/>
      <c r="S71" s="124"/>
      <c r="T71" s="124"/>
    </row>
    <row r="72" spans="1:20" x14ac:dyDescent="0.35">
      <c r="A72" s="117"/>
      <c r="B72" s="117"/>
      <c r="C72" s="118"/>
      <c r="D72" s="119"/>
      <c r="E72" s="120"/>
      <c r="F72" s="118"/>
      <c r="G72" s="121"/>
      <c r="H72" s="122"/>
      <c r="I72" s="109"/>
      <c r="J72" s="109"/>
      <c r="K72" s="109"/>
      <c r="L72" s="109"/>
      <c r="M72" s="109"/>
      <c r="N72" s="109"/>
      <c r="O72" s="124"/>
      <c r="P72" s="124"/>
      <c r="Q72" s="124"/>
      <c r="R72" s="124"/>
      <c r="S72" s="124"/>
      <c r="T72" s="124"/>
    </row>
    <row r="73" spans="1:20" x14ac:dyDescent="0.35">
      <c r="A73" s="117"/>
      <c r="B73" s="117"/>
      <c r="C73" s="118"/>
      <c r="D73" s="119"/>
      <c r="E73" s="120"/>
      <c r="F73" s="118"/>
      <c r="G73" s="121"/>
      <c r="H73" s="122"/>
      <c r="I73" s="109"/>
      <c r="J73" s="109"/>
      <c r="K73" s="109"/>
      <c r="L73" s="109"/>
      <c r="M73" s="109"/>
      <c r="N73" s="109"/>
      <c r="O73" s="124"/>
      <c r="P73" s="124"/>
      <c r="Q73" s="124"/>
      <c r="R73" s="124"/>
      <c r="S73" s="124"/>
      <c r="T73" s="124"/>
    </row>
    <row r="74" spans="1:20" x14ac:dyDescent="0.35">
      <c r="A74" s="117"/>
      <c r="B74" s="117"/>
      <c r="C74" s="118"/>
      <c r="D74" s="119"/>
      <c r="E74" s="120"/>
      <c r="F74" s="118"/>
      <c r="G74" s="121"/>
      <c r="H74" s="122"/>
      <c r="I74" s="109"/>
      <c r="J74" s="109"/>
      <c r="K74" s="109"/>
      <c r="L74" s="109"/>
      <c r="M74" s="109"/>
      <c r="N74" s="109"/>
      <c r="O74" s="124"/>
      <c r="P74" s="124"/>
      <c r="Q74" s="124"/>
      <c r="R74" s="124"/>
      <c r="S74" s="124"/>
      <c r="T74" s="124"/>
    </row>
    <row r="75" spans="1:20" x14ac:dyDescent="0.35">
      <c r="A75" s="117"/>
      <c r="B75" s="117"/>
      <c r="C75" s="118"/>
      <c r="D75" s="119"/>
      <c r="E75" s="120"/>
      <c r="F75" s="118"/>
      <c r="G75" s="121"/>
      <c r="H75" s="122"/>
      <c r="I75" s="109"/>
      <c r="J75" s="109"/>
      <c r="K75" s="109"/>
      <c r="L75" s="109"/>
      <c r="M75" s="109"/>
      <c r="N75" s="109"/>
      <c r="O75" s="124"/>
      <c r="P75" s="124"/>
      <c r="Q75" s="124"/>
      <c r="R75" s="124"/>
      <c r="S75" s="124"/>
      <c r="T75" s="124"/>
    </row>
    <row r="76" spans="1:20" x14ac:dyDescent="0.35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24"/>
      <c r="P76" s="124"/>
      <c r="Q76" s="124"/>
      <c r="R76" s="124"/>
      <c r="S76" s="124"/>
      <c r="T76" s="124"/>
    </row>
    <row r="77" spans="1:20" x14ac:dyDescent="0.3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</row>
    <row r="78" spans="1:20" x14ac:dyDescent="0.3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</row>
    <row r="79" spans="1:20" x14ac:dyDescent="0.3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</row>
    <row r="80" spans="1:20" x14ac:dyDescent="0.3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14" x14ac:dyDescent="0.3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1:14" x14ac:dyDescent="0.3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</row>
  </sheetData>
  <mergeCells count="103">
    <mergeCell ref="AI11:AJ11"/>
    <mergeCell ref="AI36:AJ36"/>
    <mergeCell ref="A76:N82"/>
    <mergeCell ref="A74:B74"/>
    <mergeCell ref="C74:E74"/>
    <mergeCell ref="F74:H74"/>
    <mergeCell ref="I74:N74"/>
    <mergeCell ref="A75:B75"/>
    <mergeCell ref="C75:E75"/>
    <mergeCell ref="F75:H75"/>
    <mergeCell ref="I75:N75"/>
    <mergeCell ref="A72:B72"/>
    <mergeCell ref="C72:E72"/>
    <mergeCell ref="F72:H72"/>
    <mergeCell ref="I72:N72"/>
    <mergeCell ref="A73:B73"/>
    <mergeCell ref="C73:E73"/>
    <mergeCell ref="F73:H73"/>
    <mergeCell ref="I73:N73"/>
    <mergeCell ref="A70:B70"/>
    <mergeCell ref="C70:E70"/>
    <mergeCell ref="F70:H70"/>
    <mergeCell ref="I70:N70"/>
    <mergeCell ref="A71:B71"/>
    <mergeCell ref="C71:E71"/>
    <mergeCell ref="F71:H71"/>
    <mergeCell ref="I71:N71"/>
    <mergeCell ref="A68:B68"/>
    <mergeCell ref="C68:E68"/>
    <mergeCell ref="F68:H68"/>
    <mergeCell ref="I68:N68"/>
    <mergeCell ref="A69:B69"/>
    <mergeCell ref="C69:E69"/>
    <mergeCell ref="F69:H69"/>
    <mergeCell ref="I69:N69"/>
    <mergeCell ref="A66:B66"/>
    <mergeCell ref="C66:E66"/>
    <mergeCell ref="F66:H66"/>
    <mergeCell ref="I66:N66"/>
    <mergeCell ref="A67:B67"/>
    <mergeCell ref="C67:E67"/>
    <mergeCell ref="F67:H67"/>
    <mergeCell ref="I67:N67"/>
    <mergeCell ref="A61:B61"/>
    <mergeCell ref="C61:E61"/>
    <mergeCell ref="F61:H61"/>
    <mergeCell ref="I61:N61"/>
    <mergeCell ref="A64:N64"/>
    <mergeCell ref="A65:B65"/>
    <mergeCell ref="C65:E65"/>
    <mergeCell ref="F65:H65"/>
    <mergeCell ref="I65:N65"/>
    <mergeCell ref="F59:H59"/>
    <mergeCell ref="I59:N59"/>
    <mergeCell ref="A60:B60"/>
    <mergeCell ref="C60:E60"/>
    <mergeCell ref="F60:H60"/>
    <mergeCell ref="I60:N60"/>
    <mergeCell ref="A57:B57"/>
    <mergeCell ref="C57:E57"/>
    <mergeCell ref="F57:H57"/>
    <mergeCell ref="I57:N57"/>
    <mergeCell ref="A58:B58"/>
    <mergeCell ref="C58:E58"/>
    <mergeCell ref="F58:H58"/>
    <mergeCell ref="I58:N58"/>
    <mergeCell ref="C47:F47"/>
    <mergeCell ref="I47:L47"/>
    <mergeCell ref="C48:F48"/>
    <mergeCell ref="I48:L48"/>
    <mergeCell ref="C49:F49"/>
    <mergeCell ref="A50:N53"/>
    <mergeCell ref="AN24:AQ24"/>
    <mergeCell ref="A35:A36"/>
    <mergeCell ref="B35:AG35"/>
    <mergeCell ref="AG36:AG37"/>
    <mergeCell ref="C46:F46"/>
    <mergeCell ref="I46:L46"/>
    <mergeCell ref="O50:T80"/>
    <mergeCell ref="A54:N54"/>
    <mergeCell ref="A55:B55"/>
    <mergeCell ref="C55:E55"/>
    <mergeCell ref="F55:H55"/>
    <mergeCell ref="I55:N55"/>
    <mergeCell ref="A56:B56"/>
    <mergeCell ref="C56:E56"/>
    <mergeCell ref="F56:H56"/>
    <mergeCell ref="I56:N56"/>
    <mergeCell ref="A59:B59"/>
    <mergeCell ref="C59:E59"/>
    <mergeCell ref="C8:F8"/>
    <mergeCell ref="H8:K8"/>
    <mergeCell ref="A10:A11"/>
    <mergeCell ref="B10:AG10"/>
    <mergeCell ref="AG11:AG12"/>
    <mergeCell ref="A23:A24"/>
    <mergeCell ref="B23:AG23"/>
    <mergeCell ref="AG24:AG25"/>
    <mergeCell ref="A2:AG3"/>
    <mergeCell ref="B5:E5"/>
    <mergeCell ref="B7:E7"/>
    <mergeCell ref="F7:G7"/>
    <mergeCell ref="H7:I7"/>
  </mergeCells>
  <conditionalFormatting sqref="B11:AF21 B24:AF34 B36:AF45">
    <cfRule type="expression" dxfId="178" priority="14">
      <formula>B$11="dom"</formula>
    </cfRule>
    <cfRule type="expression" dxfId="177" priority="15">
      <formula>B$11="sáb"</formula>
    </cfRule>
  </conditionalFormatting>
  <conditionalFormatting sqref="B13:AF21 B26:AF34 B38:AF45">
    <cfRule type="cellIs" dxfId="176" priority="8" operator="equal">
      <formula>$H$48</formula>
    </cfRule>
    <cfRule type="cellIs" dxfId="175" priority="9" operator="equal">
      <formula>$H$47</formula>
    </cfRule>
    <cfRule type="cellIs" dxfId="174" priority="10" operator="equal">
      <formula>$H$46</formula>
    </cfRule>
    <cfRule type="cellIs" dxfId="173" priority="11" operator="equal">
      <formula>$B$48</formula>
    </cfRule>
    <cfRule type="cellIs" dxfId="172" priority="12" operator="equal">
      <formula>$B$47</formula>
    </cfRule>
    <cfRule type="cellIs" dxfId="171" priority="13" operator="equal">
      <formula>$B$46</formula>
    </cfRule>
  </conditionalFormatting>
  <conditionalFormatting sqref="B13:AG33 B35:AG44">
    <cfRule type="cellIs" dxfId="170" priority="16" operator="equal">
      <formula>$B$49</formula>
    </cfRule>
  </conditionalFormatting>
  <conditionalFormatting sqref="H47">
    <cfRule type="cellIs" dxfId="169" priority="1" operator="equal">
      <formula>$H$47</formula>
    </cfRule>
    <cfRule type="cellIs" dxfId="168" priority="2" operator="equal">
      <formula>$H$46</formula>
    </cfRule>
    <cfRule type="cellIs" dxfId="167" priority="3" operator="equal">
      <formula>$B$48</formula>
    </cfRule>
    <cfRule type="cellIs" dxfId="166" priority="4" operator="equal">
      <formula>$B$47</formula>
    </cfRule>
    <cfRule type="cellIs" dxfId="165" priority="5" operator="equal">
      <formula>$B$46</formula>
    </cfRule>
    <cfRule type="expression" dxfId="164" priority="6">
      <formula>H$11="dom"</formula>
    </cfRule>
    <cfRule type="expression" dxfId="163" priority="7">
      <formula>H$11="sáb"</formula>
    </cfRule>
  </conditionalFormatting>
  <dataValidations count="2">
    <dataValidation type="list" allowBlank="1" showInputMessage="1" showErrorMessage="1" sqref="B7:E7" xr:uid="{94A8DF4D-9AD9-46B4-AC13-AF82B60C0B9E}">
      <formula1>meses</formula1>
    </dataValidation>
    <dataValidation type="list" allowBlank="1" showInputMessage="1" showErrorMessage="1" sqref="H7:I7" xr:uid="{941C1331-A069-4DB8-9882-D199A7ACE572}">
      <formula1>Año</formula1>
    </dataValidation>
  </dataValidations>
  <pageMargins left="0.25" right="0.25" top="0.75" bottom="0.75" header="0.3" footer="0.3"/>
  <pageSetup paperSize="9" orientation="landscape" horizontalDpi="360" verticalDpi="36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A71B7DDE5A1E4AAF38B5040FE1FE78" ma:contentTypeVersion="12" ma:contentTypeDescription="Crear nuevo documento." ma:contentTypeScope="" ma:versionID="8071b12c7123fac8cf4826583043bf5f">
  <xsd:schema xmlns:xsd="http://www.w3.org/2001/XMLSchema" xmlns:xs="http://www.w3.org/2001/XMLSchema" xmlns:p="http://schemas.microsoft.com/office/2006/metadata/properties" xmlns:ns3="bdea3dbf-5168-4c6e-b6ad-39083475faef" xmlns:ns4="a0bac6a7-996c-4c96-b72c-dcdf647fcf1e" targetNamespace="http://schemas.microsoft.com/office/2006/metadata/properties" ma:root="true" ma:fieldsID="4fd25203e88cf5a214732107e7157a17" ns3:_="" ns4:_="">
    <xsd:import namespace="bdea3dbf-5168-4c6e-b6ad-39083475faef"/>
    <xsd:import namespace="a0bac6a7-996c-4c96-b72c-dcdf647fcf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a3dbf-5168-4c6e-b6ad-39083475fa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ac6a7-996c-4c96-b72c-dcdf647fcf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E914F-5859-44C0-9484-A3266273B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a3dbf-5168-4c6e-b6ad-39083475faef"/>
    <ds:schemaRef ds:uri="a0bac6a7-996c-4c96-b72c-dcdf647fc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7646C2-9751-4863-BDA4-89945B2066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CD9F0-3B86-4C9C-928D-7FCD256F84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</vt:i4>
      </vt:variant>
    </vt:vector>
  </HeadingPairs>
  <TitlesOfParts>
    <vt:vector size="22" baseType="lpstr">
      <vt:lpstr>DATOS</vt:lpstr>
      <vt:lpstr>01 ENERO</vt:lpstr>
      <vt:lpstr>DICIEMBRE (2)</vt:lpstr>
      <vt:lpstr>01 ENERO (2)</vt:lpstr>
      <vt:lpstr>02 FEBRERO (2)</vt:lpstr>
      <vt:lpstr>02 FEBRERO (3)</vt:lpstr>
      <vt:lpstr>03 MARZO</vt:lpstr>
      <vt:lpstr>03 MARZO (2)</vt:lpstr>
      <vt:lpstr>04 ABRIL</vt:lpstr>
      <vt:lpstr>04 ABRIL (2)</vt:lpstr>
      <vt:lpstr>BORRAR</vt:lpstr>
      <vt:lpstr>05 MAYO</vt:lpstr>
      <vt:lpstr>06 JUNIO</vt:lpstr>
      <vt:lpstr>07 JULIO</vt:lpstr>
      <vt:lpstr>08 AGOSTO</vt:lpstr>
      <vt:lpstr>09 SEPTIEMBRE</vt:lpstr>
      <vt:lpstr>10 OCTUBRE</vt:lpstr>
      <vt:lpstr>11 NOVIEMBRE</vt:lpstr>
      <vt:lpstr>12 DICIEMBRE</vt:lpstr>
      <vt:lpstr>Desplegable</vt:lpstr>
      <vt:lpstr>Año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Matias</dc:creator>
  <cp:keywords/>
  <dc:description/>
  <cp:lastModifiedBy>Franco Vallejos</cp:lastModifiedBy>
  <cp:revision/>
  <dcterms:created xsi:type="dcterms:W3CDTF">2022-05-27T14:39:50Z</dcterms:created>
  <dcterms:modified xsi:type="dcterms:W3CDTF">2023-05-13T00:50:31Z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0x0101008EA71B7DDE5A1E4AAF38B5040FE1FE78</vt:lpwstr>
  </property>
</Properties>
</file>