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olaslorenzo/Desktop/"/>
    </mc:Choice>
  </mc:AlternateContent>
  <xr:revisionPtr revIDLastSave="0" documentId="8_{A857F043-78CD-FF43-9664-CB9FD274811A}" xr6:coauthVersionLast="47" xr6:coauthVersionMax="47" xr10:uidLastSave="{00000000-0000-0000-0000-000000000000}"/>
  <bookViews>
    <workbookView xWindow="0" yWindow="740" windowWidth="30240" windowHeight="18900" tabRatio="50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52" i="3" l="1"/>
  <c r="H78" i="3"/>
  <c r="H74" i="3"/>
  <c r="D71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49" i="3"/>
  <c r="B49" i="3"/>
  <c r="C71" i="3" l="1"/>
  <c r="C67" i="3"/>
  <c r="C69" i="3"/>
  <c r="C92" i="3"/>
  <c r="C61" i="3"/>
  <c r="C63" i="3"/>
  <c r="C55" i="3"/>
  <c r="C52" i="3"/>
  <c r="C91" i="3" l="1"/>
  <c r="C78" i="3"/>
  <c r="C82" i="3"/>
  <c r="C84" i="3"/>
  <c r="C80" i="3"/>
  <c r="C88" i="3"/>
  <c r="C77" i="3"/>
  <c r="C86" i="3"/>
  <c r="C90" i="3"/>
  <c r="C83" i="3"/>
  <c r="C85" i="3"/>
  <c r="C93" i="3"/>
  <c r="C81" i="3"/>
  <c r="C89" i="3"/>
  <c r="C87" i="3"/>
  <c r="C75" i="3"/>
  <c r="C64" i="3"/>
  <c r="C57" i="3"/>
  <c r="C56" i="3"/>
  <c r="C65" i="3"/>
  <c r="C58" i="3"/>
  <c r="C66" i="3"/>
  <c r="C53" i="3"/>
  <c r="C76" i="3"/>
  <c r="C70" i="3"/>
  <c r="C60" i="3"/>
  <c r="C62" i="3"/>
  <c r="C74" i="3"/>
  <c r="C54" i="3"/>
  <c r="C79" i="3"/>
  <c r="C59" i="3"/>
  <c r="C68" i="3"/>
  <c r="D93" i="3" l="1"/>
  <c r="C124" i="3"/>
  <c r="C112" i="3" l="1"/>
  <c r="B139" i="3"/>
  <c r="B115" i="3"/>
  <c r="C122" i="3"/>
  <c r="B110" i="3"/>
  <c r="C134" i="3"/>
  <c r="C109" i="3"/>
  <c r="B135" i="3"/>
  <c r="D135" i="3" s="1"/>
  <c r="F135" i="3" s="1"/>
  <c r="C132" i="3"/>
  <c r="B119" i="3"/>
  <c r="B106" i="3"/>
  <c r="B100" i="3"/>
  <c r="B136" i="3"/>
  <c r="D136" i="3" s="1"/>
  <c r="F136" i="3" s="1"/>
  <c r="B133" i="3"/>
  <c r="D133" i="3" s="1"/>
  <c r="F133" i="3" s="1"/>
  <c r="C118" i="3"/>
  <c r="B137" i="3"/>
  <c r="B131" i="3"/>
  <c r="C116" i="3"/>
  <c r="B113" i="3"/>
  <c r="B121" i="3"/>
  <c r="C131" i="3"/>
  <c r="B103" i="3"/>
  <c r="B104" i="3"/>
  <c r="B117" i="3"/>
  <c r="D117" i="3" s="1"/>
  <c r="F117" i="3" s="1"/>
  <c r="C102" i="3"/>
  <c r="B108" i="3"/>
  <c r="B105" i="3"/>
  <c r="C136" i="3"/>
  <c r="C115" i="3"/>
  <c r="D115" i="3" s="1"/>
  <c r="F115" i="3" s="1"/>
  <c r="C107" i="3"/>
  <c r="C111" i="3"/>
  <c r="C137" i="3"/>
  <c r="D137" i="3" s="1"/>
  <c r="F137" i="3" s="1"/>
  <c r="B127" i="3"/>
  <c r="C119" i="3"/>
  <c r="B134" i="3"/>
  <c r="C133" i="3"/>
  <c r="C106" i="3"/>
  <c r="C139" i="3"/>
  <c r="D139" i="3" s="1"/>
  <c r="F139" i="3" s="1"/>
  <c r="C100" i="3"/>
  <c r="D100" i="3" s="1"/>
  <c r="F100" i="3" s="1"/>
  <c r="C104" i="3"/>
  <c r="D104" i="3" s="1"/>
  <c r="F104" i="3" s="1"/>
  <c r="C135" i="3"/>
  <c r="B102" i="3"/>
  <c r="D102" i="3" s="1"/>
  <c r="F102" i="3" s="1"/>
  <c r="B125" i="3"/>
  <c r="B118" i="3"/>
  <c r="C121" i="3"/>
  <c r="B114" i="3"/>
  <c r="D114" i="3" s="1"/>
  <c r="F114" i="3" s="1"/>
  <c r="C103" i="3"/>
  <c r="B126" i="3"/>
  <c r="C117" i="3"/>
  <c r="B120" i="3"/>
  <c r="C138" i="3"/>
  <c r="C123" i="3"/>
  <c r="C129" i="3"/>
  <c r="D129" i="3" s="1"/>
  <c r="F129" i="3" s="1"/>
  <c r="B101" i="3"/>
  <c r="B116" i="3"/>
  <c r="C113" i="3"/>
  <c r="D113" i="3" s="1"/>
  <c r="F113" i="3" s="1"/>
  <c r="B129" i="3"/>
  <c r="C130" i="3"/>
  <c r="D130" i="3" s="1"/>
  <c r="F130" i="3" s="1"/>
  <c r="B132" i="3"/>
  <c r="D132" i="3" s="1"/>
  <c r="F132" i="3" s="1"/>
  <c r="B109" i="3"/>
  <c r="D109" i="3" s="1"/>
  <c r="F109" i="3" s="1"/>
  <c r="C120" i="3"/>
  <c r="C114" i="3"/>
  <c r="B123" i="3"/>
  <c r="C105" i="3"/>
  <c r="B138" i="3"/>
  <c r="C126" i="3"/>
  <c r="B107" i="3"/>
  <c r="C101" i="3"/>
  <c r="B111" i="3"/>
  <c r="C125" i="3"/>
  <c r="C127" i="3"/>
  <c r="B112" i="3"/>
  <c r="D112" i="3" s="1"/>
  <c r="F112" i="3" s="1"/>
  <c r="B130" i="3"/>
  <c r="C128" i="3"/>
  <c r="B124" i="3"/>
  <c r="D124" i="3" s="1"/>
  <c r="F124" i="3" s="1"/>
  <c r="C110" i="3"/>
  <c r="B128" i="3"/>
  <c r="C108" i="3"/>
  <c r="B122" i="3"/>
  <c r="D122" i="3" s="1"/>
  <c r="F122" i="3" s="1"/>
  <c r="D120" i="3"/>
  <c r="F120" i="3" s="1"/>
  <c r="D106" i="3"/>
  <c r="F106" i="3" s="1"/>
  <c r="D111" i="3"/>
  <c r="F111" i="3" s="1"/>
  <c r="D131" i="3"/>
  <c r="F131" i="3" s="1"/>
  <c r="D119" i="3"/>
  <c r="F119" i="3" s="1"/>
  <c r="D110" i="3" l="1"/>
  <c r="F110" i="3" s="1"/>
  <c r="D118" i="3"/>
  <c r="F118" i="3" s="1"/>
  <c r="D107" i="3"/>
  <c r="F107" i="3" s="1"/>
  <c r="D116" i="3"/>
  <c r="F116" i="3" s="1"/>
  <c r="D138" i="3"/>
  <c r="F138" i="3" s="1"/>
  <c r="D103" i="3"/>
  <c r="F103" i="3" s="1"/>
  <c r="D123" i="3"/>
  <c r="F123" i="3" s="1"/>
  <c r="D121" i="3"/>
  <c r="F121" i="3" s="1"/>
  <c r="D134" i="3"/>
  <c r="F134" i="3" s="1"/>
  <c r="D126" i="3"/>
  <c r="F126" i="3" s="1"/>
  <c r="D125" i="3"/>
  <c r="F125" i="3" s="1"/>
  <c r="D128" i="3"/>
  <c r="F128" i="3" s="1"/>
  <c r="D101" i="3"/>
  <c r="F101" i="3" s="1"/>
  <c r="D105" i="3"/>
  <c r="F105" i="3" s="1"/>
  <c r="D108" i="3"/>
  <c r="F108" i="3" s="1"/>
  <c r="D127" i="3"/>
  <c r="F127" i="3" s="1"/>
  <c r="G139" i="3" l="1"/>
</calcChain>
</file>

<file path=xl/sharedStrings.xml><?xml version="1.0" encoding="utf-8"?>
<sst xmlns="http://schemas.openxmlformats.org/spreadsheetml/2006/main" count="36" uniqueCount="30">
  <si>
    <t>Y</t>
  </si>
  <si>
    <t>X</t>
  </si>
  <si>
    <t>Dataset</t>
    <phoneticPr fontId="2" type="noConversion"/>
  </si>
  <si>
    <t>P(y=0)</t>
  </si>
  <si>
    <t>P(y=1)</t>
  </si>
  <si>
    <t>X, Y=0</t>
    <phoneticPr fontId="2" type="noConversion"/>
  </si>
  <si>
    <t>X, Y=1</t>
    <phoneticPr fontId="2" type="noConversion"/>
  </si>
  <si>
    <t>Disc. Y=1</t>
    <phoneticPr fontId="2" type="noConversion"/>
  </si>
  <si>
    <t>Disc. Y=0</t>
    <phoneticPr fontId="2" type="noConversion"/>
  </si>
  <si>
    <t>Error</t>
    <phoneticPr fontId="2" type="noConversion"/>
  </si>
  <si>
    <t>Probabilidad</t>
  </si>
  <si>
    <t>Count</t>
  </si>
  <si>
    <t>Análisis Discriminante Lineal</t>
  </si>
  <si>
    <t>media(x)</t>
  </si>
  <si>
    <t>(x-media(x))^2</t>
  </si>
  <si>
    <t>Suma</t>
  </si>
  <si>
    <t>Predicciones</t>
  </si>
  <si>
    <t>Predicción</t>
  </si>
  <si>
    <t>Exactitud</t>
  </si>
  <si>
    <t>estadisticas de X para Y=0</t>
  </si>
  <si>
    <t>estadisticas de X para Y1</t>
  </si>
  <si>
    <t>Varianza</t>
  </si>
  <si>
    <t>Varianza (y=0)</t>
  </si>
  <si>
    <t>Varianza (y=1)</t>
  </si>
  <si>
    <t>en las 2 siguientes columnas calcular los</t>
  </si>
  <si>
    <t>discriminantes para Y=0 e Y=1</t>
  </si>
  <si>
    <t>Para Y=0</t>
  </si>
  <si>
    <t>Para Y = 1</t>
  </si>
  <si>
    <t xml:space="preserve">(x-7,7691)2/ 2x64,48
​	
 </t>
  </si>
  <si>
    <t xml:space="preserve">(x-21936)2/ 2x12,789
​	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</si>
</sst>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i/>
      <sz val="10"/>
      <name val="Verdana"/>
      <family val="2"/>
    </font>
    <font>
      <sz val="10"/>
      <name val="Verdana"/>
      <family val="2"/>
    </font>
    <font>
      <sz val="11"/>
      <color rgb="FF30303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Continuous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yVal>
            <c:numRef>
              <c:f>Sheet1!$A$5:$A$24</c:f>
              <c:numCache>
                <c:formatCode>0.0000</c:formatCode>
                <c:ptCount val="20"/>
                <c:pt idx="0">
                  <c:v>2.1935715115687344</c:v>
                </c:pt>
                <c:pt idx="1">
                  <c:v>3.2731303538894281</c:v>
                </c:pt>
                <c:pt idx="2">
                  <c:v>4.9517665350576863</c:v>
                </c:pt>
                <c:pt idx="3">
                  <c:v>4.6837657312862575</c:v>
                </c:pt>
                <c:pt idx="4">
                  <c:v>5.8807698981836438</c:v>
                </c:pt>
                <c:pt idx="5">
                  <c:v>3.6818788733653491</c:v>
                </c:pt>
                <c:pt idx="6">
                  <c:v>3.9490395314060152</c:v>
                </c:pt>
                <c:pt idx="7">
                  <c:v>1.6134980645147152</c:v>
                </c:pt>
                <c:pt idx="8">
                  <c:v>4.1100541996711399</c:v>
                </c:pt>
                <c:pt idx="9">
                  <c:v>2.7220220393501222</c:v>
                </c:pt>
                <c:pt idx="10">
                  <c:v>1.9795287547167391</c:v>
                </c:pt>
                <c:pt idx="11">
                  <c:v>2.9420197127619758</c:v>
                </c:pt>
                <c:pt idx="12">
                  <c:v>2.5126290741609409</c:v>
                </c:pt>
                <c:pt idx="13">
                  <c:v>4.7069442037609406</c:v>
                </c:pt>
                <c:pt idx="14">
                  <c:v>2.665656105207745</c:v>
                </c:pt>
                <c:pt idx="15">
                  <c:v>2.208100689429557</c:v>
                </c:pt>
                <c:pt idx="16">
                  <c:v>3.2370131824136479</c:v>
                </c:pt>
                <c:pt idx="17">
                  <c:v>3.5480819709191564</c:v>
                </c:pt>
                <c:pt idx="18">
                  <c:v>1.7921864885720424</c:v>
                </c:pt>
                <c:pt idx="19">
                  <c:v>3.3279592419858091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1-4833-A313-234C59D5E180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yVal>
            <c:numRef>
              <c:f>Sheet1!$A$25:$A$45</c:f>
              <c:numCache>
                <c:formatCode>0.0000</c:formatCode>
                <c:ptCount val="21"/>
                <c:pt idx="0">
                  <c:v>7.7691202224814333</c:v>
                </c:pt>
                <c:pt idx="1">
                  <c:v>9.0430062502564397</c:v>
                </c:pt>
                <c:pt idx="2">
                  <c:v>6.9826119417557493</c:v>
                </c:pt>
                <c:pt idx="3">
                  <c:v>7.7049656030867482</c:v>
                </c:pt>
                <c:pt idx="4">
                  <c:v>8.473975205750321</c:v>
                </c:pt>
                <c:pt idx="5">
                  <c:v>6.833054632996209</c:v>
                </c:pt>
                <c:pt idx="6">
                  <c:v>7.7918462213419843</c:v>
                </c:pt>
                <c:pt idx="7">
                  <c:v>7.5802977537096012</c:v>
                </c:pt>
                <c:pt idx="8">
                  <c:v>8.5404524472396588</c:v>
                </c:pt>
                <c:pt idx="9">
                  <c:v>6.5044451022986323</c:v>
                </c:pt>
                <c:pt idx="10">
                  <c:v>8.0879720118973637</c:v>
                </c:pt>
                <c:pt idx="11">
                  <c:v>6.7977207638323307</c:v>
                </c:pt>
                <c:pt idx="12">
                  <c:v>5.1241049934178591</c:v>
                </c:pt>
                <c:pt idx="13">
                  <c:v>7.2943776305764914</c:v>
                </c:pt>
                <c:pt idx="14">
                  <c:v>10.258311724290252</c:v>
                </c:pt>
                <c:pt idx="15">
                  <c:v>7.6598262441693805</c:v>
                </c:pt>
                <c:pt idx="16">
                  <c:v>8.9777545528777409</c:v>
                </c:pt>
                <c:pt idx="17">
                  <c:v>8.5118113222124521</c:v>
                </c:pt>
                <c:pt idx="18">
                  <c:v>8.1650266767683206</c:v>
                </c:pt>
                <c:pt idx="19">
                  <c:v>7.6416136127663776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1-4833-A313-234C59D5E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22680"/>
        <c:axId val="355533768"/>
      </c:scatterChart>
      <c:valAx>
        <c:axId val="60802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55533768"/>
        <c:crosses val="autoZero"/>
        <c:crossBetween val="midCat"/>
      </c:valAx>
      <c:valAx>
        <c:axId val="35553376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608022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</xdr:row>
      <xdr:rowOff>0</xdr:rowOff>
    </xdr:from>
    <xdr:to>
      <xdr:col>7</xdr:col>
      <xdr:colOff>901700</xdr:colOff>
      <xdr:row>17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BF97C4-D2FB-4711-96D3-1D7B451F1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0A44-4686-44A8-A981-D5D4696EF584}">
  <sheetPr published="0"/>
  <dimension ref="A1:H139"/>
  <sheetViews>
    <sheetView tabSelected="1" topLeftCell="A65" workbookViewId="0">
      <selection activeCell="J86" sqref="J86"/>
    </sheetView>
  </sheetViews>
  <sheetFormatPr baseColWidth="10" defaultColWidth="11" defaultRowHeight="13" x14ac:dyDescent="0.15"/>
  <cols>
    <col min="1" max="1" width="24.33203125" customWidth="1"/>
    <col min="3" max="3" width="16.6640625" customWidth="1"/>
  </cols>
  <sheetData>
    <row r="1" spans="1:2" x14ac:dyDescent="0.15">
      <c r="A1" s="1" t="s">
        <v>12</v>
      </c>
    </row>
    <row r="3" spans="1:2" x14ac:dyDescent="0.15">
      <c r="A3" s="1" t="s">
        <v>2</v>
      </c>
    </row>
    <row r="4" spans="1:2" x14ac:dyDescent="0.15">
      <c r="A4" s="1" t="s">
        <v>1</v>
      </c>
      <c r="B4" s="1" t="s">
        <v>0</v>
      </c>
    </row>
    <row r="5" spans="1:2" x14ac:dyDescent="0.15">
      <c r="A5" s="4">
        <v>2.1935715115687344</v>
      </c>
      <c r="B5">
        <v>0</v>
      </c>
    </row>
    <row r="6" spans="1:2" x14ac:dyDescent="0.15">
      <c r="A6" s="4">
        <v>3.2731303538894281</v>
      </c>
      <c r="B6">
        <v>0</v>
      </c>
    </row>
    <row r="7" spans="1:2" x14ac:dyDescent="0.15">
      <c r="A7" s="4">
        <v>4.9517665350576863</v>
      </c>
      <c r="B7">
        <v>0</v>
      </c>
    </row>
    <row r="8" spans="1:2" x14ac:dyDescent="0.15">
      <c r="A8" s="4">
        <v>4.6837657312862575</v>
      </c>
      <c r="B8">
        <v>0</v>
      </c>
    </row>
    <row r="9" spans="1:2" x14ac:dyDescent="0.15">
      <c r="A9" s="4">
        <v>5.8807698981836438</v>
      </c>
      <c r="B9">
        <v>0</v>
      </c>
    </row>
    <row r="10" spans="1:2" x14ac:dyDescent="0.15">
      <c r="A10" s="4">
        <v>3.6818788733653491</v>
      </c>
      <c r="B10">
        <v>0</v>
      </c>
    </row>
    <row r="11" spans="1:2" x14ac:dyDescent="0.15">
      <c r="A11" s="4">
        <v>3.9490395314060152</v>
      </c>
      <c r="B11">
        <v>0</v>
      </c>
    </row>
    <row r="12" spans="1:2" x14ac:dyDescent="0.15">
      <c r="A12" s="4">
        <v>1.6134980645147152</v>
      </c>
      <c r="B12">
        <v>0</v>
      </c>
    </row>
    <row r="13" spans="1:2" x14ac:dyDescent="0.15">
      <c r="A13" s="4">
        <v>4.1100541996711399</v>
      </c>
      <c r="B13">
        <v>0</v>
      </c>
    </row>
    <row r="14" spans="1:2" x14ac:dyDescent="0.15">
      <c r="A14" s="4">
        <v>2.7220220393501222</v>
      </c>
      <c r="B14">
        <v>0</v>
      </c>
    </row>
    <row r="15" spans="1:2" x14ac:dyDescent="0.15">
      <c r="A15" s="4">
        <v>1.9795287547167391</v>
      </c>
      <c r="B15">
        <v>0</v>
      </c>
    </row>
    <row r="16" spans="1:2" x14ac:dyDescent="0.15">
      <c r="A16" s="4">
        <v>2.9420197127619758</v>
      </c>
      <c r="B16">
        <v>0</v>
      </c>
    </row>
    <row r="17" spans="1:8" x14ac:dyDescent="0.15">
      <c r="A17" s="4">
        <v>2.5126290741609409</v>
      </c>
      <c r="B17">
        <v>0</v>
      </c>
    </row>
    <row r="18" spans="1:8" x14ac:dyDescent="0.15">
      <c r="A18" s="4">
        <v>4.7069442037609406</v>
      </c>
      <c r="B18">
        <v>0</v>
      </c>
    </row>
    <row r="19" spans="1:8" x14ac:dyDescent="0.15">
      <c r="A19" s="4">
        <v>2.665656105207745</v>
      </c>
      <c r="B19">
        <v>0</v>
      </c>
    </row>
    <row r="20" spans="1:8" ht="14" thickBot="1" x14ac:dyDescent="0.2">
      <c r="A20" s="4">
        <v>2.208100689429557</v>
      </c>
      <c r="B20">
        <v>0</v>
      </c>
    </row>
    <row r="21" spans="1:8" x14ac:dyDescent="0.15">
      <c r="A21" s="4">
        <v>3.2370131824136479</v>
      </c>
      <c r="B21">
        <v>0</v>
      </c>
      <c r="D21" s="3" t="s">
        <v>19</v>
      </c>
      <c r="E21" s="3"/>
      <c r="G21" s="3" t="s">
        <v>20</v>
      </c>
      <c r="H21" s="3"/>
    </row>
    <row r="22" spans="1:8" x14ac:dyDescent="0.15">
      <c r="A22" s="4">
        <v>3.5480819709191564</v>
      </c>
      <c r="B22">
        <v>0</v>
      </c>
      <c r="D22" s="5"/>
      <c r="E22" s="5"/>
      <c r="G22" s="5"/>
      <c r="H22" s="5"/>
    </row>
    <row r="23" spans="1:8" x14ac:dyDescent="0.15">
      <c r="A23" s="4">
        <v>1.7921864885720424</v>
      </c>
      <c r="B23">
        <v>0</v>
      </c>
      <c r="D23" s="5"/>
      <c r="E23" s="6"/>
      <c r="G23" s="5"/>
      <c r="H23" s="6"/>
    </row>
    <row r="24" spans="1:8" x14ac:dyDescent="0.15">
      <c r="A24" s="4">
        <v>3.3279592419858091</v>
      </c>
      <c r="B24">
        <v>0</v>
      </c>
      <c r="D24" s="5"/>
      <c r="E24" s="6"/>
      <c r="G24" s="5"/>
      <c r="H24" s="6"/>
    </row>
    <row r="25" spans="1:8" x14ac:dyDescent="0.15">
      <c r="A25" s="4">
        <v>7.7691202224814333</v>
      </c>
      <c r="B25">
        <v>1</v>
      </c>
      <c r="D25" s="5"/>
      <c r="E25" s="6"/>
      <c r="G25" s="5"/>
      <c r="H25" s="6"/>
    </row>
    <row r="26" spans="1:8" x14ac:dyDescent="0.15">
      <c r="A26" s="4">
        <v>9.0430062502564397</v>
      </c>
      <c r="B26">
        <v>1</v>
      </c>
      <c r="D26" s="5"/>
      <c r="E26" s="6"/>
      <c r="G26" s="5"/>
      <c r="H26" s="6"/>
    </row>
    <row r="27" spans="1:8" x14ac:dyDescent="0.15">
      <c r="A27" s="4">
        <v>6.9826119417557493</v>
      </c>
      <c r="B27">
        <v>1</v>
      </c>
      <c r="D27" s="5"/>
      <c r="E27" s="6"/>
      <c r="G27" s="5"/>
      <c r="H27" s="6"/>
    </row>
    <row r="28" spans="1:8" x14ac:dyDescent="0.15">
      <c r="A28" s="4">
        <v>7.7049656030867482</v>
      </c>
      <c r="B28">
        <v>1</v>
      </c>
      <c r="D28" s="5"/>
      <c r="E28" s="6"/>
      <c r="G28" s="5"/>
      <c r="H28" s="6"/>
    </row>
    <row r="29" spans="1:8" x14ac:dyDescent="0.15">
      <c r="A29" s="4">
        <v>8.473975205750321</v>
      </c>
      <c r="B29">
        <v>1</v>
      </c>
      <c r="D29" s="5"/>
      <c r="E29" s="6"/>
      <c r="G29" s="5"/>
      <c r="H29" s="6"/>
    </row>
    <row r="30" spans="1:8" x14ac:dyDescent="0.15">
      <c r="A30" s="4">
        <v>6.833054632996209</v>
      </c>
      <c r="B30">
        <v>1</v>
      </c>
      <c r="D30" s="5"/>
      <c r="E30" s="6"/>
      <c r="G30" s="5"/>
      <c r="H30" s="6"/>
    </row>
    <row r="31" spans="1:8" x14ac:dyDescent="0.15">
      <c r="A31" s="4">
        <v>7.7918462213419843</v>
      </c>
      <c r="B31">
        <v>1</v>
      </c>
      <c r="D31" s="5"/>
      <c r="E31" s="6"/>
      <c r="G31" s="5"/>
      <c r="H31" s="6"/>
    </row>
    <row r="32" spans="1:8" x14ac:dyDescent="0.15">
      <c r="A32" s="4">
        <v>7.5802977537096012</v>
      </c>
      <c r="B32">
        <v>1</v>
      </c>
      <c r="D32" s="5"/>
      <c r="E32" s="6"/>
      <c r="G32" s="5"/>
      <c r="H32" s="6"/>
    </row>
    <row r="33" spans="1:8" x14ac:dyDescent="0.15">
      <c r="A33" s="4">
        <v>8.5404524472396588</v>
      </c>
      <c r="B33">
        <v>1</v>
      </c>
      <c r="D33" s="5"/>
      <c r="E33" s="6"/>
      <c r="G33" s="5"/>
      <c r="H33" s="6"/>
    </row>
    <row r="34" spans="1:8" x14ac:dyDescent="0.15">
      <c r="A34" s="4">
        <v>6.5044451022986323</v>
      </c>
      <c r="B34">
        <v>1</v>
      </c>
      <c r="D34" s="5"/>
      <c r="E34" s="6"/>
      <c r="G34" s="5"/>
      <c r="H34" s="6"/>
    </row>
    <row r="35" spans="1:8" ht="14" thickBot="1" x14ac:dyDescent="0.2">
      <c r="A35" s="4">
        <v>8.0879720118973637</v>
      </c>
      <c r="B35">
        <v>1</v>
      </c>
      <c r="D35" s="2" t="s">
        <v>11</v>
      </c>
      <c r="E35" s="2">
        <v>20</v>
      </c>
      <c r="G35" s="2" t="s">
        <v>11</v>
      </c>
      <c r="H35" s="2">
        <v>20</v>
      </c>
    </row>
    <row r="36" spans="1:8" x14ac:dyDescent="0.15">
      <c r="A36" s="4">
        <v>6.7977207638323307</v>
      </c>
      <c r="B36">
        <v>1</v>
      </c>
    </row>
    <row r="37" spans="1:8" x14ac:dyDescent="0.15">
      <c r="A37" s="4">
        <v>5.1241049934178591</v>
      </c>
      <c r="B37">
        <v>1</v>
      </c>
    </row>
    <row r="38" spans="1:8" x14ac:dyDescent="0.15">
      <c r="A38" s="4">
        <v>7.2943776305764914</v>
      </c>
      <c r="B38">
        <v>1</v>
      </c>
    </row>
    <row r="39" spans="1:8" x14ac:dyDescent="0.15">
      <c r="A39" s="4">
        <v>10.258311724290252</v>
      </c>
      <c r="B39">
        <v>1</v>
      </c>
    </row>
    <row r="40" spans="1:8" x14ac:dyDescent="0.15">
      <c r="A40" s="4">
        <v>7.6598262441693805</v>
      </c>
      <c r="B40">
        <v>1</v>
      </c>
    </row>
    <row r="41" spans="1:8" x14ac:dyDescent="0.15">
      <c r="A41" s="4">
        <v>8.9777545528777409</v>
      </c>
      <c r="B41">
        <v>1</v>
      </c>
    </row>
    <row r="42" spans="1:8" x14ac:dyDescent="0.15">
      <c r="A42" s="4">
        <v>8.5118113222124521</v>
      </c>
      <c r="B42">
        <v>1</v>
      </c>
    </row>
    <row r="43" spans="1:8" x14ac:dyDescent="0.15">
      <c r="A43" s="4">
        <v>8.1650266767683206</v>
      </c>
      <c r="B43">
        <v>1</v>
      </c>
    </row>
    <row r="44" spans="1:8" x14ac:dyDescent="0.15">
      <c r="A44" s="4">
        <v>7.6416136127663776</v>
      </c>
      <c r="B44">
        <v>1</v>
      </c>
    </row>
    <row r="47" spans="1:8" x14ac:dyDescent="0.15">
      <c r="A47" s="1" t="s">
        <v>10</v>
      </c>
    </row>
    <row r="48" spans="1:8" x14ac:dyDescent="0.15">
      <c r="A48" s="1" t="s">
        <v>3</v>
      </c>
      <c r="B48" s="1" t="s">
        <v>4</v>
      </c>
    </row>
    <row r="49" spans="1:4" x14ac:dyDescent="0.15">
      <c r="A49" s="1">
        <f>COUNT(B5:B24)/COUNT(B5:B44)</f>
        <v>0.5</v>
      </c>
      <c r="B49" s="1">
        <f>COUNT(B25:B44)/COUNT(B5:B44)</f>
        <v>0.5</v>
      </c>
    </row>
    <row r="51" spans="1:4" x14ac:dyDescent="0.15">
      <c r="A51" s="1" t="s">
        <v>5</v>
      </c>
      <c r="B51" s="1" t="s">
        <v>13</v>
      </c>
      <c r="C51" s="1" t="s">
        <v>14</v>
      </c>
      <c r="D51" s="1" t="s">
        <v>15</v>
      </c>
    </row>
    <row r="52" spans="1:4" ht="18.5" customHeight="1" x14ac:dyDescent="0.15">
      <c r="A52" s="4">
        <f>A5</f>
        <v>2.1935715115687344</v>
      </c>
      <c r="B52" s="6"/>
      <c r="C52" s="6">
        <f t="shared" ref="C52:C71" si="0">(A52-$B$52)^2</f>
        <v>4.8117559763659425</v>
      </c>
      <c r="D52" s="4"/>
    </row>
    <row r="53" spans="1:4" ht="18.5" customHeight="1" x14ac:dyDescent="0.15">
      <c r="A53" s="4">
        <f t="shared" ref="A53:A70" si="1">A6</f>
        <v>3.2731303538894281</v>
      </c>
      <c r="B53" s="4"/>
      <c r="C53" s="6">
        <f t="shared" si="0"/>
        <v>10.713382313552332</v>
      </c>
      <c r="D53" s="4"/>
    </row>
    <row r="54" spans="1:4" ht="18.5" customHeight="1" x14ac:dyDescent="0.15">
      <c r="A54" s="4">
        <f t="shared" si="1"/>
        <v>4.9517665350576863</v>
      </c>
      <c r="B54" s="4"/>
      <c r="C54" s="6">
        <f t="shared" si="0"/>
        <v>24.519991817717205</v>
      </c>
      <c r="D54" s="4"/>
    </row>
    <row r="55" spans="1:4" ht="18.5" customHeight="1" x14ac:dyDescent="0.15">
      <c r="A55" s="4">
        <f t="shared" si="1"/>
        <v>4.6837657312862575</v>
      </c>
      <c r="B55" s="4"/>
      <c r="C55" s="6">
        <f t="shared" si="0"/>
        <v>21.937661425571491</v>
      </c>
      <c r="D55" s="4"/>
    </row>
    <row r="56" spans="1:4" ht="18.5" customHeight="1" x14ac:dyDescent="0.15">
      <c r="A56" s="4">
        <f t="shared" si="1"/>
        <v>5.8807698981836438</v>
      </c>
      <c r="B56" s="4"/>
      <c r="C56" s="6">
        <f t="shared" si="0"/>
        <v>34.583454595382861</v>
      </c>
      <c r="D56" s="4"/>
    </row>
    <row r="57" spans="1:4" ht="18.5" customHeight="1" x14ac:dyDescent="0.15">
      <c r="A57" s="4">
        <f t="shared" si="1"/>
        <v>3.6818788733653491</v>
      </c>
      <c r="B57" s="4"/>
      <c r="C57" s="6">
        <f t="shared" si="0"/>
        <v>13.556232038134093</v>
      </c>
      <c r="D57" s="4"/>
    </row>
    <row r="58" spans="1:4" ht="18.5" customHeight="1" x14ac:dyDescent="0.15">
      <c r="A58" s="4">
        <f t="shared" si="1"/>
        <v>3.9490395314060152</v>
      </c>
      <c r="B58" s="4"/>
      <c r="C58" s="6">
        <f t="shared" si="0"/>
        <v>15.59491322060744</v>
      </c>
      <c r="D58" s="4"/>
    </row>
    <row r="59" spans="1:4" ht="18.5" customHeight="1" x14ac:dyDescent="0.15">
      <c r="A59" s="4">
        <f t="shared" si="1"/>
        <v>1.6134980645147152</v>
      </c>
      <c r="B59" s="4"/>
      <c r="C59" s="6">
        <f t="shared" si="0"/>
        <v>2.6033760041927323</v>
      </c>
      <c r="D59" s="4"/>
    </row>
    <row r="60" spans="1:4" ht="18.5" customHeight="1" x14ac:dyDescent="0.15">
      <c r="A60" s="4">
        <f t="shared" si="1"/>
        <v>4.1100541996711399</v>
      </c>
      <c r="B60" s="4"/>
      <c r="C60" s="6">
        <f t="shared" si="0"/>
        <v>16.892545524234375</v>
      </c>
      <c r="D60" s="4"/>
    </row>
    <row r="61" spans="1:4" ht="18.5" customHeight="1" x14ac:dyDescent="0.15">
      <c r="A61" s="4">
        <f t="shared" si="1"/>
        <v>2.7220220393501222</v>
      </c>
      <c r="B61" s="4"/>
      <c r="C61" s="6">
        <f t="shared" si="0"/>
        <v>7.409403982707798</v>
      </c>
      <c r="D61" s="4"/>
    </row>
    <row r="62" spans="1:4" ht="18.5" customHeight="1" x14ac:dyDescent="0.15">
      <c r="A62" s="4">
        <f t="shared" si="1"/>
        <v>1.9795287547167391</v>
      </c>
      <c r="B62" s="4"/>
      <c r="C62" s="6">
        <f t="shared" si="0"/>
        <v>3.9185340907504038</v>
      </c>
      <c r="D62" s="4"/>
    </row>
    <row r="63" spans="1:4" ht="18.5" customHeight="1" x14ac:dyDescent="0.15">
      <c r="A63" s="4">
        <f t="shared" si="1"/>
        <v>2.9420197127619758</v>
      </c>
      <c r="B63" s="4"/>
      <c r="C63" s="6">
        <f t="shared" si="0"/>
        <v>8.6554799902800585</v>
      </c>
      <c r="D63" s="4"/>
    </row>
    <row r="64" spans="1:4" ht="18.5" customHeight="1" x14ac:dyDescent="0.15">
      <c r="A64" s="4">
        <f t="shared" si="1"/>
        <v>2.5126290741609409</v>
      </c>
      <c r="B64" s="4"/>
      <c r="C64" s="6">
        <f t="shared" si="0"/>
        <v>6.3133048643188676</v>
      </c>
      <c r="D64" s="4"/>
    </row>
    <row r="65" spans="1:8" ht="18.5" customHeight="1" x14ac:dyDescent="0.15">
      <c r="A65" s="4">
        <f t="shared" si="1"/>
        <v>4.7069442037609406</v>
      </c>
      <c r="B65" s="4"/>
      <c r="C65" s="6">
        <f t="shared" si="0"/>
        <v>22.155323737318714</v>
      </c>
      <c r="D65" s="4"/>
    </row>
    <row r="66" spans="1:8" ht="18.5" customHeight="1" x14ac:dyDescent="0.15">
      <c r="A66" s="4">
        <f t="shared" si="1"/>
        <v>2.665656105207745</v>
      </c>
      <c r="B66" s="4"/>
      <c r="C66" s="6">
        <f t="shared" si="0"/>
        <v>7.1057224712313243</v>
      </c>
      <c r="D66" s="4"/>
    </row>
    <row r="67" spans="1:8" ht="18.5" customHeight="1" x14ac:dyDescent="0.15">
      <c r="A67" s="4">
        <f t="shared" si="1"/>
        <v>2.208100689429557</v>
      </c>
      <c r="B67" s="4"/>
      <c r="C67" s="6">
        <f t="shared" si="0"/>
        <v>4.8757086546592845</v>
      </c>
      <c r="D67" s="4"/>
    </row>
    <row r="68" spans="1:8" ht="18.5" customHeight="1" x14ac:dyDescent="0.15">
      <c r="A68" s="4">
        <f t="shared" si="1"/>
        <v>3.2370131824136479</v>
      </c>
      <c r="B68" s="4"/>
      <c r="C68" s="6">
        <f t="shared" si="0"/>
        <v>10.478254343119733</v>
      </c>
      <c r="D68" s="4"/>
    </row>
    <row r="69" spans="1:8" ht="18.5" customHeight="1" x14ac:dyDescent="0.15">
      <c r="A69" s="4">
        <f t="shared" si="1"/>
        <v>3.5480819709191564</v>
      </c>
      <c r="B69" s="4"/>
      <c r="C69" s="6">
        <f t="shared" si="0"/>
        <v>12.588885672361565</v>
      </c>
      <c r="D69" s="4"/>
    </row>
    <row r="70" spans="1:8" ht="18.5" customHeight="1" x14ac:dyDescent="0.15">
      <c r="A70" s="4">
        <f t="shared" si="1"/>
        <v>1.7921864885720424</v>
      </c>
      <c r="B70" s="4"/>
      <c r="C70" s="6">
        <f t="shared" si="0"/>
        <v>3.2119324098201876</v>
      </c>
      <c r="D70" s="4"/>
    </row>
    <row r="71" spans="1:8" ht="18.5" customHeight="1" x14ac:dyDescent="0.15">
      <c r="A71" s="4">
        <f>A24</f>
        <v>3.3279592419858091</v>
      </c>
      <c r="B71" s="4"/>
      <c r="C71" s="6">
        <f t="shared" si="0"/>
        <v>11.075312716318761</v>
      </c>
      <c r="D71" s="6">
        <f>SUM(C52:C71)</f>
        <v>243.0011758486452</v>
      </c>
    </row>
    <row r="73" spans="1:8" x14ac:dyDescent="0.15">
      <c r="A73" s="1" t="s">
        <v>6</v>
      </c>
      <c r="B73" s="1" t="s">
        <v>13</v>
      </c>
      <c r="C73" s="1" t="s">
        <v>14</v>
      </c>
      <c r="D73" s="1" t="s">
        <v>15</v>
      </c>
      <c r="H73" s="8" t="s">
        <v>22</v>
      </c>
    </row>
    <row r="74" spans="1:8" x14ac:dyDescent="0.15">
      <c r="A74" s="4">
        <f>A25</f>
        <v>7.7691202224814333</v>
      </c>
      <c r="B74" s="6"/>
      <c r="C74" s="6">
        <f>(A74-$B$74)^2</f>
        <v>60.359229031369956</v>
      </c>
      <c r="D74" s="4"/>
      <c r="H74">
        <f>243.0012/19</f>
        <v>12.789536842105264</v>
      </c>
    </row>
    <row r="75" spans="1:8" x14ac:dyDescent="0.15">
      <c r="A75" s="4">
        <f t="shared" ref="A75:A93" si="2">A26</f>
        <v>9.0430062502564397</v>
      </c>
      <c r="B75" s="4"/>
      <c r="C75" s="6">
        <f t="shared" ref="C75:C93" si="3">(A75-$B$74)^2</f>
        <v>81.775962042177028</v>
      </c>
      <c r="D75" s="4"/>
    </row>
    <row r="76" spans="1:8" x14ac:dyDescent="0.15">
      <c r="A76" s="4">
        <f t="shared" si="2"/>
        <v>6.9826119417557493</v>
      </c>
      <c r="B76" s="4"/>
      <c r="C76" s="6">
        <f t="shared" si="3"/>
        <v>48.756869529149995</v>
      </c>
      <c r="D76" s="4"/>
    </row>
    <row r="77" spans="1:8" x14ac:dyDescent="0.15">
      <c r="A77" s="4">
        <f t="shared" si="2"/>
        <v>7.7049656030867482</v>
      </c>
      <c r="B77" s="4"/>
      <c r="C77" s="6">
        <f t="shared" si="3"/>
        <v>59.366494944749938</v>
      </c>
      <c r="D77" s="4"/>
      <c r="H77" s="8" t="s">
        <v>23</v>
      </c>
    </row>
    <row r="78" spans="1:8" x14ac:dyDescent="0.15">
      <c r="A78" s="4">
        <f t="shared" si="2"/>
        <v>8.473975205750321</v>
      </c>
      <c r="B78" s="4"/>
      <c r="C78" s="6">
        <f t="shared" si="3"/>
        <v>71.8082557876712</v>
      </c>
      <c r="D78" s="4"/>
      <c r="H78" s="8">
        <f>1235.2859/19</f>
        <v>65.015047368421051</v>
      </c>
    </row>
    <row r="79" spans="1:8" x14ac:dyDescent="0.15">
      <c r="A79" s="4">
        <f t="shared" si="2"/>
        <v>6.833054632996209</v>
      </c>
      <c r="B79" s="4"/>
      <c r="C79" s="6">
        <f t="shared" si="3"/>
        <v>46.690635617510956</v>
      </c>
      <c r="D79" s="4"/>
    </row>
    <row r="80" spans="1:8" x14ac:dyDescent="0.15">
      <c r="A80" s="4">
        <f t="shared" si="2"/>
        <v>7.7918462213419843</v>
      </c>
      <c r="B80" s="4"/>
      <c r="C80" s="6">
        <f t="shared" si="3"/>
        <v>60.712867537041362</v>
      </c>
      <c r="D80" s="4"/>
    </row>
    <row r="81" spans="1:8" x14ac:dyDescent="0.15">
      <c r="A81" s="4">
        <f t="shared" si="2"/>
        <v>7.5802977537096012</v>
      </c>
      <c r="B81" s="4"/>
      <c r="C81" s="6">
        <f t="shared" si="3"/>
        <v>57.460914034894827</v>
      </c>
      <c r="D81" s="4"/>
    </row>
    <row r="82" spans="1:8" ht="15" x14ac:dyDescent="0.2">
      <c r="A82" s="4">
        <f t="shared" si="2"/>
        <v>8.5404524472396588</v>
      </c>
      <c r="B82" s="4"/>
      <c r="C82" s="6">
        <f t="shared" si="3"/>
        <v>72.939328003561883</v>
      </c>
      <c r="D82" s="4"/>
      <c r="H82" s="9" t="s">
        <v>24</v>
      </c>
    </row>
    <row r="83" spans="1:8" ht="15" x14ac:dyDescent="0.2">
      <c r="A83" s="4">
        <f t="shared" si="2"/>
        <v>6.5044451022986323</v>
      </c>
      <c r="B83" s="4"/>
      <c r="C83" s="6">
        <f t="shared" si="3"/>
        <v>42.307806088816662</v>
      </c>
      <c r="D83" s="4"/>
      <c r="H83" s="9" t="s">
        <v>25</v>
      </c>
    </row>
    <row r="84" spans="1:8" x14ac:dyDescent="0.15">
      <c r="A84" s="4">
        <f t="shared" si="2"/>
        <v>8.0879720118973637</v>
      </c>
      <c r="B84" s="4"/>
      <c r="C84" s="6">
        <f t="shared" si="3"/>
        <v>65.415291265235084</v>
      </c>
      <c r="D84" s="4"/>
    </row>
    <row r="85" spans="1:8" x14ac:dyDescent="0.15">
      <c r="A85" s="4">
        <f t="shared" si="2"/>
        <v>6.7977207638323307</v>
      </c>
      <c r="B85" s="4"/>
      <c r="C85" s="6">
        <f t="shared" si="3"/>
        <v>46.209007583037206</v>
      </c>
      <c r="D85" s="4"/>
      <c r="H85" s="8" t="s">
        <v>26</v>
      </c>
    </row>
    <row r="86" spans="1:8" ht="84" x14ac:dyDescent="0.15">
      <c r="A86" s="4">
        <f t="shared" si="2"/>
        <v>5.1241049934178591</v>
      </c>
      <c r="B86" s="4"/>
      <c r="C86" s="6">
        <f t="shared" si="3"/>
        <v>26.256451983569839</v>
      </c>
      <c r="D86" s="4"/>
      <c r="H86" s="10" t="s">
        <v>29</v>
      </c>
    </row>
    <row r="87" spans="1:8" x14ac:dyDescent="0.15">
      <c r="A87" s="4">
        <f t="shared" si="2"/>
        <v>7.2943776305764914</v>
      </c>
      <c r="B87" s="4"/>
      <c r="C87" s="6">
        <f t="shared" si="3"/>
        <v>53.207945017454705</v>
      </c>
      <c r="D87" s="4"/>
      <c r="H87" s="8" t="s">
        <v>27</v>
      </c>
    </row>
    <row r="88" spans="1:8" ht="84" x14ac:dyDescent="0.15">
      <c r="A88" s="4">
        <f t="shared" si="2"/>
        <v>10.258311724290252</v>
      </c>
      <c r="B88" s="4"/>
      <c r="C88" s="6">
        <f t="shared" si="3"/>
        <v>105.23295943271084</v>
      </c>
      <c r="D88" s="4"/>
      <c r="H88" s="10" t="s">
        <v>28</v>
      </c>
    </row>
    <row r="89" spans="1:8" x14ac:dyDescent="0.15">
      <c r="A89" s="4">
        <f t="shared" si="2"/>
        <v>7.6598262441693805</v>
      </c>
      <c r="B89" s="4"/>
      <c r="C89" s="6">
        <f t="shared" si="3"/>
        <v>58.672938090865998</v>
      </c>
      <c r="D89" s="4"/>
    </row>
    <row r="90" spans="1:8" x14ac:dyDescent="0.15">
      <c r="A90" s="4">
        <f t="shared" si="2"/>
        <v>8.9777545528777409</v>
      </c>
      <c r="B90" s="4"/>
      <c r="C90" s="6">
        <f t="shared" si="3"/>
        <v>80.600076811717003</v>
      </c>
      <c r="D90" s="4"/>
    </row>
    <row r="91" spans="1:8" x14ac:dyDescent="0.15">
      <c r="A91" s="4">
        <f t="shared" si="2"/>
        <v>8.5118113222124521</v>
      </c>
      <c r="B91" s="4"/>
      <c r="C91" s="6">
        <f t="shared" si="3"/>
        <v>72.450931984944091</v>
      </c>
      <c r="D91" s="4"/>
    </row>
    <row r="92" spans="1:8" x14ac:dyDescent="0.15">
      <c r="A92" s="4">
        <f t="shared" si="2"/>
        <v>8.1650266767683206</v>
      </c>
      <c r="B92" s="4"/>
      <c r="C92" s="6">
        <f t="shared" si="3"/>
        <v>66.667660632338325</v>
      </c>
      <c r="D92" s="4"/>
    </row>
    <row r="93" spans="1:8" x14ac:dyDescent="0.15">
      <c r="A93" s="4">
        <f t="shared" si="2"/>
        <v>7.6416136127663776</v>
      </c>
      <c r="B93" s="4"/>
      <c r="C93" s="6">
        <f t="shared" si="3"/>
        <v>58.394258606816408</v>
      </c>
      <c r="D93" s="6">
        <f>SUM(C74:C93)</f>
        <v>1235.2858840256333</v>
      </c>
    </row>
    <row r="95" spans="1:8" x14ac:dyDescent="0.15">
      <c r="A95" s="1" t="s">
        <v>21</v>
      </c>
    </row>
    <row r="96" spans="1:8" x14ac:dyDescent="0.15">
      <c r="A96" s="6"/>
    </row>
    <row r="98" spans="1:8" x14ac:dyDescent="0.15">
      <c r="A98" s="1" t="s">
        <v>16</v>
      </c>
    </row>
    <row r="99" spans="1:8" x14ac:dyDescent="0.15">
      <c r="A99" s="1" t="s">
        <v>1</v>
      </c>
      <c r="B99" s="1" t="s">
        <v>8</v>
      </c>
      <c r="C99" s="1" t="s">
        <v>7</v>
      </c>
      <c r="D99" s="1" t="s">
        <v>17</v>
      </c>
      <c r="E99" s="1" t="s">
        <v>0</v>
      </c>
      <c r="F99" s="1" t="s">
        <v>9</v>
      </c>
      <c r="G99" s="1" t="s">
        <v>18</v>
      </c>
    </row>
    <row r="100" spans="1:8" x14ac:dyDescent="0.15">
      <c r="A100" s="7">
        <v>2.1935715115687344</v>
      </c>
      <c r="B100" s="7" t="e">
        <f>A100*($B$52/$A$96)-($B$52^2/(2*$A$96))+LN($A$49)</f>
        <v>#DIV/0!</v>
      </c>
      <c r="C100" s="7" t="e">
        <f>A100*($B$74/$A$96)-($B$74^2/(2*$A$96))+LN($B$49)</f>
        <v>#DIV/0!</v>
      </c>
      <c r="D100" s="7" t="e">
        <f>IF(B100&gt;C100,0,1)</f>
        <v>#DIV/0!</v>
      </c>
      <c r="E100" s="7">
        <v>0</v>
      </c>
      <c r="F100" s="7" t="e">
        <f>IF(D100=E100,0,1)</f>
        <v>#DIV/0!</v>
      </c>
      <c r="G100" s="7"/>
      <c r="H100" s="7"/>
    </row>
    <row r="101" spans="1:8" x14ac:dyDescent="0.15">
      <c r="A101" s="7">
        <v>3.2731303538894281</v>
      </c>
      <c r="B101" s="7" t="e">
        <f t="shared" ref="B101:B139" si="4">A101*($B$52/$A$96)-($B$52^2/(2*$A$96))+LN($A$49)</f>
        <v>#DIV/0!</v>
      </c>
      <c r="C101" s="7" t="e">
        <f t="shared" ref="C101:C139" si="5">A101*($B$74/$A$96)-($B$74^2/(2*$A$96))+LN($B$49)</f>
        <v>#DIV/0!</v>
      </c>
      <c r="D101" s="7" t="e">
        <f t="shared" ref="D101:D139" si="6">IF(B101&gt;C101,0,1)</f>
        <v>#DIV/0!</v>
      </c>
      <c r="E101" s="7">
        <v>0</v>
      </c>
      <c r="F101" s="7" t="e">
        <f t="shared" ref="F101:F139" si="7">IF(D101=E101,0,1)</f>
        <v>#DIV/0!</v>
      </c>
      <c r="G101" s="7"/>
      <c r="H101" s="7"/>
    </row>
    <row r="102" spans="1:8" x14ac:dyDescent="0.15">
      <c r="A102" s="7">
        <v>4.9517665350576863</v>
      </c>
      <c r="B102" s="7" t="e">
        <f t="shared" si="4"/>
        <v>#DIV/0!</v>
      </c>
      <c r="C102" s="7" t="e">
        <f t="shared" si="5"/>
        <v>#DIV/0!</v>
      </c>
      <c r="D102" s="7" t="e">
        <f t="shared" si="6"/>
        <v>#DIV/0!</v>
      </c>
      <c r="E102" s="7">
        <v>0</v>
      </c>
      <c r="F102" s="7" t="e">
        <f t="shared" si="7"/>
        <v>#DIV/0!</v>
      </c>
      <c r="G102" s="7"/>
      <c r="H102" s="7"/>
    </row>
    <row r="103" spans="1:8" x14ac:dyDescent="0.15">
      <c r="A103" s="7">
        <v>4.6837657312862575</v>
      </c>
      <c r="B103" s="7" t="e">
        <f t="shared" si="4"/>
        <v>#DIV/0!</v>
      </c>
      <c r="C103" s="7" t="e">
        <f t="shared" si="5"/>
        <v>#DIV/0!</v>
      </c>
      <c r="D103" s="7" t="e">
        <f t="shared" si="6"/>
        <v>#DIV/0!</v>
      </c>
      <c r="E103" s="7">
        <v>0</v>
      </c>
      <c r="F103" s="7" t="e">
        <f t="shared" si="7"/>
        <v>#DIV/0!</v>
      </c>
      <c r="G103" s="7"/>
      <c r="H103" s="7"/>
    </row>
    <row r="104" spans="1:8" x14ac:dyDescent="0.15">
      <c r="A104" s="7">
        <v>5.8807698981836438</v>
      </c>
      <c r="B104" s="7" t="e">
        <f t="shared" si="4"/>
        <v>#DIV/0!</v>
      </c>
      <c r="C104" s="7" t="e">
        <f t="shared" si="5"/>
        <v>#DIV/0!</v>
      </c>
      <c r="D104" s="7" t="e">
        <f t="shared" si="6"/>
        <v>#DIV/0!</v>
      </c>
      <c r="E104" s="7">
        <v>0</v>
      </c>
      <c r="F104" s="7" t="e">
        <f t="shared" si="7"/>
        <v>#DIV/0!</v>
      </c>
      <c r="G104" s="7"/>
      <c r="H104" s="7"/>
    </row>
    <row r="105" spans="1:8" x14ac:dyDescent="0.15">
      <c r="A105" s="7">
        <v>3.6818788733653491</v>
      </c>
      <c r="B105" s="7" t="e">
        <f t="shared" si="4"/>
        <v>#DIV/0!</v>
      </c>
      <c r="C105" s="7" t="e">
        <f t="shared" si="5"/>
        <v>#DIV/0!</v>
      </c>
      <c r="D105" s="7" t="e">
        <f t="shared" si="6"/>
        <v>#DIV/0!</v>
      </c>
      <c r="E105" s="7">
        <v>0</v>
      </c>
      <c r="F105" s="7" t="e">
        <f t="shared" si="7"/>
        <v>#DIV/0!</v>
      </c>
      <c r="G105" s="7"/>
      <c r="H105" s="7"/>
    </row>
    <row r="106" spans="1:8" x14ac:dyDescent="0.15">
      <c r="A106" s="7">
        <v>3.9490395314060152</v>
      </c>
      <c r="B106" s="7" t="e">
        <f t="shared" si="4"/>
        <v>#DIV/0!</v>
      </c>
      <c r="C106" s="7" t="e">
        <f t="shared" si="5"/>
        <v>#DIV/0!</v>
      </c>
      <c r="D106" s="7" t="e">
        <f t="shared" si="6"/>
        <v>#DIV/0!</v>
      </c>
      <c r="E106" s="7">
        <v>0</v>
      </c>
      <c r="F106" s="7" t="e">
        <f t="shared" si="7"/>
        <v>#DIV/0!</v>
      </c>
      <c r="G106" s="7"/>
      <c r="H106" s="7"/>
    </row>
    <row r="107" spans="1:8" x14ac:dyDescent="0.15">
      <c r="A107" s="7">
        <v>1.6134980645147152</v>
      </c>
      <c r="B107" s="7" t="e">
        <f t="shared" si="4"/>
        <v>#DIV/0!</v>
      </c>
      <c r="C107" s="7" t="e">
        <f t="shared" si="5"/>
        <v>#DIV/0!</v>
      </c>
      <c r="D107" s="7" t="e">
        <f t="shared" si="6"/>
        <v>#DIV/0!</v>
      </c>
      <c r="E107" s="7">
        <v>0</v>
      </c>
      <c r="F107" s="7" t="e">
        <f t="shared" si="7"/>
        <v>#DIV/0!</v>
      </c>
      <c r="G107" s="7"/>
      <c r="H107" s="7"/>
    </row>
    <row r="108" spans="1:8" x14ac:dyDescent="0.15">
      <c r="A108" s="7">
        <v>4.1100541996711399</v>
      </c>
      <c r="B108" s="7" t="e">
        <f t="shared" si="4"/>
        <v>#DIV/0!</v>
      </c>
      <c r="C108" s="7" t="e">
        <f t="shared" si="5"/>
        <v>#DIV/0!</v>
      </c>
      <c r="D108" s="7" t="e">
        <f t="shared" si="6"/>
        <v>#DIV/0!</v>
      </c>
      <c r="E108" s="7">
        <v>0</v>
      </c>
      <c r="F108" s="7" t="e">
        <f t="shared" si="7"/>
        <v>#DIV/0!</v>
      </c>
      <c r="G108" s="7"/>
      <c r="H108" s="7"/>
    </row>
    <row r="109" spans="1:8" x14ac:dyDescent="0.15">
      <c r="A109" s="7">
        <v>2.7220220393501222</v>
      </c>
      <c r="B109" s="7" t="e">
        <f t="shared" si="4"/>
        <v>#DIV/0!</v>
      </c>
      <c r="C109" s="7" t="e">
        <f t="shared" si="5"/>
        <v>#DIV/0!</v>
      </c>
      <c r="D109" s="7" t="e">
        <f t="shared" si="6"/>
        <v>#DIV/0!</v>
      </c>
      <c r="E109" s="7">
        <v>0</v>
      </c>
      <c r="F109" s="7" t="e">
        <f t="shared" si="7"/>
        <v>#DIV/0!</v>
      </c>
      <c r="G109" s="7"/>
      <c r="H109" s="7"/>
    </row>
    <row r="110" spans="1:8" x14ac:dyDescent="0.15">
      <c r="A110" s="7">
        <v>1.9795287547167391</v>
      </c>
      <c r="B110" s="7" t="e">
        <f t="shared" si="4"/>
        <v>#DIV/0!</v>
      </c>
      <c r="C110" s="7" t="e">
        <f t="shared" si="5"/>
        <v>#DIV/0!</v>
      </c>
      <c r="D110" s="7" t="e">
        <f t="shared" si="6"/>
        <v>#DIV/0!</v>
      </c>
      <c r="E110" s="7">
        <v>0</v>
      </c>
      <c r="F110" s="7" t="e">
        <f t="shared" si="7"/>
        <v>#DIV/0!</v>
      </c>
      <c r="G110" s="7"/>
      <c r="H110" s="7"/>
    </row>
    <row r="111" spans="1:8" x14ac:dyDescent="0.15">
      <c r="A111" s="7">
        <v>2.9420197127619758</v>
      </c>
      <c r="B111" s="7" t="e">
        <f t="shared" si="4"/>
        <v>#DIV/0!</v>
      </c>
      <c r="C111" s="7" t="e">
        <f t="shared" si="5"/>
        <v>#DIV/0!</v>
      </c>
      <c r="D111" s="7" t="e">
        <f t="shared" si="6"/>
        <v>#DIV/0!</v>
      </c>
      <c r="E111" s="7">
        <v>0</v>
      </c>
      <c r="F111" s="7" t="e">
        <f t="shared" si="7"/>
        <v>#DIV/0!</v>
      </c>
      <c r="G111" s="7"/>
      <c r="H111" s="7"/>
    </row>
    <row r="112" spans="1:8" x14ac:dyDescent="0.15">
      <c r="A112" s="7">
        <v>2.5126290741609409</v>
      </c>
      <c r="B112" s="7" t="e">
        <f t="shared" si="4"/>
        <v>#DIV/0!</v>
      </c>
      <c r="C112" s="7" t="e">
        <f t="shared" si="5"/>
        <v>#DIV/0!</v>
      </c>
      <c r="D112" s="7" t="e">
        <f t="shared" si="6"/>
        <v>#DIV/0!</v>
      </c>
      <c r="E112" s="7">
        <v>0</v>
      </c>
      <c r="F112" s="7" t="e">
        <f t="shared" si="7"/>
        <v>#DIV/0!</v>
      </c>
      <c r="G112" s="7"/>
      <c r="H112" s="7"/>
    </row>
    <row r="113" spans="1:8" x14ac:dyDescent="0.15">
      <c r="A113" s="7">
        <v>4.7069442037609406</v>
      </c>
      <c r="B113" s="7" t="e">
        <f t="shared" si="4"/>
        <v>#DIV/0!</v>
      </c>
      <c r="C113" s="7" t="e">
        <f t="shared" si="5"/>
        <v>#DIV/0!</v>
      </c>
      <c r="D113" s="7" t="e">
        <f t="shared" si="6"/>
        <v>#DIV/0!</v>
      </c>
      <c r="E113" s="7">
        <v>0</v>
      </c>
      <c r="F113" s="7" t="e">
        <f t="shared" si="7"/>
        <v>#DIV/0!</v>
      </c>
      <c r="G113" s="7"/>
      <c r="H113" s="7"/>
    </row>
    <row r="114" spans="1:8" x14ac:dyDescent="0.15">
      <c r="A114" s="7">
        <v>2.665656105207745</v>
      </c>
      <c r="B114" s="7" t="e">
        <f t="shared" si="4"/>
        <v>#DIV/0!</v>
      </c>
      <c r="C114" s="7" t="e">
        <f t="shared" si="5"/>
        <v>#DIV/0!</v>
      </c>
      <c r="D114" s="7" t="e">
        <f t="shared" si="6"/>
        <v>#DIV/0!</v>
      </c>
      <c r="E114" s="7">
        <v>0</v>
      </c>
      <c r="F114" s="7" t="e">
        <f t="shared" si="7"/>
        <v>#DIV/0!</v>
      </c>
      <c r="G114" s="7"/>
      <c r="H114" s="7"/>
    </row>
    <row r="115" spans="1:8" x14ac:dyDescent="0.15">
      <c r="A115" s="7">
        <v>2.208100689429557</v>
      </c>
      <c r="B115" s="7" t="e">
        <f t="shared" si="4"/>
        <v>#DIV/0!</v>
      </c>
      <c r="C115" s="7" t="e">
        <f t="shared" si="5"/>
        <v>#DIV/0!</v>
      </c>
      <c r="D115" s="7" t="e">
        <f t="shared" si="6"/>
        <v>#DIV/0!</v>
      </c>
      <c r="E115" s="7">
        <v>0</v>
      </c>
      <c r="F115" s="7" t="e">
        <f t="shared" si="7"/>
        <v>#DIV/0!</v>
      </c>
      <c r="G115" s="7"/>
      <c r="H115" s="7"/>
    </row>
    <row r="116" spans="1:8" x14ac:dyDescent="0.15">
      <c r="A116" s="7">
        <v>3.2370131824136479</v>
      </c>
      <c r="B116" s="7" t="e">
        <f t="shared" si="4"/>
        <v>#DIV/0!</v>
      </c>
      <c r="C116" s="7" t="e">
        <f t="shared" si="5"/>
        <v>#DIV/0!</v>
      </c>
      <c r="D116" s="7" t="e">
        <f t="shared" si="6"/>
        <v>#DIV/0!</v>
      </c>
      <c r="E116" s="7">
        <v>0</v>
      </c>
      <c r="F116" s="7" t="e">
        <f t="shared" si="7"/>
        <v>#DIV/0!</v>
      </c>
      <c r="G116" s="7"/>
      <c r="H116" s="7"/>
    </row>
    <row r="117" spans="1:8" x14ac:dyDescent="0.15">
      <c r="A117" s="7">
        <v>3.5480819709191564</v>
      </c>
      <c r="B117" s="7" t="e">
        <f t="shared" si="4"/>
        <v>#DIV/0!</v>
      </c>
      <c r="C117" s="7" t="e">
        <f t="shared" si="5"/>
        <v>#DIV/0!</v>
      </c>
      <c r="D117" s="7" t="e">
        <f t="shared" si="6"/>
        <v>#DIV/0!</v>
      </c>
      <c r="E117" s="7">
        <v>0</v>
      </c>
      <c r="F117" s="7" t="e">
        <f t="shared" si="7"/>
        <v>#DIV/0!</v>
      </c>
      <c r="G117" s="7"/>
      <c r="H117" s="7"/>
    </row>
    <row r="118" spans="1:8" x14ac:dyDescent="0.15">
      <c r="A118" s="7">
        <v>1.7921864885720424</v>
      </c>
      <c r="B118" s="7" t="e">
        <f t="shared" si="4"/>
        <v>#DIV/0!</v>
      </c>
      <c r="C118" s="7" t="e">
        <f t="shared" si="5"/>
        <v>#DIV/0!</v>
      </c>
      <c r="D118" s="7" t="e">
        <f t="shared" si="6"/>
        <v>#DIV/0!</v>
      </c>
      <c r="E118" s="7">
        <v>0</v>
      </c>
      <c r="F118" s="7" t="e">
        <f t="shared" si="7"/>
        <v>#DIV/0!</v>
      </c>
      <c r="G118" s="7"/>
      <c r="H118" s="7"/>
    </row>
    <row r="119" spans="1:8" x14ac:dyDescent="0.15">
      <c r="A119" s="7">
        <v>3.3279592419858091</v>
      </c>
      <c r="B119" s="7" t="e">
        <f t="shared" si="4"/>
        <v>#DIV/0!</v>
      </c>
      <c r="C119" s="7" t="e">
        <f t="shared" si="5"/>
        <v>#DIV/0!</v>
      </c>
      <c r="D119" s="7" t="e">
        <f t="shared" si="6"/>
        <v>#DIV/0!</v>
      </c>
      <c r="E119" s="7">
        <v>0</v>
      </c>
      <c r="F119" s="7" t="e">
        <f t="shared" si="7"/>
        <v>#DIV/0!</v>
      </c>
      <c r="G119" s="7"/>
      <c r="H119" s="7"/>
    </row>
    <row r="120" spans="1:8" x14ac:dyDescent="0.15">
      <c r="A120" s="7">
        <v>7.7691202224814333</v>
      </c>
      <c r="B120" s="7" t="e">
        <f t="shared" si="4"/>
        <v>#DIV/0!</v>
      </c>
      <c r="C120" s="7" t="e">
        <f t="shared" si="5"/>
        <v>#DIV/0!</v>
      </c>
      <c r="D120" s="7" t="e">
        <f t="shared" si="6"/>
        <v>#DIV/0!</v>
      </c>
      <c r="E120" s="7">
        <v>1</v>
      </c>
      <c r="F120" s="7" t="e">
        <f t="shared" si="7"/>
        <v>#DIV/0!</v>
      </c>
      <c r="G120" s="7"/>
      <c r="H120" s="7"/>
    </row>
    <row r="121" spans="1:8" x14ac:dyDescent="0.15">
      <c r="A121" s="7">
        <v>9.0430062502564397</v>
      </c>
      <c r="B121" s="7" t="e">
        <f t="shared" si="4"/>
        <v>#DIV/0!</v>
      </c>
      <c r="C121" s="7" t="e">
        <f t="shared" si="5"/>
        <v>#DIV/0!</v>
      </c>
      <c r="D121" s="7" t="e">
        <f t="shared" si="6"/>
        <v>#DIV/0!</v>
      </c>
      <c r="E121" s="7">
        <v>1</v>
      </c>
      <c r="F121" s="7" t="e">
        <f t="shared" si="7"/>
        <v>#DIV/0!</v>
      </c>
      <c r="G121" s="7"/>
      <c r="H121" s="7"/>
    </row>
    <row r="122" spans="1:8" x14ac:dyDescent="0.15">
      <c r="A122" s="7">
        <v>6.9826119417557493</v>
      </c>
      <c r="B122" s="7" t="e">
        <f t="shared" si="4"/>
        <v>#DIV/0!</v>
      </c>
      <c r="C122" s="7" t="e">
        <f t="shared" si="5"/>
        <v>#DIV/0!</v>
      </c>
      <c r="D122" s="7" t="e">
        <f t="shared" si="6"/>
        <v>#DIV/0!</v>
      </c>
      <c r="E122" s="7">
        <v>1</v>
      </c>
      <c r="F122" s="7" t="e">
        <f t="shared" si="7"/>
        <v>#DIV/0!</v>
      </c>
      <c r="G122" s="7"/>
      <c r="H122" s="7"/>
    </row>
    <row r="123" spans="1:8" x14ac:dyDescent="0.15">
      <c r="A123" s="7">
        <v>7.7049656030867482</v>
      </c>
      <c r="B123" s="7" t="e">
        <f t="shared" si="4"/>
        <v>#DIV/0!</v>
      </c>
      <c r="C123" s="7" t="e">
        <f t="shared" si="5"/>
        <v>#DIV/0!</v>
      </c>
      <c r="D123" s="7" t="e">
        <f t="shared" si="6"/>
        <v>#DIV/0!</v>
      </c>
      <c r="E123" s="7">
        <v>1</v>
      </c>
      <c r="F123" s="7" t="e">
        <f t="shared" si="7"/>
        <v>#DIV/0!</v>
      </c>
      <c r="G123" s="7"/>
      <c r="H123" s="7"/>
    </row>
    <row r="124" spans="1:8" x14ac:dyDescent="0.15">
      <c r="A124" s="7">
        <v>8.473975205750321</v>
      </c>
      <c r="B124" s="7" t="e">
        <f t="shared" si="4"/>
        <v>#DIV/0!</v>
      </c>
      <c r="C124" s="7" t="e">
        <f t="shared" si="5"/>
        <v>#DIV/0!</v>
      </c>
      <c r="D124" s="7" t="e">
        <f t="shared" si="6"/>
        <v>#DIV/0!</v>
      </c>
      <c r="E124" s="7">
        <v>1</v>
      </c>
      <c r="F124" s="7" t="e">
        <f t="shared" si="7"/>
        <v>#DIV/0!</v>
      </c>
      <c r="G124" s="7"/>
      <c r="H124" s="7"/>
    </row>
    <row r="125" spans="1:8" x14ac:dyDescent="0.15">
      <c r="A125" s="7">
        <v>6.833054632996209</v>
      </c>
      <c r="B125" s="7" t="e">
        <f t="shared" si="4"/>
        <v>#DIV/0!</v>
      </c>
      <c r="C125" s="7" t="e">
        <f t="shared" si="5"/>
        <v>#DIV/0!</v>
      </c>
      <c r="D125" s="7" t="e">
        <f t="shared" si="6"/>
        <v>#DIV/0!</v>
      </c>
      <c r="E125" s="7">
        <v>1</v>
      </c>
      <c r="F125" s="7" t="e">
        <f t="shared" si="7"/>
        <v>#DIV/0!</v>
      </c>
      <c r="G125" s="7"/>
      <c r="H125" s="7"/>
    </row>
    <row r="126" spans="1:8" x14ac:dyDescent="0.15">
      <c r="A126" s="7">
        <v>7.7918462213419843</v>
      </c>
      <c r="B126" s="7" t="e">
        <f t="shared" si="4"/>
        <v>#DIV/0!</v>
      </c>
      <c r="C126" s="7" t="e">
        <f t="shared" si="5"/>
        <v>#DIV/0!</v>
      </c>
      <c r="D126" s="7" t="e">
        <f t="shared" si="6"/>
        <v>#DIV/0!</v>
      </c>
      <c r="E126" s="7">
        <v>1</v>
      </c>
      <c r="F126" s="7" t="e">
        <f t="shared" si="7"/>
        <v>#DIV/0!</v>
      </c>
      <c r="G126" s="7"/>
      <c r="H126" s="7"/>
    </row>
    <row r="127" spans="1:8" x14ac:dyDescent="0.15">
      <c r="A127" s="7">
        <v>7.5802977537096012</v>
      </c>
      <c r="B127" s="7" t="e">
        <f t="shared" si="4"/>
        <v>#DIV/0!</v>
      </c>
      <c r="C127" s="7" t="e">
        <f t="shared" si="5"/>
        <v>#DIV/0!</v>
      </c>
      <c r="D127" s="7" t="e">
        <f t="shared" si="6"/>
        <v>#DIV/0!</v>
      </c>
      <c r="E127" s="7">
        <v>1</v>
      </c>
      <c r="F127" s="7" t="e">
        <f t="shared" si="7"/>
        <v>#DIV/0!</v>
      </c>
      <c r="G127" s="7"/>
      <c r="H127" s="7"/>
    </row>
    <row r="128" spans="1:8" x14ac:dyDescent="0.15">
      <c r="A128" s="7">
        <v>8.5404524472396588</v>
      </c>
      <c r="B128" s="7" t="e">
        <f t="shared" si="4"/>
        <v>#DIV/0!</v>
      </c>
      <c r="C128" s="7" t="e">
        <f t="shared" si="5"/>
        <v>#DIV/0!</v>
      </c>
      <c r="D128" s="7" t="e">
        <f t="shared" si="6"/>
        <v>#DIV/0!</v>
      </c>
      <c r="E128" s="7">
        <v>1</v>
      </c>
      <c r="F128" s="7" t="e">
        <f t="shared" si="7"/>
        <v>#DIV/0!</v>
      </c>
      <c r="G128" s="7"/>
      <c r="H128" s="7"/>
    </row>
    <row r="129" spans="1:8" x14ac:dyDescent="0.15">
      <c r="A129" s="7">
        <v>6.5044451022986323</v>
      </c>
      <c r="B129" s="7" t="e">
        <f t="shared" si="4"/>
        <v>#DIV/0!</v>
      </c>
      <c r="C129" s="7" t="e">
        <f t="shared" si="5"/>
        <v>#DIV/0!</v>
      </c>
      <c r="D129" s="7" t="e">
        <f t="shared" si="6"/>
        <v>#DIV/0!</v>
      </c>
      <c r="E129" s="7">
        <v>1</v>
      </c>
      <c r="F129" s="7" t="e">
        <f t="shared" si="7"/>
        <v>#DIV/0!</v>
      </c>
      <c r="G129" s="7"/>
      <c r="H129" s="7"/>
    </row>
    <row r="130" spans="1:8" x14ac:dyDescent="0.15">
      <c r="A130" s="7">
        <v>8.0879720118973637</v>
      </c>
      <c r="B130" s="7" t="e">
        <f t="shared" si="4"/>
        <v>#DIV/0!</v>
      </c>
      <c r="C130" s="7" t="e">
        <f t="shared" si="5"/>
        <v>#DIV/0!</v>
      </c>
      <c r="D130" s="7" t="e">
        <f t="shared" si="6"/>
        <v>#DIV/0!</v>
      </c>
      <c r="E130" s="7">
        <v>1</v>
      </c>
      <c r="F130" s="7" t="e">
        <f t="shared" si="7"/>
        <v>#DIV/0!</v>
      </c>
      <c r="G130" s="7"/>
      <c r="H130" s="7"/>
    </row>
    <row r="131" spans="1:8" x14ac:dyDescent="0.15">
      <c r="A131" s="7">
        <v>6.7977207638323307</v>
      </c>
      <c r="B131" s="7" t="e">
        <f t="shared" si="4"/>
        <v>#DIV/0!</v>
      </c>
      <c r="C131" s="7" t="e">
        <f t="shared" si="5"/>
        <v>#DIV/0!</v>
      </c>
      <c r="D131" s="7" t="e">
        <f t="shared" si="6"/>
        <v>#DIV/0!</v>
      </c>
      <c r="E131" s="7">
        <v>1</v>
      </c>
      <c r="F131" s="7" t="e">
        <f t="shared" si="7"/>
        <v>#DIV/0!</v>
      </c>
      <c r="G131" s="7"/>
      <c r="H131" s="7"/>
    </row>
    <row r="132" spans="1:8" x14ac:dyDescent="0.15">
      <c r="A132" s="7">
        <v>5.1241049934178591</v>
      </c>
      <c r="B132" s="7" t="e">
        <f t="shared" si="4"/>
        <v>#DIV/0!</v>
      </c>
      <c r="C132" s="7" t="e">
        <f t="shared" si="5"/>
        <v>#DIV/0!</v>
      </c>
      <c r="D132" s="7" t="e">
        <f t="shared" si="6"/>
        <v>#DIV/0!</v>
      </c>
      <c r="E132" s="7">
        <v>1</v>
      </c>
      <c r="F132" s="7" t="e">
        <f t="shared" si="7"/>
        <v>#DIV/0!</v>
      </c>
      <c r="G132" s="7"/>
      <c r="H132" s="7"/>
    </row>
    <row r="133" spans="1:8" x14ac:dyDescent="0.15">
      <c r="A133" s="7">
        <v>7.2943776305764914</v>
      </c>
      <c r="B133" s="7" t="e">
        <f t="shared" si="4"/>
        <v>#DIV/0!</v>
      </c>
      <c r="C133" s="7" t="e">
        <f t="shared" si="5"/>
        <v>#DIV/0!</v>
      </c>
      <c r="D133" s="7" t="e">
        <f t="shared" si="6"/>
        <v>#DIV/0!</v>
      </c>
      <c r="E133" s="7">
        <v>1</v>
      </c>
      <c r="F133" s="7" t="e">
        <f t="shared" si="7"/>
        <v>#DIV/0!</v>
      </c>
      <c r="G133" s="7"/>
      <c r="H133" s="7"/>
    </row>
    <row r="134" spans="1:8" x14ac:dyDescent="0.15">
      <c r="A134" s="7">
        <v>10.258311724290252</v>
      </c>
      <c r="B134" s="7" t="e">
        <f t="shared" si="4"/>
        <v>#DIV/0!</v>
      </c>
      <c r="C134" s="7" t="e">
        <f t="shared" si="5"/>
        <v>#DIV/0!</v>
      </c>
      <c r="D134" s="7" t="e">
        <f t="shared" si="6"/>
        <v>#DIV/0!</v>
      </c>
      <c r="E134" s="7">
        <v>1</v>
      </c>
      <c r="F134" s="7" t="e">
        <f t="shared" si="7"/>
        <v>#DIV/0!</v>
      </c>
      <c r="G134" s="7"/>
      <c r="H134" s="7"/>
    </row>
    <row r="135" spans="1:8" x14ac:dyDescent="0.15">
      <c r="A135" s="7">
        <v>7.6598262441693805</v>
      </c>
      <c r="B135" s="7" t="e">
        <f t="shared" si="4"/>
        <v>#DIV/0!</v>
      </c>
      <c r="C135" s="7" t="e">
        <f t="shared" si="5"/>
        <v>#DIV/0!</v>
      </c>
      <c r="D135" s="7" t="e">
        <f t="shared" si="6"/>
        <v>#DIV/0!</v>
      </c>
      <c r="E135" s="7">
        <v>1</v>
      </c>
      <c r="F135" s="7" t="e">
        <f t="shared" si="7"/>
        <v>#DIV/0!</v>
      </c>
      <c r="G135" s="7"/>
      <c r="H135" s="7"/>
    </row>
    <row r="136" spans="1:8" x14ac:dyDescent="0.15">
      <c r="A136" s="7">
        <v>8.9777545528777409</v>
      </c>
      <c r="B136" s="7" t="e">
        <f t="shared" si="4"/>
        <v>#DIV/0!</v>
      </c>
      <c r="C136" s="7" t="e">
        <f t="shared" si="5"/>
        <v>#DIV/0!</v>
      </c>
      <c r="D136" s="7" t="e">
        <f t="shared" si="6"/>
        <v>#DIV/0!</v>
      </c>
      <c r="E136" s="7">
        <v>1</v>
      </c>
      <c r="F136" s="7" t="e">
        <f t="shared" si="7"/>
        <v>#DIV/0!</v>
      </c>
      <c r="G136" s="7"/>
      <c r="H136" s="7"/>
    </row>
    <row r="137" spans="1:8" x14ac:dyDescent="0.15">
      <c r="A137" s="7">
        <v>8.5118113222124521</v>
      </c>
      <c r="B137" s="7" t="e">
        <f t="shared" si="4"/>
        <v>#DIV/0!</v>
      </c>
      <c r="C137" s="7" t="e">
        <f t="shared" si="5"/>
        <v>#DIV/0!</v>
      </c>
      <c r="D137" s="7" t="e">
        <f t="shared" si="6"/>
        <v>#DIV/0!</v>
      </c>
      <c r="E137" s="7">
        <v>1</v>
      </c>
      <c r="F137" s="7" t="e">
        <f t="shared" si="7"/>
        <v>#DIV/0!</v>
      </c>
      <c r="G137" s="7"/>
      <c r="H137" s="7"/>
    </row>
    <row r="138" spans="1:8" x14ac:dyDescent="0.15">
      <c r="A138" s="7">
        <v>8.1650266767683206</v>
      </c>
      <c r="B138" s="7" t="e">
        <f t="shared" si="4"/>
        <v>#DIV/0!</v>
      </c>
      <c r="C138" s="7" t="e">
        <f t="shared" si="5"/>
        <v>#DIV/0!</v>
      </c>
      <c r="D138" s="7" t="e">
        <f t="shared" si="6"/>
        <v>#DIV/0!</v>
      </c>
      <c r="E138" s="7">
        <v>1</v>
      </c>
      <c r="F138" s="7" t="e">
        <f t="shared" si="7"/>
        <v>#DIV/0!</v>
      </c>
      <c r="G138" s="7"/>
      <c r="H138" s="7"/>
    </row>
    <row r="139" spans="1:8" x14ac:dyDescent="0.15">
      <c r="A139" s="7">
        <v>7.6416136127663776</v>
      </c>
      <c r="B139" s="7" t="e">
        <f t="shared" si="4"/>
        <v>#DIV/0!</v>
      </c>
      <c r="C139" s="7" t="e">
        <f t="shared" si="5"/>
        <v>#DIV/0!</v>
      </c>
      <c r="D139" s="7" t="e">
        <f t="shared" si="6"/>
        <v>#DIV/0!</v>
      </c>
      <c r="E139" s="7">
        <v>1</v>
      </c>
      <c r="F139" s="7" t="e">
        <f t="shared" si="7"/>
        <v>#DIV/0!</v>
      </c>
      <c r="G139" s="7" t="e">
        <f>(1-(SUM(F100:F139)/COUNT(F100:F139)))*100</f>
        <v>#DIV/0!</v>
      </c>
      <c r="H139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NICOLÁS LORENZO</cp:lastModifiedBy>
  <dcterms:created xsi:type="dcterms:W3CDTF">2016-02-13T18:59:39Z</dcterms:created>
  <dcterms:modified xsi:type="dcterms:W3CDTF">2024-09-19T23:14:27Z</dcterms:modified>
</cp:coreProperties>
</file>