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charts/chart11.xml" ContentType="application/vnd.openxmlformats-officedocument.drawingml.chart+xml"/>
  <Override PartName="/xl/drawings/drawing12.xml" ContentType="application/vnd.openxmlformats-officedocument.drawing+xml"/>
  <Override PartName="/xl/charts/chart12.xml" ContentType="application/vnd.openxmlformats-officedocument.drawingml.chart+xml"/>
  <Override PartName="/xl/drawings/drawing13.xml" ContentType="application/vnd.openxmlformats-officedocument.drawing+xml"/>
  <Override PartName="/xl/charts/chart13.xml" ContentType="application/vnd.openxmlformats-officedocument.drawingml.chart+xml"/>
  <Override PartName="/xl/drawings/drawing14.xml" ContentType="application/vnd.openxmlformats-officedocument.drawing+xml"/>
  <Override PartName="/xl/charts/chart14.xml" ContentType="application/vnd.openxmlformats-officedocument.drawingml.chart+xml"/>
  <Override PartName="/xl/drawings/drawing15.xml" ContentType="application/vnd.openxmlformats-officedocument.drawing+xml"/>
  <Override PartName="/xl/charts/chart15.xml" ContentType="application/vnd.openxmlformats-officedocument.drawingml.chart+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MeDicenTecno!\Desktop\"/>
    </mc:Choice>
  </mc:AlternateContent>
  <xr:revisionPtr revIDLastSave="0" documentId="13_ncr:1_{9D9E078B-4F2A-4161-B4A1-C9C51D31D2A1}" xr6:coauthVersionLast="45" xr6:coauthVersionMax="45" xr10:uidLastSave="{00000000-0000-0000-0000-000000000000}"/>
  <bookViews>
    <workbookView xWindow="-120" yWindow="-120" windowWidth="19440" windowHeight="15150" tabRatio="841" firstSheet="9" activeTab="17" xr2:uid="{00000000-000D-0000-FFFF-FFFF00000000}"/>
  </bookViews>
  <sheets>
    <sheet name="Cronograma_S1" sheetId="1" r:id="rId1"/>
    <sheet name="Cronograma_S2" sheetId="2" r:id="rId2"/>
    <sheet name="Cronograma_S3" sheetId="3" r:id="rId3"/>
    <sheet name="Cronograma_S4" sheetId="4" r:id="rId4"/>
    <sheet name="Cronograma_S5" sheetId="5" r:id="rId5"/>
    <sheet name="Cronograma_S6" sheetId="6" r:id="rId6"/>
    <sheet name="Cronograma_S7" sheetId="7" r:id="rId7"/>
    <sheet name="Cronograma_S8" sheetId="8" r:id="rId8"/>
    <sheet name="Cronograma_S9" sheetId="9" r:id="rId9"/>
    <sheet name="Informe S2" sheetId="10" r:id="rId10"/>
    <sheet name="Informe S3" sheetId="11" r:id="rId11"/>
    <sheet name="Informe S4" sheetId="12" r:id="rId12"/>
    <sheet name="Informe S5" sheetId="13" r:id="rId13"/>
    <sheet name="Informe S6" sheetId="14" r:id="rId14"/>
    <sheet name="Informe S7" sheetId="15" r:id="rId15"/>
    <sheet name="Informe S8" sheetId="16" r:id="rId16"/>
    <sheet name="Informe S9" sheetId="17" r:id="rId17"/>
    <sheet name="Cronograma_Cliente" sheetId="18" r:id="rId18"/>
  </sheets>
  <definedNames>
    <definedName name="cc" localSheetId="3">Cronograma_S4!$G$117:$H$126</definedName>
    <definedName name="cc" localSheetId="4">Cronograma_S5!$G$117:$H$126</definedName>
    <definedName name="cc" localSheetId="5">Cronograma_S6!$G$117:$H$126</definedName>
    <definedName name="cc" localSheetId="6">Cronograma_S7!$G$117:$H$126</definedName>
    <definedName name="cc" localSheetId="7">Cronograma_S8!$G$117:$H$126</definedName>
    <definedName name="cc" localSheetId="8">Cronograma_S9!$G$117:$H$126</definedName>
    <definedName name="cc">Cronograma_S3!$G$114:$H$123</definedName>
    <definedName name="Formula1" localSheetId="3">Cronograma_S4!$D$120:$E$123</definedName>
    <definedName name="Formula1" localSheetId="4">Cronograma_S5!$D$120:$E$123</definedName>
    <definedName name="Formula1" localSheetId="5">Cronograma_S6!$D$120:$E$123</definedName>
    <definedName name="Formula1" localSheetId="6">Cronograma_S7!$D$120:$E$123</definedName>
    <definedName name="Formula1" localSheetId="7">Cronograma_S8!$D$120:$E$123</definedName>
    <definedName name="Formula1" localSheetId="8">Cronograma_S9!$D$120:$E$123</definedName>
    <definedName name="Formula1">Cronograma_S3!$D$117:$E$120</definedName>
    <definedName name="Formulas" localSheetId="3">Cronograma_S4!$G$117:$H$126</definedName>
    <definedName name="Formulas" localSheetId="4">Cronograma_S5!$G$117:$H$126</definedName>
    <definedName name="Formulas" localSheetId="5">Cronograma_S6!$G$117:$H$126</definedName>
    <definedName name="Formulas" localSheetId="6">Cronograma_S7!$G$117:$H$126</definedName>
    <definedName name="Formulas" localSheetId="7">Cronograma_S8!$G$117:$H$126</definedName>
    <definedName name="Formulas" localSheetId="8">Cronograma_S9!$G$117:$H$126</definedName>
    <definedName name="Formulas">Cronograma_S3!$G$114:$H$123</definedName>
    <definedName name="TablaFormulas" localSheetId="3">Cronograma_S4!$H$117:$J$126</definedName>
    <definedName name="TablaFormulas" localSheetId="4">Cronograma_S5!$H$117:$J$126</definedName>
    <definedName name="TablaFormulas" localSheetId="5">Cronograma_S6!$H$117:$J$126</definedName>
    <definedName name="TablaFormulas" localSheetId="6">Cronograma_S7!$H$117:$J$126</definedName>
    <definedName name="TablaFormulas" localSheetId="7">Cronograma_S8!$H$117:$J$126</definedName>
    <definedName name="TablaFormulas" localSheetId="8">Cronograma_S9!$H$117:$J$126</definedName>
    <definedName name="TablaFormulas">Cronograma_S3!$H$114:$J$123</definedName>
  </definedNames>
  <calcPr calcId="191029"/>
</workbook>
</file>

<file path=xl/calcChain.xml><?xml version="1.0" encoding="utf-8"?>
<calcChain xmlns="http://schemas.openxmlformats.org/spreadsheetml/2006/main">
  <c r="J2" i="18" l="1"/>
  <c r="K2" i="18" s="1"/>
  <c r="L2" i="18" s="1"/>
  <c r="M2" i="18" s="1"/>
  <c r="N2" i="18" s="1"/>
  <c r="O2" i="18" s="1"/>
  <c r="P2" i="18" s="1"/>
  <c r="Q2" i="18" s="1"/>
  <c r="H2" i="18"/>
  <c r="G2" i="18" s="1"/>
  <c r="E120" i="9"/>
  <c r="AH111" i="9"/>
  <c r="AG111" i="9"/>
  <c r="AF111" i="9"/>
  <c r="AE111" i="9"/>
  <c r="AD111" i="9"/>
  <c r="AC111" i="9"/>
  <c r="AB111" i="9"/>
  <c r="AA111" i="9"/>
  <c r="Z111" i="9"/>
  <c r="Y111" i="9"/>
  <c r="X111" i="9"/>
  <c r="W111" i="9"/>
  <c r="V111" i="9"/>
  <c r="U111" i="9"/>
  <c r="T111" i="9"/>
  <c r="S111" i="9"/>
  <c r="R111" i="9"/>
  <c r="Q111" i="9"/>
  <c r="P111" i="9"/>
  <c r="O111" i="9"/>
  <c r="N111" i="9"/>
  <c r="M111" i="9"/>
  <c r="L111" i="9"/>
  <c r="K111" i="9"/>
  <c r="J111" i="9"/>
  <c r="J112" i="9" s="1"/>
  <c r="J131" i="9" s="1"/>
  <c r="I111" i="9"/>
  <c r="I112" i="9" s="1"/>
  <c r="I131" i="9" s="1"/>
  <c r="H111" i="9"/>
  <c r="H112" i="9" s="1"/>
  <c r="H131" i="9" s="1"/>
  <c r="AK110" i="9"/>
  <c r="AJ110" i="9"/>
  <c r="AI110" i="9"/>
  <c r="AK109" i="9"/>
  <c r="AJ109" i="9"/>
  <c r="AI109" i="9"/>
  <c r="AK107" i="9"/>
  <c r="AJ107" i="9"/>
  <c r="AI107" i="9"/>
  <c r="AK106" i="9"/>
  <c r="AJ106" i="9"/>
  <c r="AI106" i="9"/>
  <c r="AK104" i="9"/>
  <c r="AJ104" i="9"/>
  <c r="AI104" i="9"/>
  <c r="AK103" i="9"/>
  <c r="AJ103" i="9"/>
  <c r="AI103" i="9"/>
  <c r="AK101" i="9"/>
  <c r="AJ101" i="9"/>
  <c r="AI101" i="9"/>
  <c r="AK100" i="9"/>
  <c r="AJ100" i="9"/>
  <c r="AI100" i="9"/>
  <c r="AK98" i="9"/>
  <c r="AJ98" i="9"/>
  <c r="AI98" i="9"/>
  <c r="AK97" i="9"/>
  <c r="AJ97" i="9"/>
  <c r="AI97" i="9"/>
  <c r="AK95" i="9"/>
  <c r="AJ95" i="9"/>
  <c r="AI95" i="9"/>
  <c r="AK94" i="9"/>
  <c r="AJ94" i="9"/>
  <c r="AI94" i="9"/>
  <c r="AK92" i="9"/>
  <c r="AJ92" i="9"/>
  <c r="AI92" i="9"/>
  <c r="AK91" i="9"/>
  <c r="AJ91" i="9"/>
  <c r="AI91" i="9"/>
  <c r="AK90" i="9"/>
  <c r="AJ90" i="9"/>
  <c r="AI90" i="9"/>
  <c r="AK88" i="9"/>
  <c r="AJ88" i="9"/>
  <c r="AI88" i="9"/>
  <c r="AK87" i="9"/>
  <c r="AJ87" i="9"/>
  <c r="AI87" i="9"/>
  <c r="AK85" i="9"/>
  <c r="AJ85" i="9"/>
  <c r="AI85" i="9"/>
  <c r="AK84" i="9"/>
  <c r="AJ84" i="9"/>
  <c r="AI84" i="9"/>
  <c r="AK82" i="9"/>
  <c r="AJ82" i="9"/>
  <c r="AI82" i="9"/>
  <c r="AK81" i="9"/>
  <c r="AJ81" i="9"/>
  <c r="AI81" i="9"/>
  <c r="AK80" i="9"/>
  <c r="AJ80" i="9"/>
  <c r="AI80" i="9"/>
  <c r="AK78" i="9"/>
  <c r="AJ78" i="9"/>
  <c r="AI78" i="9"/>
  <c r="AK77" i="9"/>
  <c r="AJ77" i="9"/>
  <c r="AI77" i="9"/>
  <c r="AK76" i="9"/>
  <c r="AJ76" i="9"/>
  <c r="AI76" i="9"/>
  <c r="AK74" i="9"/>
  <c r="AJ74" i="9"/>
  <c r="AI74" i="9"/>
  <c r="AK73" i="9"/>
  <c r="AJ73" i="9"/>
  <c r="AI73" i="9"/>
  <c r="AK71" i="9"/>
  <c r="AJ71" i="9"/>
  <c r="AI71" i="9"/>
  <c r="AK70" i="9"/>
  <c r="AJ70" i="9"/>
  <c r="AI70" i="9"/>
  <c r="AK69" i="9"/>
  <c r="AJ69" i="9"/>
  <c r="AI69" i="9"/>
  <c r="AK68" i="9"/>
  <c r="AJ68" i="9"/>
  <c r="AI68" i="9"/>
  <c r="AK66" i="9"/>
  <c r="AJ66" i="9"/>
  <c r="AI66" i="9"/>
  <c r="AK65" i="9"/>
  <c r="AJ65" i="9"/>
  <c r="AI65" i="9"/>
  <c r="AK63" i="9"/>
  <c r="AJ63" i="9"/>
  <c r="AI63" i="9"/>
  <c r="AK62" i="9"/>
  <c r="AJ62" i="9"/>
  <c r="AI62" i="9"/>
  <c r="AK61" i="9"/>
  <c r="AJ61" i="9"/>
  <c r="AI61" i="9"/>
  <c r="AK59" i="9"/>
  <c r="AJ59" i="9"/>
  <c r="AI59" i="9"/>
  <c r="AK58" i="9"/>
  <c r="AJ58" i="9"/>
  <c r="AI58" i="9"/>
  <c r="AK56" i="9"/>
  <c r="AJ56" i="9"/>
  <c r="AI56" i="9"/>
  <c r="AK55" i="9"/>
  <c r="AJ55" i="9"/>
  <c r="AI55" i="9"/>
  <c r="AK54" i="9"/>
  <c r="AJ54" i="9"/>
  <c r="AI54" i="9"/>
  <c r="AK53" i="9"/>
  <c r="AJ53" i="9"/>
  <c r="AI53" i="9"/>
  <c r="AK51" i="9"/>
  <c r="AJ51" i="9"/>
  <c r="AI51" i="9"/>
  <c r="AK50" i="9"/>
  <c r="AJ50" i="9"/>
  <c r="AI50" i="9"/>
  <c r="AK48" i="9"/>
  <c r="AJ48" i="9"/>
  <c r="AI48" i="9"/>
  <c r="AK47" i="9"/>
  <c r="AJ47" i="9"/>
  <c r="AI47" i="9"/>
  <c r="AK46" i="9"/>
  <c r="AJ46" i="9"/>
  <c r="AI46" i="9"/>
  <c r="AK44" i="9"/>
  <c r="AJ44" i="9"/>
  <c r="AI44" i="9"/>
  <c r="AK43" i="9"/>
  <c r="AJ43" i="9"/>
  <c r="AI43" i="9"/>
  <c r="AK41" i="9"/>
  <c r="AJ41" i="9"/>
  <c r="AI41" i="9"/>
  <c r="AK40" i="9"/>
  <c r="AJ40" i="9"/>
  <c r="AI40" i="9"/>
  <c r="AK38" i="9"/>
  <c r="AJ38" i="9"/>
  <c r="AI38" i="9"/>
  <c r="AK37" i="9"/>
  <c r="AJ37" i="9"/>
  <c r="AI37" i="9"/>
  <c r="AK36" i="9"/>
  <c r="AJ36" i="9"/>
  <c r="AI36" i="9"/>
  <c r="AK34" i="9"/>
  <c r="AJ34" i="9"/>
  <c r="AI34" i="9"/>
  <c r="AK33" i="9"/>
  <c r="AJ33" i="9"/>
  <c r="AI33" i="9"/>
  <c r="AK32" i="9"/>
  <c r="AJ32" i="9"/>
  <c r="AI32" i="9"/>
  <c r="AK30" i="9"/>
  <c r="AJ30" i="9"/>
  <c r="AI30" i="9"/>
  <c r="AK28" i="9"/>
  <c r="AJ28" i="9"/>
  <c r="AI28" i="9"/>
  <c r="AK26" i="9"/>
  <c r="AJ26" i="9"/>
  <c r="AI26" i="9"/>
  <c r="AK25" i="9"/>
  <c r="AJ25" i="9"/>
  <c r="AI25" i="9"/>
  <c r="AK23" i="9"/>
  <c r="AJ23" i="9"/>
  <c r="AI23" i="9"/>
  <c r="AK21" i="9"/>
  <c r="AJ21" i="9"/>
  <c r="AI21" i="9"/>
  <c r="AK20" i="9"/>
  <c r="AJ20" i="9"/>
  <c r="AI20" i="9"/>
  <c r="AK19" i="9"/>
  <c r="AJ19" i="9"/>
  <c r="AI19" i="9"/>
  <c r="AK18" i="9"/>
  <c r="AJ18" i="9"/>
  <c r="AI18" i="9"/>
  <c r="AK17" i="9"/>
  <c r="AJ17" i="9"/>
  <c r="AI17" i="9"/>
  <c r="AK15" i="9"/>
  <c r="AJ15" i="9"/>
  <c r="AI15" i="9"/>
  <c r="AK14" i="9"/>
  <c r="AJ14" i="9"/>
  <c r="AI14" i="9"/>
  <c r="AK13" i="9"/>
  <c r="AJ13" i="9"/>
  <c r="AI13" i="9"/>
  <c r="AK12" i="9"/>
  <c r="AJ12" i="9"/>
  <c r="AI12" i="9"/>
  <c r="AK11" i="9"/>
  <c r="AJ11" i="9"/>
  <c r="AI11" i="9"/>
  <c r="AK9" i="9"/>
  <c r="AJ9" i="9"/>
  <c r="AI9" i="9"/>
  <c r="AK8" i="9"/>
  <c r="AJ8" i="9"/>
  <c r="AI8" i="9"/>
  <c r="AK7" i="9"/>
  <c r="AJ7" i="9"/>
  <c r="AI7" i="9"/>
  <c r="AK6" i="9"/>
  <c r="AJ6" i="9"/>
  <c r="AI6" i="9"/>
  <c r="AK5" i="9"/>
  <c r="AK111" i="9" s="1"/>
  <c r="AJ5" i="9"/>
  <c r="AI5" i="9"/>
  <c r="K2" i="9"/>
  <c r="N2" i="9" s="1"/>
  <c r="J2" i="9"/>
  <c r="E120" i="8"/>
  <c r="AH111" i="8"/>
  <c r="AG111" i="8"/>
  <c r="AF111" i="8"/>
  <c r="AE111" i="8"/>
  <c r="AD111" i="8"/>
  <c r="AC111" i="8"/>
  <c r="AB111" i="8"/>
  <c r="AA111" i="8"/>
  <c r="Z111" i="8"/>
  <c r="Y111" i="8"/>
  <c r="X111" i="8"/>
  <c r="W111" i="8"/>
  <c r="V111" i="8"/>
  <c r="U111" i="8"/>
  <c r="T111" i="8"/>
  <c r="S111" i="8"/>
  <c r="R111" i="8"/>
  <c r="Q111" i="8"/>
  <c r="P111" i="8"/>
  <c r="O111" i="8"/>
  <c r="N111" i="8"/>
  <c r="M111" i="8"/>
  <c r="L111" i="8"/>
  <c r="K111" i="8"/>
  <c r="J111" i="8"/>
  <c r="J112" i="8" s="1"/>
  <c r="J131" i="8" s="1"/>
  <c r="I111" i="8"/>
  <c r="I112" i="8" s="1"/>
  <c r="I131" i="8" s="1"/>
  <c r="H111" i="8"/>
  <c r="H112" i="8" s="1"/>
  <c r="H131" i="8" s="1"/>
  <c r="AK110" i="8"/>
  <c r="AJ110" i="8"/>
  <c r="AI110" i="8"/>
  <c r="AK109" i="8"/>
  <c r="AJ109" i="8"/>
  <c r="AI109" i="8"/>
  <c r="AK107" i="8"/>
  <c r="AJ107" i="8"/>
  <c r="AI107" i="8"/>
  <c r="AK106" i="8"/>
  <c r="AJ106" i="8"/>
  <c r="AI106" i="8"/>
  <c r="AK104" i="8"/>
  <c r="AJ104" i="8"/>
  <c r="AI104" i="8"/>
  <c r="AK103" i="8"/>
  <c r="AJ103" i="8"/>
  <c r="AI103" i="8"/>
  <c r="AK101" i="8"/>
  <c r="AJ101" i="8"/>
  <c r="AI101" i="8"/>
  <c r="AK100" i="8"/>
  <c r="AJ100" i="8"/>
  <c r="AI100" i="8"/>
  <c r="AK98" i="8"/>
  <c r="AJ98" i="8"/>
  <c r="AI98" i="8"/>
  <c r="AK97" i="8"/>
  <c r="AJ97" i="8"/>
  <c r="AI97" i="8"/>
  <c r="AK95" i="8"/>
  <c r="AJ95" i="8"/>
  <c r="AI95" i="8"/>
  <c r="AK94" i="8"/>
  <c r="AJ94" i="8"/>
  <c r="AI94" i="8"/>
  <c r="AK92" i="8"/>
  <c r="AJ92" i="8"/>
  <c r="AI92" i="8"/>
  <c r="AK91" i="8"/>
  <c r="AJ91" i="8"/>
  <c r="AI91" i="8"/>
  <c r="AK90" i="8"/>
  <c r="AJ90" i="8"/>
  <c r="AI90" i="8"/>
  <c r="AK88" i="8"/>
  <c r="AJ88" i="8"/>
  <c r="AI88" i="8"/>
  <c r="AK87" i="8"/>
  <c r="AJ87" i="8"/>
  <c r="AI87" i="8"/>
  <c r="AK85" i="8"/>
  <c r="AJ85" i="8"/>
  <c r="AI85" i="8"/>
  <c r="AK84" i="8"/>
  <c r="AJ84" i="8"/>
  <c r="AI84" i="8"/>
  <c r="AK82" i="8"/>
  <c r="AJ82" i="8"/>
  <c r="AI82" i="8"/>
  <c r="AK81" i="8"/>
  <c r="AJ81" i="8"/>
  <c r="AI81" i="8"/>
  <c r="AK80" i="8"/>
  <c r="AJ80" i="8"/>
  <c r="AI80" i="8"/>
  <c r="AK78" i="8"/>
  <c r="AJ78" i="8"/>
  <c r="AI78" i="8"/>
  <c r="AK77" i="8"/>
  <c r="AJ77" i="8"/>
  <c r="AI77" i="8"/>
  <c r="AK76" i="8"/>
  <c r="AJ76" i="8"/>
  <c r="AI76" i="8"/>
  <c r="AK74" i="8"/>
  <c r="AJ74" i="8"/>
  <c r="AI74" i="8"/>
  <c r="AK73" i="8"/>
  <c r="AJ73" i="8"/>
  <c r="AI73" i="8"/>
  <c r="AK71" i="8"/>
  <c r="AJ71" i="8"/>
  <c r="AI71" i="8"/>
  <c r="AK70" i="8"/>
  <c r="AJ70" i="8"/>
  <c r="AI70" i="8"/>
  <c r="AK69" i="8"/>
  <c r="AJ69" i="8"/>
  <c r="AI69" i="8"/>
  <c r="AK68" i="8"/>
  <c r="AJ68" i="8"/>
  <c r="AI68" i="8"/>
  <c r="AK66" i="8"/>
  <c r="AJ66" i="8"/>
  <c r="AI66" i="8"/>
  <c r="AK65" i="8"/>
  <c r="AJ65" i="8"/>
  <c r="AI65" i="8"/>
  <c r="AK63" i="8"/>
  <c r="AJ63" i="8"/>
  <c r="AI63" i="8"/>
  <c r="AK62" i="8"/>
  <c r="AJ62" i="8"/>
  <c r="AI62" i="8"/>
  <c r="AK61" i="8"/>
  <c r="AJ61" i="8"/>
  <c r="AI61" i="8"/>
  <c r="AK59" i="8"/>
  <c r="AJ59" i="8"/>
  <c r="AI59" i="8"/>
  <c r="AK58" i="8"/>
  <c r="AJ58" i="8"/>
  <c r="AI58" i="8"/>
  <c r="AK56" i="8"/>
  <c r="AJ56" i="8"/>
  <c r="AI56" i="8"/>
  <c r="AK55" i="8"/>
  <c r="AJ55" i="8"/>
  <c r="AI55" i="8"/>
  <c r="AK54" i="8"/>
  <c r="AJ54" i="8"/>
  <c r="AI54" i="8"/>
  <c r="AK53" i="8"/>
  <c r="AJ53" i="8"/>
  <c r="AI53" i="8"/>
  <c r="AK51" i="8"/>
  <c r="AJ51" i="8"/>
  <c r="AI51" i="8"/>
  <c r="AK50" i="8"/>
  <c r="AJ50" i="8"/>
  <c r="AI50" i="8"/>
  <c r="AK48" i="8"/>
  <c r="AJ48" i="8"/>
  <c r="AI48" i="8"/>
  <c r="AK47" i="8"/>
  <c r="AJ47" i="8"/>
  <c r="AI47" i="8"/>
  <c r="AK46" i="8"/>
  <c r="AJ46" i="8"/>
  <c r="AI46" i="8"/>
  <c r="AK44" i="8"/>
  <c r="AJ44" i="8"/>
  <c r="AI44" i="8"/>
  <c r="AK43" i="8"/>
  <c r="AJ43" i="8"/>
  <c r="AI43" i="8"/>
  <c r="AK41" i="8"/>
  <c r="AJ41" i="8"/>
  <c r="AI41" i="8"/>
  <c r="AK40" i="8"/>
  <c r="AJ40" i="8"/>
  <c r="AI40" i="8"/>
  <c r="AK38" i="8"/>
  <c r="AJ38" i="8"/>
  <c r="AI38" i="8"/>
  <c r="AK37" i="8"/>
  <c r="AJ37" i="8"/>
  <c r="AI37" i="8"/>
  <c r="AK36" i="8"/>
  <c r="AJ36" i="8"/>
  <c r="AI36" i="8"/>
  <c r="AK34" i="8"/>
  <c r="AJ34" i="8"/>
  <c r="AI34" i="8"/>
  <c r="AK33" i="8"/>
  <c r="AJ33" i="8"/>
  <c r="AI33" i="8"/>
  <c r="AK32" i="8"/>
  <c r="AJ32" i="8"/>
  <c r="AI32" i="8"/>
  <c r="AK30" i="8"/>
  <c r="AJ30" i="8"/>
  <c r="AI30" i="8"/>
  <c r="AK28" i="8"/>
  <c r="AJ28" i="8"/>
  <c r="AI28" i="8"/>
  <c r="AK26" i="8"/>
  <c r="AJ26" i="8"/>
  <c r="AI26" i="8"/>
  <c r="AK25" i="8"/>
  <c r="AJ25" i="8"/>
  <c r="AI25" i="8"/>
  <c r="AK23" i="8"/>
  <c r="AJ23" i="8"/>
  <c r="AI23" i="8"/>
  <c r="AK21" i="8"/>
  <c r="AJ21" i="8"/>
  <c r="AI21" i="8"/>
  <c r="AK20" i="8"/>
  <c r="AJ20" i="8"/>
  <c r="AI20" i="8"/>
  <c r="AK19" i="8"/>
  <c r="AJ19" i="8"/>
  <c r="AI19" i="8"/>
  <c r="AK18" i="8"/>
  <c r="AJ18" i="8"/>
  <c r="AI18" i="8"/>
  <c r="AK17" i="8"/>
  <c r="AJ17" i="8"/>
  <c r="AI17" i="8"/>
  <c r="AK15" i="8"/>
  <c r="AJ15" i="8"/>
  <c r="AI15" i="8"/>
  <c r="AK14" i="8"/>
  <c r="AJ14" i="8"/>
  <c r="AI14" i="8"/>
  <c r="AK13" i="8"/>
  <c r="AJ13" i="8"/>
  <c r="AI13" i="8"/>
  <c r="AK12" i="8"/>
  <c r="AJ12" i="8"/>
  <c r="AI12" i="8"/>
  <c r="AK11" i="8"/>
  <c r="AJ11" i="8"/>
  <c r="AI11" i="8"/>
  <c r="AK9" i="8"/>
  <c r="AJ9" i="8"/>
  <c r="AI9" i="8"/>
  <c r="AK8" i="8"/>
  <c r="AJ8" i="8"/>
  <c r="AI8" i="8"/>
  <c r="AK7" i="8"/>
  <c r="AJ7" i="8"/>
  <c r="AI7" i="8"/>
  <c r="AK6" i="8"/>
  <c r="AJ6" i="8"/>
  <c r="AJ111" i="8" s="1"/>
  <c r="AI6" i="8"/>
  <c r="AI111" i="8" s="1"/>
  <c r="AK5" i="8"/>
  <c r="AJ5" i="8"/>
  <c r="AI5" i="8"/>
  <c r="M2" i="8"/>
  <c r="K2" i="8"/>
  <c r="N2" i="8" s="1"/>
  <c r="Q2" i="8" s="1"/>
  <c r="J2" i="8"/>
  <c r="E120" i="7"/>
  <c r="I112" i="7"/>
  <c r="L112" i="7" s="1"/>
  <c r="I132" i="7" s="1"/>
  <c r="H112" i="7"/>
  <c r="AH111" i="7"/>
  <c r="AG111" i="7"/>
  <c r="AF111" i="7"/>
  <c r="AE111" i="7"/>
  <c r="AD111" i="7"/>
  <c r="AC111" i="7"/>
  <c r="AB111" i="7"/>
  <c r="AA111" i="7"/>
  <c r="Z111" i="7"/>
  <c r="Y111" i="7"/>
  <c r="X111" i="7"/>
  <c r="W111" i="7"/>
  <c r="V111" i="7"/>
  <c r="U111" i="7"/>
  <c r="T111" i="7"/>
  <c r="S111" i="7"/>
  <c r="R111" i="7"/>
  <c r="Q111" i="7"/>
  <c r="P111" i="7"/>
  <c r="O111" i="7"/>
  <c r="N111" i="7"/>
  <c r="M111" i="7"/>
  <c r="L111" i="7"/>
  <c r="K111" i="7"/>
  <c r="J111" i="7"/>
  <c r="J112" i="7" s="1"/>
  <c r="I111" i="7"/>
  <c r="H111" i="7"/>
  <c r="AK110" i="7"/>
  <c r="AJ110" i="7"/>
  <c r="AI110" i="7"/>
  <c r="AK109" i="7"/>
  <c r="AJ109" i="7"/>
  <c r="AI109" i="7"/>
  <c r="AK107" i="7"/>
  <c r="AJ107" i="7"/>
  <c r="AI107" i="7"/>
  <c r="AK106" i="7"/>
  <c r="AJ106" i="7"/>
  <c r="AI106" i="7"/>
  <c r="AK104" i="7"/>
  <c r="AJ104" i="7"/>
  <c r="AI104" i="7"/>
  <c r="AK103" i="7"/>
  <c r="AJ103" i="7"/>
  <c r="AI103" i="7"/>
  <c r="AK101" i="7"/>
  <c r="AJ101" i="7"/>
  <c r="AI101" i="7"/>
  <c r="AK100" i="7"/>
  <c r="AJ100" i="7"/>
  <c r="AI100" i="7"/>
  <c r="AK98" i="7"/>
  <c r="AJ98" i="7"/>
  <c r="AI98" i="7"/>
  <c r="AK97" i="7"/>
  <c r="AJ97" i="7"/>
  <c r="AI97" i="7"/>
  <c r="AK95" i="7"/>
  <c r="AJ95" i="7"/>
  <c r="AI95" i="7"/>
  <c r="AK94" i="7"/>
  <c r="AJ94" i="7"/>
  <c r="AI94" i="7"/>
  <c r="AK92" i="7"/>
  <c r="AJ92" i="7"/>
  <c r="AI92" i="7"/>
  <c r="AK91" i="7"/>
  <c r="AJ91" i="7"/>
  <c r="AI91" i="7"/>
  <c r="AK90" i="7"/>
  <c r="AJ90" i="7"/>
  <c r="AI90" i="7"/>
  <c r="AK88" i="7"/>
  <c r="AJ88" i="7"/>
  <c r="AI88" i="7"/>
  <c r="AK87" i="7"/>
  <c r="AJ87" i="7"/>
  <c r="AI87" i="7"/>
  <c r="AK85" i="7"/>
  <c r="AJ85" i="7"/>
  <c r="AI85" i="7"/>
  <c r="AK84" i="7"/>
  <c r="AJ84" i="7"/>
  <c r="AI84" i="7"/>
  <c r="AK82" i="7"/>
  <c r="AJ82" i="7"/>
  <c r="AI82" i="7"/>
  <c r="AK81" i="7"/>
  <c r="AJ81" i="7"/>
  <c r="AI81" i="7"/>
  <c r="AK80" i="7"/>
  <c r="AJ80" i="7"/>
  <c r="AI80" i="7"/>
  <c r="AK78" i="7"/>
  <c r="AJ78" i="7"/>
  <c r="AI78" i="7"/>
  <c r="AK77" i="7"/>
  <c r="AJ77" i="7"/>
  <c r="AI77" i="7"/>
  <c r="AK76" i="7"/>
  <c r="AJ76" i="7"/>
  <c r="AI76" i="7"/>
  <c r="AK74" i="7"/>
  <c r="AJ74" i="7"/>
  <c r="AI74" i="7"/>
  <c r="AK73" i="7"/>
  <c r="AJ73" i="7"/>
  <c r="AI73" i="7"/>
  <c r="AK71" i="7"/>
  <c r="AJ71" i="7"/>
  <c r="AI71" i="7"/>
  <c r="AK70" i="7"/>
  <c r="AJ70" i="7"/>
  <c r="AI70" i="7"/>
  <c r="AK69" i="7"/>
  <c r="AJ69" i="7"/>
  <c r="AI69" i="7"/>
  <c r="AK68" i="7"/>
  <c r="AJ68" i="7"/>
  <c r="AI68" i="7"/>
  <c r="AK66" i="7"/>
  <c r="AJ66" i="7"/>
  <c r="AI66" i="7"/>
  <c r="AK65" i="7"/>
  <c r="AJ65" i="7"/>
  <c r="AI65" i="7"/>
  <c r="AK63" i="7"/>
  <c r="AJ63" i="7"/>
  <c r="AI63" i="7"/>
  <c r="AK62" i="7"/>
  <c r="AJ62" i="7"/>
  <c r="AI62" i="7"/>
  <c r="AK61" i="7"/>
  <c r="AJ61" i="7"/>
  <c r="AI61" i="7"/>
  <c r="AK59" i="7"/>
  <c r="AJ59" i="7"/>
  <c r="AI59" i="7"/>
  <c r="AK58" i="7"/>
  <c r="AJ58" i="7"/>
  <c r="AI58" i="7"/>
  <c r="AK56" i="7"/>
  <c r="AJ56" i="7"/>
  <c r="AI56" i="7"/>
  <c r="AK55" i="7"/>
  <c r="AJ55" i="7"/>
  <c r="AI55" i="7"/>
  <c r="AK54" i="7"/>
  <c r="AJ54" i="7"/>
  <c r="AI54" i="7"/>
  <c r="AK53" i="7"/>
  <c r="AJ53" i="7"/>
  <c r="AI53" i="7"/>
  <c r="AK51" i="7"/>
  <c r="AJ51" i="7"/>
  <c r="AI51" i="7"/>
  <c r="AK50" i="7"/>
  <c r="AJ50" i="7"/>
  <c r="AI50" i="7"/>
  <c r="AK48" i="7"/>
  <c r="AJ48" i="7"/>
  <c r="AI48" i="7"/>
  <c r="AK47" i="7"/>
  <c r="AJ47" i="7"/>
  <c r="AI47" i="7"/>
  <c r="AK46" i="7"/>
  <c r="AJ46" i="7"/>
  <c r="AI46" i="7"/>
  <c r="AK44" i="7"/>
  <c r="AJ44" i="7"/>
  <c r="AI44" i="7"/>
  <c r="AK43" i="7"/>
  <c r="AJ43" i="7"/>
  <c r="AI43" i="7"/>
  <c r="AK41" i="7"/>
  <c r="AJ41" i="7"/>
  <c r="AI41" i="7"/>
  <c r="AK40" i="7"/>
  <c r="AJ40" i="7"/>
  <c r="AI40" i="7"/>
  <c r="AK38" i="7"/>
  <c r="AJ38" i="7"/>
  <c r="AI38" i="7"/>
  <c r="AK37" i="7"/>
  <c r="AJ37" i="7"/>
  <c r="AI37" i="7"/>
  <c r="AK36" i="7"/>
  <c r="AJ36" i="7"/>
  <c r="AI36" i="7"/>
  <c r="AK34" i="7"/>
  <c r="AJ34" i="7"/>
  <c r="AI34" i="7"/>
  <c r="AK33" i="7"/>
  <c r="AJ33" i="7"/>
  <c r="AI33" i="7"/>
  <c r="AK32" i="7"/>
  <c r="AJ32" i="7"/>
  <c r="AI32" i="7"/>
  <c r="AK30" i="7"/>
  <c r="AJ30" i="7"/>
  <c r="AI30" i="7"/>
  <c r="AK28" i="7"/>
  <c r="AJ28" i="7"/>
  <c r="AI28" i="7"/>
  <c r="AK26" i="7"/>
  <c r="AJ26" i="7"/>
  <c r="AI26" i="7"/>
  <c r="AK25" i="7"/>
  <c r="AJ25" i="7"/>
  <c r="AI25" i="7"/>
  <c r="AK23" i="7"/>
  <c r="AJ23" i="7"/>
  <c r="AI23" i="7"/>
  <c r="AK21" i="7"/>
  <c r="AJ21" i="7"/>
  <c r="AI21" i="7"/>
  <c r="AK20" i="7"/>
  <c r="AJ20" i="7"/>
  <c r="AI20" i="7"/>
  <c r="AK19" i="7"/>
  <c r="AJ19" i="7"/>
  <c r="AI19" i="7"/>
  <c r="AK18" i="7"/>
  <c r="AJ18" i="7"/>
  <c r="AI18" i="7"/>
  <c r="AK17" i="7"/>
  <c r="AJ17" i="7"/>
  <c r="AI17" i="7"/>
  <c r="AK15" i="7"/>
  <c r="AJ15" i="7"/>
  <c r="AI15" i="7"/>
  <c r="AK14" i="7"/>
  <c r="AJ14" i="7"/>
  <c r="AI14" i="7"/>
  <c r="AK13" i="7"/>
  <c r="AJ13" i="7"/>
  <c r="AI13" i="7"/>
  <c r="AK12" i="7"/>
  <c r="AJ12" i="7"/>
  <c r="AI12" i="7"/>
  <c r="AK11" i="7"/>
  <c r="AJ11" i="7"/>
  <c r="AI11" i="7"/>
  <c r="AK9" i="7"/>
  <c r="AJ9" i="7"/>
  <c r="AI9" i="7"/>
  <c r="AK8" i="7"/>
  <c r="AJ8" i="7"/>
  <c r="AI8" i="7"/>
  <c r="AK7" i="7"/>
  <c r="AJ7" i="7"/>
  <c r="AI7" i="7"/>
  <c r="AK6" i="7"/>
  <c r="AJ6" i="7"/>
  <c r="AI6" i="7"/>
  <c r="AK5" i="7"/>
  <c r="AJ5" i="7"/>
  <c r="AI5" i="7"/>
  <c r="AI111" i="7" s="1"/>
  <c r="V2" i="7"/>
  <c r="T2" i="7"/>
  <c r="W2" i="7" s="1"/>
  <c r="Z2" i="7" s="1"/>
  <c r="P2" i="7"/>
  <c r="N2" i="7"/>
  <c r="Q2" i="7" s="1"/>
  <c r="S2" i="7" s="1"/>
  <c r="M2" i="7"/>
  <c r="K2" i="7"/>
  <c r="J2" i="7"/>
  <c r="I131" i="6"/>
  <c r="E120" i="6"/>
  <c r="L112" i="6"/>
  <c r="O112" i="6" s="1"/>
  <c r="I133" i="6" s="1"/>
  <c r="H112" i="6"/>
  <c r="H131" i="6" s="1"/>
  <c r="AH111" i="6"/>
  <c r="AG111" i="6"/>
  <c r="AF111" i="6"/>
  <c r="AE111" i="6"/>
  <c r="AD111" i="6"/>
  <c r="AC111" i="6"/>
  <c r="AB111" i="6"/>
  <c r="AA111" i="6"/>
  <c r="Z111" i="6"/>
  <c r="Y111" i="6"/>
  <c r="X111" i="6"/>
  <c r="W111" i="6"/>
  <c r="V111" i="6"/>
  <c r="U111" i="6"/>
  <c r="T111" i="6"/>
  <c r="S111" i="6"/>
  <c r="R111" i="6"/>
  <c r="R112" i="6" s="1"/>
  <c r="I134" i="6" s="1"/>
  <c r="Q111" i="6"/>
  <c r="P111" i="6"/>
  <c r="O111" i="6"/>
  <c r="N111" i="6"/>
  <c r="N112" i="6" s="1"/>
  <c r="M111" i="6"/>
  <c r="L111" i="6"/>
  <c r="K111" i="6"/>
  <c r="K112" i="6" s="1"/>
  <c r="H132" i="6" s="1"/>
  <c r="J111" i="6"/>
  <c r="J112" i="6" s="1"/>
  <c r="J131" i="6" s="1"/>
  <c r="I111" i="6"/>
  <c r="I112" i="6" s="1"/>
  <c r="H111" i="6"/>
  <c r="AK110" i="6"/>
  <c r="AJ110" i="6"/>
  <c r="AI110" i="6"/>
  <c r="AK109" i="6"/>
  <c r="AJ109" i="6"/>
  <c r="AI109" i="6"/>
  <c r="AK107" i="6"/>
  <c r="AJ107" i="6"/>
  <c r="AI107" i="6"/>
  <c r="AK106" i="6"/>
  <c r="AJ106" i="6"/>
  <c r="AI106" i="6"/>
  <c r="AK104" i="6"/>
  <c r="AJ104" i="6"/>
  <c r="AI104" i="6"/>
  <c r="AK103" i="6"/>
  <c r="AJ103" i="6"/>
  <c r="AI103" i="6"/>
  <c r="AK101" i="6"/>
  <c r="AJ101" i="6"/>
  <c r="AI101" i="6"/>
  <c r="AK100" i="6"/>
  <c r="AJ100" i="6"/>
  <c r="AI100" i="6"/>
  <c r="AK98" i="6"/>
  <c r="AJ98" i="6"/>
  <c r="AI98" i="6"/>
  <c r="AK97" i="6"/>
  <c r="AJ97" i="6"/>
  <c r="AI97" i="6"/>
  <c r="AK95" i="6"/>
  <c r="AJ95" i="6"/>
  <c r="AI95" i="6"/>
  <c r="AK94" i="6"/>
  <c r="AJ94" i="6"/>
  <c r="AI94" i="6"/>
  <c r="AK92" i="6"/>
  <c r="AJ92" i="6"/>
  <c r="AI92" i="6"/>
  <c r="AK91" i="6"/>
  <c r="AJ91" i="6"/>
  <c r="AI91" i="6"/>
  <c r="AK90" i="6"/>
  <c r="AJ90" i="6"/>
  <c r="AI90" i="6"/>
  <c r="AK88" i="6"/>
  <c r="AJ88" i="6"/>
  <c r="AI88" i="6"/>
  <c r="AK87" i="6"/>
  <c r="AJ87" i="6"/>
  <c r="AI87" i="6"/>
  <c r="AK85" i="6"/>
  <c r="AJ85" i="6"/>
  <c r="AI85" i="6"/>
  <c r="AK84" i="6"/>
  <c r="AJ84" i="6"/>
  <c r="AI84" i="6"/>
  <c r="AK82" i="6"/>
  <c r="AJ82" i="6"/>
  <c r="AI82" i="6"/>
  <c r="AK81" i="6"/>
  <c r="AJ81" i="6"/>
  <c r="AI81" i="6"/>
  <c r="AK80" i="6"/>
  <c r="AJ80" i="6"/>
  <c r="AI80" i="6"/>
  <c r="AK78" i="6"/>
  <c r="AJ78" i="6"/>
  <c r="AI78" i="6"/>
  <c r="AK77" i="6"/>
  <c r="AJ77" i="6"/>
  <c r="AI77" i="6"/>
  <c r="AK76" i="6"/>
  <c r="AJ76" i="6"/>
  <c r="AI76" i="6"/>
  <c r="AK74" i="6"/>
  <c r="AJ74" i="6"/>
  <c r="AI74" i="6"/>
  <c r="AK73" i="6"/>
  <c r="AJ73" i="6"/>
  <c r="AI73" i="6"/>
  <c r="AK71" i="6"/>
  <c r="AJ71" i="6"/>
  <c r="AI71" i="6"/>
  <c r="AK70" i="6"/>
  <c r="AJ70" i="6"/>
  <c r="AI70" i="6"/>
  <c r="AK69" i="6"/>
  <c r="AJ69" i="6"/>
  <c r="AI69" i="6"/>
  <c r="AK68" i="6"/>
  <c r="AJ68" i="6"/>
  <c r="AI68" i="6"/>
  <c r="AK66" i="6"/>
  <c r="AJ66" i="6"/>
  <c r="AI66" i="6"/>
  <c r="AK65" i="6"/>
  <c r="AJ65" i="6"/>
  <c r="AI65" i="6"/>
  <c r="AK63" i="6"/>
  <c r="AJ63" i="6"/>
  <c r="AI63" i="6"/>
  <c r="AK62" i="6"/>
  <c r="AJ62" i="6"/>
  <c r="AI62" i="6"/>
  <c r="AK61" i="6"/>
  <c r="AJ61" i="6"/>
  <c r="AI61" i="6"/>
  <c r="AK59" i="6"/>
  <c r="AJ59" i="6"/>
  <c r="AI59" i="6"/>
  <c r="AK58" i="6"/>
  <c r="AJ58" i="6"/>
  <c r="AI58" i="6"/>
  <c r="AK56" i="6"/>
  <c r="AJ56" i="6"/>
  <c r="AI56" i="6"/>
  <c r="AK55" i="6"/>
  <c r="AJ55" i="6"/>
  <c r="AI55" i="6"/>
  <c r="AK54" i="6"/>
  <c r="AJ54" i="6"/>
  <c r="AI54" i="6"/>
  <c r="AK53" i="6"/>
  <c r="AJ53" i="6"/>
  <c r="AI53" i="6"/>
  <c r="AK51" i="6"/>
  <c r="AJ51" i="6"/>
  <c r="AI51" i="6"/>
  <c r="AK50" i="6"/>
  <c r="AJ50" i="6"/>
  <c r="AI50" i="6"/>
  <c r="AK48" i="6"/>
  <c r="AJ48" i="6"/>
  <c r="AI48" i="6"/>
  <c r="AK47" i="6"/>
  <c r="AJ47" i="6"/>
  <c r="AI47" i="6"/>
  <c r="AK46" i="6"/>
  <c r="AJ46" i="6"/>
  <c r="AI46" i="6"/>
  <c r="AK44" i="6"/>
  <c r="AJ44" i="6"/>
  <c r="AI44" i="6"/>
  <c r="AK43" i="6"/>
  <c r="AJ43" i="6"/>
  <c r="AI43" i="6"/>
  <c r="AK41" i="6"/>
  <c r="AJ41" i="6"/>
  <c r="AI41" i="6"/>
  <c r="AK40" i="6"/>
  <c r="AJ40" i="6"/>
  <c r="AI40" i="6"/>
  <c r="AK38" i="6"/>
  <c r="AJ38" i="6"/>
  <c r="AI38" i="6"/>
  <c r="AK37" i="6"/>
  <c r="AJ37" i="6"/>
  <c r="AI37" i="6"/>
  <c r="AK36" i="6"/>
  <c r="AJ36" i="6"/>
  <c r="AI36" i="6"/>
  <c r="AK34" i="6"/>
  <c r="AJ34" i="6"/>
  <c r="AI34" i="6"/>
  <c r="AK33" i="6"/>
  <c r="AJ33" i="6"/>
  <c r="AI33" i="6"/>
  <c r="AK32" i="6"/>
  <c r="AJ32" i="6"/>
  <c r="AI32" i="6"/>
  <c r="AK30" i="6"/>
  <c r="AJ30" i="6"/>
  <c r="AI30" i="6"/>
  <c r="AK28" i="6"/>
  <c r="AJ28" i="6"/>
  <c r="AI28" i="6"/>
  <c r="AK26" i="6"/>
  <c r="AJ26" i="6"/>
  <c r="AI26" i="6"/>
  <c r="AK25" i="6"/>
  <c r="AJ25" i="6"/>
  <c r="AI25" i="6"/>
  <c r="AK23" i="6"/>
  <c r="AJ23" i="6"/>
  <c r="AI23" i="6"/>
  <c r="AK21" i="6"/>
  <c r="AJ21" i="6"/>
  <c r="AI21" i="6"/>
  <c r="AK20" i="6"/>
  <c r="AJ20" i="6"/>
  <c r="AI20" i="6"/>
  <c r="AK19" i="6"/>
  <c r="AJ19" i="6"/>
  <c r="AI19" i="6"/>
  <c r="AK18" i="6"/>
  <c r="AJ18" i="6"/>
  <c r="AI18" i="6"/>
  <c r="AK17" i="6"/>
  <c r="AJ17" i="6"/>
  <c r="AI17" i="6"/>
  <c r="AK15" i="6"/>
  <c r="AJ15" i="6"/>
  <c r="AI15" i="6"/>
  <c r="AK14" i="6"/>
  <c r="AJ14" i="6"/>
  <c r="AI14" i="6"/>
  <c r="AK13" i="6"/>
  <c r="AJ13" i="6"/>
  <c r="AI13" i="6"/>
  <c r="AK12" i="6"/>
  <c r="AJ12" i="6"/>
  <c r="AI12" i="6"/>
  <c r="AK11" i="6"/>
  <c r="AJ11" i="6"/>
  <c r="AI11" i="6"/>
  <c r="AK9" i="6"/>
  <c r="AJ9" i="6"/>
  <c r="AI9" i="6"/>
  <c r="AK8" i="6"/>
  <c r="AJ8" i="6"/>
  <c r="AI8" i="6"/>
  <c r="AK7" i="6"/>
  <c r="AJ7" i="6"/>
  <c r="AI7" i="6"/>
  <c r="AK6" i="6"/>
  <c r="AJ6" i="6"/>
  <c r="AI6" i="6"/>
  <c r="AI111" i="6" s="1"/>
  <c r="AK5" i="6"/>
  <c r="AK111" i="6" s="1"/>
  <c r="AJ5" i="6"/>
  <c r="AJ111" i="6" s="1"/>
  <c r="AI5" i="6"/>
  <c r="V2" i="6"/>
  <c r="T2" i="6"/>
  <c r="W2" i="6" s="1"/>
  <c r="S2" i="6"/>
  <c r="N2" i="6"/>
  <c r="Q2" i="6" s="1"/>
  <c r="M2" i="6"/>
  <c r="K2" i="6"/>
  <c r="J2" i="6"/>
  <c r="I131" i="5"/>
  <c r="E120" i="5"/>
  <c r="AH111" i="5"/>
  <c r="AG111" i="5"/>
  <c r="AF111" i="5"/>
  <c r="AE111" i="5"/>
  <c r="AD111" i="5"/>
  <c r="AC111" i="5"/>
  <c r="AB111" i="5"/>
  <c r="AA111" i="5"/>
  <c r="Z111" i="5"/>
  <c r="Y111" i="5"/>
  <c r="X111" i="5"/>
  <c r="W111" i="5"/>
  <c r="V111" i="5"/>
  <c r="U111" i="5"/>
  <c r="T111" i="5"/>
  <c r="S111" i="5"/>
  <c r="R111" i="5"/>
  <c r="Q111" i="5"/>
  <c r="P111" i="5"/>
  <c r="O111" i="5"/>
  <c r="N111" i="5"/>
  <c r="M111" i="5"/>
  <c r="L111" i="5"/>
  <c r="L112" i="5" s="1"/>
  <c r="O112" i="5" s="1"/>
  <c r="K111" i="5"/>
  <c r="J111" i="5"/>
  <c r="J112" i="5" s="1"/>
  <c r="J131" i="5" s="1"/>
  <c r="I111" i="5"/>
  <c r="I112" i="5" s="1"/>
  <c r="H111" i="5"/>
  <c r="H112" i="5" s="1"/>
  <c r="H131" i="5" s="1"/>
  <c r="AK110" i="5"/>
  <c r="AJ110" i="5"/>
  <c r="AI110" i="5"/>
  <c r="AK109" i="5"/>
  <c r="AJ109" i="5"/>
  <c r="AI109" i="5"/>
  <c r="AK107" i="5"/>
  <c r="AJ107" i="5"/>
  <c r="AI107" i="5"/>
  <c r="AK106" i="5"/>
  <c r="AJ106" i="5"/>
  <c r="AI106" i="5"/>
  <c r="AK104" i="5"/>
  <c r="AJ104" i="5"/>
  <c r="AI104" i="5"/>
  <c r="AK103" i="5"/>
  <c r="AJ103" i="5"/>
  <c r="AI103" i="5"/>
  <c r="AK101" i="5"/>
  <c r="AJ101" i="5"/>
  <c r="AI101" i="5"/>
  <c r="AK100" i="5"/>
  <c r="AJ100" i="5"/>
  <c r="AI100" i="5"/>
  <c r="AK98" i="5"/>
  <c r="AJ98" i="5"/>
  <c r="AI98" i="5"/>
  <c r="AK97" i="5"/>
  <c r="AJ97" i="5"/>
  <c r="AI97" i="5"/>
  <c r="AK95" i="5"/>
  <c r="AJ95" i="5"/>
  <c r="AI95" i="5"/>
  <c r="AK94" i="5"/>
  <c r="AJ94" i="5"/>
  <c r="AI94" i="5"/>
  <c r="AK92" i="5"/>
  <c r="AJ92" i="5"/>
  <c r="AI92" i="5"/>
  <c r="AK91" i="5"/>
  <c r="AJ91" i="5"/>
  <c r="AI91" i="5"/>
  <c r="AK90" i="5"/>
  <c r="AJ90" i="5"/>
  <c r="AI90" i="5"/>
  <c r="AK88" i="5"/>
  <c r="AJ88" i="5"/>
  <c r="AI88" i="5"/>
  <c r="AK87" i="5"/>
  <c r="AJ87" i="5"/>
  <c r="AI87" i="5"/>
  <c r="AK85" i="5"/>
  <c r="AJ85" i="5"/>
  <c r="AI85" i="5"/>
  <c r="AK84" i="5"/>
  <c r="AJ84" i="5"/>
  <c r="AI84" i="5"/>
  <c r="AK82" i="5"/>
  <c r="AJ82" i="5"/>
  <c r="AI82" i="5"/>
  <c r="AK81" i="5"/>
  <c r="AJ81" i="5"/>
  <c r="AI81" i="5"/>
  <c r="AK80" i="5"/>
  <c r="AJ80" i="5"/>
  <c r="AI80" i="5"/>
  <c r="AK78" i="5"/>
  <c r="AJ78" i="5"/>
  <c r="AI78" i="5"/>
  <c r="AK77" i="5"/>
  <c r="AJ77" i="5"/>
  <c r="AI77" i="5"/>
  <c r="AK76" i="5"/>
  <c r="AJ76" i="5"/>
  <c r="AI76" i="5"/>
  <c r="AK74" i="5"/>
  <c r="AJ74" i="5"/>
  <c r="AI74" i="5"/>
  <c r="AK73" i="5"/>
  <c r="AJ73" i="5"/>
  <c r="AI73" i="5"/>
  <c r="AK71" i="5"/>
  <c r="AJ71" i="5"/>
  <c r="AI71" i="5"/>
  <c r="AK70" i="5"/>
  <c r="AJ70" i="5"/>
  <c r="AI70" i="5"/>
  <c r="AK69" i="5"/>
  <c r="AJ69" i="5"/>
  <c r="AI69" i="5"/>
  <c r="AK68" i="5"/>
  <c r="AJ68" i="5"/>
  <c r="AI68" i="5"/>
  <c r="AK66" i="5"/>
  <c r="AJ66" i="5"/>
  <c r="AI66" i="5"/>
  <c r="AK65" i="5"/>
  <c r="AJ65" i="5"/>
  <c r="AI65" i="5"/>
  <c r="AK63" i="5"/>
  <c r="AJ63" i="5"/>
  <c r="AI63" i="5"/>
  <c r="AK62" i="5"/>
  <c r="AJ62" i="5"/>
  <c r="AI62" i="5"/>
  <c r="AK61" i="5"/>
  <c r="AJ61" i="5"/>
  <c r="AI61" i="5"/>
  <c r="AK59" i="5"/>
  <c r="AJ59" i="5"/>
  <c r="AI59" i="5"/>
  <c r="AK58" i="5"/>
  <c r="AJ58" i="5"/>
  <c r="AI58" i="5"/>
  <c r="AK56" i="5"/>
  <c r="AJ56" i="5"/>
  <c r="AI56" i="5"/>
  <c r="AK55" i="5"/>
  <c r="AJ55" i="5"/>
  <c r="AI55" i="5"/>
  <c r="AK54" i="5"/>
  <c r="AJ54" i="5"/>
  <c r="AI54" i="5"/>
  <c r="AK53" i="5"/>
  <c r="AJ53" i="5"/>
  <c r="AI53" i="5"/>
  <c r="AK51" i="5"/>
  <c r="AJ51" i="5"/>
  <c r="AI51" i="5"/>
  <c r="AK50" i="5"/>
  <c r="AJ50" i="5"/>
  <c r="AI50" i="5"/>
  <c r="AK48" i="5"/>
  <c r="AJ48" i="5"/>
  <c r="AI48" i="5"/>
  <c r="AK47" i="5"/>
  <c r="AJ47" i="5"/>
  <c r="AI47" i="5"/>
  <c r="AK46" i="5"/>
  <c r="AJ46" i="5"/>
  <c r="AI46" i="5"/>
  <c r="AK44" i="5"/>
  <c r="AJ44" i="5"/>
  <c r="AI44" i="5"/>
  <c r="AK43" i="5"/>
  <c r="AJ43" i="5"/>
  <c r="AI43" i="5"/>
  <c r="AK41" i="5"/>
  <c r="AJ41" i="5"/>
  <c r="AI41" i="5"/>
  <c r="AK40" i="5"/>
  <c r="AJ40" i="5"/>
  <c r="AI40" i="5"/>
  <c r="AK38" i="5"/>
  <c r="AJ38" i="5"/>
  <c r="AI38" i="5"/>
  <c r="AK37" i="5"/>
  <c r="AJ37" i="5"/>
  <c r="AI37" i="5"/>
  <c r="AK36" i="5"/>
  <c r="AJ36" i="5"/>
  <c r="AI36" i="5"/>
  <c r="AK34" i="5"/>
  <c r="AJ34" i="5"/>
  <c r="AI34" i="5"/>
  <c r="AK33" i="5"/>
  <c r="AJ33" i="5"/>
  <c r="AI33" i="5"/>
  <c r="AK32" i="5"/>
  <c r="AJ32" i="5"/>
  <c r="AI32" i="5"/>
  <c r="AK30" i="5"/>
  <c r="AJ30" i="5"/>
  <c r="AI30" i="5"/>
  <c r="AK28" i="5"/>
  <c r="AJ28" i="5"/>
  <c r="AI28" i="5"/>
  <c r="AK26" i="5"/>
  <c r="AJ26" i="5"/>
  <c r="AI26" i="5"/>
  <c r="AK25" i="5"/>
  <c r="AJ25" i="5"/>
  <c r="AI25" i="5"/>
  <c r="AK23" i="5"/>
  <c r="AJ23" i="5"/>
  <c r="AI23" i="5"/>
  <c r="AK21" i="5"/>
  <c r="AJ21" i="5"/>
  <c r="AI21" i="5"/>
  <c r="AK20" i="5"/>
  <c r="AJ20" i="5"/>
  <c r="AI20" i="5"/>
  <c r="AK19" i="5"/>
  <c r="AJ19" i="5"/>
  <c r="AI19" i="5"/>
  <c r="AK18" i="5"/>
  <c r="AJ18" i="5"/>
  <c r="AI18" i="5"/>
  <c r="AK17" i="5"/>
  <c r="AJ17" i="5"/>
  <c r="AI17" i="5"/>
  <c r="AK15" i="5"/>
  <c r="AJ15" i="5"/>
  <c r="AI15" i="5"/>
  <c r="AK14" i="5"/>
  <c r="AJ14" i="5"/>
  <c r="AI14" i="5"/>
  <c r="AK13" i="5"/>
  <c r="AJ13" i="5"/>
  <c r="AI13" i="5"/>
  <c r="AK12" i="5"/>
  <c r="AJ12" i="5"/>
  <c r="AI12" i="5"/>
  <c r="AK11" i="5"/>
  <c r="AJ11" i="5"/>
  <c r="AI11" i="5"/>
  <c r="AK9" i="5"/>
  <c r="AJ9" i="5"/>
  <c r="AI9" i="5"/>
  <c r="AK8" i="5"/>
  <c r="AJ8" i="5"/>
  <c r="AI8" i="5"/>
  <c r="AK7" i="5"/>
  <c r="AK111" i="5" s="1"/>
  <c r="AJ7" i="5"/>
  <c r="AI7" i="5"/>
  <c r="AK6" i="5"/>
  <c r="AJ6" i="5"/>
  <c r="AJ111" i="5" s="1"/>
  <c r="AI6" i="5"/>
  <c r="AI111" i="5" s="1"/>
  <c r="AK5" i="5"/>
  <c r="AJ5" i="5"/>
  <c r="AI5" i="5"/>
  <c r="P2" i="5"/>
  <c r="M2" i="5"/>
  <c r="K2" i="5"/>
  <c r="N2" i="5" s="1"/>
  <c r="Q2" i="5" s="1"/>
  <c r="J2" i="5"/>
  <c r="E120" i="4"/>
  <c r="H112" i="4"/>
  <c r="H131" i="4" s="1"/>
  <c r="AH111" i="4"/>
  <c r="AG111" i="4"/>
  <c r="AF111" i="4"/>
  <c r="AE111" i="4"/>
  <c r="AD111" i="4"/>
  <c r="AC111" i="4"/>
  <c r="AB111" i="4"/>
  <c r="AA111" i="4"/>
  <c r="Z111" i="4"/>
  <c r="Y111" i="4"/>
  <c r="X111" i="4"/>
  <c r="W111" i="4"/>
  <c r="V111" i="4"/>
  <c r="U111" i="4"/>
  <c r="T111" i="4"/>
  <c r="S111" i="4"/>
  <c r="R111" i="4"/>
  <c r="Q111" i="4"/>
  <c r="P111" i="4"/>
  <c r="O111" i="4"/>
  <c r="N111" i="4"/>
  <c r="M111" i="4"/>
  <c r="L111" i="4"/>
  <c r="K111" i="4"/>
  <c r="J111" i="4"/>
  <c r="J112" i="4" s="1"/>
  <c r="J131" i="4" s="1"/>
  <c r="I111" i="4"/>
  <c r="I112" i="4" s="1"/>
  <c r="I131" i="4" s="1"/>
  <c r="H111" i="4"/>
  <c r="AK110" i="4"/>
  <c r="AJ110" i="4"/>
  <c r="AI110" i="4"/>
  <c r="AK109" i="4"/>
  <c r="AJ109" i="4"/>
  <c r="AI109" i="4"/>
  <c r="AK107" i="4"/>
  <c r="AJ107" i="4"/>
  <c r="AI107" i="4"/>
  <c r="AK106" i="4"/>
  <c r="AJ106" i="4"/>
  <c r="AI106" i="4"/>
  <c r="AK104" i="4"/>
  <c r="AJ104" i="4"/>
  <c r="AI104" i="4"/>
  <c r="AK103" i="4"/>
  <c r="AJ103" i="4"/>
  <c r="AI103" i="4"/>
  <c r="AK101" i="4"/>
  <c r="AJ101" i="4"/>
  <c r="AI101" i="4"/>
  <c r="AK100" i="4"/>
  <c r="AJ100" i="4"/>
  <c r="AI100" i="4"/>
  <c r="AK98" i="4"/>
  <c r="AJ98" i="4"/>
  <c r="AI98" i="4"/>
  <c r="AK97" i="4"/>
  <c r="AJ97" i="4"/>
  <c r="AI97" i="4"/>
  <c r="AK95" i="4"/>
  <c r="AJ95" i="4"/>
  <c r="AI95" i="4"/>
  <c r="AK94" i="4"/>
  <c r="AJ94" i="4"/>
  <c r="AI94" i="4"/>
  <c r="AK92" i="4"/>
  <c r="AJ92" i="4"/>
  <c r="AI92" i="4"/>
  <c r="AK91" i="4"/>
  <c r="AJ91" i="4"/>
  <c r="AI91" i="4"/>
  <c r="AK90" i="4"/>
  <c r="AJ90" i="4"/>
  <c r="AI90" i="4"/>
  <c r="AK88" i="4"/>
  <c r="AJ88" i="4"/>
  <c r="AI88" i="4"/>
  <c r="AK87" i="4"/>
  <c r="AJ87" i="4"/>
  <c r="AI87" i="4"/>
  <c r="AK85" i="4"/>
  <c r="AJ85" i="4"/>
  <c r="AI85" i="4"/>
  <c r="AK84" i="4"/>
  <c r="AJ84" i="4"/>
  <c r="AI84" i="4"/>
  <c r="AK82" i="4"/>
  <c r="AJ82" i="4"/>
  <c r="AI82" i="4"/>
  <c r="AK81" i="4"/>
  <c r="AJ81" i="4"/>
  <c r="AI81" i="4"/>
  <c r="AK80" i="4"/>
  <c r="AJ80" i="4"/>
  <c r="AI80" i="4"/>
  <c r="AK78" i="4"/>
  <c r="AJ78" i="4"/>
  <c r="AI78" i="4"/>
  <c r="AK77" i="4"/>
  <c r="AJ77" i="4"/>
  <c r="AI77" i="4"/>
  <c r="AK76" i="4"/>
  <c r="AJ76" i="4"/>
  <c r="AI76" i="4"/>
  <c r="AK74" i="4"/>
  <c r="AJ74" i="4"/>
  <c r="AI74" i="4"/>
  <c r="AK73" i="4"/>
  <c r="AJ73" i="4"/>
  <c r="AI73" i="4"/>
  <c r="AK71" i="4"/>
  <c r="AJ71" i="4"/>
  <c r="AI71" i="4"/>
  <c r="AK70" i="4"/>
  <c r="AJ70" i="4"/>
  <c r="AI70" i="4"/>
  <c r="AK69" i="4"/>
  <c r="AJ69" i="4"/>
  <c r="AI69" i="4"/>
  <c r="AK68" i="4"/>
  <c r="AJ68" i="4"/>
  <c r="AI68" i="4"/>
  <c r="AK66" i="4"/>
  <c r="AJ66" i="4"/>
  <c r="AI66" i="4"/>
  <c r="AK65" i="4"/>
  <c r="AJ65" i="4"/>
  <c r="AI65" i="4"/>
  <c r="AK63" i="4"/>
  <c r="AJ63" i="4"/>
  <c r="AI63" i="4"/>
  <c r="AK62" i="4"/>
  <c r="AJ62" i="4"/>
  <c r="AI62" i="4"/>
  <c r="AK61" i="4"/>
  <c r="AJ61" i="4"/>
  <c r="AI61" i="4"/>
  <c r="AK59" i="4"/>
  <c r="AJ59" i="4"/>
  <c r="AI59" i="4"/>
  <c r="AK58" i="4"/>
  <c r="AJ58" i="4"/>
  <c r="AI58" i="4"/>
  <c r="AK56" i="4"/>
  <c r="AJ56" i="4"/>
  <c r="AI56" i="4"/>
  <c r="AK55" i="4"/>
  <c r="AJ55" i="4"/>
  <c r="AI55" i="4"/>
  <c r="AK54" i="4"/>
  <c r="AJ54" i="4"/>
  <c r="AI54" i="4"/>
  <c r="AK53" i="4"/>
  <c r="AJ53" i="4"/>
  <c r="AI53" i="4"/>
  <c r="AK51" i="4"/>
  <c r="AJ51" i="4"/>
  <c r="AI51" i="4"/>
  <c r="AK50" i="4"/>
  <c r="AJ50" i="4"/>
  <c r="AI50" i="4"/>
  <c r="AK48" i="4"/>
  <c r="AJ48" i="4"/>
  <c r="AI48" i="4"/>
  <c r="AK47" i="4"/>
  <c r="AJ47" i="4"/>
  <c r="AI47" i="4"/>
  <c r="AK46" i="4"/>
  <c r="AJ46" i="4"/>
  <c r="AI46" i="4"/>
  <c r="AK44" i="4"/>
  <c r="AJ44" i="4"/>
  <c r="AI44" i="4"/>
  <c r="AK43" i="4"/>
  <c r="AJ43" i="4"/>
  <c r="AI43" i="4"/>
  <c r="AK41" i="4"/>
  <c r="AJ41" i="4"/>
  <c r="AI41" i="4"/>
  <c r="AK40" i="4"/>
  <c r="AJ40" i="4"/>
  <c r="AI40" i="4"/>
  <c r="AK38" i="4"/>
  <c r="AJ38" i="4"/>
  <c r="AI38" i="4"/>
  <c r="AK37" i="4"/>
  <c r="AJ37" i="4"/>
  <c r="AI37" i="4"/>
  <c r="AK36" i="4"/>
  <c r="AJ36" i="4"/>
  <c r="AI36" i="4"/>
  <c r="AK34" i="4"/>
  <c r="AJ34" i="4"/>
  <c r="AI34" i="4"/>
  <c r="AK33" i="4"/>
  <c r="AJ33" i="4"/>
  <c r="AI33" i="4"/>
  <c r="AK32" i="4"/>
  <c r="AJ32" i="4"/>
  <c r="AI32" i="4"/>
  <c r="AK30" i="4"/>
  <c r="AJ30" i="4"/>
  <c r="AI30" i="4"/>
  <c r="AK28" i="4"/>
  <c r="AJ28" i="4"/>
  <c r="AI28" i="4"/>
  <c r="AK26" i="4"/>
  <c r="AJ26" i="4"/>
  <c r="AI26" i="4"/>
  <c r="AK25" i="4"/>
  <c r="AJ25" i="4"/>
  <c r="AI25" i="4"/>
  <c r="AK23" i="4"/>
  <c r="AJ23" i="4"/>
  <c r="AI23" i="4"/>
  <c r="AK21" i="4"/>
  <c r="AJ21" i="4"/>
  <c r="AI21" i="4"/>
  <c r="AK20" i="4"/>
  <c r="AJ20" i="4"/>
  <c r="AI20" i="4"/>
  <c r="AK19" i="4"/>
  <c r="AJ19" i="4"/>
  <c r="AI19" i="4"/>
  <c r="AK18" i="4"/>
  <c r="AJ18" i="4"/>
  <c r="AI18" i="4"/>
  <c r="AK17" i="4"/>
  <c r="AJ17" i="4"/>
  <c r="AI17" i="4"/>
  <c r="AK15" i="4"/>
  <c r="AJ15" i="4"/>
  <c r="AI15" i="4"/>
  <c r="AK14" i="4"/>
  <c r="AJ14" i="4"/>
  <c r="AI14" i="4"/>
  <c r="AK13" i="4"/>
  <c r="AJ13" i="4"/>
  <c r="AI13" i="4"/>
  <c r="AK12" i="4"/>
  <c r="AJ12" i="4"/>
  <c r="AI12" i="4"/>
  <c r="AK11" i="4"/>
  <c r="AJ11" i="4"/>
  <c r="AI11" i="4"/>
  <c r="AK9" i="4"/>
  <c r="AJ9" i="4"/>
  <c r="AI9" i="4"/>
  <c r="AK8" i="4"/>
  <c r="AJ8" i="4"/>
  <c r="AI8" i="4"/>
  <c r="AK7" i="4"/>
  <c r="AJ7" i="4"/>
  <c r="AI7" i="4"/>
  <c r="AI111" i="4" s="1"/>
  <c r="AK6" i="4"/>
  <c r="AK111" i="4" s="1"/>
  <c r="AJ6" i="4"/>
  <c r="AJ111" i="4" s="1"/>
  <c r="AI6" i="4"/>
  <c r="AK5" i="4"/>
  <c r="AJ5" i="4"/>
  <c r="AI5" i="4"/>
  <c r="P2" i="4"/>
  <c r="K2" i="4"/>
  <c r="N2" i="4" s="1"/>
  <c r="Q2" i="4" s="1"/>
  <c r="J2" i="4"/>
  <c r="AH108" i="3"/>
  <c r="AG108" i="3"/>
  <c r="AF108" i="3"/>
  <c r="AE108" i="3"/>
  <c r="AD108" i="3"/>
  <c r="AC108" i="3"/>
  <c r="AB108" i="3"/>
  <c r="AA108" i="3"/>
  <c r="Z108" i="3"/>
  <c r="Y108" i="3"/>
  <c r="X108" i="3"/>
  <c r="W108" i="3"/>
  <c r="V108" i="3"/>
  <c r="U108" i="3"/>
  <c r="T108" i="3"/>
  <c r="S108" i="3"/>
  <c r="R108" i="3"/>
  <c r="Q108" i="3"/>
  <c r="P108" i="3"/>
  <c r="O108" i="3"/>
  <c r="N108" i="3"/>
  <c r="M108" i="3"/>
  <c r="L108" i="3"/>
  <c r="K108" i="3"/>
  <c r="J108" i="3"/>
  <c r="J109" i="3" s="1"/>
  <c r="M109" i="3" s="1"/>
  <c r="I108" i="3"/>
  <c r="I109" i="3" s="1"/>
  <c r="L109" i="3" s="1"/>
  <c r="H108" i="3"/>
  <c r="H109" i="3" s="1"/>
  <c r="H128" i="3" s="1"/>
  <c r="AK107" i="3"/>
  <c r="AJ107" i="3"/>
  <c r="AI107" i="3"/>
  <c r="AK106" i="3"/>
  <c r="AJ106" i="3"/>
  <c r="AI106" i="3"/>
  <c r="AK104" i="3"/>
  <c r="AJ104" i="3"/>
  <c r="AI104" i="3"/>
  <c r="AK103" i="3"/>
  <c r="AJ103" i="3"/>
  <c r="AI103" i="3"/>
  <c r="AK101" i="3"/>
  <c r="AJ101" i="3"/>
  <c r="AI101" i="3"/>
  <c r="AK100" i="3"/>
  <c r="AJ100" i="3"/>
  <c r="AI100" i="3"/>
  <c r="AK98" i="3"/>
  <c r="AJ98" i="3"/>
  <c r="AI98" i="3"/>
  <c r="AK97" i="3"/>
  <c r="AJ97" i="3"/>
  <c r="AI97" i="3"/>
  <c r="AK95" i="3"/>
  <c r="AJ95" i="3"/>
  <c r="AI95" i="3"/>
  <c r="AK94" i="3"/>
  <c r="AJ94" i="3"/>
  <c r="AI94" i="3"/>
  <c r="AK92" i="3"/>
  <c r="AJ92" i="3"/>
  <c r="AI92" i="3"/>
  <c r="AK91" i="3"/>
  <c r="AJ91" i="3"/>
  <c r="AI91" i="3"/>
  <c r="AK89" i="3"/>
  <c r="AJ89" i="3"/>
  <c r="AI89" i="3"/>
  <c r="AK88" i="3"/>
  <c r="AJ88" i="3"/>
  <c r="AI88" i="3"/>
  <c r="AK87" i="3"/>
  <c r="AJ87" i="3"/>
  <c r="AI87" i="3"/>
  <c r="AK85" i="3"/>
  <c r="AJ85" i="3"/>
  <c r="AI85" i="3"/>
  <c r="AK84" i="3"/>
  <c r="AJ84" i="3"/>
  <c r="AI84" i="3"/>
  <c r="AK82" i="3"/>
  <c r="AJ82" i="3"/>
  <c r="AI82" i="3"/>
  <c r="AK81" i="3"/>
  <c r="AJ81" i="3"/>
  <c r="AI81" i="3"/>
  <c r="AK80" i="3"/>
  <c r="AJ80" i="3"/>
  <c r="AI80" i="3"/>
  <c r="AK78" i="3"/>
  <c r="AJ78" i="3"/>
  <c r="AI78" i="3"/>
  <c r="AK77" i="3"/>
  <c r="AJ77" i="3"/>
  <c r="AI77" i="3"/>
  <c r="AK76" i="3"/>
  <c r="AJ76" i="3"/>
  <c r="AI76" i="3"/>
  <c r="AK74" i="3"/>
  <c r="AJ74" i="3"/>
  <c r="AI74" i="3"/>
  <c r="AK73" i="3"/>
  <c r="AJ73" i="3"/>
  <c r="AI73" i="3"/>
  <c r="AK71" i="3"/>
  <c r="AJ71" i="3"/>
  <c r="AI71" i="3"/>
  <c r="AK70" i="3"/>
  <c r="AJ70" i="3"/>
  <c r="AI70" i="3"/>
  <c r="AK69" i="3"/>
  <c r="AJ69" i="3"/>
  <c r="AI69" i="3"/>
  <c r="AK68" i="3"/>
  <c r="AJ68" i="3"/>
  <c r="AI68" i="3"/>
  <c r="AK66" i="3"/>
  <c r="AJ66" i="3"/>
  <c r="AI66" i="3"/>
  <c r="AK65" i="3"/>
  <c r="AJ65" i="3"/>
  <c r="AI65" i="3"/>
  <c r="AK63" i="3"/>
  <c r="AJ63" i="3"/>
  <c r="AI63" i="3"/>
  <c r="AK62" i="3"/>
  <c r="AJ62" i="3"/>
  <c r="AI62" i="3"/>
  <c r="AK61" i="3"/>
  <c r="AJ61" i="3"/>
  <c r="AI61" i="3"/>
  <c r="AK59" i="3"/>
  <c r="AJ59" i="3"/>
  <c r="AI59" i="3"/>
  <c r="AK58" i="3"/>
  <c r="AJ58" i="3"/>
  <c r="AI58" i="3"/>
  <c r="AK56" i="3"/>
  <c r="AJ56" i="3"/>
  <c r="AI56" i="3"/>
  <c r="AK55" i="3"/>
  <c r="AJ55" i="3"/>
  <c r="AI55" i="3"/>
  <c r="AK54" i="3"/>
  <c r="AJ54" i="3"/>
  <c r="AI54" i="3"/>
  <c r="AK53" i="3"/>
  <c r="AJ53" i="3"/>
  <c r="AI53" i="3"/>
  <c r="AK51" i="3"/>
  <c r="AJ51" i="3"/>
  <c r="AI51" i="3"/>
  <c r="AK50" i="3"/>
  <c r="AJ50" i="3"/>
  <c r="AI50" i="3"/>
  <c r="AK48" i="3"/>
  <c r="AJ48" i="3"/>
  <c r="AI48" i="3"/>
  <c r="AK47" i="3"/>
  <c r="AJ47" i="3"/>
  <c r="AI47" i="3"/>
  <c r="AK46" i="3"/>
  <c r="AJ46" i="3"/>
  <c r="AI46" i="3"/>
  <c r="AK44" i="3"/>
  <c r="AJ44" i="3"/>
  <c r="AI44" i="3"/>
  <c r="AK43" i="3"/>
  <c r="AJ43" i="3"/>
  <c r="AI43" i="3"/>
  <c r="AK41" i="3"/>
  <c r="AJ41" i="3"/>
  <c r="AI41" i="3"/>
  <c r="AK40" i="3"/>
  <c r="AJ40" i="3"/>
  <c r="AI40" i="3"/>
  <c r="AK38" i="3"/>
  <c r="AJ38" i="3"/>
  <c r="AI38" i="3"/>
  <c r="AK37" i="3"/>
  <c r="AJ37" i="3"/>
  <c r="AI37" i="3"/>
  <c r="AK36" i="3"/>
  <c r="AJ36" i="3"/>
  <c r="AI36" i="3"/>
  <c r="AK34" i="3"/>
  <c r="AJ34" i="3"/>
  <c r="AI34" i="3"/>
  <c r="AK33" i="3"/>
  <c r="AJ33" i="3"/>
  <c r="AI33" i="3"/>
  <c r="AK32" i="3"/>
  <c r="AJ32" i="3"/>
  <c r="AI32" i="3"/>
  <c r="AK30" i="3"/>
  <c r="AJ30" i="3"/>
  <c r="AI30" i="3"/>
  <c r="AK28" i="3"/>
  <c r="AJ28" i="3"/>
  <c r="AI28" i="3"/>
  <c r="AK26" i="3"/>
  <c r="AJ26" i="3"/>
  <c r="AI26" i="3"/>
  <c r="AK25" i="3"/>
  <c r="AJ25" i="3"/>
  <c r="AI25" i="3"/>
  <c r="AK23" i="3"/>
  <c r="AJ23" i="3"/>
  <c r="AI23" i="3"/>
  <c r="AK21" i="3"/>
  <c r="AJ21" i="3"/>
  <c r="AI21" i="3"/>
  <c r="AK20" i="3"/>
  <c r="AJ20" i="3"/>
  <c r="AI20" i="3"/>
  <c r="AK19" i="3"/>
  <c r="AJ19" i="3"/>
  <c r="AI19" i="3"/>
  <c r="AK18" i="3"/>
  <c r="AJ18" i="3"/>
  <c r="AI18" i="3"/>
  <c r="AK17" i="3"/>
  <c r="AJ17" i="3"/>
  <c r="AI17" i="3"/>
  <c r="AK15" i="3"/>
  <c r="AJ15" i="3"/>
  <c r="AI15" i="3"/>
  <c r="AK14" i="3"/>
  <c r="AJ14" i="3"/>
  <c r="AI14" i="3"/>
  <c r="AK13" i="3"/>
  <c r="AJ13" i="3"/>
  <c r="AI13" i="3"/>
  <c r="AK12" i="3"/>
  <c r="AJ12" i="3"/>
  <c r="AI12" i="3"/>
  <c r="AK11" i="3"/>
  <c r="AJ11" i="3"/>
  <c r="AI11" i="3"/>
  <c r="AK9" i="3"/>
  <c r="AJ9" i="3"/>
  <c r="AI9" i="3"/>
  <c r="AK8" i="3"/>
  <c r="AJ8" i="3"/>
  <c r="AI8" i="3"/>
  <c r="AK7" i="3"/>
  <c r="AJ7" i="3"/>
  <c r="AI7" i="3"/>
  <c r="AK6" i="3"/>
  <c r="AJ6" i="3"/>
  <c r="AI6" i="3"/>
  <c r="AK5" i="3"/>
  <c r="AJ5" i="3"/>
  <c r="AI5" i="3"/>
  <c r="AK4" i="3"/>
  <c r="AJ4" i="3"/>
  <c r="AJ108" i="3" s="1"/>
  <c r="AI4" i="3"/>
  <c r="AI108" i="3" s="1"/>
  <c r="E117" i="3" s="1"/>
  <c r="V2" i="3"/>
  <c r="S2" i="3"/>
  <c r="Q2" i="3"/>
  <c r="T2" i="3" s="1"/>
  <c r="W2" i="3" s="1"/>
  <c r="N2" i="3"/>
  <c r="P2" i="3" s="1"/>
  <c r="M2" i="3"/>
  <c r="K2" i="3"/>
  <c r="J2" i="3"/>
  <c r="J139" i="2"/>
  <c r="I139" i="2"/>
  <c r="J138" i="2"/>
  <c r="I138" i="2"/>
  <c r="J137" i="2"/>
  <c r="I137" i="2"/>
  <c r="I135" i="2"/>
  <c r="H135" i="2"/>
  <c r="E125" i="2"/>
  <c r="AH108" i="2"/>
  <c r="AG108" i="2"/>
  <c r="AF108" i="2"/>
  <c r="AE108" i="2"/>
  <c r="AD108" i="2"/>
  <c r="AC108" i="2"/>
  <c r="AB108" i="2"/>
  <c r="AA108" i="2"/>
  <c r="Z108" i="2"/>
  <c r="Y108" i="2"/>
  <c r="X108" i="2"/>
  <c r="W108" i="2"/>
  <c r="V108" i="2"/>
  <c r="U108" i="2"/>
  <c r="T108" i="2"/>
  <c r="S108" i="2"/>
  <c r="R108" i="2"/>
  <c r="Q108" i="2"/>
  <c r="P108" i="2"/>
  <c r="O108" i="2"/>
  <c r="N108" i="2"/>
  <c r="M108" i="2"/>
  <c r="M109" i="2" s="1"/>
  <c r="J136" i="2" s="1"/>
  <c r="L108" i="2"/>
  <c r="K108" i="2"/>
  <c r="J135" i="2" s="1"/>
  <c r="J108" i="2"/>
  <c r="J109" i="2" s="1"/>
  <c r="E127" i="2" s="1"/>
  <c r="I108" i="2"/>
  <c r="I109" i="2" s="1"/>
  <c r="E128" i="2" s="1"/>
  <c r="H108" i="2"/>
  <c r="H109" i="2" s="1"/>
  <c r="E126" i="2" s="1"/>
  <c r="AK107" i="2"/>
  <c r="AJ107" i="2"/>
  <c r="AI107" i="2"/>
  <c r="AK106" i="2"/>
  <c r="AJ106" i="2"/>
  <c r="AI106" i="2"/>
  <c r="AK104" i="2"/>
  <c r="AJ104" i="2"/>
  <c r="AI104" i="2"/>
  <c r="AK103" i="2"/>
  <c r="AJ103" i="2"/>
  <c r="AI103" i="2"/>
  <c r="AK101" i="2"/>
  <c r="AJ101" i="2"/>
  <c r="AI101" i="2"/>
  <c r="AK100" i="2"/>
  <c r="AJ100" i="2"/>
  <c r="AI100" i="2"/>
  <c r="AK98" i="2"/>
  <c r="AJ98" i="2"/>
  <c r="AI98" i="2"/>
  <c r="AK97" i="2"/>
  <c r="AJ97" i="2"/>
  <c r="AI97" i="2"/>
  <c r="AK95" i="2"/>
  <c r="AJ95" i="2"/>
  <c r="AI95" i="2"/>
  <c r="AK94" i="2"/>
  <c r="AJ94" i="2"/>
  <c r="AI94" i="2"/>
  <c r="AK92" i="2"/>
  <c r="AJ92" i="2"/>
  <c r="AI92" i="2"/>
  <c r="AK91" i="2"/>
  <c r="AJ91" i="2"/>
  <c r="AI91" i="2"/>
  <c r="AK90" i="2"/>
  <c r="AJ90" i="2"/>
  <c r="AI90" i="2"/>
  <c r="AK89" i="2"/>
  <c r="AJ89" i="2"/>
  <c r="AI89" i="2"/>
  <c r="AK88" i="2"/>
  <c r="AJ88" i="2"/>
  <c r="AI88" i="2"/>
  <c r="AK87" i="2"/>
  <c r="AJ87" i="2"/>
  <c r="AI87" i="2"/>
  <c r="AK85" i="2"/>
  <c r="AJ85" i="2"/>
  <c r="AI85" i="2"/>
  <c r="AK84" i="2"/>
  <c r="AJ84" i="2"/>
  <c r="AI84" i="2"/>
  <c r="AK82" i="2"/>
  <c r="AJ82" i="2"/>
  <c r="AI82" i="2"/>
  <c r="AK81" i="2"/>
  <c r="AJ81" i="2"/>
  <c r="AI81" i="2"/>
  <c r="AK80" i="2"/>
  <c r="AJ80" i="2"/>
  <c r="AI80" i="2"/>
  <c r="AK78" i="2"/>
  <c r="AJ78" i="2"/>
  <c r="AI78" i="2"/>
  <c r="AK77" i="2"/>
  <c r="AJ77" i="2"/>
  <c r="AI77" i="2"/>
  <c r="AK76" i="2"/>
  <c r="AJ76" i="2"/>
  <c r="AI76" i="2"/>
  <c r="AK74" i="2"/>
  <c r="AJ74" i="2"/>
  <c r="AI74" i="2"/>
  <c r="AK73" i="2"/>
  <c r="AJ73" i="2"/>
  <c r="AI73" i="2"/>
  <c r="AK71" i="2"/>
  <c r="AJ71" i="2"/>
  <c r="AI71" i="2"/>
  <c r="AK70" i="2"/>
  <c r="AJ70" i="2"/>
  <c r="AI70" i="2"/>
  <c r="AK69" i="2"/>
  <c r="AJ69" i="2"/>
  <c r="AI69" i="2"/>
  <c r="AK68" i="2"/>
  <c r="AJ68" i="2"/>
  <c r="AI68" i="2"/>
  <c r="AK66" i="2"/>
  <c r="AJ66" i="2"/>
  <c r="AI66" i="2"/>
  <c r="AK65" i="2"/>
  <c r="AJ65" i="2"/>
  <c r="AI65" i="2"/>
  <c r="AK63" i="2"/>
  <c r="AJ63" i="2"/>
  <c r="AI63" i="2"/>
  <c r="AK62" i="2"/>
  <c r="AJ62" i="2"/>
  <c r="AI62" i="2"/>
  <c r="AK61" i="2"/>
  <c r="AJ61" i="2"/>
  <c r="AI61" i="2"/>
  <c r="AK59" i="2"/>
  <c r="AJ59" i="2"/>
  <c r="AI59" i="2"/>
  <c r="AK58" i="2"/>
  <c r="AJ58" i="2"/>
  <c r="AI58" i="2"/>
  <c r="AK56" i="2"/>
  <c r="AJ56" i="2"/>
  <c r="AI56" i="2"/>
  <c r="AK55" i="2"/>
  <c r="AJ55" i="2"/>
  <c r="AI55" i="2"/>
  <c r="AK54" i="2"/>
  <c r="AJ54" i="2"/>
  <c r="AI54" i="2"/>
  <c r="AK53" i="2"/>
  <c r="AJ53" i="2"/>
  <c r="AI53" i="2"/>
  <c r="AK51" i="2"/>
  <c r="AJ51" i="2"/>
  <c r="AI51" i="2"/>
  <c r="AK50" i="2"/>
  <c r="AJ50" i="2"/>
  <c r="AI50" i="2"/>
  <c r="AK48" i="2"/>
  <c r="AJ48" i="2"/>
  <c r="AI48" i="2"/>
  <c r="AK47" i="2"/>
  <c r="AJ47" i="2"/>
  <c r="AI47" i="2"/>
  <c r="AK46" i="2"/>
  <c r="AJ46" i="2"/>
  <c r="AI46" i="2"/>
  <c r="AK44" i="2"/>
  <c r="AJ44" i="2"/>
  <c r="AI44" i="2"/>
  <c r="AK43" i="2"/>
  <c r="AJ43" i="2"/>
  <c r="AI43" i="2"/>
  <c r="AK41" i="2"/>
  <c r="AJ41" i="2"/>
  <c r="AI41" i="2"/>
  <c r="AK40" i="2"/>
  <c r="AJ40" i="2"/>
  <c r="AI40" i="2"/>
  <c r="AK38" i="2"/>
  <c r="AJ38" i="2"/>
  <c r="AI38" i="2"/>
  <c r="AK37" i="2"/>
  <c r="AJ37" i="2"/>
  <c r="AI37" i="2"/>
  <c r="AK36" i="2"/>
  <c r="AJ36" i="2"/>
  <c r="AI36" i="2"/>
  <c r="AK34" i="2"/>
  <c r="AJ34" i="2"/>
  <c r="AI34" i="2"/>
  <c r="AK33" i="2"/>
  <c r="AJ33" i="2"/>
  <c r="AI33" i="2"/>
  <c r="AK32" i="2"/>
  <c r="AJ32" i="2"/>
  <c r="AI32" i="2"/>
  <c r="AK30" i="2"/>
  <c r="AJ30" i="2"/>
  <c r="AI30" i="2"/>
  <c r="AK28" i="2"/>
  <c r="AJ28" i="2"/>
  <c r="AI28" i="2"/>
  <c r="AK26" i="2"/>
  <c r="AJ26" i="2"/>
  <c r="AI26" i="2"/>
  <c r="AK25" i="2"/>
  <c r="AJ25" i="2"/>
  <c r="AI25" i="2"/>
  <c r="AK23" i="2"/>
  <c r="AJ23" i="2"/>
  <c r="AI23" i="2"/>
  <c r="AK21" i="2"/>
  <c r="AJ21" i="2"/>
  <c r="AI21" i="2"/>
  <c r="AK20" i="2"/>
  <c r="AJ20" i="2"/>
  <c r="AI20" i="2"/>
  <c r="AK19" i="2"/>
  <c r="AJ19" i="2"/>
  <c r="AI19" i="2"/>
  <c r="AK18" i="2"/>
  <c r="AJ18" i="2"/>
  <c r="AI18" i="2"/>
  <c r="AK17" i="2"/>
  <c r="AJ17" i="2"/>
  <c r="AI17" i="2"/>
  <c r="AK15" i="2"/>
  <c r="AJ15" i="2"/>
  <c r="AI15" i="2"/>
  <c r="AK14" i="2"/>
  <c r="AJ14" i="2"/>
  <c r="AI14" i="2"/>
  <c r="AK13" i="2"/>
  <c r="AJ13" i="2"/>
  <c r="AI13" i="2"/>
  <c r="AK12" i="2"/>
  <c r="AJ12" i="2"/>
  <c r="AI12" i="2"/>
  <c r="AK11" i="2"/>
  <c r="AJ11" i="2"/>
  <c r="AI11" i="2"/>
  <c r="AK9" i="2"/>
  <c r="AJ9" i="2"/>
  <c r="AI9" i="2"/>
  <c r="AK8" i="2"/>
  <c r="AJ8" i="2"/>
  <c r="AI8" i="2"/>
  <c r="AK7" i="2"/>
  <c r="AJ7" i="2"/>
  <c r="AI7" i="2"/>
  <c r="AK6" i="2"/>
  <c r="AJ6" i="2"/>
  <c r="AI6" i="2"/>
  <c r="AI108" i="2" s="1"/>
  <c r="AK5" i="2"/>
  <c r="AK108" i="2" s="1"/>
  <c r="AJ5" i="2"/>
  <c r="AI5" i="2"/>
  <c r="Q2" i="2"/>
  <c r="S2" i="2" s="1"/>
  <c r="N2" i="2"/>
  <c r="P2" i="2" s="1"/>
  <c r="M2" i="2"/>
  <c r="K2" i="2"/>
  <c r="J2" i="2"/>
  <c r="I140" i="1"/>
  <c r="H140" i="1"/>
  <c r="I139" i="1"/>
  <c r="H139" i="1"/>
  <c r="I138" i="1"/>
  <c r="H138" i="1"/>
  <c r="G138" i="1"/>
  <c r="I137" i="1"/>
  <c r="H137" i="1"/>
  <c r="G136" i="1"/>
  <c r="H131" i="1"/>
  <c r="H130" i="1"/>
  <c r="H129" i="1"/>
  <c r="H128" i="1"/>
  <c r="H126" i="1"/>
  <c r="H125" i="1"/>
  <c r="E125" i="1"/>
  <c r="H127" i="1" s="1"/>
  <c r="H124" i="1"/>
  <c r="H123" i="1"/>
  <c r="H122" i="1"/>
  <c r="N109" i="1"/>
  <c r="L109" i="1"/>
  <c r="J109" i="1"/>
  <c r="I136" i="1" s="1"/>
  <c r="I109" i="1"/>
  <c r="H136" i="1" s="1"/>
  <c r="H109" i="1"/>
  <c r="K109" i="1" s="1"/>
  <c r="G137" i="1" s="1"/>
  <c r="AH108" i="1"/>
  <c r="AG108" i="1"/>
  <c r="AF108" i="1"/>
  <c r="AE108" i="1"/>
  <c r="AD108" i="1"/>
  <c r="AC108" i="1"/>
  <c r="AB108" i="1"/>
  <c r="AA108" i="1"/>
  <c r="Z108" i="1"/>
  <c r="Y108" i="1"/>
  <c r="X108" i="1"/>
  <c r="W108" i="1"/>
  <c r="V108" i="1"/>
  <c r="U108" i="1"/>
  <c r="T108" i="1"/>
  <c r="S108" i="1"/>
  <c r="R108" i="1"/>
  <c r="Q108" i="1"/>
  <c r="P108" i="1"/>
  <c r="O108" i="1"/>
  <c r="O109" i="1" s="1"/>
  <c r="N108" i="1"/>
  <c r="M108" i="1"/>
  <c r="L108" i="1"/>
  <c r="K108" i="1"/>
  <c r="J108" i="1"/>
  <c r="I108" i="1"/>
  <c r="H108" i="1"/>
  <c r="AK107" i="1"/>
  <c r="AJ107" i="1"/>
  <c r="AI107" i="1"/>
  <c r="AK106" i="1"/>
  <c r="AJ106" i="1"/>
  <c r="AI106" i="1"/>
  <c r="AK104" i="1"/>
  <c r="AJ104" i="1"/>
  <c r="AI104" i="1"/>
  <c r="AK103" i="1"/>
  <c r="AJ103" i="1"/>
  <c r="AI103" i="1"/>
  <c r="AK101" i="1"/>
  <c r="AJ101" i="1"/>
  <c r="AI101" i="1"/>
  <c r="AK100" i="1"/>
  <c r="AJ100" i="1"/>
  <c r="AI100" i="1"/>
  <c r="AK98" i="1"/>
  <c r="AJ98" i="1"/>
  <c r="AI98" i="1"/>
  <c r="AK97" i="1"/>
  <c r="AJ97" i="1"/>
  <c r="AI97" i="1"/>
  <c r="AK95" i="1"/>
  <c r="AJ95" i="1"/>
  <c r="AI95" i="1"/>
  <c r="AK94" i="1"/>
  <c r="AJ94" i="1"/>
  <c r="AI94" i="1"/>
  <c r="AK92" i="1"/>
  <c r="AJ92" i="1"/>
  <c r="AI92" i="1"/>
  <c r="AK91" i="1"/>
  <c r="AJ91" i="1"/>
  <c r="AI91" i="1"/>
  <c r="AK90" i="1"/>
  <c r="AJ90" i="1"/>
  <c r="AI90" i="1"/>
  <c r="AK89" i="1"/>
  <c r="AJ89" i="1"/>
  <c r="AI89" i="1"/>
  <c r="AK88" i="1"/>
  <c r="AJ88" i="1"/>
  <c r="AI88" i="1"/>
  <c r="AK87" i="1"/>
  <c r="AJ87" i="1"/>
  <c r="AI87" i="1"/>
  <c r="AK85" i="1"/>
  <c r="AJ85" i="1"/>
  <c r="AI85" i="1"/>
  <c r="AK84" i="1"/>
  <c r="AJ84" i="1"/>
  <c r="AI84" i="1"/>
  <c r="AK82" i="1"/>
  <c r="AJ82" i="1"/>
  <c r="AI82" i="1"/>
  <c r="AK81" i="1"/>
  <c r="AJ81" i="1"/>
  <c r="AI81" i="1"/>
  <c r="AK80" i="1"/>
  <c r="AJ80" i="1"/>
  <c r="AI80" i="1"/>
  <c r="AK78" i="1"/>
  <c r="AJ78" i="1"/>
  <c r="AI78" i="1"/>
  <c r="AK77" i="1"/>
  <c r="AJ77" i="1"/>
  <c r="AI77" i="1"/>
  <c r="AK76" i="1"/>
  <c r="AJ76" i="1"/>
  <c r="AI76" i="1"/>
  <c r="AK74" i="1"/>
  <c r="AJ74" i="1"/>
  <c r="AI74" i="1"/>
  <c r="AK73" i="1"/>
  <c r="AJ73" i="1"/>
  <c r="AI73" i="1"/>
  <c r="AK71" i="1"/>
  <c r="AJ71" i="1"/>
  <c r="AI71" i="1"/>
  <c r="AK70" i="1"/>
  <c r="AJ70" i="1"/>
  <c r="AI70" i="1"/>
  <c r="AK69" i="1"/>
  <c r="AJ69" i="1"/>
  <c r="AI69" i="1"/>
  <c r="AK68" i="1"/>
  <c r="AJ68" i="1"/>
  <c r="AI68" i="1"/>
  <c r="AK66" i="1"/>
  <c r="AJ66" i="1"/>
  <c r="AI66" i="1"/>
  <c r="AK65" i="1"/>
  <c r="AJ65" i="1"/>
  <c r="AI65" i="1"/>
  <c r="AK63" i="1"/>
  <c r="AJ63" i="1"/>
  <c r="AI63" i="1"/>
  <c r="AK62" i="1"/>
  <c r="AJ62" i="1"/>
  <c r="AI62" i="1"/>
  <c r="AK61" i="1"/>
  <c r="AJ61" i="1"/>
  <c r="AI61" i="1"/>
  <c r="AK59" i="1"/>
  <c r="AJ59" i="1"/>
  <c r="AI59" i="1"/>
  <c r="AK58" i="1"/>
  <c r="AJ58" i="1"/>
  <c r="AI58" i="1"/>
  <c r="AK56" i="1"/>
  <c r="AJ56" i="1"/>
  <c r="AI56" i="1"/>
  <c r="AK55" i="1"/>
  <c r="AJ55" i="1"/>
  <c r="AI55" i="1"/>
  <c r="AK54" i="1"/>
  <c r="AJ54" i="1"/>
  <c r="AI54" i="1"/>
  <c r="AK53" i="1"/>
  <c r="AJ53" i="1"/>
  <c r="AI53" i="1"/>
  <c r="AK51" i="1"/>
  <c r="AJ51" i="1"/>
  <c r="AI51" i="1"/>
  <c r="AK50" i="1"/>
  <c r="AJ50" i="1"/>
  <c r="AI50" i="1"/>
  <c r="AK48" i="1"/>
  <c r="AJ48" i="1"/>
  <c r="AI48" i="1"/>
  <c r="AK47" i="1"/>
  <c r="AJ47" i="1"/>
  <c r="AI47" i="1"/>
  <c r="AK46" i="1"/>
  <c r="AJ46" i="1"/>
  <c r="AI46" i="1"/>
  <c r="AK44" i="1"/>
  <c r="AJ44" i="1"/>
  <c r="AI44" i="1"/>
  <c r="AK43" i="1"/>
  <c r="AJ43" i="1"/>
  <c r="AI43" i="1"/>
  <c r="AK41" i="1"/>
  <c r="AJ41" i="1"/>
  <c r="AI41" i="1"/>
  <c r="AK40" i="1"/>
  <c r="AJ40" i="1"/>
  <c r="AI40" i="1"/>
  <c r="AK38" i="1"/>
  <c r="AJ38" i="1"/>
  <c r="AI38" i="1"/>
  <c r="AK37" i="1"/>
  <c r="AJ37" i="1"/>
  <c r="AI37" i="1"/>
  <c r="AK36" i="1"/>
  <c r="AJ36" i="1"/>
  <c r="AI36" i="1"/>
  <c r="AK34" i="1"/>
  <c r="AJ34" i="1"/>
  <c r="AI34" i="1"/>
  <c r="AK33" i="1"/>
  <c r="AJ33" i="1"/>
  <c r="AI33" i="1"/>
  <c r="AK32" i="1"/>
  <c r="AJ32" i="1"/>
  <c r="AI32" i="1"/>
  <c r="AK30" i="1"/>
  <c r="AJ30" i="1"/>
  <c r="AI30" i="1"/>
  <c r="AK28" i="1"/>
  <c r="AJ28" i="1"/>
  <c r="AI28" i="1"/>
  <c r="AK26" i="1"/>
  <c r="AJ26" i="1"/>
  <c r="AI26" i="1"/>
  <c r="AK25" i="1"/>
  <c r="AJ25" i="1"/>
  <c r="AI25" i="1"/>
  <c r="AK23" i="1"/>
  <c r="AJ23" i="1"/>
  <c r="AI23" i="1"/>
  <c r="AK21" i="1"/>
  <c r="AJ21" i="1"/>
  <c r="AI21" i="1"/>
  <c r="AK20" i="1"/>
  <c r="AJ20" i="1"/>
  <c r="AI20" i="1"/>
  <c r="AK19" i="1"/>
  <c r="AJ19" i="1"/>
  <c r="AI19" i="1"/>
  <c r="AK18" i="1"/>
  <c r="AJ18" i="1"/>
  <c r="AI18" i="1"/>
  <c r="AK17" i="1"/>
  <c r="AJ17" i="1"/>
  <c r="AI17" i="1"/>
  <c r="AK15" i="1"/>
  <c r="AJ15" i="1"/>
  <c r="AI15" i="1"/>
  <c r="AK14" i="1"/>
  <c r="AJ14" i="1"/>
  <c r="AI14" i="1"/>
  <c r="AK13" i="1"/>
  <c r="AJ13" i="1"/>
  <c r="AI13" i="1"/>
  <c r="AK12" i="1"/>
  <c r="AJ12" i="1"/>
  <c r="AI12" i="1"/>
  <c r="AK11" i="1"/>
  <c r="AJ11" i="1"/>
  <c r="AI11" i="1"/>
  <c r="AK9" i="1"/>
  <c r="AJ9" i="1"/>
  <c r="AI9" i="1"/>
  <c r="AK8" i="1"/>
  <c r="AJ8" i="1"/>
  <c r="AI8" i="1"/>
  <c r="AK7" i="1"/>
  <c r="AJ7" i="1"/>
  <c r="AI7" i="1"/>
  <c r="AK6" i="1"/>
  <c r="AJ6" i="1"/>
  <c r="AI6" i="1"/>
  <c r="AK5" i="1"/>
  <c r="AK108" i="1" s="1"/>
  <c r="AJ5" i="1"/>
  <c r="AJ108" i="1" s="1"/>
  <c r="AI5" i="1"/>
  <c r="N2" i="1"/>
  <c r="Q2" i="1" s="1"/>
  <c r="K2" i="1"/>
  <c r="M2" i="1" s="1"/>
  <c r="J2" i="1"/>
  <c r="Y2" i="3" l="1"/>
  <c r="Z2" i="3"/>
  <c r="Y109" i="2"/>
  <c r="AB109" i="2" s="1"/>
  <c r="AE109" i="2" s="1"/>
  <c r="AH109" i="2" s="1"/>
  <c r="R109" i="3"/>
  <c r="U109" i="3" s="1"/>
  <c r="X109" i="3" s="1"/>
  <c r="AA109" i="3" s="1"/>
  <c r="AD109" i="3" s="1"/>
  <c r="AG109" i="3" s="1"/>
  <c r="H118" i="3"/>
  <c r="P109" i="2"/>
  <c r="S109" i="2" s="1"/>
  <c r="I129" i="3"/>
  <c r="E120" i="3"/>
  <c r="O109" i="3"/>
  <c r="I130" i="3" s="1"/>
  <c r="R112" i="5"/>
  <c r="I133" i="5"/>
  <c r="P112" i="7"/>
  <c r="J133" i="7" s="1"/>
  <c r="P109" i="3"/>
  <c r="J130" i="3" s="1"/>
  <c r="J129" i="3"/>
  <c r="E119" i="3"/>
  <c r="R109" i="1"/>
  <c r="U109" i="1" s="1"/>
  <c r="H120" i="2"/>
  <c r="H119" i="2"/>
  <c r="H122" i="2" s="1"/>
  <c r="H118" i="2"/>
  <c r="H117" i="2"/>
  <c r="H133" i="6"/>
  <c r="Q112" i="6"/>
  <c r="T109" i="1"/>
  <c r="X109" i="1"/>
  <c r="AA109" i="1" s="1"/>
  <c r="AD109" i="1" s="1"/>
  <c r="AG109" i="1" s="1"/>
  <c r="T2" i="1"/>
  <c r="S2" i="1"/>
  <c r="S109" i="1"/>
  <c r="V109" i="1" s="1"/>
  <c r="Y109" i="1" s="1"/>
  <c r="AB109" i="1" s="1"/>
  <c r="AE109" i="1" s="1"/>
  <c r="AH109" i="1" s="1"/>
  <c r="H125" i="2"/>
  <c r="H123" i="2"/>
  <c r="V109" i="2"/>
  <c r="Y2" i="6"/>
  <c r="Z2" i="6"/>
  <c r="J131" i="7"/>
  <c r="M112" i="7"/>
  <c r="J132" i="7" s="1"/>
  <c r="M112" i="6"/>
  <c r="Y2" i="7"/>
  <c r="M112" i="4"/>
  <c r="J132" i="4" s="1"/>
  <c r="N112" i="9"/>
  <c r="Q109" i="1"/>
  <c r="G139" i="1" s="1"/>
  <c r="M109" i="1"/>
  <c r="P109" i="1" s="1"/>
  <c r="AK111" i="8"/>
  <c r="AJ108" i="2"/>
  <c r="K112" i="5"/>
  <c r="H132" i="5" s="1"/>
  <c r="O112" i="7"/>
  <c r="I133" i="7" s="1"/>
  <c r="AI111" i="9"/>
  <c r="T2" i="8"/>
  <c r="S2" i="8"/>
  <c r="AJ111" i="9"/>
  <c r="P2" i="1"/>
  <c r="T2" i="2"/>
  <c r="K109" i="3"/>
  <c r="T2" i="4"/>
  <c r="S2" i="4"/>
  <c r="AJ111" i="7"/>
  <c r="P2" i="8"/>
  <c r="K112" i="8"/>
  <c r="AI108" i="1"/>
  <c r="H124" i="2"/>
  <c r="H121" i="2"/>
  <c r="M2" i="4"/>
  <c r="I132" i="5"/>
  <c r="U112" i="6"/>
  <c r="X112" i="6" s="1"/>
  <c r="AK111" i="7"/>
  <c r="S112" i="7"/>
  <c r="J134" i="7" s="1"/>
  <c r="L112" i="8"/>
  <c r="H126" i="2"/>
  <c r="AK108" i="3"/>
  <c r="I128" i="3"/>
  <c r="M112" i="8"/>
  <c r="M112" i="5"/>
  <c r="K109" i="2"/>
  <c r="J128" i="3"/>
  <c r="I132" i="6"/>
  <c r="K112" i="9"/>
  <c r="H132" i="9" s="1"/>
  <c r="I131" i="7"/>
  <c r="L109" i="2"/>
  <c r="K112" i="4"/>
  <c r="Q2" i="9"/>
  <c r="P2" i="9"/>
  <c r="L112" i="9"/>
  <c r="I132" i="9" s="1"/>
  <c r="L112" i="4"/>
  <c r="T2" i="5"/>
  <c r="S2" i="5"/>
  <c r="AC2" i="7"/>
  <c r="AB2" i="7"/>
  <c r="H131" i="7"/>
  <c r="K112" i="7"/>
  <c r="H132" i="7" s="1"/>
  <c r="M2" i="9"/>
  <c r="M112" i="9"/>
  <c r="J132" i="9" s="1"/>
  <c r="P2" i="6"/>
  <c r="AA112" i="6" l="1"/>
  <c r="AD112" i="6" s="1"/>
  <c r="AG112" i="6" s="1"/>
  <c r="I136" i="6"/>
  <c r="H120" i="3"/>
  <c r="V2" i="1"/>
  <c r="W2" i="1"/>
  <c r="H123" i="3"/>
  <c r="S109" i="3"/>
  <c r="V109" i="3" s="1"/>
  <c r="Y109" i="3" s="1"/>
  <c r="AB109" i="3" s="1"/>
  <c r="AE109" i="3" s="1"/>
  <c r="AH109" i="3" s="1"/>
  <c r="V112" i="7"/>
  <c r="W109" i="1"/>
  <c r="G140" i="1"/>
  <c r="W2" i="8"/>
  <c r="V2" i="8"/>
  <c r="T2" i="9"/>
  <c r="S2" i="9"/>
  <c r="P112" i="4"/>
  <c r="I134" i="5"/>
  <c r="E123" i="5"/>
  <c r="J132" i="8"/>
  <c r="P112" i="8"/>
  <c r="I132" i="8"/>
  <c r="O112" i="8"/>
  <c r="W2" i="2"/>
  <c r="V2" i="2"/>
  <c r="H134" i="6"/>
  <c r="T112" i="6"/>
  <c r="AF2" i="7"/>
  <c r="AH2" i="7" s="1"/>
  <c r="AE2" i="7"/>
  <c r="N109" i="2"/>
  <c r="H136" i="2"/>
  <c r="P112" i="6"/>
  <c r="J132" i="6"/>
  <c r="AC2" i="6"/>
  <c r="AB2" i="6"/>
  <c r="H114" i="3"/>
  <c r="H115" i="3"/>
  <c r="H117" i="3"/>
  <c r="H121" i="3" s="1"/>
  <c r="N112" i="7"/>
  <c r="AC2" i="3"/>
  <c r="AB2" i="3"/>
  <c r="W2" i="4"/>
  <c r="V2" i="4"/>
  <c r="H129" i="3"/>
  <c r="E118" i="3"/>
  <c r="H116" i="3" s="1"/>
  <c r="O112" i="9"/>
  <c r="W2" i="5"/>
  <c r="V2" i="5"/>
  <c r="E123" i="6"/>
  <c r="I135" i="6"/>
  <c r="N112" i="5"/>
  <c r="H133" i="9"/>
  <c r="Q112" i="9"/>
  <c r="H132" i="8"/>
  <c r="N112" i="8"/>
  <c r="N112" i="4"/>
  <c r="H132" i="4"/>
  <c r="O109" i="2"/>
  <c r="R109" i="2" s="1"/>
  <c r="U109" i="2" s="1"/>
  <c r="X109" i="2" s="1"/>
  <c r="AA109" i="2" s="1"/>
  <c r="AD109" i="2" s="1"/>
  <c r="AG109" i="2" s="1"/>
  <c r="I136" i="2"/>
  <c r="O112" i="4"/>
  <c r="I132" i="4"/>
  <c r="J132" i="5"/>
  <c r="P112" i="5"/>
  <c r="R112" i="7"/>
  <c r="P112" i="9"/>
  <c r="U112" i="5"/>
  <c r="N109" i="3"/>
  <c r="H119" i="3" l="1"/>
  <c r="H122" i="3"/>
  <c r="AF2" i="6"/>
  <c r="AH2" i="6" s="1"/>
  <c r="AE2" i="6"/>
  <c r="H137" i="2"/>
  <c r="Q109" i="2"/>
  <c r="R112" i="4"/>
  <c r="E123" i="4"/>
  <c r="I133" i="4"/>
  <c r="Z2" i="8"/>
  <c r="Y2" i="8"/>
  <c r="Z2" i="5"/>
  <c r="Y2" i="5"/>
  <c r="I133" i="8"/>
  <c r="R112" i="8"/>
  <c r="H130" i="3"/>
  <c r="Q109" i="3"/>
  <c r="Y2" i="1"/>
  <c r="Z2" i="1"/>
  <c r="I134" i="7"/>
  <c r="U112" i="7"/>
  <c r="J133" i="4"/>
  <c r="E122" i="4"/>
  <c r="S112" i="4"/>
  <c r="Z2" i="2"/>
  <c r="Y2" i="2"/>
  <c r="I133" i="9"/>
  <c r="R112" i="9"/>
  <c r="J135" i="7"/>
  <c r="Y112" i="7"/>
  <c r="Q112" i="4"/>
  <c r="E121" i="4"/>
  <c r="H133" i="4"/>
  <c r="H133" i="8"/>
  <c r="Q112" i="8"/>
  <c r="J133" i="6"/>
  <c r="S112" i="6"/>
  <c r="I135" i="5"/>
  <c r="X112" i="5"/>
  <c r="AA112" i="5" s="1"/>
  <c r="AD112" i="5" s="1"/>
  <c r="AG112" i="5" s="1"/>
  <c r="Y2" i="4"/>
  <c r="Z2" i="4"/>
  <c r="H121" i="5"/>
  <c r="H134" i="9"/>
  <c r="T112" i="9"/>
  <c r="J133" i="5"/>
  <c r="S112" i="5"/>
  <c r="G141" i="1"/>
  <c r="Z109" i="1"/>
  <c r="J133" i="8"/>
  <c r="S112" i="8"/>
  <c r="J133" i="9"/>
  <c r="S112" i="9"/>
  <c r="AE2" i="3"/>
  <c r="AF2" i="3"/>
  <c r="AH2" i="3" s="1"/>
  <c r="Q112" i="5"/>
  <c r="H133" i="5"/>
  <c r="H133" i="7"/>
  <c r="Q112" i="7"/>
  <c r="E121" i="6"/>
  <c r="H119" i="6" s="1"/>
  <c r="H135" i="6"/>
  <c r="W112" i="6"/>
  <c r="W2" i="9"/>
  <c r="V2" i="9"/>
  <c r="H117" i="6"/>
  <c r="H121" i="6"/>
  <c r="H123" i="4" l="1"/>
  <c r="Z2" i="9"/>
  <c r="Y2" i="9"/>
  <c r="I134" i="4"/>
  <c r="U112" i="4"/>
  <c r="X112" i="4" s="1"/>
  <c r="AA112" i="4" s="1"/>
  <c r="AD112" i="4" s="1"/>
  <c r="AG112" i="4" s="1"/>
  <c r="J134" i="9"/>
  <c r="V112" i="9"/>
  <c r="J134" i="8"/>
  <c r="V112" i="8"/>
  <c r="AC2" i="1"/>
  <c r="AB2" i="1"/>
  <c r="G142" i="1"/>
  <c r="AC109" i="1"/>
  <c r="H134" i="7"/>
  <c r="T112" i="7"/>
  <c r="H134" i="8"/>
  <c r="T112" i="8"/>
  <c r="H136" i="6"/>
  <c r="Z112" i="6"/>
  <c r="H138" i="2"/>
  <c r="T109" i="2"/>
  <c r="I134" i="8"/>
  <c r="U112" i="8"/>
  <c r="AB2" i="5"/>
  <c r="AC2" i="5"/>
  <c r="AC2" i="8"/>
  <c r="AB2" i="8"/>
  <c r="H119" i="4"/>
  <c r="H125" i="4" s="1"/>
  <c r="H118" i="4"/>
  <c r="H117" i="4"/>
  <c r="H120" i="4"/>
  <c r="H124" i="4" s="1"/>
  <c r="H121" i="4"/>
  <c r="H122" i="4"/>
  <c r="H126" i="4"/>
  <c r="H131" i="3"/>
  <c r="T109" i="3"/>
  <c r="J134" i="4"/>
  <c r="V112" i="4"/>
  <c r="Y112" i="4" s="1"/>
  <c r="AB112" i="4" s="1"/>
  <c r="AE112" i="4" s="1"/>
  <c r="AH112" i="4" s="1"/>
  <c r="X112" i="7"/>
  <c r="I135" i="7"/>
  <c r="H134" i="4"/>
  <c r="T112" i="4"/>
  <c r="J136" i="7"/>
  <c r="E122" i="7"/>
  <c r="AB112" i="7"/>
  <c r="AB2" i="4"/>
  <c r="AC2" i="4"/>
  <c r="E122" i="5"/>
  <c r="J134" i="5"/>
  <c r="V112" i="5"/>
  <c r="I134" i="9"/>
  <c r="U112" i="9"/>
  <c r="H135" i="9"/>
  <c r="W112" i="9"/>
  <c r="E121" i="5"/>
  <c r="H134" i="5"/>
  <c r="T112" i="5"/>
  <c r="J134" i="6"/>
  <c r="V112" i="6"/>
  <c r="AB2" i="2"/>
  <c r="AC2" i="2"/>
  <c r="H135" i="5" l="1"/>
  <c r="W112" i="5"/>
  <c r="J135" i="8"/>
  <c r="Y112" i="8"/>
  <c r="H137" i="6"/>
  <c r="AC112" i="6"/>
  <c r="H136" i="9"/>
  <c r="Z112" i="9"/>
  <c r="H135" i="8"/>
  <c r="W112" i="8"/>
  <c r="AE2" i="1"/>
  <c r="AF2" i="1"/>
  <c r="AH2" i="1" s="1"/>
  <c r="J137" i="7"/>
  <c r="AE112" i="7"/>
  <c r="AH112" i="7" s="1"/>
  <c r="H119" i="5"/>
  <c r="H122" i="5" s="1"/>
  <c r="H117" i="5"/>
  <c r="J135" i="9"/>
  <c r="Y112" i="9"/>
  <c r="H135" i="4"/>
  <c r="W112" i="4"/>
  <c r="I135" i="9"/>
  <c r="X112" i="9"/>
  <c r="H135" i="7"/>
  <c r="W112" i="7"/>
  <c r="J135" i="5"/>
  <c r="Y112" i="5"/>
  <c r="AB112" i="5" s="1"/>
  <c r="AE112" i="5" s="1"/>
  <c r="AH112" i="5" s="1"/>
  <c r="AE2" i="2"/>
  <c r="AF2" i="2"/>
  <c r="AH2" i="2" s="1"/>
  <c r="H132" i="3"/>
  <c r="W109" i="3"/>
  <c r="H139" i="2"/>
  <c r="W109" i="2"/>
  <c r="I136" i="7"/>
  <c r="E123" i="7"/>
  <c r="H123" i="7" s="1"/>
  <c r="AA112" i="7"/>
  <c r="AF2" i="8"/>
  <c r="AH2" i="8" s="1"/>
  <c r="AE2" i="8"/>
  <c r="AB2" i="9"/>
  <c r="AC2" i="9"/>
  <c r="AF2" i="5"/>
  <c r="AH2" i="5" s="1"/>
  <c r="AE2" i="5"/>
  <c r="G143" i="1"/>
  <c r="AF109" i="1"/>
  <c r="G144" i="1" s="1"/>
  <c r="H123" i="5"/>
  <c r="H125" i="5"/>
  <c r="H126" i="5"/>
  <c r="H118" i="5"/>
  <c r="H120" i="5"/>
  <c r="H124" i="5" s="1"/>
  <c r="J135" i="6"/>
  <c r="Y112" i="6"/>
  <c r="E122" i="6"/>
  <c r="AF2" i="4"/>
  <c r="AH2" i="4" s="1"/>
  <c r="AE2" i="4"/>
  <c r="I135" i="8"/>
  <c r="X112" i="8"/>
  <c r="I136" i="9" l="1"/>
  <c r="AA112" i="9"/>
  <c r="H136" i="8"/>
  <c r="Z112" i="8"/>
  <c r="I136" i="8"/>
  <c r="AA112" i="8"/>
  <c r="AF112" i="6"/>
  <c r="H139" i="6" s="1"/>
  <c r="H138" i="6"/>
  <c r="H140" i="2"/>
  <c r="Z109" i="2"/>
  <c r="J136" i="9"/>
  <c r="AB112" i="9"/>
  <c r="H123" i="6"/>
  <c r="H118" i="6"/>
  <c r="H126" i="6"/>
  <c r="H120" i="6"/>
  <c r="H137" i="9"/>
  <c r="AC112" i="9"/>
  <c r="J136" i="8"/>
  <c r="AB112" i="8"/>
  <c r="H136" i="7"/>
  <c r="E121" i="7"/>
  <c r="H119" i="7" s="1"/>
  <c r="Z112" i="7"/>
  <c r="Z112" i="5"/>
  <c r="H136" i="5"/>
  <c r="H120" i="7"/>
  <c r="H124" i="7" s="1"/>
  <c r="H118" i="7"/>
  <c r="H126" i="7"/>
  <c r="H121" i="7"/>
  <c r="Z112" i="4"/>
  <c r="H136" i="4"/>
  <c r="H133" i="3"/>
  <c r="Z109" i="3"/>
  <c r="AF2" i="9"/>
  <c r="AH2" i="9" s="1"/>
  <c r="AE2" i="9"/>
  <c r="AB112" i="6"/>
  <c r="AE112" i="6" s="1"/>
  <c r="AH112" i="6" s="1"/>
  <c r="J136" i="6"/>
  <c r="I137" i="7"/>
  <c r="AD112" i="7"/>
  <c r="AG112" i="7" s="1"/>
  <c r="H125" i="7" l="1"/>
  <c r="H122" i="7"/>
  <c r="J137" i="8"/>
  <c r="E122" i="8"/>
  <c r="AE112" i="8"/>
  <c r="I137" i="8"/>
  <c r="E123" i="8"/>
  <c r="AD112" i="8"/>
  <c r="J137" i="9"/>
  <c r="AE112" i="9"/>
  <c r="AC109" i="2"/>
  <c r="H141" i="2"/>
  <c r="H117" i="7"/>
  <c r="H137" i="8"/>
  <c r="AC112" i="8"/>
  <c r="E121" i="8"/>
  <c r="I137" i="9"/>
  <c r="AD112" i="9"/>
  <c r="H137" i="7"/>
  <c r="AC112" i="7"/>
  <c r="H137" i="4"/>
  <c r="AC112" i="4"/>
  <c r="H138" i="9"/>
  <c r="E121" i="9"/>
  <c r="AF112" i="9"/>
  <c r="H139" i="9" s="1"/>
  <c r="H124" i="6"/>
  <c r="H122" i="6"/>
  <c r="AC109" i="3"/>
  <c r="H134" i="3"/>
  <c r="AC112" i="5"/>
  <c r="H137" i="5"/>
  <c r="H125" i="6"/>
  <c r="H142" i="2" l="1"/>
  <c r="AF109" i="2"/>
  <c r="H143" i="2" s="1"/>
  <c r="I138" i="8"/>
  <c r="AG112" i="8"/>
  <c r="H138" i="5"/>
  <c r="AF112" i="5"/>
  <c r="H139" i="5" s="1"/>
  <c r="H138" i="4"/>
  <c r="AF112" i="4"/>
  <c r="H139" i="4" s="1"/>
  <c r="H119" i="8"/>
  <c r="H122" i="8" s="1"/>
  <c r="H118" i="8"/>
  <c r="H117" i="8"/>
  <c r="H120" i="8"/>
  <c r="H124" i="8" s="1"/>
  <c r="H121" i="8"/>
  <c r="H126" i="8"/>
  <c r="H135" i="3"/>
  <c r="AF109" i="3"/>
  <c r="H136" i="3" s="1"/>
  <c r="H123" i="8"/>
  <c r="H138" i="8"/>
  <c r="AF112" i="8"/>
  <c r="H139" i="8" s="1"/>
  <c r="J138" i="9"/>
  <c r="E122" i="9"/>
  <c r="AH112" i="9"/>
  <c r="J139" i="9" s="1"/>
  <c r="AF112" i="7"/>
  <c r="H139" i="7" s="1"/>
  <c r="H138" i="7"/>
  <c r="I138" i="9"/>
  <c r="E123" i="9"/>
  <c r="AG112" i="9"/>
  <c r="I139" i="9" s="1"/>
  <c r="J138" i="8"/>
  <c r="AH112" i="8"/>
  <c r="H123" i="9" l="1"/>
  <c r="H125" i="8"/>
  <c r="H119" i="9"/>
  <c r="H125" i="9" s="1"/>
  <c r="H118" i="9"/>
  <c r="H117" i="9"/>
  <c r="H121" i="9"/>
  <c r="H120" i="9"/>
  <c r="H124" i="9" s="1"/>
  <c r="H122" i="9"/>
  <c r="H126" i="9"/>
</calcChain>
</file>

<file path=xl/sharedStrings.xml><?xml version="1.0" encoding="utf-8"?>
<sst xmlns="http://schemas.openxmlformats.org/spreadsheetml/2006/main" count="4490" uniqueCount="510">
  <si>
    <t>Nro de Actividad</t>
  </si>
  <si>
    <t>Componentes</t>
  </si>
  <si>
    <t>Actividad</t>
  </si>
  <si>
    <t>Estimación (hs)</t>
  </si>
  <si>
    <t>Fecha Inicio</t>
  </si>
  <si>
    <t>Fecha Fin</t>
  </si>
  <si>
    <t>Semana 1 (CI1)</t>
  </si>
  <si>
    <t>Semana 2 (CI2)</t>
  </si>
  <si>
    <t>Semana 3</t>
  </si>
  <si>
    <t>Semana 4</t>
  </si>
  <si>
    <t>Semana 5</t>
  </si>
  <si>
    <t>Semana 6</t>
  </si>
  <si>
    <t>Semana 7</t>
  </si>
  <si>
    <t>Semana 8</t>
  </si>
  <si>
    <t>Semana 9</t>
  </si>
  <si>
    <t>TOTAL</t>
  </si>
  <si>
    <t>Código</t>
  </si>
  <si>
    <t>Descripción</t>
  </si>
  <si>
    <t>PV</t>
  </si>
  <si>
    <t>EV</t>
  </si>
  <si>
    <t>AC</t>
  </si>
  <si>
    <t>1.3.3.1</t>
  </si>
  <si>
    <t>ABM producto</t>
  </si>
  <si>
    <t>Estructurar entidad producto</t>
  </si>
  <si>
    <t>S1</t>
  </si>
  <si>
    <t>S2</t>
  </si>
  <si>
    <t>Agregar productos</t>
  </si>
  <si>
    <t>Modificar productos</t>
  </si>
  <si>
    <t>Eliminar productos</t>
  </si>
  <si>
    <t>Listar productos</t>
  </si>
  <si>
    <t>1.3.3.2</t>
  </si>
  <si>
    <t>ABM Carrito</t>
  </si>
  <si>
    <t>Estructurar entidad carrito</t>
  </si>
  <si>
    <t>Agregar carrito</t>
  </si>
  <si>
    <t>Modificar carrito</t>
  </si>
  <si>
    <t>Eliminar carrito</t>
  </si>
  <si>
    <t>Listar carritos</t>
  </si>
  <si>
    <t>1.3.3.4</t>
  </si>
  <si>
    <t>ABM Pedido</t>
  </si>
  <si>
    <t xml:space="preserve">   </t>
  </si>
  <si>
    <t>Agregar pedido</t>
  </si>
  <si>
    <t>Modificar pedido</t>
  </si>
  <si>
    <t>Eliminar pedido</t>
  </si>
  <si>
    <t>Listar pedidos</t>
  </si>
  <si>
    <t>1.1.6.1</t>
  </si>
  <si>
    <t>Slider</t>
  </si>
  <si>
    <t>Diseñar slider</t>
  </si>
  <si>
    <t>1.1.6</t>
  </si>
  <si>
    <t>Home</t>
  </si>
  <si>
    <t>Estructurar Menu</t>
  </si>
  <si>
    <t>Agregar slider</t>
  </si>
  <si>
    <t>1.1.6.2</t>
  </si>
  <si>
    <t>Informacion institucional</t>
  </si>
  <si>
    <t>Vista de info. Instucional del ecommerce</t>
  </si>
  <si>
    <t>1.1.3</t>
  </si>
  <si>
    <t>Vista de formulario de contacto</t>
  </si>
  <si>
    <t>1.1.4</t>
  </si>
  <si>
    <t>Vistas de acceso y registro</t>
  </si>
  <si>
    <t>Desarrollar vista de registro</t>
  </si>
  <si>
    <t>S3</t>
  </si>
  <si>
    <t>Desarrollar vista de ingreso</t>
  </si>
  <si>
    <t>Agregar boton login y logout a todas las vistas</t>
  </si>
  <si>
    <t>1.1.5</t>
  </si>
  <si>
    <t>Vistas para los ABMs</t>
  </si>
  <si>
    <t>Desarrollar vista de producto</t>
  </si>
  <si>
    <t>Desarrollar vista de carrito</t>
  </si>
  <si>
    <t>Desarrollar vista de pedido</t>
  </si>
  <si>
    <t>1.2.1.4</t>
  </si>
  <si>
    <t>Login</t>
  </si>
  <si>
    <t>Asociar vistas con backend</t>
  </si>
  <si>
    <t>Validar datos con la BD</t>
  </si>
  <si>
    <t>1.2.1.5</t>
  </si>
  <si>
    <t>Registro</t>
  </si>
  <si>
    <t>Validar campos y guardar datos en la BD</t>
  </si>
  <si>
    <t>Asignar rol a usuario</t>
  </si>
  <si>
    <t>1.2.3</t>
  </si>
  <si>
    <t>Catálogo</t>
  </si>
  <si>
    <t>Listar Catalogo</t>
  </si>
  <si>
    <t>S4</t>
  </si>
  <si>
    <t>Organizar catalogo</t>
  </si>
  <si>
    <t>Taxonomia de Google</t>
  </si>
  <si>
    <t>Productos destacados</t>
  </si>
  <si>
    <t>Listar productos destacados</t>
  </si>
  <si>
    <t>Hacer responsive la lista de productos</t>
  </si>
  <si>
    <t>1.3.3.3</t>
  </si>
  <si>
    <t>ABM usuario</t>
  </si>
  <si>
    <t>Estructurar entidad usuario</t>
  </si>
  <si>
    <t>Agregar usuario</t>
  </si>
  <si>
    <t>Modificar usuario</t>
  </si>
  <si>
    <t>Eliminar Usuario</t>
  </si>
  <si>
    <t>1.3.3.1.4</t>
  </si>
  <si>
    <t>Productos relacionados</t>
  </si>
  <si>
    <t>Implementar vistas de productos relacionados</t>
  </si>
  <si>
    <t>Configurar productos en base a la taxonomia</t>
  </si>
  <si>
    <t>1.2.1.1</t>
  </si>
  <si>
    <t>Perfil</t>
  </si>
  <si>
    <t>Armar la estructura del perfil</t>
  </si>
  <si>
    <t>Asignar estilos visuales al perfil</t>
  </si>
  <si>
    <t>Permitir y desarrollar la modificacion del nombre de usuario</t>
  </si>
  <si>
    <t>1.2.1.2</t>
  </si>
  <si>
    <t>Cambio de clave</t>
  </si>
  <si>
    <t>Desarrollar la vista de la nueva clave</t>
  </si>
  <si>
    <t>Actualizar la nueva clave en la BD</t>
  </si>
  <si>
    <t>1.2.1.3</t>
  </si>
  <si>
    <t>Recuperacion de clave</t>
  </si>
  <si>
    <t>Generar clave temporal</t>
  </si>
  <si>
    <t>Implementar libs y enviar mail al correo del usuario</t>
  </si>
  <si>
    <t>Desarrollar vistas para el proceso de recuperacion de clave</t>
  </si>
  <si>
    <t>1.1.1</t>
  </si>
  <si>
    <t>Vistas para el checkout</t>
  </si>
  <si>
    <t>Desarrollar la vista del envío</t>
  </si>
  <si>
    <t>S5</t>
  </si>
  <si>
    <t>Desarrollar la vista de los pagos</t>
  </si>
  <si>
    <t>1.2.2</t>
  </si>
  <si>
    <t>Carrito</t>
  </si>
  <si>
    <t>Implementar dependencias con productos</t>
  </si>
  <si>
    <t>Desarrollar botones interactivos en el carrito (ej: eliminar productos)</t>
  </si>
  <si>
    <t>Asignar carrito a cada usuario</t>
  </si>
  <si>
    <t>1.2.5</t>
  </si>
  <si>
    <t>Descuentos personalizados</t>
  </si>
  <si>
    <t>Idear política de descuentos</t>
  </si>
  <si>
    <t>Asignar descuentos a usuarios</t>
  </si>
  <si>
    <t>Implementar inserción del descuento en el pedido</t>
  </si>
  <si>
    <t>1.2.6</t>
  </si>
  <si>
    <t>Valoración</t>
  </si>
  <si>
    <t>Implementar comentarios y valoraciones a vistas de productos</t>
  </si>
  <si>
    <t>Habilitar permisos a usuarios para valorar</t>
  </si>
  <si>
    <t>1.2.7.1</t>
  </si>
  <si>
    <t>Pagos</t>
  </si>
  <si>
    <t>Implementar sistema de pagos</t>
  </si>
  <si>
    <t>S6</t>
  </si>
  <si>
    <t>S7</t>
  </si>
  <si>
    <t>Validar sistema de pagos</t>
  </si>
  <si>
    <t>Enviar comprobante de pedido al usuario (vía mail)</t>
  </si>
  <si>
    <t>1.2.7.2</t>
  </si>
  <si>
    <t>Envío</t>
  </si>
  <si>
    <t>Implementar lógica de envío</t>
  </si>
  <si>
    <t>Comunicar frontend con backend</t>
  </si>
  <si>
    <t>1.2.7.3</t>
  </si>
  <si>
    <t>Mail de confirmación de pedido</t>
  </si>
  <si>
    <t>Enviar mail a la administración del ecommerce con datos del comprador</t>
  </si>
  <si>
    <t>Enviar a la administración del ecommerce el pedido a preparar y datos logísticos</t>
  </si>
  <si>
    <t>1.3.1</t>
  </si>
  <si>
    <t>Importador de productos desde formato Excel</t>
  </si>
  <si>
    <t>Implementar API de carga</t>
  </si>
  <si>
    <t>Reflejar datos cargados en el sitio</t>
  </si>
  <si>
    <t>1.2.4</t>
  </si>
  <si>
    <t>Formulario de contacto</t>
  </si>
  <si>
    <t>Vincular frontend con backend</t>
  </si>
  <si>
    <t>S8</t>
  </si>
  <si>
    <t>Enviar datos al mail de la administración del ecommerce</t>
  </si>
  <si>
    <t>1.3.2</t>
  </si>
  <si>
    <t>Exportador de productos a formato Facebook</t>
  </si>
  <si>
    <t>Implementar API de exportación</t>
  </si>
  <si>
    <t>S9</t>
  </si>
  <si>
    <t>Respaldar código con formato Facebook</t>
  </si>
  <si>
    <t>1.3.4</t>
  </si>
  <si>
    <t>Gestión del home</t>
  </si>
  <si>
    <t>Asignar permisos de modificación del sitio a ciertos usuarios</t>
  </si>
  <si>
    <t>Implementar funcionalidades de edición de datos</t>
  </si>
  <si>
    <t>Parciales</t>
  </si>
  <si>
    <t>Acumulados</t>
  </si>
  <si>
    <t>Las actividades 1-75 se realizan con la regla de avance 0/100</t>
  </si>
  <si>
    <t>SV</t>
  </si>
  <si>
    <t>EV-PV</t>
  </si>
  <si>
    <t>Desvio calendrio</t>
  </si>
  <si>
    <t>CV</t>
  </si>
  <si>
    <t>EV-AC</t>
  </si>
  <si>
    <t>Desvio costos</t>
  </si>
  <si>
    <t>Estamos al inicio de la semana 1</t>
  </si>
  <si>
    <t>SPI</t>
  </si>
  <si>
    <t>EV/PV</t>
  </si>
  <si>
    <t>Lo que avancé frente a lo que tenía que avanzar</t>
  </si>
  <si>
    <t>BAC</t>
  </si>
  <si>
    <t>CPI</t>
  </si>
  <si>
    <t>EV/AC</t>
  </si>
  <si>
    <t>Lo que gané frente a lo que gasté</t>
  </si>
  <si>
    <t>ETC</t>
  </si>
  <si>
    <t>BAC-EV</t>
  </si>
  <si>
    <t>Si se respeta el presupuesto</t>
  </si>
  <si>
    <t>(BAC-EV)/(SPI*CPI)</t>
  </si>
  <si>
    <t xml:space="preserve">Si se mantiene el rendimiento </t>
  </si>
  <si>
    <t>EAC</t>
  </si>
  <si>
    <t>AC+(BAC-EV)</t>
  </si>
  <si>
    <t>BAC/CPI</t>
  </si>
  <si>
    <t>AC+(BAC-EV)/(SPI*CPI)</t>
  </si>
  <si>
    <t>Si se mantiene el rendimiento desde el costo</t>
  </si>
  <si>
    <t>TCPI</t>
  </si>
  <si>
    <t>(BAC-EV)/(BAC-AC)</t>
  </si>
  <si>
    <t>Lo que debería rendir cada peso</t>
  </si>
  <si>
    <t>Estamos al inicio del período 1</t>
  </si>
  <si>
    <t>Reporte de los desarrolladores (WPI)</t>
  </si>
  <si>
    <t>s1</t>
  </si>
  <si>
    <t>Estado</t>
  </si>
  <si>
    <t>s2</t>
  </si>
  <si>
    <t>s3</t>
  </si>
  <si>
    <t>s4</t>
  </si>
  <si>
    <t>s5</t>
  </si>
  <si>
    <t>s6</t>
  </si>
  <si>
    <t>s7</t>
  </si>
  <si>
    <t>s8</t>
  </si>
  <si>
    <t>s9</t>
  </si>
  <si>
    <t>Estructurar entidad pedido</t>
  </si>
  <si>
    <t>Estamos al inicio de la semana 2</t>
  </si>
  <si>
    <t>Estamos al inicio del período 2</t>
  </si>
  <si>
    <t>Actividad 1</t>
  </si>
  <si>
    <t>Empezó y terminó</t>
  </si>
  <si>
    <t>Actividad 2</t>
  </si>
  <si>
    <t>No empezó</t>
  </si>
  <si>
    <t>Actividad 3</t>
  </si>
  <si>
    <t>Actividad 4</t>
  </si>
  <si>
    <t>Actividad 5</t>
  </si>
  <si>
    <t>Actividad 6</t>
  </si>
  <si>
    <t>Actividad 7</t>
  </si>
  <si>
    <t>Actividad 8</t>
  </si>
  <si>
    <t>Actividad 9</t>
  </si>
  <si>
    <t>Actividad 10</t>
  </si>
  <si>
    <t>Actividad 11</t>
  </si>
  <si>
    <t>Actividad 12</t>
  </si>
  <si>
    <t>Actividad 13</t>
  </si>
  <si>
    <t>Actividad 14</t>
  </si>
  <si>
    <t>Actividad 15</t>
  </si>
  <si>
    <t>Actividad 16</t>
  </si>
  <si>
    <t>Actividad 17</t>
  </si>
  <si>
    <t>Actividad 18</t>
  </si>
  <si>
    <t>Actividad 19</t>
  </si>
  <si>
    <t>Actividad 20</t>
  </si>
  <si>
    <t>0,5.</t>
  </si>
  <si>
    <t>Catalogo</t>
  </si>
  <si>
    <t>Las actividades 1-75 se realizan con la regla de avance 0 / 100</t>
  </si>
  <si>
    <t>Estamos al inicio de la semana 3</t>
  </si>
  <si>
    <t>Estamos al inicio del período 3</t>
  </si>
  <si>
    <t>Terminó</t>
  </si>
  <si>
    <t>Actividad 21</t>
  </si>
  <si>
    <t>Actividad 22</t>
  </si>
  <si>
    <t>Actividad 23</t>
  </si>
  <si>
    <t>Actividad 24</t>
  </si>
  <si>
    <t>Actividad 25</t>
  </si>
  <si>
    <t>Actividad 26</t>
  </si>
  <si>
    <t>Actividad 27</t>
  </si>
  <si>
    <t>Actividad 28</t>
  </si>
  <si>
    <t>Actividad 29</t>
  </si>
  <si>
    <t>Actividad 30</t>
  </si>
  <si>
    <t>Ofertas</t>
  </si>
  <si>
    <t>Implementar política de ofertas</t>
  </si>
  <si>
    <t>Establecer dependencias y Listar ofertas</t>
  </si>
  <si>
    <t>Las actividades 1-77 se realizan con la regla de avance 0 / 100</t>
  </si>
  <si>
    <t>Estamos al inicio de la semana 4</t>
  </si>
  <si>
    <t>Estamos al inicio del período 4</t>
  </si>
  <si>
    <t>Actividad 31</t>
  </si>
  <si>
    <t>Actividad 32</t>
  </si>
  <si>
    <t>Actividad 33</t>
  </si>
  <si>
    <t>Actividad 34</t>
  </si>
  <si>
    <t>Actividad 35</t>
  </si>
  <si>
    <t>Actividad 36</t>
  </si>
  <si>
    <t>Actividad 37</t>
  </si>
  <si>
    <t>Actividad 38</t>
  </si>
  <si>
    <t>Actividad 39</t>
  </si>
  <si>
    <t>Actividad 40</t>
  </si>
  <si>
    <t>Actividad 41</t>
  </si>
  <si>
    <t>Actividad 42</t>
  </si>
  <si>
    <t>Actividad 43</t>
  </si>
  <si>
    <t>Actividad 44</t>
  </si>
  <si>
    <t>Actividad 45</t>
  </si>
  <si>
    <t>Actividad 46</t>
  </si>
  <si>
    <t>Actividad 47</t>
  </si>
  <si>
    <t>Actividad 48</t>
  </si>
  <si>
    <t>Actividad 49</t>
  </si>
  <si>
    <t>Actividad 50</t>
  </si>
  <si>
    <t>ABM Producto</t>
  </si>
  <si>
    <t>Estamos al inicio de la semana 5</t>
  </si>
  <si>
    <t>Estamos al inicio del período 5</t>
  </si>
  <si>
    <t>Actividad 51</t>
  </si>
  <si>
    <t>Actividad 52</t>
  </si>
  <si>
    <t>Actividad 53</t>
  </si>
  <si>
    <t>Actividad 54</t>
  </si>
  <si>
    <t>Actividad 55</t>
  </si>
  <si>
    <t>Actividad 56</t>
  </si>
  <si>
    <t>-</t>
  </si>
  <si>
    <t>Actividad 57</t>
  </si>
  <si>
    <t>Actividad 58</t>
  </si>
  <si>
    <t>Actividad 59</t>
  </si>
  <si>
    <t>Actividad 60</t>
  </si>
  <si>
    <t>Estamos al inicio de la semana 6</t>
  </si>
  <si>
    <t>Estamos al inicio del período 6</t>
  </si>
  <si>
    <t>Actividad 61</t>
  </si>
  <si>
    <t>Actividad 62</t>
  </si>
  <si>
    <t>Estamos al inicio de la semana 7</t>
  </si>
  <si>
    <t>Estamos al inicio del período 7</t>
  </si>
  <si>
    <t>Actividad 63</t>
  </si>
  <si>
    <t>Actividad 64</t>
  </si>
  <si>
    <t>Actividad 65</t>
  </si>
  <si>
    <t>Actividad 66</t>
  </si>
  <si>
    <t>Actividad 67</t>
  </si>
  <si>
    <t>Actividad 68</t>
  </si>
  <si>
    <t>Actividad 69</t>
  </si>
  <si>
    <t>Actividad 70</t>
  </si>
  <si>
    <t>Actividad 71</t>
  </si>
  <si>
    <t>Estamos al inicio de la semana 8</t>
  </si>
  <si>
    <t>Estamos al inicio del período 8</t>
  </si>
  <si>
    <t>Actividad 72</t>
  </si>
  <si>
    <t>Actividad 73</t>
  </si>
  <si>
    <t>Estamos al inicio de la semana 9</t>
  </si>
  <si>
    <t>Estamos al inicio del período 9</t>
  </si>
  <si>
    <t>Actividad 74</t>
  </si>
  <si>
    <t>Actividad 75</t>
  </si>
  <si>
    <t>Actividad 76</t>
  </si>
  <si>
    <t>Actividad 77</t>
  </si>
  <si>
    <t>Informe de Avance - Semana 2</t>
  </si>
  <si>
    <t>Proyecto</t>
  </si>
  <si>
    <t>E-commerce Sports</t>
  </si>
  <si>
    <t>Fecha</t>
  </si>
  <si>
    <t>20/9/2020</t>
  </si>
  <si>
    <t>PM</t>
  </si>
  <si>
    <t>Aguirre Franco, Ávalos Sergio, Borsani Franco, Hernández Walter, Rivera Tomás</t>
  </si>
  <si>
    <r>
      <t>Análisis:</t>
    </r>
    <r>
      <rPr>
        <b/>
        <u/>
        <sz val="10"/>
        <color rgb="FF000000"/>
        <rFont val="Arial"/>
      </rPr>
      <t xml:space="preserve"> Finalizamos la segunda semana, si bien no pudimos completar todas las actividades de los componentes de la semana 1 ( 1.2.3 ; 1.3.3.2 ; 1.3.3.4)  , las mismas fueron finalizadas en la semana 2 satisfactoriamente. En cuanto a las actividades de la segunda semana todas fueron completadas.</t>
    </r>
  </si>
  <si>
    <t>Indicadores</t>
  </si>
  <si>
    <t>Fórmulas</t>
  </si>
  <si>
    <t>Análisis/Dcripción</t>
  </si>
  <si>
    <t>Luego del trabajo realizado esta semana el costo actual refleja que se estimo más tiempo de lo que en realidad llevaron esas actividades, concretamente 1:45 hs de más.</t>
  </si>
  <si>
    <t>El EV no quedo alineado con el PV. Esto quiere decir que se trabajó 8,5 horas de 11,5 horas planificadas</t>
  </si>
  <si>
    <t>Esto quiere decir que no todas las actividades planificadas se cumplieron</t>
  </si>
  <si>
    <t>Como es mayor a 0, significa que estimamos mal. Mas especificamente, estimamos 1:45 horas de más.</t>
  </si>
  <si>
    <t>Cada hora de trabajo rindió aproximadamente 45 minutos.</t>
  </si>
  <si>
    <t>Cada recurso invertido en el proyecto rinde 1,26. Si bien lo más optimo seria 1, la diferencia no es tan grande, por lo que nos esta indicando que podemos mejorar.</t>
  </si>
  <si>
    <t>Lo que faltaba para terminar el proyecto son 79,5 hs.</t>
  </si>
  <si>
    <t>El rendimiento fue bueno, solo que algunas actividades no se realizaron</t>
  </si>
  <si>
    <t xml:space="preserve">Análisis: A pesar de haber estimado tiempo de más, consideramos que por el momento no estamos tan atrasados en cuanto a lo planificado </t>
  </si>
  <si>
    <t>Firma</t>
  </si>
  <si>
    <t>Informe de Avance - Semana 3</t>
  </si>
  <si>
    <t>27/9/2020</t>
  </si>
  <si>
    <t>Análisis: Al comienzo de la semana 3, todas las actividades de la semana 2 fueron finalizadas en tiempo y forma. Sin embargo, en la semana 3 muchas actividades de los distintos componentes no fueron completadas (diferencia PV - EV). Algo bueno es que la estimación fue casi exacta (AC respecto a PV)</t>
  </si>
  <si>
    <t>Luego del análisis de la semana 2, la estimación fue casi al 100% precisa respecto al trabajo que llevó.</t>
  </si>
  <si>
    <t>El EV esta alineado con el PV. Esto quiere decir que alcanzamos a completar todas las actividades hasta el momento.</t>
  </si>
  <si>
    <t>El SV es igual a 0, lo que significa que no estamos atrasados o adelantados frente al calendario.</t>
  </si>
  <si>
    <t>Como es mayor a 0, significa que estimamos mal. Mas especificamente, estimamos 30 min de más.</t>
  </si>
  <si>
    <t xml:space="preserve">Cada hora de trabajo rinde 1 hora. </t>
  </si>
  <si>
    <t xml:space="preserve">Cada recurso invertido en el proyecto rinde 1.02, el valor esta muy proximo a 1, lo que nos estaria indicando que es casi optimo, consiguiendo una pequeña mejora en comparación con la semana anterior. </t>
  </si>
  <si>
    <t>Lo que falta para terminar el proyecto son 64 horas</t>
  </si>
  <si>
    <t>El rendimiento aumentó en la semana 2, en comparación con la 1</t>
  </si>
  <si>
    <r>
      <t>Análisis:</t>
    </r>
    <r>
      <rPr>
        <b/>
        <sz val="13"/>
        <color rgb="FF000000"/>
        <rFont val="Calibri"/>
      </rPr>
      <t xml:space="preserve"> La semana 2 se llevó a cabo correctamente, pero las estimaciones de la semana 3 delatan inconvenientes que se ven reflejados internamente por 2 motivos: se subestimó la complejidad de algunas actividades y se presentó un problema personal con un integrante del grupo</t>
    </r>
  </si>
  <si>
    <t>Informe de Avance - Semana 4</t>
  </si>
  <si>
    <r>
      <t>Análisis:</t>
    </r>
    <r>
      <rPr>
        <b/>
        <sz val="13"/>
        <color rgb="FF000000"/>
        <rFont val="Calibri"/>
      </rPr>
      <t xml:space="preserve"> Al comienzo de la semana 4, en el gráfico se puede observar que no todas las actividades de la semana 3 se realizaron, pero algo bueno es que de lo que hicimos (EV), se estimaron bien los recursos que se requirieron (AC).</t>
    </r>
  </si>
  <si>
    <t>Refleja, en relación al EV, que no todas las actividades fueron realizadas</t>
  </si>
  <si>
    <t>Luego del análisis de la semana 3, la estimación fue casi al 100% precisa respecto al trabajo que llevó.</t>
  </si>
  <si>
    <t>El EV no esta alineado con el PV. Esto quiere decir que faltan actividades</t>
  </si>
  <si>
    <t>Significa que estamos atrasados con ciertas actividades del proyecto, específicamente 8,5 horas</t>
  </si>
  <si>
    <t>Como es poco mayor a 0, significa que estimamos bastante bien los tiempos, específicamente media hora de más</t>
  </si>
  <si>
    <t>Significa que avanzamos menos de lo que realmente deberíamos haber hecho</t>
  </si>
  <si>
    <t>Ganamos casi lo mismo frente a los recursos que gastamos</t>
  </si>
  <si>
    <t>Lo que falta para terminar el proyecto son 56 horas</t>
  </si>
  <si>
    <t>El rendimiento disminuyó en la semana 3, en comparación con la 2</t>
  </si>
  <si>
    <r>
      <t>Análisis:</t>
    </r>
    <r>
      <rPr>
        <b/>
        <sz val="13"/>
        <color rgb="FF000000"/>
        <rFont val="Calibri"/>
      </rPr>
      <t xml:space="preserve"> La resultados de la semana 3 muestran que disminuyó el rendimiento del proyecto, pero las estimaciones de los recursos fueron correctas.</t>
    </r>
  </si>
  <si>
    <t>Informe de Avance - Semana 5</t>
  </si>
  <si>
    <r>
      <t>Análisis:</t>
    </r>
    <r>
      <rPr>
        <b/>
        <sz val="13"/>
        <color rgb="FF000000"/>
        <rFont val="Calibri"/>
      </rPr>
      <t xml:space="preserve"> Al comienzo de la semana 5, en el gráfico se puede observar que estamos menos atrasados con el cumplimiento de las actividades respecto a lo que estábamos en la semana 4, aunque de igual manera no todas las actividades están al día. Algo bueno es que seguimos estimando bien la duración de las actividades (PV respecto a AC).</t>
    </r>
  </si>
  <si>
    <t>Luego del análisis de la semana 4, la estimación fue casi al 100% precisa respecto al trabajo llevado.</t>
  </si>
  <si>
    <t>El resultado denota que nos faltan actividades estimadas</t>
  </si>
  <si>
    <t>Significa que estamos atrasados con ciertas actividades del proyecto, específicamente 5,5 horas</t>
  </si>
  <si>
    <t>Las actividades llevaron más tiempo del estimado</t>
  </si>
  <si>
    <t>Ganamos menos frente a los recursos que gastamos</t>
  </si>
  <si>
    <t>Lo que falta para terminar el proyecto son 43 horas</t>
  </si>
  <si>
    <t>El rendimiento aumentó en la semana 4, en comparación con la 3</t>
  </si>
  <si>
    <r>
      <t>Análisis:</t>
    </r>
    <r>
      <rPr>
        <b/>
        <sz val="13"/>
        <color rgb="FF000000"/>
        <rFont val="Calibri"/>
      </rPr>
      <t xml:space="preserve"> Los resultados de la semana 4 muestran que aumentó el rendimiento en el proyecto, algunas actividades siguen incompletas y la mayoría de la semana requirieron más tiempo del estimado.</t>
    </r>
  </si>
  <si>
    <t>Informe de Avance - Semana 6</t>
  </si>
  <si>
    <t>Análisis: Al comienzo de la semana 6, en el gráfico se puede observar que el EV se acercó más al PV durante la semana 5, y que se tardó más tiempo (AC) en comparación con lo estimado. Respecto a la semana 6, algunas actividades no se llevaron a cabo, lo que denota el salto diferencial del PV respecto al EV.</t>
  </si>
  <si>
    <t>Luego del análisis de la semana 5, la estimación no fue del todo correcta y se gastaron más recursos de lo estimado.</t>
  </si>
  <si>
    <t>Significa que estamos atrasados con ciertas actividades del proyecto, específicamente 3 horas</t>
  </si>
  <si>
    <t>Lo que falta para terminar el proyecto son 37,5 horas</t>
  </si>
  <si>
    <t>El rendimiento disminuyó demasiado en la semana 5, en comparación con la 4</t>
  </si>
  <si>
    <t>Análisis: Los resultados de la semana 5 muestran llevamos gastando más recursos de lo estimado y que se trabajó muy poco en la semana respecto de la anterior</t>
  </si>
  <si>
    <t>Informe de Avance - Semana 7</t>
  </si>
  <si>
    <t>Análisis: Al comienzo de la semana 7, en el gráfico se puede observar que el EV se acercó más al PV durante la semana 5, y que se tardó más tiempo (AC) en comparación con lo estimado. Respecto a la semana 6, algunas actividades no se llevaron a cabo, lo que denota el salto diferencial del PV respecto al EV.</t>
  </si>
  <si>
    <t>Luego del análisis de la semana 6, la estimación no fue del todo correcta y se gastaron más recursos de lo estimado.</t>
  </si>
  <si>
    <t>Significa que estamos atrasados con ciertas actividades del proyecto, específicamente 16,5 horas estimadas</t>
  </si>
  <si>
    <t>Lo que falta para terminar el proyecto son 32,5 horas</t>
  </si>
  <si>
    <t>El rendimiento fue muy similar al de la semana anterior</t>
  </si>
  <si>
    <t>Análisis: Los resultados de la semana 6 muestran que se gastaron más recursos de lo estimado, siguen habiendo actividades que no están al día (denotando un atraso en la estimación de recursos respecto a lo realizado hasta el momento) y el rendimiento se mantuvo similar al de la semana anterior.</t>
  </si>
  <si>
    <t>Informe de Avance - Semana 8</t>
  </si>
  <si>
    <t>Análisis: Al comienzo de la semana 8, en el gráfico se puede observar que se avanzó mucho (EV) respecto a la estimación (PV), y el AC refleja que se sobrepasó la estimación de momento en esa semana.</t>
  </si>
  <si>
    <t>Refleja, en relación al EV, que no todas las actividades están terminadas</t>
  </si>
  <si>
    <t>Luego del análisis de la semana 7, la estimación no fue del todo correcta y se gastaron más recursos de lo estimado.</t>
  </si>
  <si>
    <t>Significa que estamos atrasados con ciertas actividades del proyecto, específicamente 4 horas estimadas</t>
  </si>
  <si>
    <t>Las actividades llevaron más tiempo del estimado, específicamente 6,5 horas en total</t>
  </si>
  <si>
    <t>Lo que falta para terminar el proyecto son 18 horas</t>
  </si>
  <si>
    <t>El rendimiento aumentó en comparación con la semana anterior</t>
  </si>
  <si>
    <t>Análisis: Los resultados de la semana 7 muestran que faltan actividades por terminar, se gastaron más recursos de lo estimado y estamos atrasados 4 horas en el proyecto, pero a pesar de esto el incremento en el rendimiento fue casi el triple</t>
  </si>
  <si>
    <t>Informe de Avance - Semana 9</t>
  </si>
  <si>
    <t>Análisis: Tras finalizar el proyecto, se puede observar que la semana 8 es igual a la 9, debido a que terminó el plazo para la realización del proyecto. El AC fue inferior a lo estimado y todas las actividades del proyecto fueron realizadas (PV = EV).</t>
  </si>
  <si>
    <t>Refleja, en relación al EV, que todas las actividades están terminadas</t>
  </si>
  <si>
    <t>Luego del análisis, se gastaron menos recursos de lo estimado</t>
  </si>
  <si>
    <t>El resultado denota que terminados haciendo todo lo planificado</t>
  </si>
  <si>
    <t>Significa que no nos faltaron horas de desarrollo y todo fue completado</t>
  </si>
  <si>
    <t>Las actividades llevaron menos tiempo del estimado, específicamente 2,5 horas en total</t>
  </si>
  <si>
    <t>Significa que hicimos lo que deberíamos haber hecho, según lo planificado</t>
  </si>
  <si>
    <t>Ganamos más frente a los recursos que gastamos</t>
  </si>
  <si>
    <t>Lo que faltó para terminar todas las actividades fueron 0 horas</t>
  </si>
  <si>
    <t>Análisis: Los resultados de la última semana denotan que la diferencia de lo estimado con lo que realmente tomó el desarrollo fue de 2,5 horas, una excelente estimación gracias a la técnica que utilizamos, la cual consistió, en vez de establecer un BAC promediando la cantidad de horas por cada integrante y la cantidad de semanas, al comienzo del proyecto dedicamos tiempo a estimar las actividades que tendría cada entregable con el fin de ser más exactos y dió resultado.</t>
  </si>
  <si>
    <t>Nro Hito</t>
  </si>
  <si>
    <t>Componente de la WBS</t>
  </si>
  <si>
    <t>Descripción hito</t>
  </si>
  <si>
    <t>Responsable</t>
  </si>
  <si>
    <t>Preliminar</t>
  </si>
  <si>
    <t>Semana 1</t>
  </si>
  <si>
    <t>Semana 2</t>
  </si>
  <si>
    <t>Proyecto iniciado</t>
  </si>
  <si>
    <t>Cliente</t>
  </si>
  <si>
    <t>x</t>
  </si>
  <si>
    <t>Alcalce liberado</t>
  </si>
  <si>
    <t>Alcance aprobado</t>
  </si>
  <si>
    <t>X</t>
  </si>
  <si>
    <t>Cronograma liberado</t>
  </si>
  <si>
    <t>Cronograma aprobado</t>
  </si>
  <si>
    <t>Interfaz de usuario</t>
  </si>
  <si>
    <t>Interfaz de usuario liberado</t>
  </si>
  <si>
    <t>Vistas para el checkout liberado</t>
  </si>
  <si>
    <t>Vistas para el checkout aprobado</t>
  </si>
  <si>
    <t>1.1.2</t>
  </si>
  <si>
    <t>Informacion institucional liberado</t>
  </si>
  <si>
    <t>Informacion institucional aprobado</t>
  </si>
  <si>
    <t>Vista de formulario de contacto liberado</t>
  </si>
  <si>
    <t>Vista de formulario de contacto aprobado</t>
  </si>
  <si>
    <t>Vistas de acceso y registro liberado</t>
  </si>
  <si>
    <t>Vistas de acceso y registro aprobado</t>
  </si>
  <si>
    <t>Vistas para los ABMs liberado</t>
  </si>
  <si>
    <t>Vistas para los ABMs aprobado</t>
  </si>
  <si>
    <t>Home liberado</t>
  </si>
  <si>
    <t>Slider liberado</t>
  </si>
  <si>
    <t>Slider aprobado</t>
  </si>
  <si>
    <t>Productos destacados liberado</t>
  </si>
  <si>
    <t>Productos destacados aprobado</t>
  </si>
  <si>
    <t>Home aprobado</t>
  </si>
  <si>
    <t>Interfaz de usuario aprobado</t>
  </si>
  <si>
    <t>1.2</t>
  </si>
  <si>
    <t>Servicios al usuario</t>
  </si>
  <si>
    <t>Servicios al usuario liberado</t>
  </si>
  <si>
    <t>1.2.1</t>
  </si>
  <si>
    <t>Administracion de acceso</t>
  </si>
  <si>
    <t>Administracion de acceso liberado</t>
  </si>
  <si>
    <t>Perfil liberado</t>
  </si>
  <si>
    <t>Perfil aprobado</t>
  </si>
  <si>
    <t>Cambio de clave liberado</t>
  </si>
  <si>
    <t>Cambio de clave aprobado</t>
  </si>
  <si>
    <t>Recuperacion de clave liberado</t>
  </si>
  <si>
    <t>Recuperacion de clave aprobado</t>
  </si>
  <si>
    <t>Login liberado</t>
  </si>
  <si>
    <t>Login aprobado</t>
  </si>
  <si>
    <t>Registro liberado</t>
  </si>
  <si>
    <t>Registro aprobado</t>
  </si>
  <si>
    <t>Administración de acceso</t>
  </si>
  <si>
    <t>Administración de acceso aprobado</t>
  </si>
  <si>
    <t>Carrito liberado</t>
  </si>
  <si>
    <t>Carrito aprobado</t>
  </si>
  <si>
    <t xml:space="preserve">Catalogo </t>
  </si>
  <si>
    <t>Catalogo  liberado</t>
  </si>
  <si>
    <t>1.2.3.1</t>
  </si>
  <si>
    <t>Organización del catalogo</t>
  </si>
  <si>
    <t>Organización del catalogo liberado</t>
  </si>
  <si>
    <t>Organización del catalogo aprobado</t>
  </si>
  <si>
    <t>1.2.3.2</t>
  </si>
  <si>
    <t>Taxonomia de google</t>
  </si>
  <si>
    <t>Taxonomia de google liberado</t>
  </si>
  <si>
    <t>Taxonomia de google aprobado</t>
  </si>
  <si>
    <t>Catálogo aprobado</t>
  </si>
  <si>
    <t>Formulario de contacto liberado</t>
  </si>
  <si>
    <t>Formulario de contacto aprobado</t>
  </si>
  <si>
    <t>Descuentos personalizados liberado</t>
  </si>
  <si>
    <t>Descuentos personalizados aprobado</t>
  </si>
  <si>
    <t>Valoración liberado</t>
  </si>
  <si>
    <t>Valoración aprobado</t>
  </si>
  <si>
    <t>1.2.7</t>
  </si>
  <si>
    <t>Checkout</t>
  </si>
  <si>
    <t>Checkout liberado</t>
  </si>
  <si>
    <t>Pagos liberado</t>
  </si>
  <si>
    <t>Pagos aprobado</t>
  </si>
  <si>
    <t>Envio</t>
  </si>
  <si>
    <t>Envio liberado</t>
  </si>
  <si>
    <t>Envio aprobado</t>
  </si>
  <si>
    <t>Mail de confirmacion de pedido</t>
  </si>
  <si>
    <t>Mail de confirmacion de pedido liberado</t>
  </si>
  <si>
    <t>Mail de confirmacion de pedido aprobado</t>
  </si>
  <si>
    <t>Checkout aprobado</t>
  </si>
  <si>
    <t>Servicios al usuario aprobado</t>
  </si>
  <si>
    <t>Back Office</t>
  </si>
  <si>
    <t>Back Office liberado</t>
  </si>
  <si>
    <t>Importador de productos desde formato Excel liberado</t>
  </si>
  <si>
    <t>Importador de productos desde formato Excel aprobado</t>
  </si>
  <si>
    <t>Exportador de productos a formato facebook</t>
  </si>
  <si>
    <t>Exportador de productos a formato facebook liberado</t>
  </si>
  <si>
    <t>Exportador de productos a formato facebook aprobado</t>
  </si>
  <si>
    <t>1.3.3</t>
  </si>
  <si>
    <t>ABMs</t>
  </si>
  <si>
    <t>ABMs liberado</t>
  </si>
  <si>
    <t>ABMs aprobados</t>
  </si>
  <si>
    <t>Gestion del home</t>
  </si>
  <si>
    <t>Gestión del home liberado</t>
  </si>
  <si>
    <t>OM</t>
  </si>
  <si>
    <t>Gestion del home aprobado</t>
  </si>
  <si>
    <t>Back Office aprobado</t>
  </si>
  <si>
    <t>Administración del proyecto</t>
  </si>
  <si>
    <t>1.4.1</t>
  </si>
  <si>
    <t>Inicio</t>
  </si>
  <si>
    <t>1.4.2</t>
  </si>
  <si>
    <t>Planificacion</t>
  </si>
  <si>
    <t>1.4.3</t>
  </si>
  <si>
    <t>Ejecucion</t>
  </si>
  <si>
    <t>1.4.4</t>
  </si>
  <si>
    <t>Monitoreo y Control</t>
  </si>
  <si>
    <t>1.4.5</t>
  </si>
  <si>
    <t>Cierre</t>
  </si>
  <si>
    <t>Proyecto v1.0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</si>
</sst>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yyyy"/>
    <numFmt numFmtId="165" formatCode="d\.m"/>
  </numFmts>
  <fonts count="18" x14ac:knownFonts="1">
    <font>
      <sz val="10"/>
      <color rgb="FF000000"/>
      <name val="Arial"/>
    </font>
    <font>
      <b/>
      <sz val="10"/>
      <color theme="1"/>
      <name val="Arial"/>
    </font>
    <font>
      <sz val="10"/>
      <name val="Arial"/>
    </font>
    <font>
      <b/>
      <sz val="10"/>
      <color rgb="FF000000"/>
      <name val="Arial"/>
    </font>
    <font>
      <sz val="10"/>
      <color theme="1"/>
      <name val="Arial"/>
    </font>
    <font>
      <sz val="11"/>
      <color theme="1"/>
      <name val="Calibri"/>
    </font>
    <font>
      <b/>
      <sz val="10"/>
      <color rgb="FF000000"/>
      <name val="Arial"/>
    </font>
    <font>
      <sz val="10"/>
      <color theme="1"/>
      <name val="Arial"/>
    </font>
    <font>
      <b/>
      <sz val="14"/>
      <color rgb="FF000000"/>
      <name val="Arial"/>
    </font>
    <font>
      <b/>
      <u/>
      <sz val="13"/>
      <color rgb="FF000000"/>
      <name val="Calibri"/>
    </font>
    <font>
      <sz val="12"/>
      <color rgb="FF000000"/>
      <name val="Calibri"/>
    </font>
    <font>
      <b/>
      <u/>
      <sz val="13"/>
      <color rgb="FF000000"/>
      <name val="Calibri"/>
    </font>
    <font>
      <sz val="12"/>
      <color rgb="FF000000"/>
      <name val="Arial"/>
    </font>
    <font>
      <b/>
      <sz val="12"/>
      <color rgb="FF000000"/>
      <name val="Arial"/>
    </font>
    <font>
      <b/>
      <sz val="10"/>
      <color theme="1"/>
      <name val="Arial"/>
    </font>
    <font>
      <sz val="10"/>
      <color rgb="FF000000"/>
      <name val="Arial"/>
    </font>
    <font>
      <b/>
      <u/>
      <sz val="10"/>
      <color rgb="FF000000"/>
      <name val="Arial"/>
    </font>
    <font>
      <b/>
      <sz val="13"/>
      <color rgb="FF000000"/>
      <name val="Calibri"/>
    </font>
  </fonts>
  <fills count="11">
    <fill>
      <patternFill patternType="none"/>
    </fill>
    <fill>
      <patternFill patternType="gray125"/>
    </fill>
    <fill>
      <patternFill patternType="solid">
        <fgColor rgb="FFD8D8D8"/>
        <bgColor rgb="FFD8D8D8"/>
      </patternFill>
    </fill>
    <fill>
      <patternFill patternType="solid">
        <fgColor theme="0"/>
        <bgColor theme="0"/>
      </patternFill>
    </fill>
    <fill>
      <patternFill patternType="solid">
        <fgColor rgb="FFA5A5A5"/>
        <bgColor rgb="FFA5A5A5"/>
      </patternFill>
    </fill>
    <fill>
      <patternFill patternType="solid">
        <fgColor rgb="FFD9D9D9"/>
        <bgColor rgb="FFD9D9D9"/>
      </patternFill>
    </fill>
    <fill>
      <patternFill patternType="solid">
        <fgColor rgb="FF8DB5F8"/>
        <bgColor rgb="FF8DB5F8"/>
      </patternFill>
    </fill>
    <fill>
      <patternFill patternType="solid">
        <fgColor rgb="FFFFE599"/>
        <bgColor rgb="FFFFE599"/>
      </patternFill>
    </fill>
    <fill>
      <patternFill patternType="solid">
        <fgColor rgb="FFD9E6FC"/>
        <bgColor rgb="FFD9E6FC"/>
      </patternFill>
    </fill>
    <fill>
      <patternFill patternType="solid">
        <fgColor rgb="FFBFBFBF"/>
        <bgColor rgb="FFBFBFBF"/>
      </patternFill>
    </fill>
    <fill>
      <patternFill patternType="solid">
        <fgColor rgb="FFFFFFFF"/>
        <bgColor rgb="FFFFFFFF"/>
      </patternFill>
    </fill>
  </fills>
  <borders count="48">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right/>
      <top/>
      <bottom style="thin">
        <color rgb="FF000000"/>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000000"/>
      </left>
      <right style="thin">
        <color rgb="FF000000"/>
      </right>
      <top style="medium">
        <color rgb="FF000000"/>
      </top>
      <bottom style="medium">
        <color rgb="FF000000"/>
      </bottom>
      <diagonal/>
    </border>
    <border>
      <left style="medium">
        <color rgb="FFCCCCCC"/>
      </left>
      <right style="medium">
        <color rgb="FF000000"/>
      </right>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style="medium">
        <color rgb="FFCCCCCC"/>
      </top>
      <bottom style="medium">
        <color rgb="FFCCCCCC"/>
      </bottom>
      <diagonal/>
    </border>
    <border>
      <left/>
      <right style="medium">
        <color rgb="FFCCCCCC"/>
      </right>
      <top style="medium">
        <color rgb="FFCCCCCC"/>
      </top>
      <bottom style="medium">
        <color rgb="FF000000"/>
      </bottom>
      <diagonal/>
    </border>
    <border>
      <left/>
      <right style="medium">
        <color rgb="FFCCCCCC"/>
      </right>
      <top style="medium">
        <color rgb="FF000000"/>
      </top>
      <bottom style="medium">
        <color rgb="FFCCCCCC"/>
      </bottom>
      <diagonal/>
    </border>
    <border>
      <left style="medium">
        <color rgb="FF000000"/>
      </left>
      <right/>
      <top style="medium">
        <color rgb="FF000000"/>
      </top>
      <bottom style="medium">
        <color rgb="FF000000"/>
      </bottom>
      <diagonal/>
    </border>
    <border>
      <left style="medium">
        <color rgb="FFCCCCCC"/>
      </left>
      <right style="medium">
        <color rgb="FFCCCCCC"/>
      </right>
      <top/>
      <bottom style="medium">
        <color rgb="FF000000"/>
      </bottom>
      <diagonal/>
    </border>
  </borders>
  <cellStyleXfs count="1">
    <xf numFmtId="0" fontId="0" fillId="0" borderId="0"/>
  </cellStyleXfs>
  <cellXfs count="179">
    <xf numFmtId="0" fontId="0" fillId="0" borderId="0" xfId="0" applyFont="1" applyAlignment="1"/>
    <xf numFmtId="0" fontId="1" fillId="0" borderId="1" xfId="0" applyFont="1" applyBorder="1" applyAlignment="1">
      <alignment horizontal="center"/>
    </xf>
    <xf numFmtId="164" fontId="1" fillId="3" borderId="10" xfId="0" applyNumberFormat="1" applyFont="1" applyFill="1" applyBorder="1" applyAlignment="1">
      <alignment horizontal="center"/>
    </xf>
    <xf numFmtId="0" fontId="1" fillId="3" borderId="10" xfId="0" applyFont="1" applyFill="1" applyBorder="1"/>
    <xf numFmtId="164" fontId="1" fillId="3" borderId="10" xfId="0" applyNumberFormat="1" applyFont="1" applyFill="1" applyBorder="1"/>
    <xf numFmtId="0" fontId="1" fillId="4" borderId="11" xfId="0" applyFont="1" applyFill="1" applyBorder="1" applyAlignment="1">
      <alignment horizontal="center"/>
    </xf>
    <xf numFmtId="0" fontId="0" fillId="0" borderId="10" xfId="0" applyFont="1" applyBorder="1"/>
    <xf numFmtId="0" fontId="0" fillId="0" borderId="10" xfId="0" applyFont="1" applyBorder="1" applyAlignment="1">
      <alignment horizontal="center"/>
    </xf>
    <xf numFmtId="0" fontId="1" fillId="6" borderId="10" xfId="0" applyFont="1" applyFill="1" applyBorder="1" applyAlignment="1">
      <alignment horizontal="center"/>
    </xf>
    <xf numFmtId="0" fontId="0" fillId="0" borderId="10" xfId="0" applyFont="1" applyBorder="1" applyAlignment="1">
      <alignment horizontal="center" vertical="center"/>
    </xf>
    <xf numFmtId="0" fontId="1" fillId="6" borderId="10" xfId="0" applyFont="1" applyFill="1" applyBorder="1" applyAlignment="1">
      <alignment horizontal="center" vertical="center"/>
    </xf>
    <xf numFmtId="0" fontId="1" fillId="3" borderId="10" xfId="0" applyFont="1" applyFill="1" applyBorder="1" applyAlignment="1">
      <alignment horizontal="center" vertical="center"/>
    </xf>
    <xf numFmtId="0" fontId="1" fillId="0" borderId="10" xfId="0" applyFont="1" applyBorder="1" applyAlignment="1">
      <alignment horizontal="center" vertical="center"/>
    </xf>
    <xf numFmtId="0" fontId="0" fillId="0" borderId="10" xfId="0" applyFont="1" applyBorder="1" applyAlignment="1"/>
    <xf numFmtId="14" fontId="4" fillId="0" borderId="10" xfId="0" applyNumberFormat="1" applyFont="1" applyBorder="1" applyAlignment="1">
      <alignment horizontal="center" vertical="center"/>
    </xf>
    <xf numFmtId="0" fontId="0" fillId="0" borderId="10" xfId="0" applyFont="1" applyBorder="1" applyAlignment="1">
      <alignment horizontal="center" vertical="center"/>
    </xf>
    <xf numFmtId="0" fontId="3" fillId="0" borderId="10" xfId="0" applyFont="1" applyBorder="1" applyAlignment="1">
      <alignment horizontal="center" vertical="center"/>
    </xf>
    <xf numFmtId="0" fontId="4" fillId="0" borderId="10" xfId="0" applyFont="1" applyBorder="1" applyAlignment="1">
      <alignment horizontal="center"/>
    </xf>
    <xf numFmtId="0" fontId="4" fillId="0" borderId="10" xfId="0" applyFont="1" applyBorder="1"/>
    <xf numFmtId="0" fontId="0" fillId="0" borderId="10" xfId="0" applyFont="1" applyBorder="1" applyAlignment="1">
      <alignment horizontal="center"/>
    </xf>
    <xf numFmtId="0" fontId="3" fillId="6" borderId="10" xfId="0" applyFont="1" applyFill="1" applyBorder="1" applyAlignment="1">
      <alignment horizontal="center"/>
    </xf>
    <xf numFmtId="0" fontId="0" fillId="6" borderId="10" xfId="0" applyFont="1" applyFill="1" applyBorder="1"/>
    <xf numFmtId="0" fontId="4" fillId="0" borderId="10" xfId="0" quotePrefix="1" applyFont="1" applyBorder="1" applyAlignment="1">
      <alignment horizontal="center"/>
    </xf>
    <xf numFmtId="0" fontId="4" fillId="0" borderId="10" xfId="0" applyFont="1" applyBorder="1" applyAlignment="1">
      <alignment horizontal="center" vertical="center"/>
    </xf>
    <xf numFmtId="0" fontId="3" fillId="0" borderId="10" xfId="0" applyFont="1" applyBorder="1" applyAlignment="1">
      <alignment horizontal="center"/>
    </xf>
    <xf numFmtId="0" fontId="4" fillId="0" borderId="10" xfId="0" applyFont="1" applyBorder="1" applyAlignment="1">
      <alignment horizontal="center"/>
    </xf>
    <xf numFmtId="49" fontId="4" fillId="0" borderId="10" xfId="0" applyNumberFormat="1" applyFont="1" applyBorder="1" applyAlignment="1">
      <alignment horizontal="center"/>
    </xf>
    <xf numFmtId="0" fontId="3" fillId="6" borderId="10" xfId="0" applyFont="1" applyFill="1" applyBorder="1" applyAlignment="1">
      <alignment horizontal="center" vertical="center"/>
    </xf>
    <xf numFmtId="0" fontId="0" fillId="0" borderId="0" xfId="0" applyFont="1"/>
    <xf numFmtId="0" fontId="0" fillId="0" borderId="12" xfId="0" applyFont="1" applyBorder="1"/>
    <xf numFmtId="0" fontId="3" fillId="0" borderId="12" xfId="0" applyFont="1" applyBorder="1" applyAlignment="1">
      <alignment horizontal="center"/>
    </xf>
    <xf numFmtId="0" fontId="3" fillId="3" borderId="13" xfId="0" applyFont="1" applyFill="1" applyBorder="1" applyAlignment="1">
      <alignment horizontal="center"/>
    </xf>
    <xf numFmtId="0" fontId="0" fillId="3" borderId="13" xfId="0" applyFont="1" applyFill="1" applyBorder="1"/>
    <xf numFmtId="0" fontId="0" fillId="3" borderId="10" xfId="0" applyFont="1" applyFill="1" applyBorder="1"/>
    <xf numFmtId="0" fontId="3" fillId="3" borderId="13" xfId="0" applyFont="1" applyFill="1" applyBorder="1" applyAlignment="1">
      <alignment horizontal="center"/>
    </xf>
    <xf numFmtId="0" fontId="1" fillId="6" borderId="10" xfId="0" applyFont="1" applyFill="1" applyBorder="1" applyAlignment="1">
      <alignment horizontal="center" vertical="center"/>
    </xf>
    <xf numFmtId="0" fontId="4" fillId="0" borderId="0" xfId="0" applyFont="1" applyAlignment="1">
      <alignment horizontal="center"/>
    </xf>
    <xf numFmtId="0" fontId="4" fillId="0" borderId="0" xfId="0" applyFont="1"/>
    <xf numFmtId="0" fontId="3" fillId="3" borderId="10" xfId="0" applyFont="1" applyFill="1" applyBorder="1" applyAlignment="1">
      <alignment horizontal="center"/>
    </xf>
    <xf numFmtId="0" fontId="1" fillId="3" borderId="10" xfId="0" applyFont="1" applyFill="1" applyBorder="1" applyAlignment="1">
      <alignment horizontal="center"/>
    </xf>
    <xf numFmtId="0" fontId="0" fillId="0" borderId="0" xfId="0" applyFont="1" applyAlignment="1">
      <alignment horizontal="left"/>
    </xf>
    <xf numFmtId="2" fontId="0" fillId="0" borderId="10" xfId="0" applyNumberFormat="1" applyFont="1" applyBorder="1" applyAlignment="1">
      <alignment horizontal="center"/>
    </xf>
    <xf numFmtId="0" fontId="0" fillId="0" borderId="17" xfId="0" applyFont="1" applyBorder="1"/>
    <xf numFmtId="0" fontId="0" fillId="0" borderId="10" xfId="0" applyFont="1" applyBorder="1" applyAlignment="1">
      <alignment horizontal="left"/>
    </xf>
    <xf numFmtId="0" fontId="5" fillId="0" borderId="10" xfId="0" applyFont="1" applyBorder="1" applyAlignment="1"/>
    <xf numFmtId="0" fontId="5" fillId="0" borderId="10" xfId="0" applyFont="1" applyBorder="1"/>
    <xf numFmtId="0" fontId="5" fillId="0" borderId="0" xfId="0" applyFont="1"/>
    <xf numFmtId="0" fontId="5" fillId="7" borderId="18" xfId="0" applyFont="1" applyFill="1" applyBorder="1"/>
    <xf numFmtId="0" fontId="5" fillId="7" borderId="10" xfId="0" applyFont="1" applyFill="1" applyBorder="1"/>
    <xf numFmtId="0" fontId="5" fillId="0" borderId="10" xfId="0" applyFont="1" applyBorder="1" applyAlignment="1">
      <alignment horizontal="center"/>
    </xf>
    <xf numFmtId="0" fontId="5" fillId="0" borderId="0" xfId="0" applyFont="1" applyAlignment="1"/>
    <xf numFmtId="0" fontId="0" fillId="0" borderId="0" xfId="0" applyFont="1" applyAlignment="1"/>
    <xf numFmtId="0" fontId="1" fillId="3" borderId="10" xfId="0" applyFont="1" applyFill="1" applyBorder="1" applyAlignment="1">
      <alignment horizontal="center" vertical="center"/>
    </xf>
    <xf numFmtId="0" fontId="3" fillId="0" borderId="10" xfId="0" applyFont="1" applyBorder="1" applyAlignment="1">
      <alignment horizontal="center" vertical="center"/>
    </xf>
    <xf numFmtId="0" fontId="6" fillId="0" borderId="10" xfId="0" applyFont="1" applyBorder="1" applyAlignment="1">
      <alignment horizontal="center"/>
    </xf>
    <xf numFmtId="0" fontId="6" fillId="0" borderId="6" xfId="0" applyFont="1" applyBorder="1" applyAlignment="1">
      <alignment horizontal="center"/>
    </xf>
    <xf numFmtId="0" fontId="6" fillId="0" borderId="12" xfId="0" applyFont="1" applyBorder="1" applyAlignment="1">
      <alignment horizontal="center"/>
    </xf>
    <xf numFmtId="0" fontId="6" fillId="0" borderId="9" xfId="0" applyFont="1" applyBorder="1" applyAlignment="1">
      <alignment horizontal="center"/>
    </xf>
    <xf numFmtId="0" fontId="6" fillId="0" borderId="12" xfId="0" applyFont="1" applyBorder="1" applyAlignment="1">
      <alignment horizontal="center"/>
    </xf>
    <xf numFmtId="0" fontId="6" fillId="0" borderId="9" xfId="0" applyFont="1" applyBorder="1" applyAlignment="1">
      <alignment horizontal="center"/>
    </xf>
    <xf numFmtId="0" fontId="6" fillId="0" borderId="12" xfId="0" applyFont="1" applyBorder="1" applyAlignment="1">
      <alignment horizontal="center"/>
    </xf>
    <xf numFmtId="0" fontId="6" fillId="0" borderId="12" xfId="0" applyFont="1" applyBorder="1" applyAlignment="1">
      <alignment horizontal="center"/>
    </xf>
    <xf numFmtId="0" fontId="3" fillId="6" borderId="10" xfId="0" applyFont="1" applyFill="1" applyBorder="1" applyAlignment="1">
      <alignment horizontal="center"/>
    </xf>
    <xf numFmtId="0" fontId="3" fillId="3" borderId="13" xfId="0" applyFont="1" applyFill="1" applyBorder="1"/>
    <xf numFmtId="0" fontId="0" fillId="0" borderId="0" xfId="0" applyFont="1" applyAlignment="1">
      <alignment horizontal="center"/>
    </xf>
    <xf numFmtId="0" fontId="1" fillId="0" borderId="7" xfId="0" applyFont="1" applyBorder="1" applyAlignment="1">
      <alignment horizontal="center" vertical="center"/>
    </xf>
    <xf numFmtId="0" fontId="7" fillId="0" borderId="0" xfId="0" applyFont="1" applyAlignment="1"/>
    <xf numFmtId="0" fontId="0" fillId="0" borderId="1" xfId="0" applyFont="1" applyBorder="1" applyAlignment="1">
      <alignment horizontal="center"/>
    </xf>
    <xf numFmtId="0" fontId="1" fillId="6" borderId="1" xfId="0" applyFont="1" applyFill="1" applyBorder="1" applyAlignment="1">
      <alignment horizontal="center"/>
    </xf>
    <xf numFmtId="0" fontId="0" fillId="0" borderId="1" xfId="0" applyFont="1" applyBorder="1" applyAlignment="1">
      <alignment horizontal="center" vertical="center"/>
    </xf>
    <xf numFmtId="0" fontId="1" fillId="3"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0" borderId="1" xfId="0" applyFont="1" applyBorder="1" applyAlignment="1">
      <alignment horizontal="center" vertical="center"/>
    </xf>
    <xf numFmtId="14" fontId="0" fillId="0" borderId="10" xfId="0" applyNumberFormat="1" applyFont="1" applyBorder="1" applyAlignment="1">
      <alignment horizontal="center" vertical="center"/>
    </xf>
    <xf numFmtId="0" fontId="3" fillId="6" borderId="10" xfId="0" applyFont="1" applyFill="1" applyBorder="1" applyAlignment="1">
      <alignment horizontal="center" vertical="center"/>
    </xf>
    <xf numFmtId="0" fontId="3" fillId="0" borderId="10" xfId="0" applyFont="1" applyBorder="1" applyAlignment="1">
      <alignment horizontal="center"/>
    </xf>
    <xf numFmtId="0" fontId="3" fillId="3" borderId="12" xfId="0" applyFont="1" applyFill="1" applyBorder="1" applyAlignment="1">
      <alignment horizontal="center"/>
    </xf>
    <xf numFmtId="0" fontId="0" fillId="3" borderId="12" xfId="0" applyFont="1" applyFill="1" applyBorder="1"/>
    <xf numFmtId="0" fontId="3" fillId="3" borderId="10" xfId="0" applyFont="1" applyFill="1" applyBorder="1" applyAlignment="1">
      <alignment horizontal="center" vertical="center"/>
    </xf>
    <xf numFmtId="0" fontId="0" fillId="0" borderId="19" xfId="0" applyFont="1" applyBorder="1" applyAlignment="1">
      <alignment horizontal="center"/>
    </xf>
    <xf numFmtId="0" fontId="4" fillId="0" borderId="7" xfId="0" applyFont="1" applyBorder="1"/>
    <xf numFmtId="0" fontId="4" fillId="0" borderId="1" xfId="0" applyFont="1" applyBorder="1" applyAlignment="1">
      <alignment horizontal="center"/>
    </xf>
    <xf numFmtId="0" fontId="1" fillId="0" borderId="10" xfId="0" applyFont="1" applyBorder="1" applyAlignment="1">
      <alignment horizontal="center"/>
    </xf>
    <xf numFmtId="0" fontId="5" fillId="0" borderId="10" xfId="0" applyFont="1" applyBorder="1" applyAlignment="1">
      <alignment horizontal="center"/>
    </xf>
    <xf numFmtId="0" fontId="0" fillId="0" borderId="18" xfId="0" applyFont="1" applyBorder="1" applyAlignment="1">
      <alignment horizontal="center"/>
    </xf>
    <xf numFmtId="0" fontId="0" fillId="0" borderId="18" xfId="0" applyFont="1" applyBorder="1"/>
    <xf numFmtId="0" fontId="0" fillId="0" borderId="13" xfId="0" applyFont="1" applyBorder="1"/>
    <xf numFmtId="0" fontId="7" fillId="0" borderId="0" xfId="0" applyFont="1"/>
    <xf numFmtId="0" fontId="3" fillId="0" borderId="10" xfId="0" applyFont="1" applyBorder="1"/>
    <xf numFmtId="0" fontId="3" fillId="8" borderId="26" xfId="0" applyFont="1" applyFill="1" applyBorder="1" applyAlignment="1">
      <alignment horizontal="center" vertical="center" wrapText="1"/>
    </xf>
    <xf numFmtId="0" fontId="0" fillId="0" borderId="35" xfId="0" applyFont="1" applyBorder="1" applyAlignment="1">
      <alignment wrapText="1"/>
    </xf>
    <xf numFmtId="0" fontId="0" fillId="0" borderId="36" xfId="0" applyFont="1" applyBorder="1" applyAlignment="1">
      <alignment wrapText="1"/>
    </xf>
    <xf numFmtId="0" fontId="3" fillId="0" borderId="37" xfId="0" applyFont="1" applyBorder="1" applyAlignment="1">
      <alignment horizontal="center" wrapText="1"/>
    </xf>
    <xf numFmtId="0" fontId="3" fillId="0" borderId="38" xfId="0" applyFont="1" applyBorder="1" applyAlignment="1">
      <alignment horizontal="center" vertical="center"/>
    </xf>
    <xf numFmtId="0" fontId="3" fillId="0" borderId="39" xfId="0" applyFont="1" applyBorder="1" applyAlignment="1">
      <alignment horizontal="center" wrapText="1"/>
    </xf>
    <xf numFmtId="0" fontId="3" fillId="0" borderId="40" xfId="0" applyFont="1" applyBorder="1" applyAlignment="1">
      <alignment horizontal="center" wrapText="1"/>
    </xf>
    <xf numFmtId="0" fontId="0" fillId="0" borderId="41" xfId="0" applyFont="1" applyBorder="1" applyAlignment="1">
      <alignment horizontal="center" wrapText="1"/>
    </xf>
    <xf numFmtId="0" fontId="0" fillId="0" borderId="42" xfId="0" applyFont="1" applyBorder="1" applyAlignment="1">
      <alignment horizontal="center" wrapText="1"/>
    </xf>
    <xf numFmtId="0" fontId="0" fillId="0" borderId="43" xfId="0" applyFont="1" applyBorder="1" applyAlignment="1">
      <alignment wrapText="1"/>
    </xf>
    <xf numFmtId="0" fontId="0" fillId="0" borderId="44" xfId="0" applyFont="1" applyBorder="1" applyAlignment="1">
      <alignment wrapText="1"/>
    </xf>
    <xf numFmtId="0" fontId="0" fillId="0" borderId="45" xfId="0" applyFont="1" applyBorder="1" applyAlignment="1">
      <alignment horizontal="center" wrapText="1"/>
    </xf>
    <xf numFmtId="0" fontId="3" fillId="8" borderId="46" xfId="0" applyFont="1" applyFill="1" applyBorder="1" applyAlignment="1">
      <alignment horizontal="center" wrapText="1"/>
    </xf>
    <xf numFmtId="0" fontId="3" fillId="0" borderId="26" xfId="0" applyFont="1" applyBorder="1" applyAlignment="1">
      <alignment horizontal="center" wrapText="1"/>
    </xf>
    <xf numFmtId="0" fontId="3" fillId="0" borderId="26" xfId="0" applyFont="1" applyBorder="1" applyAlignment="1">
      <alignment horizontal="center" vertical="center"/>
    </xf>
    <xf numFmtId="0" fontId="3" fillId="0" borderId="26" xfId="0" applyFont="1" applyBorder="1" applyAlignment="1">
      <alignment horizontal="center"/>
    </xf>
    <xf numFmtId="0" fontId="0" fillId="0" borderId="26" xfId="0" applyFont="1" applyBorder="1" applyAlignment="1">
      <alignment horizontal="center" wrapText="1"/>
    </xf>
    <xf numFmtId="0" fontId="0" fillId="0" borderId="26" xfId="0" applyFont="1" applyBorder="1" applyAlignment="1">
      <alignment horizontal="left" wrapText="1"/>
    </xf>
    <xf numFmtId="0" fontId="3" fillId="0" borderId="26" xfId="0" applyFont="1" applyBorder="1" applyAlignment="1">
      <alignment horizontal="left" wrapText="1"/>
    </xf>
    <xf numFmtId="0" fontId="0" fillId="0" borderId="47" xfId="0" applyFont="1" applyBorder="1" applyAlignment="1">
      <alignment wrapText="1"/>
    </xf>
    <xf numFmtId="0" fontId="3" fillId="0" borderId="26" xfId="0" applyFont="1" applyBorder="1" applyAlignment="1">
      <alignment horizontal="center" vertical="center" wrapText="1"/>
    </xf>
    <xf numFmtId="0" fontId="3" fillId="0" borderId="26" xfId="0" applyFont="1" applyBorder="1" applyAlignment="1">
      <alignment horizontal="center" vertical="center" wrapText="1"/>
    </xf>
    <xf numFmtId="0" fontId="0" fillId="0" borderId="47" xfId="0" applyFont="1" applyBorder="1" applyAlignment="1">
      <alignment wrapText="1"/>
    </xf>
    <xf numFmtId="0" fontId="7" fillId="9" borderId="10" xfId="0" applyFont="1" applyFill="1" applyBorder="1" applyAlignment="1">
      <alignment horizontal="center" vertical="top"/>
    </xf>
    <xf numFmtId="14" fontId="7" fillId="9" borderId="10" xfId="0" applyNumberFormat="1" applyFont="1" applyFill="1" applyBorder="1" applyAlignment="1">
      <alignment horizontal="center" vertical="top"/>
    </xf>
    <xf numFmtId="0" fontId="7" fillId="0" borderId="10" xfId="0" applyFont="1" applyBorder="1" applyAlignment="1">
      <alignment horizontal="center"/>
    </xf>
    <xf numFmtId="0" fontId="12" fillId="0" borderId="10" xfId="0" applyFont="1" applyBorder="1" applyAlignment="1">
      <alignment horizontal="center"/>
    </xf>
    <xf numFmtId="14" fontId="7" fillId="0" borderId="10" xfId="0" applyNumberFormat="1" applyFont="1" applyBorder="1" applyAlignment="1">
      <alignment horizontal="center" vertical="top"/>
    </xf>
    <xf numFmtId="0" fontId="13" fillId="0" borderId="10" xfId="0" applyFont="1" applyBorder="1" applyAlignment="1">
      <alignment horizontal="center"/>
    </xf>
    <xf numFmtId="0" fontId="14" fillId="0" borderId="10" xfId="0" applyFont="1" applyBorder="1" applyAlignment="1">
      <alignment horizontal="center"/>
    </xf>
    <xf numFmtId="14" fontId="12" fillId="0" borderId="10" xfId="0" applyNumberFormat="1" applyFont="1" applyBorder="1" applyAlignment="1">
      <alignment horizontal="center"/>
    </xf>
    <xf numFmtId="165" fontId="5" fillId="10" borderId="10" xfId="0" applyNumberFormat="1" applyFont="1" applyFill="1" applyBorder="1" applyAlignment="1">
      <alignment horizontal="center" wrapText="1"/>
    </xf>
    <xf numFmtId="0" fontId="5" fillId="10" borderId="10" xfId="0" applyFont="1" applyFill="1" applyBorder="1" applyAlignment="1">
      <alignment horizontal="center" wrapText="1"/>
    </xf>
    <xf numFmtId="0" fontId="5" fillId="10" borderId="10" xfId="0" applyFont="1" applyFill="1" applyBorder="1" applyAlignment="1">
      <alignment horizontal="center" wrapText="1"/>
    </xf>
    <xf numFmtId="14" fontId="7" fillId="0" borderId="10" xfId="0" applyNumberFormat="1" applyFont="1" applyBorder="1" applyAlignment="1">
      <alignment horizontal="center"/>
    </xf>
    <xf numFmtId="14" fontId="15" fillId="0" borderId="10" xfId="0" applyNumberFormat="1" applyFont="1" applyBorder="1" applyAlignment="1">
      <alignment horizontal="center"/>
    </xf>
    <xf numFmtId="49" fontId="5" fillId="10" borderId="10" xfId="0" applyNumberFormat="1" applyFont="1" applyFill="1" applyBorder="1" applyAlignment="1">
      <alignment horizontal="center" wrapText="1"/>
    </xf>
    <xf numFmtId="0" fontId="14" fillId="0" borderId="10" xfId="0" applyFont="1" applyBorder="1" applyAlignment="1">
      <alignment horizontal="center"/>
    </xf>
    <xf numFmtId="0" fontId="15" fillId="0" borderId="10" xfId="0" applyFont="1" applyBorder="1" applyAlignment="1">
      <alignment horizontal="center"/>
    </xf>
    <xf numFmtId="14" fontId="7" fillId="0" borderId="10" xfId="0" applyNumberFormat="1" applyFont="1" applyBorder="1" applyAlignment="1"/>
    <xf numFmtId="0" fontId="7" fillId="0" borderId="10" xfId="0" applyFont="1" applyBorder="1" applyAlignment="1">
      <alignment horizontal="center" wrapText="1"/>
    </xf>
    <xf numFmtId="0" fontId="3" fillId="5" borderId="4" xfId="0" applyFont="1" applyFill="1" applyBorder="1"/>
    <xf numFmtId="0" fontId="2" fillId="0" borderId="5" xfId="0" applyFont="1" applyBorder="1"/>
    <xf numFmtId="0" fontId="2" fillId="0" borderId="6" xfId="0" applyFont="1" applyBorder="1"/>
    <xf numFmtId="0" fontId="3" fillId="0" borderId="14" xfId="0" applyFont="1" applyBorder="1" applyAlignment="1">
      <alignment horizontal="center"/>
    </xf>
    <xf numFmtId="0" fontId="2" fillId="0" borderId="15" xfId="0" applyFont="1" applyBorder="1"/>
    <xf numFmtId="0" fontId="2" fillId="0" borderId="16" xfId="0" applyFont="1" applyBorder="1"/>
    <xf numFmtId="0" fontId="0" fillId="0" borderId="0" xfId="0" applyFont="1" applyAlignment="1">
      <alignment horizontal="left"/>
    </xf>
    <xf numFmtId="0" fontId="0" fillId="0" borderId="0" xfId="0" applyFont="1" applyAlignment="1"/>
    <xf numFmtId="0" fontId="0" fillId="0" borderId="4" xfId="0" applyFont="1" applyBorder="1"/>
    <xf numFmtId="0" fontId="0" fillId="0" borderId="4" xfId="0" applyFont="1" applyBorder="1" applyAlignment="1">
      <alignment horizontal="center" wrapText="1"/>
    </xf>
    <xf numFmtId="0" fontId="1" fillId="3" borderId="4" xfId="0" applyFont="1" applyFill="1" applyBorder="1" applyAlignment="1">
      <alignment horizontal="center"/>
    </xf>
    <xf numFmtId="0" fontId="1" fillId="0" borderId="1" xfId="0" applyFont="1" applyBorder="1" applyAlignment="1">
      <alignment horizontal="center"/>
    </xf>
    <xf numFmtId="0" fontId="2" fillId="0" borderId="7" xfId="0" applyFont="1" applyBorder="1"/>
    <xf numFmtId="0" fontId="1" fillId="2" borderId="2" xfId="0" applyFont="1" applyFill="1" applyBorder="1" applyAlignment="1">
      <alignment horizontal="center"/>
    </xf>
    <xf numFmtId="0" fontId="2" fillId="0" borderId="3" xfId="0" applyFont="1" applyBorder="1"/>
    <xf numFmtId="0" fontId="2" fillId="0" borderId="8" xfId="0" applyFont="1" applyBorder="1"/>
    <xf numFmtId="0" fontId="2" fillId="0" borderId="9" xfId="0" applyFont="1" applyBorder="1"/>
    <xf numFmtId="0" fontId="1" fillId="0" borderId="1" xfId="0" applyFont="1" applyBorder="1" applyAlignment="1">
      <alignment horizontal="center" wrapText="1"/>
    </xf>
    <xf numFmtId="0" fontId="3" fillId="5" borderId="4" xfId="0" applyFont="1" applyFill="1" applyBorder="1" applyAlignment="1"/>
    <xf numFmtId="0" fontId="3" fillId="0" borderId="0" xfId="0" applyFont="1" applyAlignment="1">
      <alignment horizontal="center"/>
    </xf>
    <xf numFmtId="0" fontId="0" fillId="0" borderId="0" xfId="0" applyFont="1"/>
    <xf numFmtId="0" fontId="1" fillId="2" borderId="20" xfId="0" applyFont="1" applyFill="1" applyBorder="1" applyAlignment="1">
      <alignment horizontal="left"/>
    </xf>
    <xf numFmtId="0" fontId="2" fillId="0" borderId="21" xfId="0" applyFont="1" applyBorder="1"/>
    <xf numFmtId="0" fontId="2" fillId="0" borderId="22" xfId="0" applyFont="1" applyBorder="1"/>
    <xf numFmtId="0" fontId="8" fillId="0" borderId="23" xfId="0" applyFont="1" applyBorder="1" applyAlignment="1">
      <alignment horizontal="center" vertical="center" wrapText="1"/>
    </xf>
    <xf numFmtId="0" fontId="2" fillId="0" borderId="24" xfId="0" applyFont="1" applyBorder="1"/>
    <xf numFmtId="0" fontId="2" fillId="0" borderId="25" xfId="0" applyFont="1" applyBorder="1"/>
    <xf numFmtId="0" fontId="0" fillId="0" borderId="23" xfId="0" applyFont="1" applyBorder="1" applyAlignment="1">
      <alignment horizontal="center" vertical="center" wrapText="1"/>
    </xf>
    <xf numFmtId="0" fontId="9" fillId="0" borderId="27" xfId="0" applyFont="1" applyBorder="1" applyAlignment="1">
      <alignment vertical="center" wrapText="1"/>
    </xf>
    <xf numFmtId="0" fontId="2" fillId="0" borderId="28" xfId="0" applyFont="1" applyBorder="1"/>
    <xf numFmtId="0" fontId="2" fillId="0" borderId="29" xfId="0" applyFont="1" applyBorder="1"/>
    <xf numFmtId="0" fontId="2" fillId="0" borderId="30" xfId="0" applyFont="1" applyBorder="1"/>
    <xf numFmtId="0" fontId="2" fillId="0" borderId="31" xfId="0" applyFont="1" applyBorder="1"/>
    <xf numFmtId="0" fontId="2" fillId="0" borderId="32" xfId="0" applyFont="1" applyBorder="1"/>
    <xf numFmtId="0" fontId="2" fillId="0" borderId="33" xfId="0" applyFont="1" applyBorder="1"/>
    <xf numFmtId="0" fontId="2" fillId="0" borderId="34" xfId="0" applyFont="1" applyBorder="1"/>
    <xf numFmtId="0" fontId="8" fillId="0" borderId="23" xfId="0" applyFont="1" applyBorder="1" applyAlignment="1">
      <alignment horizontal="left" wrapText="1"/>
    </xf>
    <xf numFmtId="0" fontId="3" fillId="8" borderId="23" xfId="0" applyFont="1" applyFill="1" applyBorder="1" applyAlignment="1">
      <alignment horizontal="center" wrapText="1"/>
    </xf>
    <xf numFmtId="0" fontId="3" fillId="0" borderId="23" xfId="0" applyFont="1" applyBorder="1" applyAlignment="1">
      <alignment horizontal="center" wrapText="1"/>
    </xf>
    <xf numFmtId="0" fontId="0" fillId="0" borderId="23" xfId="0" applyFont="1" applyBorder="1" applyAlignment="1">
      <alignment horizontal="center" wrapText="1"/>
    </xf>
    <xf numFmtId="0" fontId="0" fillId="0" borderId="32" xfId="0" applyFont="1" applyBorder="1" applyAlignment="1">
      <alignment horizontal="center" wrapText="1"/>
    </xf>
    <xf numFmtId="0" fontId="10" fillId="0" borderId="23" xfId="0" applyFont="1" applyBorder="1" applyAlignment="1">
      <alignment horizontal="center" vertical="center" wrapText="1"/>
    </xf>
    <xf numFmtId="0" fontId="0" fillId="0" borderId="23" xfId="0" applyFont="1" applyBorder="1" applyAlignment="1">
      <alignment wrapText="1"/>
    </xf>
    <xf numFmtId="0" fontId="11" fillId="0" borderId="27" xfId="0" applyFont="1" applyBorder="1" applyAlignment="1">
      <alignment vertical="center" wrapText="1"/>
    </xf>
    <xf numFmtId="0" fontId="0" fillId="0" borderId="32" xfId="0" applyFont="1" applyBorder="1" applyAlignment="1">
      <alignment wrapText="1"/>
    </xf>
    <xf numFmtId="14" fontId="0" fillId="0" borderId="23" xfId="0" applyNumberFormat="1" applyFont="1" applyBorder="1" applyAlignment="1">
      <alignment horizontal="center" vertical="center" wrapText="1"/>
    </xf>
    <xf numFmtId="0" fontId="7" fillId="9" borderId="1" xfId="0" applyFont="1" applyFill="1" applyBorder="1" applyAlignment="1">
      <alignment horizontal="center" vertical="top"/>
    </xf>
    <xf numFmtId="0" fontId="2" fillId="0" borderId="12" xfId="0" applyFont="1" applyBorder="1"/>
    <xf numFmtId="0" fontId="7" fillId="9" borderId="4"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Cronograma_S1!$G$135</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Cronograma_S1!$F$136:$F$144</c:f>
              <c:strCache>
                <c:ptCount val="9"/>
                <c:pt idx="0">
                  <c:v>s1</c:v>
                </c:pt>
                <c:pt idx="1">
                  <c:v>s2</c:v>
                </c:pt>
                <c:pt idx="2">
                  <c:v>s3</c:v>
                </c:pt>
                <c:pt idx="3">
                  <c:v>s4</c:v>
                </c:pt>
                <c:pt idx="4">
                  <c:v>s5</c:v>
                </c:pt>
                <c:pt idx="5">
                  <c:v>s6</c:v>
                </c:pt>
                <c:pt idx="6">
                  <c:v>s7</c:v>
                </c:pt>
                <c:pt idx="7">
                  <c:v>s8</c:v>
                </c:pt>
                <c:pt idx="8">
                  <c:v>s9</c:v>
                </c:pt>
              </c:strCache>
            </c:strRef>
          </c:cat>
          <c:val>
            <c:numRef>
              <c:f>Cronograma_S1!$G$136:$G$144</c:f>
              <c:numCache>
                <c:formatCode>General</c:formatCode>
                <c:ptCount val="9"/>
                <c:pt idx="0">
                  <c:v>11.5</c:v>
                </c:pt>
                <c:pt idx="1">
                  <c:v>24</c:v>
                </c:pt>
                <c:pt idx="2">
                  <c:v>43.5</c:v>
                </c:pt>
                <c:pt idx="3">
                  <c:v>53.5</c:v>
                </c:pt>
                <c:pt idx="4">
                  <c:v>53.5</c:v>
                </c:pt>
                <c:pt idx="5">
                  <c:v>72</c:v>
                </c:pt>
                <c:pt idx="6">
                  <c:v>74</c:v>
                </c:pt>
                <c:pt idx="7">
                  <c:v>88</c:v>
                </c:pt>
                <c:pt idx="8">
                  <c:v>88</c:v>
                </c:pt>
              </c:numCache>
            </c:numRef>
          </c:val>
          <c:smooth val="0"/>
          <c:extLst>
            <c:ext xmlns:c16="http://schemas.microsoft.com/office/drawing/2014/chart" uri="{C3380CC4-5D6E-409C-BE32-E72D297353CC}">
              <c16:uniqueId val="{00000000-8987-4BD8-9A1A-B22619089292}"/>
            </c:ext>
          </c:extLst>
        </c:ser>
        <c:ser>
          <c:idx val="1"/>
          <c:order val="1"/>
          <c:tx>
            <c:strRef>
              <c:f>Cronograma_S1!$H$135</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Cronograma_S1!$F$136:$F$144</c:f>
              <c:strCache>
                <c:ptCount val="9"/>
                <c:pt idx="0">
                  <c:v>s1</c:v>
                </c:pt>
                <c:pt idx="1">
                  <c:v>s2</c:v>
                </c:pt>
                <c:pt idx="2">
                  <c:v>s3</c:v>
                </c:pt>
                <c:pt idx="3">
                  <c:v>s4</c:v>
                </c:pt>
                <c:pt idx="4">
                  <c:v>s5</c:v>
                </c:pt>
                <c:pt idx="5">
                  <c:v>s6</c:v>
                </c:pt>
                <c:pt idx="6">
                  <c:v>s7</c:v>
                </c:pt>
                <c:pt idx="7">
                  <c:v>s8</c:v>
                </c:pt>
                <c:pt idx="8">
                  <c:v>s9</c:v>
                </c:pt>
              </c:strCache>
            </c:strRef>
          </c:cat>
          <c:val>
            <c:numRef>
              <c:f>Cronograma_S1!$H$136</c:f>
              <c:numCache>
                <c:formatCode>General</c:formatCode>
                <c:ptCount val="1"/>
                <c:pt idx="0">
                  <c:v>8.5</c:v>
                </c:pt>
              </c:numCache>
            </c:numRef>
          </c:val>
          <c:smooth val="0"/>
          <c:extLst>
            <c:ext xmlns:c16="http://schemas.microsoft.com/office/drawing/2014/chart" uri="{C3380CC4-5D6E-409C-BE32-E72D297353CC}">
              <c16:uniqueId val="{00000001-8987-4BD8-9A1A-B22619089292}"/>
            </c:ext>
          </c:extLst>
        </c:ser>
        <c:ser>
          <c:idx val="2"/>
          <c:order val="2"/>
          <c:tx>
            <c:strRef>
              <c:f>Cronograma_S1!$I$135</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Cronograma_S1!$F$136:$F$144</c:f>
              <c:strCache>
                <c:ptCount val="9"/>
                <c:pt idx="0">
                  <c:v>s1</c:v>
                </c:pt>
                <c:pt idx="1">
                  <c:v>s2</c:v>
                </c:pt>
                <c:pt idx="2">
                  <c:v>s3</c:v>
                </c:pt>
                <c:pt idx="3">
                  <c:v>s4</c:v>
                </c:pt>
                <c:pt idx="4">
                  <c:v>s5</c:v>
                </c:pt>
                <c:pt idx="5">
                  <c:v>s6</c:v>
                </c:pt>
                <c:pt idx="6">
                  <c:v>s7</c:v>
                </c:pt>
                <c:pt idx="7">
                  <c:v>s8</c:v>
                </c:pt>
                <c:pt idx="8">
                  <c:v>s9</c:v>
                </c:pt>
              </c:strCache>
            </c:strRef>
          </c:cat>
          <c:val>
            <c:numRef>
              <c:f>Cronograma_S1!$I$136</c:f>
              <c:numCache>
                <c:formatCode>General</c:formatCode>
                <c:ptCount val="1"/>
                <c:pt idx="0">
                  <c:v>6.75</c:v>
                </c:pt>
              </c:numCache>
            </c:numRef>
          </c:val>
          <c:smooth val="0"/>
          <c:extLst>
            <c:ext xmlns:c16="http://schemas.microsoft.com/office/drawing/2014/chart" uri="{C3380CC4-5D6E-409C-BE32-E72D297353CC}">
              <c16:uniqueId val="{00000002-8987-4BD8-9A1A-B22619089292}"/>
            </c:ext>
          </c:extLst>
        </c:ser>
        <c:dLbls>
          <c:showLegendKey val="0"/>
          <c:showVal val="0"/>
          <c:showCatName val="0"/>
          <c:showSerName val="0"/>
          <c:showPercent val="0"/>
          <c:showBubbleSize val="0"/>
        </c:dLbls>
        <c:marker val="1"/>
        <c:smooth val="0"/>
        <c:axId val="1375713196"/>
        <c:axId val="1671409850"/>
      </c:lineChart>
      <c:catAx>
        <c:axId val="1375713196"/>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671409850"/>
        <c:crosses val="autoZero"/>
        <c:auto val="1"/>
        <c:lblAlgn val="ctr"/>
        <c:lblOffset val="100"/>
        <c:noMultiLvlLbl val="1"/>
      </c:catAx>
      <c:valAx>
        <c:axId val="1671409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375713196"/>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Cronograma_S2!$H$134</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Cronograma_S2!$G$135:$G$143</c:f>
              <c:strCache>
                <c:ptCount val="9"/>
                <c:pt idx="0">
                  <c:v>s1</c:v>
                </c:pt>
                <c:pt idx="1">
                  <c:v>s2</c:v>
                </c:pt>
                <c:pt idx="2">
                  <c:v>s3</c:v>
                </c:pt>
                <c:pt idx="3">
                  <c:v>s4</c:v>
                </c:pt>
                <c:pt idx="4">
                  <c:v>s5</c:v>
                </c:pt>
                <c:pt idx="5">
                  <c:v>s6</c:v>
                </c:pt>
                <c:pt idx="6">
                  <c:v>s7</c:v>
                </c:pt>
                <c:pt idx="7">
                  <c:v>s8</c:v>
                </c:pt>
                <c:pt idx="8">
                  <c:v>s9</c:v>
                </c:pt>
              </c:strCache>
            </c:strRef>
          </c:cat>
          <c:val>
            <c:numRef>
              <c:f>Cronograma_S2!$H$135:$H$143</c:f>
              <c:numCache>
                <c:formatCode>General</c:formatCode>
                <c:ptCount val="9"/>
                <c:pt idx="0">
                  <c:v>8.5</c:v>
                </c:pt>
                <c:pt idx="1">
                  <c:v>24</c:v>
                </c:pt>
                <c:pt idx="2">
                  <c:v>43.5</c:v>
                </c:pt>
                <c:pt idx="3">
                  <c:v>53.5</c:v>
                </c:pt>
                <c:pt idx="4">
                  <c:v>53.5</c:v>
                </c:pt>
                <c:pt idx="5">
                  <c:v>72</c:v>
                </c:pt>
                <c:pt idx="6">
                  <c:v>74</c:v>
                </c:pt>
                <c:pt idx="7">
                  <c:v>88</c:v>
                </c:pt>
                <c:pt idx="8">
                  <c:v>88</c:v>
                </c:pt>
              </c:numCache>
            </c:numRef>
          </c:val>
          <c:smooth val="0"/>
          <c:extLst>
            <c:ext xmlns:c16="http://schemas.microsoft.com/office/drawing/2014/chart" uri="{C3380CC4-5D6E-409C-BE32-E72D297353CC}">
              <c16:uniqueId val="{00000000-17EF-4C68-81A7-9B085CEA66B1}"/>
            </c:ext>
          </c:extLst>
        </c:ser>
        <c:ser>
          <c:idx val="1"/>
          <c:order val="1"/>
          <c:tx>
            <c:strRef>
              <c:f>Cronograma_S2!$I$134</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Cronograma_S2!$G$135:$G$143</c:f>
              <c:strCache>
                <c:ptCount val="9"/>
                <c:pt idx="0">
                  <c:v>s1</c:v>
                </c:pt>
                <c:pt idx="1">
                  <c:v>s2</c:v>
                </c:pt>
                <c:pt idx="2">
                  <c:v>s3</c:v>
                </c:pt>
                <c:pt idx="3">
                  <c:v>s4</c:v>
                </c:pt>
                <c:pt idx="4">
                  <c:v>s5</c:v>
                </c:pt>
                <c:pt idx="5">
                  <c:v>s6</c:v>
                </c:pt>
                <c:pt idx="6">
                  <c:v>s7</c:v>
                </c:pt>
                <c:pt idx="7">
                  <c:v>s8</c:v>
                </c:pt>
                <c:pt idx="8">
                  <c:v>s9</c:v>
                </c:pt>
              </c:strCache>
            </c:strRef>
          </c:cat>
          <c:val>
            <c:numRef>
              <c:f>Cronograma_S2!$I$135:$I$136</c:f>
              <c:numCache>
                <c:formatCode>General</c:formatCode>
                <c:ptCount val="2"/>
                <c:pt idx="0">
                  <c:v>6.75</c:v>
                </c:pt>
                <c:pt idx="1">
                  <c:v>24</c:v>
                </c:pt>
              </c:numCache>
            </c:numRef>
          </c:val>
          <c:smooth val="0"/>
          <c:extLst>
            <c:ext xmlns:c16="http://schemas.microsoft.com/office/drawing/2014/chart" uri="{C3380CC4-5D6E-409C-BE32-E72D297353CC}">
              <c16:uniqueId val="{00000001-17EF-4C68-81A7-9B085CEA66B1}"/>
            </c:ext>
          </c:extLst>
        </c:ser>
        <c:ser>
          <c:idx val="2"/>
          <c:order val="2"/>
          <c:tx>
            <c:strRef>
              <c:f>Cronograma_S2!$J$134</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Cronograma_S2!$G$135:$G$143</c:f>
              <c:strCache>
                <c:ptCount val="9"/>
                <c:pt idx="0">
                  <c:v>s1</c:v>
                </c:pt>
                <c:pt idx="1">
                  <c:v>s2</c:v>
                </c:pt>
                <c:pt idx="2">
                  <c:v>s3</c:v>
                </c:pt>
                <c:pt idx="3">
                  <c:v>s4</c:v>
                </c:pt>
                <c:pt idx="4">
                  <c:v>s5</c:v>
                </c:pt>
                <c:pt idx="5">
                  <c:v>s6</c:v>
                </c:pt>
                <c:pt idx="6">
                  <c:v>s7</c:v>
                </c:pt>
                <c:pt idx="7">
                  <c:v>s8</c:v>
                </c:pt>
                <c:pt idx="8">
                  <c:v>s9</c:v>
                </c:pt>
              </c:strCache>
            </c:strRef>
          </c:cat>
          <c:val>
            <c:numRef>
              <c:f>Cronograma_S2!$J$135:$J$136</c:f>
              <c:numCache>
                <c:formatCode>General</c:formatCode>
                <c:ptCount val="2"/>
                <c:pt idx="0">
                  <c:v>12.5</c:v>
                </c:pt>
                <c:pt idx="1">
                  <c:v>23.5</c:v>
                </c:pt>
              </c:numCache>
            </c:numRef>
          </c:val>
          <c:smooth val="0"/>
          <c:extLst>
            <c:ext xmlns:c16="http://schemas.microsoft.com/office/drawing/2014/chart" uri="{C3380CC4-5D6E-409C-BE32-E72D297353CC}">
              <c16:uniqueId val="{00000002-17EF-4C68-81A7-9B085CEA66B1}"/>
            </c:ext>
          </c:extLst>
        </c:ser>
        <c:dLbls>
          <c:showLegendKey val="0"/>
          <c:showVal val="0"/>
          <c:showCatName val="0"/>
          <c:showSerName val="0"/>
          <c:showPercent val="0"/>
          <c:showBubbleSize val="0"/>
        </c:dLbls>
        <c:marker val="1"/>
        <c:smooth val="0"/>
        <c:axId val="558610581"/>
        <c:axId val="36287462"/>
      </c:lineChart>
      <c:catAx>
        <c:axId val="55861058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36287462"/>
        <c:crosses val="autoZero"/>
        <c:auto val="1"/>
        <c:lblAlgn val="ctr"/>
        <c:lblOffset val="100"/>
        <c:noMultiLvlLbl val="1"/>
      </c:catAx>
      <c:valAx>
        <c:axId val="36287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558610581"/>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Cronograma_S3!$H$127</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Cronograma_S3!$G$128:$G$136</c:f>
              <c:strCache>
                <c:ptCount val="9"/>
                <c:pt idx="0">
                  <c:v>s1</c:v>
                </c:pt>
                <c:pt idx="1">
                  <c:v>s2</c:v>
                </c:pt>
                <c:pt idx="2">
                  <c:v>s3</c:v>
                </c:pt>
                <c:pt idx="3">
                  <c:v>s4</c:v>
                </c:pt>
                <c:pt idx="4">
                  <c:v>s5</c:v>
                </c:pt>
                <c:pt idx="5">
                  <c:v>s6</c:v>
                </c:pt>
                <c:pt idx="6">
                  <c:v>s7</c:v>
                </c:pt>
                <c:pt idx="7">
                  <c:v>s8</c:v>
                </c:pt>
                <c:pt idx="8">
                  <c:v>s9</c:v>
                </c:pt>
              </c:strCache>
            </c:strRef>
          </c:cat>
          <c:val>
            <c:numRef>
              <c:f>Cronograma_S3!$H$128:$H$136</c:f>
              <c:numCache>
                <c:formatCode>General</c:formatCode>
                <c:ptCount val="9"/>
                <c:pt idx="0">
                  <c:v>11.5</c:v>
                </c:pt>
                <c:pt idx="1">
                  <c:v>24</c:v>
                </c:pt>
                <c:pt idx="2">
                  <c:v>43.5</c:v>
                </c:pt>
                <c:pt idx="3">
                  <c:v>53.5</c:v>
                </c:pt>
                <c:pt idx="4">
                  <c:v>53.5</c:v>
                </c:pt>
                <c:pt idx="5">
                  <c:v>72</c:v>
                </c:pt>
                <c:pt idx="6">
                  <c:v>74</c:v>
                </c:pt>
                <c:pt idx="7">
                  <c:v>88</c:v>
                </c:pt>
                <c:pt idx="8">
                  <c:v>88</c:v>
                </c:pt>
              </c:numCache>
            </c:numRef>
          </c:val>
          <c:smooth val="0"/>
          <c:extLst>
            <c:ext xmlns:c16="http://schemas.microsoft.com/office/drawing/2014/chart" uri="{C3380CC4-5D6E-409C-BE32-E72D297353CC}">
              <c16:uniqueId val="{00000000-F0ED-4B2C-B294-D0B140C87B74}"/>
            </c:ext>
          </c:extLst>
        </c:ser>
        <c:ser>
          <c:idx val="1"/>
          <c:order val="1"/>
          <c:tx>
            <c:strRef>
              <c:f>Cronograma_S3!$I$127</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Cronograma_S3!$G$128:$G$136</c:f>
              <c:strCache>
                <c:ptCount val="9"/>
                <c:pt idx="0">
                  <c:v>s1</c:v>
                </c:pt>
                <c:pt idx="1">
                  <c:v>s2</c:v>
                </c:pt>
                <c:pt idx="2">
                  <c:v>s3</c:v>
                </c:pt>
                <c:pt idx="3">
                  <c:v>s4</c:v>
                </c:pt>
                <c:pt idx="4">
                  <c:v>s5</c:v>
                </c:pt>
                <c:pt idx="5">
                  <c:v>s6</c:v>
                </c:pt>
                <c:pt idx="6">
                  <c:v>s7</c:v>
                </c:pt>
                <c:pt idx="7">
                  <c:v>s8</c:v>
                </c:pt>
                <c:pt idx="8">
                  <c:v>s9</c:v>
                </c:pt>
              </c:strCache>
            </c:strRef>
          </c:cat>
          <c:val>
            <c:numRef>
              <c:f>Cronograma_S3!$I$128:$I$130</c:f>
              <c:numCache>
                <c:formatCode>General</c:formatCode>
                <c:ptCount val="3"/>
                <c:pt idx="0">
                  <c:v>8.5</c:v>
                </c:pt>
                <c:pt idx="1">
                  <c:v>24</c:v>
                </c:pt>
                <c:pt idx="2">
                  <c:v>35</c:v>
                </c:pt>
              </c:numCache>
            </c:numRef>
          </c:val>
          <c:smooth val="0"/>
          <c:extLst>
            <c:ext xmlns:c16="http://schemas.microsoft.com/office/drawing/2014/chart" uri="{C3380CC4-5D6E-409C-BE32-E72D297353CC}">
              <c16:uniqueId val="{00000001-F0ED-4B2C-B294-D0B140C87B74}"/>
            </c:ext>
          </c:extLst>
        </c:ser>
        <c:ser>
          <c:idx val="2"/>
          <c:order val="2"/>
          <c:tx>
            <c:strRef>
              <c:f>Cronograma_S3!$J$127</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Cronograma_S3!$G$128:$G$136</c:f>
              <c:strCache>
                <c:ptCount val="9"/>
                <c:pt idx="0">
                  <c:v>s1</c:v>
                </c:pt>
                <c:pt idx="1">
                  <c:v>s2</c:v>
                </c:pt>
                <c:pt idx="2">
                  <c:v>s3</c:v>
                </c:pt>
                <c:pt idx="3">
                  <c:v>s4</c:v>
                </c:pt>
                <c:pt idx="4">
                  <c:v>s5</c:v>
                </c:pt>
                <c:pt idx="5">
                  <c:v>s6</c:v>
                </c:pt>
                <c:pt idx="6">
                  <c:v>s7</c:v>
                </c:pt>
                <c:pt idx="7">
                  <c:v>s8</c:v>
                </c:pt>
                <c:pt idx="8">
                  <c:v>s9</c:v>
                </c:pt>
              </c:strCache>
            </c:strRef>
          </c:cat>
          <c:val>
            <c:numRef>
              <c:f>Cronograma_S3!$J$128:$J$130</c:f>
              <c:numCache>
                <c:formatCode>General</c:formatCode>
                <c:ptCount val="3"/>
                <c:pt idx="0">
                  <c:v>6.75</c:v>
                </c:pt>
                <c:pt idx="1">
                  <c:v>23.5</c:v>
                </c:pt>
                <c:pt idx="2">
                  <c:v>34.5</c:v>
                </c:pt>
              </c:numCache>
            </c:numRef>
          </c:val>
          <c:smooth val="0"/>
          <c:extLst>
            <c:ext xmlns:c16="http://schemas.microsoft.com/office/drawing/2014/chart" uri="{C3380CC4-5D6E-409C-BE32-E72D297353CC}">
              <c16:uniqueId val="{00000002-F0ED-4B2C-B294-D0B140C87B74}"/>
            </c:ext>
          </c:extLst>
        </c:ser>
        <c:dLbls>
          <c:showLegendKey val="0"/>
          <c:showVal val="0"/>
          <c:showCatName val="0"/>
          <c:showSerName val="0"/>
          <c:showPercent val="0"/>
          <c:showBubbleSize val="0"/>
        </c:dLbls>
        <c:marker val="1"/>
        <c:smooth val="0"/>
        <c:axId val="869625811"/>
        <c:axId val="339976580"/>
      </c:lineChart>
      <c:catAx>
        <c:axId val="86962581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339976580"/>
        <c:crosses val="autoZero"/>
        <c:auto val="1"/>
        <c:lblAlgn val="ctr"/>
        <c:lblOffset val="100"/>
        <c:noMultiLvlLbl val="1"/>
      </c:catAx>
      <c:valAx>
        <c:axId val="339976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869625811"/>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Cronograma_S4!$H$130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Cronograma_S4!$G$131:$G$139</c:f>
              <c:strCache>
                <c:ptCount val="9"/>
                <c:pt idx="0">
                  <c:v>s1</c:v>
                </c:pt>
                <c:pt idx="1">
                  <c:v>s2</c:v>
                </c:pt>
                <c:pt idx="2">
                  <c:v>s3</c:v>
                </c:pt>
                <c:pt idx="3">
                  <c:v>s4</c:v>
                </c:pt>
                <c:pt idx="4">
                  <c:v>s5</c:v>
                </c:pt>
                <c:pt idx="5">
                  <c:v>s6</c:v>
                </c:pt>
                <c:pt idx="6">
                  <c:v>s7</c:v>
                </c:pt>
                <c:pt idx="7">
                  <c:v>s8</c:v>
                </c:pt>
                <c:pt idx="8">
                  <c:v>s9</c:v>
                </c:pt>
              </c:strCache>
            </c:strRef>
          </c:cat>
          <c:val>
            <c:numRef>
              <c:f>Cronograma_S4!$H$131:$H$139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0480-4735-9833-405840E5F3F6}"/>
            </c:ext>
          </c:extLst>
        </c:ser>
        <c:ser>
          <c:idx val="1"/>
          <c:order val="1"/>
          <c:tx>
            <c:strRef>
              <c:f>Cronograma_S4!$I$130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Cronograma_S4!$G$131:$G$139</c:f>
              <c:strCache>
                <c:ptCount val="9"/>
                <c:pt idx="0">
                  <c:v>s1</c:v>
                </c:pt>
                <c:pt idx="1">
                  <c:v>s2</c:v>
                </c:pt>
                <c:pt idx="2">
                  <c:v>s3</c:v>
                </c:pt>
                <c:pt idx="3">
                  <c:v>s4</c:v>
                </c:pt>
                <c:pt idx="4">
                  <c:v>s5</c:v>
                </c:pt>
                <c:pt idx="5">
                  <c:v>s6</c:v>
                </c:pt>
                <c:pt idx="6">
                  <c:v>s7</c:v>
                </c:pt>
                <c:pt idx="7">
                  <c:v>s8</c:v>
                </c:pt>
                <c:pt idx="8">
                  <c:v>s9</c:v>
                </c:pt>
              </c:strCache>
            </c:strRef>
          </c:cat>
          <c:val>
            <c:numRef>
              <c:f>Cronograma_S4!$I$131:$I$134</c:f>
              <c:numCache>
                <c:formatCode>General</c:formatCode>
                <c:ptCount val="4"/>
                <c:pt idx="0">
                  <c:v>8.5</c:v>
                </c:pt>
                <c:pt idx="1">
                  <c:v>24</c:v>
                </c:pt>
                <c:pt idx="2">
                  <c:v>35</c:v>
                </c:pt>
                <c:pt idx="3">
                  <c:v>48</c:v>
                </c:pt>
              </c:numCache>
            </c:numRef>
          </c:val>
          <c:smooth val="0"/>
          <c:extLst>
            <c:ext xmlns:c16="http://schemas.microsoft.com/office/drawing/2014/chart" uri="{C3380CC4-5D6E-409C-BE32-E72D297353CC}">
              <c16:uniqueId val="{00000001-0480-4735-9833-405840E5F3F6}"/>
            </c:ext>
          </c:extLst>
        </c:ser>
        <c:ser>
          <c:idx val="2"/>
          <c:order val="2"/>
          <c:tx>
            <c:strRef>
              <c:f>Cronograma_S4!$J$130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Cronograma_S4!$G$131:$G$139</c:f>
              <c:strCache>
                <c:ptCount val="9"/>
                <c:pt idx="0">
                  <c:v>s1</c:v>
                </c:pt>
                <c:pt idx="1">
                  <c:v>s2</c:v>
                </c:pt>
                <c:pt idx="2">
                  <c:v>s3</c:v>
                </c:pt>
                <c:pt idx="3">
                  <c:v>s4</c:v>
                </c:pt>
                <c:pt idx="4">
                  <c:v>s5</c:v>
                </c:pt>
                <c:pt idx="5">
                  <c:v>s6</c:v>
                </c:pt>
                <c:pt idx="6">
                  <c:v>s7</c:v>
                </c:pt>
                <c:pt idx="7">
                  <c:v>s8</c:v>
                </c:pt>
                <c:pt idx="8">
                  <c:v>s9</c:v>
                </c:pt>
              </c:strCache>
            </c:strRef>
          </c:cat>
          <c:val>
            <c:numRef>
              <c:f>Cronograma_S4!$J$131:$J$134</c:f>
              <c:numCache>
                <c:formatCode>General</c:formatCode>
                <c:ptCount val="4"/>
                <c:pt idx="0">
                  <c:v>6.75</c:v>
                </c:pt>
                <c:pt idx="1">
                  <c:v>23.5</c:v>
                </c:pt>
                <c:pt idx="2">
                  <c:v>34.5</c:v>
                </c:pt>
                <c:pt idx="3">
                  <c:v>53</c:v>
                </c:pt>
              </c:numCache>
            </c:numRef>
          </c:val>
          <c:smooth val="0"/>
          <c:extLst>
            <c:ext xmlns:c16="http://schemas.microsoft.com/office/drawing/2014/chart" uri="{C3380CC4-5D6E-409C-BE32-E72D297353CC}">
              <c16:uniqueId val="{00000002-0480-4735-9833-405840E5F3F6}"/>
            </c:ext>
          </c:extLst>
        </c:ser>
        <c:dLbls>
          <c:showLegendKey val="0"/>
          <c:showVal val="0"/>
          <c:showCatName val="0"/>
          <c:showSerName val="0"/>
          <c:showPercent val="0"/>
          <c:showBubbleSize val="0"/>
        </c:dLbls>
        <c:marker val="1"/>
        <c:smooth val="0"/>
        <c:axId val="459225361"/>
        <c:axId val="154988156"/>
      </c:lineChart>
      <c:catAx>
        <c:axId val="45922536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54988156"/>
        <c:crosses val="autoZero"/>
        <c:auto val="1"/>
        <c:lblAlgn val="ctr"/>
        <c:lblOffset val="100"/>
        <c:noMultiLvlLbl val="1"/>
      </c:catAx>
      <c:valAx>
        <c:axId val="154988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459225361"/>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Cronograma_S5!$H$130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Cronograma_S5!$G$131:$G$139</c:f>
              <c:strCache>
                <c:ptCount val="9"/>
                <c:pt idx="0">
                  <c:v>s1</c:v>
                </c:pt>
                <c:pt idx="1">
                  <c:v>s2</c:v>
                </c:pt>
                <c:pt idx="2">
                  <c:v>s3</c:v>
                </c:pt>
                <c:pt idx="3">
                  <c:v>s4</c:v>
                </c:pt>
                <c:pt idx="4">
                  <c:v>s5</c:v>
                </c:pt>
                <c:pt idx="5">
                  <c:v>s6</c:v>
                </c:pt>
                <c:pt idx="6">
                  <c:v>s7</c:v>
                </c:pt>
                <c:pt idx="7">
                  <c:v>s8</c:v>
                </c:pt>
                <c:pt idx="8">
                  <c:v>s9</c:v>
                </c:pt>
              </c:strCache>
            </c:strRef>
          </c:cat>
          <c:val>
            <c:numRef>
              <c:f>Cronograma_S5!$H$131:$H$139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1245-4294-8BBE-0BF0C40694A9}"/>
            </c:ext>
          </c:extLst>
        </c:ser>
        <c:ser>
          <c:idx val="1"/>
          <c:order val="1"/>
          <c:tx>
            <c:strRef>
              <c:f>Cronograma_S5!$I$130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Cronograma_S5!$G$131:$G$139</c:f>
              <c:strCache>
                <c:ptCount val="9"/>
                <c:pt idx="0">
                  <c:v>s1</c:v>
                </c:pt>
                <c:pt idx="1">
                  <c:v>s2</c:v>
                </c:pt>
                <c:pt idx="2">
                  <c:v>s3</c:v>
                </c:pt>
                <c:pt idx="3">
                  <c:v>s4</c:v>
                </c:pt>
                <c:pt idx="4">
                  <c:v>s5</c:v>
                </c:pt>
                <c:pt idx="5">
                  <c:v>s6</c:v>
                </c:pt>
                <c:pt idx="6">
                  <c:v>s7</c:v>
                </c:pt>
                <c:pt idx="7">
                  <c:v>s8</c:v>
                </c:pt>
                <c:pt idx="8">
                  <c:v>s9</c:v>
                </c:pt>
              </c:strCache>
            </c:strRef>
          </c:cat>
          <c:val>
            <c:numRef>
              <c:f>Cronograma_S5!$I$131:$I$135</c:f>
              <c:numCache>
                <c:formatCode>General</c:formatCode>
                <c:ptCount val="5"/>
                <c:pt idx="0">
                  <c:v>8.5</c:v>
                </c:pt>
                <c:pt idx="1">
                  <c:v>24</c:v>
                </c:pt>
                <c:pt idx="2">
                  <c:v>35</c:v>
                </c:pt>
                <c:pt idx="3">
                  <c:v>48</c:v>
                </c:pt>
                <c:pt idx="4">
                  <c:v>53.5</c:v>
                </c:pt>
              </c:numCache>
            </c:numRef>
          </c:val>
          <c:smooth val="0"/>
          <c:extLst>
            <c:ext xmlns:c16="http://schemas.microsoft.com/office/drawing/2014/chart" uri="{C3380CC4-5D6E-409C-BE32-E72D297353CC}">
              <c16:uniqueId val="{00000001-1245-4294-8BBE-0BF0C40694A9}"/>
            </c:ext>
          </c:extLst>
        </c:ser>
        <c:ser>
          <c:idx val="2"/>
          <c:order val="2"/>
          <c:tx>
            <c:strRef>
              <c:f>Cronograma_S5!$J$130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Cronograma_S5!$G$131:$G$139</c:f>
              <c:strCache>
                <c:ptCount val="9"/>
                <c:pt idx="0">
                  <c:v>s1</c:v>
                </c:pt>
                <c:pt idx="1">
                  <c:v>s2</c:v>
                </c:pt>
                <c:pt idx="2">
                  <c:v>s3</c:v>
                </c:pt>
                <c:pt idx="3">
                  <c:v>s4</c:v>
                </c:pt>
                <c:pt idx="4">
                  <c:v>s5</c:v>
                </c:pt>
                <c:pt idx="5">
                  <c:v>s6</c:v>
                </c:pt>
                <c:pt idx="6">
                  <c:v>s7</c:v>
                </c:pt>
                <c:pt idx="7">
                  <c:v>s8</c:v>
                </c:pt>
                <c:pt idx="8">
                  <c:v>s9</c:v>
                </c:pt>
              </c:strCache>
            </c:strRef>
          </c:cat>
          <c:val>
            <c:numRef>
              <c:f>Cronograma_S5!$J$131:$J$135</c:f>
              <c:numCache>
                <c:formatCode>General</c:formatCode>
                <c:ptCount val="5"/>
                <c:pt idx="0">
                  <c:v>6.75</c:v>
                </c:pt>
                <c:pt idx="1">
                  <c:v>23.5</c:v>
                </c:pt>
                <c:pt idx="2">
                  <c:v>34.5</c:v>
                </c:pt>
                <c:pt idx="3">
                  <c:v>53</c:v>
                </c:pt>
                <c:pt idx="4">
                  <c:v>58</c:v>
                </c:pt>
              </c:numCache>
            </c:numRef>
          </c:val>
          <c:smooth val="0"/>
          <c:extLst>
            <c:ext xmlns:c16="http://schemas.microsoft.com/office/drawing/2014/chart" uri="{C3380CC4-5D6E-409C-BE32-E72D297353CC}">
              <c16:uniqueId val="{00000002-1245-4294-8BBE-0BF0C40694A9}"/>
            </c:ext>
          </c:extLst>
        </c:ser>
        <c:dLbls>
          <c:showLegendKey val="0"/>
          <c:showVal val="0"/>
          <c:showCatName val="0"/>
          <c:showSerName val="0"/>
          <c:showPercent val="0"/>
          <c:showBubbleSize val="0"/>
        </c:dLbls>
        <c:marker val="1"/>
        <c:smooth val="0"/>
        <c:axId val="1852941785"/>
        <c:axId val="1315516145"/>
      </c:lineChart>
      <c:catAx>
        <c:axId val="185294178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315516145"/>
        <c:crosses val="autoZero"/>
        <c:auto val="1"/>
        <c:lblAlgn val="ctr"/>
        <c:lblOffset val="100"/>
        <c:noMultiLvlLbl val="1"/>
      </c:catAx>
      <c:valAx>
        <c:axId val="13155161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852941785"/>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Cronograma_S6!$H$130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Cronograma_S6!$G$131:$G$139</c:f>
              <c:strCache>
                <c:ptCount val="9"/>
                <c:pt idx="0">
                  <c:v>s1</c:v>
                </c:pt>
                <c:pt idx="1">
                  <c:v>s2</c:v>
                </c:pt>
                <c:pt idx="2">
                  <c:v>s3</c:v>
                </c:pt>
                <c:pt idx="3">
                  <c:v>s4</c:v>
                </c:pt>
                <c:pt idx="4">
                  <c:v>s5</c:v>
                </c:pt>
                <c:pt idx="5">
                  <c:v>s6</c:v>
                </c:pt>
                <c:pt idx="6">
                  <c:v>s7</c:v>
                </c:pt>
                <c:pt idx="7">
                  <c:v>s8</c:v>
                </c:pt>
                <c:pt idx="8">
                  <c:v>s9</c:v>
                </c:pt>
              </c:strCache>
            </c:strRef>
          </c:cat>
          <c:val>
            <c:numRef>
              <c:f>Cronograma_S6!$H$131:$H$139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622B-47A8-9FE8-95642DE2B7B2}"/>
            </c:ext>
          </c:extLst>
        </c:ser>
        <c:ser>
          <c:idx val="1"/>
          <c:order val="1"/>
          <c:tx>
            <c:strRef>
              <c:f>Cronograma_S6!$I$130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Cronograma_S6!$G$131:$G$139</c:f>
              <c:strCache>
                <c:ptCount val="9"/>
                <c:pt idx="0">
                  <c:v>s1</c:v>
                </c:pt>
                <c:pt idx="1">
                  <c:v>s2</c:v>
                </c:pt>
                <c:pt idx="2">
                  <c:v>s3</c:v>
                </c:pt>
                <c:pt idx="3">
                  <c:v>s4</c:v>
                </c:pt>
                <c:pt idx="4">
                  <c:v>s5</c:v>
                </c:pt>
                <c:pt idx="5">
                  <c:v>s6</c:v>
                </c:pt>
                <c:pt idx="6">
                  <c:v>s7</c:v>
                </c:pt>
                <c:pt idx="7">
                  <c:v>s8</c:v>
                </c:pt>
                <c:pt idx="8">
                  <c:v>s9</c:v>
                </c:pt>
              </c:strCache>
            </c:strRef>
          </c:cat>
          <c:val>
            <c:numRef>
              <c:f>Cronograma_S6!$I$131:$I$136</c:f>
              <c:numCache>
                <c:formatCode>General</c:formatCode>
                <c:ptCount val="6"/>
                <c:pt idx="0">
                  <c:v>8.5</c:v>
                </c:pt>
                <c:pt idx="1">
                  <c:v>24</c:v>
                </c:pt>
                <c:pt idx="2">
                  <c:v>35</c:v>
                </c:pt>
                <c:pt idx="3">
                  <c:v>48</c:v>
                </c:pt>
                <c:pt idx="4">
                  <c:v>53.5</c:v>
                </c:pt>
                <c:pt idx="5">
                  <c:v>58.5</c:v>
                </c:pt>
              </c:numCache>
            </c:numRef>
          </c:val>
          <c:smooth val="0"/>
          <c:extLst>
            <c:ext xmlns:c16="http://schemas.microsoft.com/office/drawing/2014/chart" uri="{C3380CC4-5D6E-409C-BE32-E72D297353CC}">
              <c16:uniqueId val="{00000001-622B-47A8-9FE8-95642DE2B7B2}"/>
            </c:ext>
          </c:extLst>
        </c:ser>
        <c:ser>
          <c:idx val="2"/>
          <c:order val="2"/>
          <c:tx>
            <c:strRef>
              <c:f>Cronograma_S6!$J$130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Cronograma_S6!$G$131:$G$139</c:f>
              <c:strCache>
                <c:ptCount val="9"/>
                <c:pt idx="0">
                  <c:v>s1</c:v>
                </c:pt>
                <c:pt idx="1">
                  <c:v>s2</c:v>
                </c:pt>
                <c:pt idx="2">
                  <c:v>s3</c:v>
                </c:pt>
                <c:pt idx="3">
                  <c:v>s4</c:v>
                </c:pt>
                <c:pt idx="4">
                  <c:v>s5</c:v>
                </c:pt>
                <c:pt idx="5">
                  <c:v>s6</c:v>
                </c:pt>
                <c:pt idx="6">
                  <c:v>s7</c:v>
                </c:pt>
                <c:pt idx="7">
                  <c:v>s8</c:v>
                </c:pt>
                <c:pt idx="8">
                  <c:v>s9</c:v>
                </c:pt>
              </c:strCache>
            </c:strRef>
          </c:cat>
          <c:val>
            <c:numRef>
              <c:f>Cronograma_S6!$J$131:$J$136</c:f>
              <c:numCache>
                <c:formatCode>General</c:formatCode>
                <c:ptCount val="6"/>
                <c:pt idx="0">
                  <c:v>6.75</c:v>
                </c:pt>
                <c:pt idx="1">
                  <c:v>23.5</c:v>
                </c:pt>
                <c:pt idx="2">
                  <c:v>34.5</c:v>
                </c:pt>
                <c:pt idx="3">
                  <c:v>53</c:v>
                </c:pt>
                <c:pt idx="4">
                  <c:v>58</c:v>
                </c:pt>
                <c:pt idx="5">
                  <c:v>63</c:v>
                </c:pt>
              </c:numCache>
            </c:numRef>
          </c:val>
          <c:smooth val="0"/>
          <c:extLst>
            <c:ext xmlns:c16="http://schemas.microsoft.com/office/drawing/2014/chart" uri="{C3380CC4-5D6E-409C-BE32-E72D297353CC}">
              <c16:uniqueId val="{00000002-622B-47A8-9FE8-95642DE2B7B2}"/>
            </c:ext>
          </c:extLst>
        </c:ser>
        <c:dLbls>
          <c:showLegendKey val="0"/>
          <c:showVal val="0"/>
          <c:showCatName val="0"/>
          <c:showSerName val="0"/>
          <c:showPercent val="0"/>
          <c:showBubbleSize val="0"/>
        </c:dLbls>
        <c:marker val="1"/>
        <c:smooth val="0"/>
        <c:axId val="1370325625"/>
        <c:axId val="495415215"/>
      </c:lineChart>
      <c:catAx>
        <c:axId val="137032562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495415215"/>
        <c:crosses val="autoZero"/>
        <c:auto val="1"/>
        <c:lblAlgn val="ctr"/>
        <c:lblOffset val="100"/>
        <c:noMultiLvlLbl val="1"/>
      </c:catAx>
      <c:valAx>
        <c:axId val="4954152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370325625"/>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Cronograma_S7!$H$130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Cronograma_S7!$G$131:$G$139</c:f>
              <c:strCache>
                <c:ptCount val="9"/>
                <c:pt idx="0">
                  <c:v>s1</c:v>
                </c:pt>
                <c:pt idx="1">
                  <c:v>s2</c:v>
                </c:pt>
                <c:pt idx="2">
                  <c:v>s3</c:v>
                </c:pt>
                <c:pt idx="3">
                  <c:v>s4</c:v>
                </c:pt>
                <c:pt idx="4">
                  <c:v>s5</c:v>
                </c:pt>
                <c:pt idx="5">
                  <c:v>s6</c:v>
                </c:pt>
                <c:pt idx="6">
                  <c:v>s7</c:v>
                </c:pt>
                <c:pt idx="7">
                  <c:v>s8</c:v>
                </c:pt>
                <c:pt idx="8">
                  <c:v>s9</c:v>
                </c:pt>
              </c:strCache>
            </c:strRef>
          </c:cat>
          <c:val>
            <c:numRef>
              <c:f>Cronograma_S7!$H$131:$H$139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2DD2-4369-A91E-CF207EB7510B}"/>
            </c:ext>
          </c:extLst>
        </c:ser>
        <c:ser>
          <c:idx val="1"/>
          <c:order val="1"/>
          <c:tx>
            <c:strRef>
              <c:f>Cronograma_S7!$I$130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Cronograma_S7!$G$131:$G$139</c:f>
              <c:strCache>
                <c:ptCount val="9"/>
                <c:pt idx="0">
                  <c:v>s1</c:v>
                </c:pt>
                <c:pt idx="1">
                  <c:v>s2</c:v>
                </c:pt>
                <c:pt idx="2">
                  <c:v>s3</c:v>
                </c:pt>
                <c:pt idx="3">
                  <c:v>s4</c:v>
                </c:pt>
                <c:pt idx="4">
                  <c:v>s5</c:v>
                </c:pt>
                <c:pt idx="5">
                  <c:v>s6</c:v>
                </c:pt>
                <c:pt idx="6">
                  <c:v>s7</c:v>
                </c:pt>
                <c:pt idx="7">
                  <c:v>s8</c:v>
                </c:pt>
                <c:pt idx="8">
                  <c:v>s9</c:v>
                </c:pt>
              </c:strCache>
            </c:strRef>
          </c:cat>
          <c:val>
            <c:numRef>
              <c:f>Cronograma_S7!$I$131:$I$137</c:f>
              <c:numCache>
                <c:formatCode>General</c:formatCode>
                <c:ptCount val="7"/>
                <c:pt idx="0">
                  <c:v>8.5</c:v>
                </c:pt>
                <c:pt idx="1">
                  <c:v>24</c:v>
                </c:pt>
                <c:pt idx="2">
                  <c:v>35</c:v>
                </c:pt>
                <c:pt idx="3">
                  <c:v>48</c:v>
                </c:pt>
                <c:pt idx="4">
                  <c:v>53.5</c:v>
                </c:pt>
                <c:pt idx="5">
                  <c:v>58.5</c:v>
                </c:pt>
                <c:pt idx="6">
                  <c:v>73</c:v>
                </c:pt>
              </c:numCache>
            </c:numRef>
          </c:val>
          <c:smooth val="0"/>
          <c:extLst>
            <c:ext xmlns:c16="http://schemas.microsoft.com/office/drawing/2014/chart" uri="{C3380CC4-5D6E-409C-BE32-E72D297353CC}">
              <c16:uniqueId val="{00000001-2DD2-4369-A91E-CF207EB7510B}"/>
            </c:ext>
          </c:extLst>
        </c:ser>
        <c:ser>
          <c:idx val="2"/>
          <c:order val="2"/>
          <c:tx>
            <c:strRef>
              <c:f>Cronograma_S7!$J$130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Cronograma_S7!$G$131:$G$139</c:f>
              <c:strCache>
                <c:ptCount val="9"/>
                <c:pt idx="0">
                  <c:v>s1</c:v>
                </c:pt>
                <c:pt idx="1">
                  <c:v>s2</c:v>
                </c:pt>
                <c:pt idx="2">
                  <c:v>s3</c:v>
                </c:pt>
                <c:pt idx="3">
                  <c:v>s4</c:v>
                </c:pt>
                <c:pt idx="4">
                  <c:v>s5</c:v>
                </c:pt>
                <c:pt idx="5">
                  <c:v>s6</c:v>
                </c:pt>
                <c:pt idx="6">
                  <c:v>s7</c:v>
                </c:pt>
                <c:pt idx="7">
                  <c:v>s8</c:v>
                </c:pt>
                <c:pt idx="8">
                  <c:v>s9</c:v>
                </c:pt>
              </c:strCache>
            </c:strRef>
          </c:cat>
          <c:val>
            <c:numRef>
              <c:f>Cronograma_S7!$J$131:$J$137</c:f>
              <c:numCache>
                <c:formatCode>General</c:formatCode>
                <c:ptCount val="7"/>
                <c:pt idx="0">
                  <c:v>6.75</c:v>
                </c:pt>
                <c:pt idx="1">
                  <c:v>23.5</c:v>
                </c:pt>
                <c:pt idx="2">
                  <c:v>34.5</c:v>
                </c:pt>
                <c:pt idx="3">
                  <c:v>53</c:v>
                </c:pt>
                <c:pt idx="4">
                  <c:v>58</c:v>
                </c:pt>
                <c:pt idx="5">
                  <c:v>63</c:v>
                </c:pt>
                <c:pt idx="6">
                  <c:v>79.5</c:v>
                </c:pt>
              </c:numCache>
            </c:numRef>
          </c:val>
          <c:smooth val="0"/>
          <c:extLst>
            <c:ext xmlns:c16="http://schemas.microsoft.com/office/drawing/2014/chart" uri="{C3380CC4-5D6E-409C-BE32-E72D297353CC}">
              <c16:uniqueId val="{00000002-2DD2-4369-A91E-CF207EB7510B}"/>
            </c:ext>
          </c:extLst>
        </c:ser>
        <c:dLbls>
          <c:showLegendKey val="0"/>
          <c:showVal val="0"/>
          <c:showCatName val="0"/>
          <c:showSerName val="0"/>
          <c:showPercent val="0"/>
          <c:showBubbleSize val="0"/>
        </c:dLbls>
        <c:marker val="1"/>
        <c:smooth val="0"/>
        <c:axId val="1521389495"/>
        <c:axId val="771506878"/>
      </c:lineChart>
      <c:catAx>
        <c:axId val="152138949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771506878"/>
        <c:crosses val="autoZero"/>
        <c:auto val="1"/>
        <c:lblAlgn val="ctr"/>
        <c:lblOffset val="100"/>
        <c:noMultiLvlLbl val="1"/>
      </c:catAx>
      <c:valAx>
        <c:axId val="7715068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521389495"/>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Cronograma_S8!$H$130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Cronograma_S8!$G$131:$G$139</c:f>
              <c:strCache>
                <c:ptCount val="9"/>
                <c:pt idx="0">
                  <c:v>s1</c:v>
                </c:pt>
                <c:pt idx="1">
                  <c:v>s2</c:v>
                </c:pt>
                <c:pt idx="2">
                  <c:v>s3</c:v>
                </c:pt>
                <c:pt idx="3">
                  <c:v>s4</c:v>
                </c:pt>
                <c:pt idx="4">
                  <c:v>s5</c:v>
                </c:pt>
                <c:pt idx="5">
                  <c:v>s6</c:v>
                </c:pt>
                <c:pt idx="6">
                  <c:v>s7</c:v>
                </c:pt>
                <c:pt idx="7">
                  <c:v>s8</c:v>
                </c:pt>
                <c:pt idx="8">
                  <c:v>s9</c:v>
                </c:pt>
              </c:strCache>
            </c:strRef>
          </c:cat>
          <c:val>
            <c:numRef>
              <c:f>Cronograma_S8!$H$131:$H$139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91FF-4374-ABBB-416476540ADF}"/>
            </c:ext>
          </c:extLst>
        </c:ser>
        <c:ser>
          <c:idx val="1"/>
          <c:order val="1"/>
          <c:tx>
            <c:strRef>
              <c:f>Cronograma_S8!$I$130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Cronograma_S8!$G$131:$G$139</c:f>
              <c:strCache>
                <c:ptCount val="9"/>
                <c:pt idx="0">
                  <c:v>s1</c:v>
                </c:pt>
                <c:pt idx="1">
                  <c:v>s2</c:v>
                </c:pt>
                <c:pt idx="2">
                  <c:v>s3</c:v>
                </c:pt>
                <c:pt idx="3">
                  <c:v>s4</c:v>
                </c:pt>
                <c:pt idx="4">
                  <c:v>s5</c:v>
                </c:pt>
                <c:pt idx="5">
                  <c:v>s6</c:v>
                </c:pt>
                <c:pt idx="6">
                  <c:v>s7</c:v>
                </c:pt>
                <c:pt idx="7">
                  <c:v>s8</c:v>
                </c:pt>
                <c:pt idx="8">
                  <c:v>s9</c:v>
                </c:pt>
              </c:strCache>
            </c:strRef>
          </c:cat>
          <c:val>
            <c:numRef>
              <c:f>Cronograma_S8!$I$131:$I$138</c:f>
              <c:numCache>
                <c:formatCode>General</c:formatCode>
                <c:ptCount val="8"/>
                <c:pt idx="0">
                  <c:v>8.5</c:v>
                </c:pt>
                <c:pt idx="1">
                  <c:v>24</c:v>
                </c:pt>
                <c:pt idx="2">
                  <c:v>35</c:v>
                </c:pt>
                <c:pt idx="3">
                  <c:v>48</c:v>
                </c:pt>
                <c:pt idx="4">
                  <c:v>53.5</c:v>
                </c:pt>
                <c:pt idx="5">
                  <c:v>58.5</c:v>
                </c:pt>
                <c:pt idx="6">
                  <c:v>73</c:v>
                </c:pt>
                <c:pt idx="7">
                  <c:v>91</c:v>
                </c:pt>
              </c:numCache>
            </c:numRef>
          </c:val>
          <c:smooth val="0"/>
          <c:extLst>
            <c:ext xmlns:c16="http://schemas.microsoft.com/office/drawing/2014/chart" uri="{C3380CC4-5D6E-409C-BE32-E72D297353CC}">
              <c16:uniqueId val="{00000001-91FF-4374-ABBB-416476540ADF}"/>
            </c:ext>
          </c:extLst>
        </c:ser>
        <c:ser>
          <c:idx val="2"/>
          <c:order val="2"/>
          <c:tx>
            <c:strRef>
              <c:f>Cronograma_S8!$J$130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Cronograma_S8!$G$131:$G$139</c:f>
              <c:strCache>
                <c:ptCount val="9"/>
                <c:pt idx="0">
                  <c:v>s1</c:v>
                </c:pt>
                <c:pt idx="1">
                  <c:v>s2</c:v>
                </c:pt>
                <c:pt idx="2">
                  <c:v>s3</c:v>
                </c:pt>
                <c:pt idx="3">
                  <c:v>s4</c:v>
                </c:pt>
                <c:pt idx="4">
                  <c:v>s5</c:v>
                </c:pt>
                <c:pt idx="5">
                  <c:v>s6</c:v>
                </c:pt>
                <c:pt idx="6">
                  <c:v>s7</c:v>
                </c:pt>
                <c:pt idx="7">
                  <c:v>s8</c:v>
                </c:pt>
                <c:pt idx="8">
                  <c:v>s9</c:v>
                </c:pt>
              </c:strCache>
            </c:strRef>
          </c:cat>
          <c:val>
            <c:numRef>
              <c:f>Cronograma_S8!$J$131:$J$138</c:f>
              <c:numCache>
                <c:formatCode>General</c:formatCode>
                <c:ptCount val="8"/>
                <c:pt idx="0">
                  <c:v>6.75</c:v>
                </c:pt>
                <c:pt idx="1">
                  <c:v>23.5</c:v>
                </c:pt>
                <c:pt idx="2">
                  <c:v>34.5</c:v>
                </c:pt>
                <c:pt idx="3">
                  <c:v>53</c:v>
                </c:pt>
                <c:pt idx="4">
                  <c:v>58</c:v>
                </c:pt>
                <c:pt idx="5">
                  <c:v>63</c:v>
                </c:pt>
                <c:pt idx="6">
                  <c:v>79.5</c:v>
                </c:pt>
                <c:pt idx="7">
                  <c:v>88.5</c:v>
                </c:pt>
              </c:numCache>
            </c:numRef>
          </c:val>
          <c:smooth val="0"/>
          <c:extLst>
            <c:ext xmlns:c16="http://schemas.microsoft.com/office/drawing/2014/chart" uri="{C3380CC4-5D6E-409C-BE32-E72D297353CC}">
              <c16:uniqueId val="{00000002-91FF-4374-ABBB-416476540ADF}"/>
            </c:ext>
          </c:extLst>
        </c:ser>
        <c:dLbls>
          <c:showLegendKey val="0"/>
          <c:showVal val="0"/>
          <c:showCatName val="0"/>
          <c:showSerName val="0"/>
          <c:showPercent val="0"/>
          <c:showBubbleSize val="0"/>
        </c:dLbls>
        <c:marker val="1"/>
        <c:smooth val="0"/>
        <c:axId val="44283349"/>
        <c:axId val="858421707"/>
      </c:lineChart>
      <c:catAx>
        <c:axId val="44283349"/>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858421707"/>
        <c:crosses val="autoZero"/>
        <c:auto val="1"/>
        <c:lblAlgn val="ctr"/>
        <c:lblOffset val="100"/>
        <c:noMultiLvlLbl val="1"/>
      </c:catAx>
      <c:valAx>
        <c:axId val="858421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44283349"/>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Cronograma_S9!$H$130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Cronograma_S9!$G$131:$G$139</c:f>
              <c:strCache>
                <c:ptCount val="9"/>
                <c:pt idx="0">
                  <c:v>s1</c:v>
                </c:pt>
                <c:pt idx="1">
                  <c:v>s2</c:v>
                </c:pt>
                <c:pt idx="2">
                  <c:v>s3</c:v>
                </c:pt>
                <c:pt idx="3">
                  <c:v>s4</c:v>
                </c:pt>
                <c:pt idx="4">
                  <c:v>s5</c:v>
                </c:pt>
                <c:pt idx="5">
                  <c:v>s6</c:v>
                </c:pt>
                <c:pt idx="6">
                  <c:v>s7</c:v>
                </c:pt>
                <c:pt idx="7">
                  <c:v>s8</c:v>
                </c:pt>
                <c:pt idx="8">
                  <c:v>s9</c:v>
                </c:pt>
              </c:strCache>
            </c:strRef>
          </c:cat>
          <c:val>
            <c:numRef>
              <c:f>Cronograma_S9!$H$131:$H$139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693B-4586-84C5-0D2914EBF1C4}"/>
            </c:ext>
          </c:extLst>
        </c:ser>
        <c:ser>
          <c:idx val="1"/>
          <c:order val="1"/>
          <c:tx>
            <c:strRef>
              <c:f>Cronograma_S9!$I$130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Cronograma_S9!$G$131:$G$139</c:f>
              <c:strCache>
                <c:ptCount val="9"/>
                <c:pt idx="0">
                  <c:v>s1</c:v>
                </c:pt>
                <c:pt idx="1">
                  <c:v>s2</c:v>
                </c:pt>
                <c:pt idx="2">
                  <c:v>s3</c:v>
                </c:pt>
                <c:pt idx="3">
                  <c:v>s4</c:v>
                </c:pt>
                <c:pt idx="4">
                  <c:v>s5</c:v>
                </c:pt>
                <c:pt idx="5">
                  <c:v>s6</c:v>
                </c:pt>
                <c:pt idx="6">
                  <c:v>s7</c:v>
                </c:pt>
                <c:pt idx="7">
                  <c:v>s8</c:v>
                </c:pt>
                <c:pt idx="8">
                  <c:v>s9</c:v>
                </c:pt>
              </c:strCache>
            </c:strRef>
          </c:cat>
          <c:val>
            <c:numRef>
              <c:f>Cronograma_S9!$I$131:$I$139</c:f>
              <c:numCache>
                <c:formatCode>General</c:formatCode>
                <c:ptCount val="9"/>
                <c:pt idx="0">
                  <c:v>8.5</c:v>
                </c:pt>
                <c:pt idx="1">
                  <c:v>24</c:v>
                </c:pt>
                <c:pt idx="2">
                  <c:v>35</c:v>
                </c:pt>
                <c:pt idx="3">
                  <c:v>48</c:v>
                </c:pt>
                <c:pt idx="4">
                  <c:v>53.5</c:v>
                </c:pt>
                <c:pt idx="5">
                  <c:v>58.5</c:v>
                </c:pt>
                <c:pt idx="6">
                  <c:v>73</c:v>
                </c:pt>
                <c:pt idx="7">
                  <c:v>91</c:v>
                </c:pt>
                <c:pt idx="8">
                  <c:v>91</c:v>
                </c:pt>
              </c:numCache>
            </c:numRef>
          </c:val>
          <c:smooth val="0"/>
          <c:extLst>
            <c:ext xmlns:c16="http://schemas.microsoft.com/office/drawing/2014/chart" uri="{C3380CC4-5D6E-409C-BE32-E72D297353CC}">
              <c16:uniqueId val="{00000001-693B-4586-84C5-0D2914EBF1C4}"/>
            </c:ext>
          </c:extLst>
        </c:ser>
        <c:ser>
          <c:idx val="2"/>
          <c:order val="2"/>
          <c:tx>
            <c:strRef>
              <c:f>Cronograma_S9!$J$130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Cronograma_S9!$G$131:$G$139</c:f>
              <c:strCache>
                <c:ptCount val="9"/>
                <c:pt idx="0">
                  <c:v>s1</c:v>
                </c:pt>
                <c:pt idx="1">
                  <c:v>s2</c:v>
                </c:pt>
                <c:pt idx="2">
                  <c:v>s3</c:v>
                </c:pt>
                <c:pt idx="3">
                  <c:v>s4</c:v>
                </c:pt>
                <c:pt idx="4">
                  <c:v>s5</c:v>
                </c:pt>
                <c:pt idx="5">
                  <c:v>s6</c:v>
                </c:pt>
                <c:pt idx="6">
                  <c:v>s7</c:v>
                </c:pt>
                <c:pt idx="7">
                  <c:v>s8</c:v>
                </c:pt>
                <c:pt idx="8">
                  <c:v>s9</c:v>
                </c:pt>
              </c:strCache>
            </c:strRef>
          </c:cat>
          <c:val>
            <c:numRef>
              <c:f>Cronograma_S9!$J$131:$J$139</c:f>
              <c:numCache>
                <c:formatCode>General</c:formatCode>
                <c:ptCount val="9"/>
                <c:pt idx="0">
                  <c:v>6.75</c:v>
                </c:pt>
                <c:pt idx="1">
                  <c:v>23.5</c:v>
                </c:pt>
                <c:pt idx="2">
                  <c:v>34.5</c:v>
                </c:pt>
                <c:pt idx="3">
                  <c:v>53</c:v>
                </c:pt>
                <c:pt idx="4">
                  <c:v>58</c:v>
                </c:pt>
                <c:pt idx="5">
                  <c:v>63</c:v>
                </c:pt>
                <c:pt idx="6">
                  <c:v>79.5</c:v>
                </c:pt>
                <c:pt idx="7">
                  <c:v>88.5</c:v>
                </c:pt>
                <c:pt idx="8">
                  <c:v>88.5</c:v>
                </c:pt>
              </c:numCache>
            </c:numRef>
          </c:val>
          <c:smooth val="0"/>
          <c:extLst>
            <c:ext xmlns:c16="http://schemas.microsoft.com/office/drawing/2014/chart" uri="{C3380CC4-5D6E-409C-BE32-E72D297353CC}">
              <c16:uniqueId val="{00000002-693B-4586-84C5-0D2914EBF1C4}"/>
            </c:ext>
          </c:extLst>
        </c:ser>
        <c:dLbls>
          <c:showLegendKey val="0"/>
          <c:showVal val="0"/>
          <c:showCatName val="0"/>
          <c:showSerName val="0"/>
          <c:showPercent val="0"/>
          <c:showBubbleSize val="0"/>
        </c:dLbls>
        <c:marker val="1"/>
        <c:smooth val="0"/>
        <c:axId val="2109287476"/>
        <c:axId val="2035264053"/>
      </c:lineChart>
      <c:catAx>
        <c:axId val="2109287476"/>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2035264053"/>
        <c:crosses val="autoZero"/>
        <c:auto val="1"/>
        <c:lblAlgn val="ctr"/>
        <c:lblOffset val="100"/>
        <c:noMultiLvlLbl val="1"/>
      </c:catAx>
      <c:valAx>
        <c:axId val="20352640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2109287476"/>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Cronograma_S2!$H$134</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Cronograma_S2!$G$135:$G$143</c:f>
              <c:strCache>
                <c:ptCount val="9"/>
                <c:pt idx="0">
                  <c:v>s1</c:v>
                </c:pt>
                <c:pt idx="1">
                  <c:v>s2</c:v>
                </c:pt>
                <c:pt idx="2">
                  <c:v>s3</c:v>
                </c:pt>
                <c:pt idx="3">
                  <c:v>s4</c:v>
                </c:pt>
                <c:pt idx="4">
                  <c:v>s5</c:v>
                </c:pt>
                <c:pt idx="5">
                  <c:v>s6</c:v>
                </c:pt>
                <c:pt idx="6">
                  <c:v>s7</c:v>
                </c:pt>
                <c:pt idx="7">
                  <c:v>s8</c:v>
                </c:pt>
                <c:pt idx="8">
                  <c:v>s9</c:v>
                </c:pt>
              </c:strCache>
            </c:strRef>
          </c:cat>
          <c:val>
            <c:numRef>
              <c:f>Cronograma_S2!$H$135:$H$143</c:f>
              <c:numCache>
                <c:formatCode>General</c:formatCode>
                <c:ptCount val="9"/>
                <c:pt idx="0">
                  <c:v>8.5</c:v>
                </c:pt>
                <c:pt idx="1">
                  <c:v>24</c:v>
                </c:pt>
                <c:pt idx="2">
                  <c:v>43.5</c:v>
                </c:pt>
                <c:pt idx="3">
                  <c:v>53.5</c:v>
                </c:pt>
                <c:pt idx="4">
                  <c:v>53.5</c:v>
                </c:pt>
                <c:pt idx="5">
                  <c:v>72</c:v>
                </c:pt>
                <c:pt idx="6">
                  <c:v>74</c:v>
                </c:pt>
                <c:pt idx="7">
                  <c:v>88</c:v>
                </c:pt>
                <c:pt idx="8">
                  <c:v>88</c:v>
                </c:pt>
              </c:numCache>
            </c:numRef>
          </c:val>
          <c:smooth val="0"/>
          <c:extLst>
            <c:ext xmlns:c16="http://schemas.microsoft.com/office/drawing/2014/chart" uri="{C3380CC4-5D6E-409C-BE32-E72D297353CC}">
              <c16:uniqueId val="{00000000-CB05-4D05-8981-FC77E3D1B04A}"/>
            </c:ext>
          </c:extLst>
        </c:ser>
        <c:ser>
          <c:idx val="1"/>
          <c:order val="1"/>
          <c:tx>
            <c:strRef>
              <c:f>Cronograma_S2!$I$134</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Cronograma_S2!$G$135:$G$143</c:f>
              <c:strCache>
                <c:ptCount val="9"/>
                <c:pt idx="0">
                  <c:v>s1</c:v>
                </c:pt>
                <c:pt idx="1">
                  <c:v>s2</c:v>
                </c:pt>
                <c:pt idx="2">
                  <c:v>s3</c:v>
                </c:pt>
                <c:pt idx="3">
                  <c:v>s4</c:v>
                </c:pt>
                <c:pt idx="4">
                  <c:v>s5</c:v>
                </c:pt>
                <c:pt idx="5">
                  <c:v>s6</c:v>
                </c:pt>
                <c:pt idx="6">
                  <c:v>s7</c:v>
                </c:pt>
                <c:pt idx="7">
                  <c:v>s8</c:v>
                </c:pt>
                <c:pt idx="8">
                  <c:v>s9</c:v>
                </c:pt>
              </c:strCache>
            </c:strRef>
          </c:cat>
          <c:val>
            <c:numRef>
              <c:f>Cronograma_S2!$I$135:$I$136</c:f>
              <c:numCache>
                <c:formatCode>General</c:formatCode>
                <c:ptCount val="2"/>
                <c:pt idx="0">
                  <c:v>6.75</c:v>
                </c:pt>
                <c:pt idx="1">
                  <c:v>24</c:v>
                </c:pt>
              </c:numCache>
            </c:numRef>
          </c:val>
          <c:smooth val="0"/>
          <c:extLst>
            <c:ext xmlns:c16="http://schemas.microsoft.com/office/drawing/2014/chart" uri="{C3380CC4-5D6E-409C-BE32-E72D297353CC}">
              <c16:uniqueId val="{00000001-CB05-4D05-8981-FC77E3D1B04A}"/>
            </c:ext>
          </c:extLst>
        </c:ser>
        <c:ser>
          <c:idx val="2"/>
          <c:order val="2"/>
          <c:tx>
            <c:strRef>
              <c:f>Cronograma_S2!$J$134</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Cronograma_S2!$G$135:$G$143</c:f>
              <c:strCache>
                <c:ptCount val="9"/>
                <c:pt idx="0">
                  <c:v>s1</c:v>
                </c:pt>
                <c:pt idx="1">
                  <c:v>s2</c:v>
                </c:pt>
                <c:pt idx="2">
                  <c:v>s3</c:v>
                </c:pt>
                <c:pt idx="3">
                  <c:v>s4</c:v>
                </c:pt>
                <c:pt idx="4">
                  <c:v>s5</c:v>
                </c:pt>
                <c:pt idx="5">
                  <c:v>s6</c:v>
                </c:pt>
                <c:pt idx="6">
                  <c:v>s7</c:v>
                </c:pt>
                <c:pt idx="7">
                  <c:v>s8</c:v>
                </c:pt>
                <c:pt idx="8">
                  <c:v>s9</c:v>
                </c:pt>
              </c:strCache>
            </c:strRef>
          </c:cat>
          <c:val>
            <c:numRef>
              <c:f>Cronograma_S2!$J$135:$J$136</c:f>
              <c:numCache>
                <c:formatCode>General</c:formatCode>
                <c:ptCount val="2"/>
                <c:pt idx="0">
                  <c:v>12.5</c:v>
                </c:pt>
                <c:pt idx="1">
                  <c:v>23.5</c:v>
                </c:pt>
              </c:numCache>
            </c:numRef>
          </c:val>
          <c:smooth val="0"/>
          <c:extLst>
            <c:ext xmlns:c16="http://schemas.microsoft.com/office/drawing/2014/chart" uri="{C3380CC4-5D6E-409C-BE32-E72D297353CC}">
              <c16:uniqueId val="{00000002-CB05-4D05-8981-FC77E3D1B04A}"/>
            </c:ext>
          </c:extLst>
        </c:ser>
        <c:dLbls>
          <c:showLegendKey val="0"/>
          <c:showVal val="0"/>
          <c:showCatName val="0"/>
          <c:showSerName val="0"/>
          <c:showPercent val="0"/>
          <c:showBubbleSize val="0"/>
        </c:dLbls>
        <c:marker val="1"/>
        <c:smooth val="0"/>
        <c:axId val="558610581"/>
        <c:axId val="36287462"/>
      </c:lineChart>
      <c:catAx>
        <c:axId val="55861058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36287462"/>
        <c:crosses val="autoZero"/>
        <c:auto val="1"/>
        <c:lblAlgn val="ctr"/>
        <c:lblOffset val="100"/>
        <c:noMultiLvlLbl val="1"/>
      </c:catAx>
      <c:valAx>
        <c:axId val="36287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558610581"/>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Cronograma_S3!$H$127</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Cronograma_S3!$G$128:$G$136</c:f>
              <c:strCache>
                <c:ptCount val="9"/>
                <c:pt idx="0">
                  <c:v>s1</c:v>
                </c:pt>
                <c:pt idx="1">
                  <c:v>s2</c:v>
                </c:pt>
                <c:pt idx="2">
                  <c:v>s3</c:v>
                </c:pt>
                <c:pt idx="3">
                  <c:v>s4</c:v>
                </c:pt>
                <c:pt idx="4">
                  <c:v>s5</c:v>
                </c:pt>
                <c:pt idx="5">
                  <c:v>s6</c:v>
                </c:pt>
                <c:pt idx="6">
                  <c:v>s7</c:v>
                </c:pt>
                <c:pt idx="7">
                  <c:v>s8</c:v>
                </c:pt>
                <c:pt idx="8">
                  <c:v>s9</c:v>
                </c:pt>
              </c:strCache>
            </c:strRef>
          </c:cat>
          <c:val>
            <c:numRef>
              <c:f>Cronograma_S3!$H$128:$H$136</c:f>
              <c:numCache>
                <c:formatCode>General</c:formatCode>
                <c:ptCount val="9"/>
                <c:pt idx="0">
                  <c:v>11.5</c:v>
                </c:pt>
                <c:pt idx="1">
                  <c:v>24</c:v>
                </c:pt>
                <c:pt idx="2">
                  <c:v>43.5</c:v>
                </c:pt>
                <c:pt idx="3">
                  <c:v>53.5</c:v>
                </c:pt>
                <c:pt idx="4">
                  <c:v>53.5</c:v>
                </c:pt>
                <c:pt idx="5">
                  <c:v>72</c:v>
                </c:pt>
                <c:pt idx="6">
                  <c:v>74</c:v>
                </c:pt>
                <c:pt idx="7">
                  <c:v>88</c:v>
                </c:pt>
                <c:pt idx="8">
                  <c:v>88</c:v>
                </c:pt>
              </c:numCache>
            </c:numRef>
          </c:val>
          <c:smooth val="0"/>
          <c:extLst>
            <c:ext xmlns:c16="http://schemas.microsoft.com/office/drawing/2014/chart" uri="{C3380CC4-5D6E-409C-BE32-E72D297353CC}">
              <c16:uniqueId val="{00000000-B7CE-46BD-A3AD-E9E941672195}"/>
            </c:ext>
          </c:extLst>
        </c:ser>
        <c:ser>
          <c:idx val="1"/>
          <c:order val="1"/>
          <c:tx>
            <c:strRef>
              <c:f>Cronograma_S3!$I$127</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Cronograma_S3!$G$128:$G$136</c:f>
              <c:strCache>
                <c:ptCount val="9"/>
                <c:pt idx="0">
                  <c:v>s1</c:v>
                </c:pt>
                <c:pt idx="1">
                  <c:v>s2</c:v>
                </c:pt>
                <c:pt idx="2">
                  <c:v>s3</c:v>
                </c:pt>
                <c:pt idx="3">
                  <c:v>s4</c:v>
                </c:pt>
                <c:pt idx="4">
                  <c:v>s5</c:v>
                </c:pt>
                <c:pt idx="5">
                  <c:v>s6</c:v>
                </c:pt>
                <c:pt idx="6">
                  <c:v>s7</c:v>
                </c:pt>
                <c:pt idx="7">
                  <c:v>s8</c:v>
                </c:pt>
                <c:pt idx="8">
                  <c:v>s9</c:v>
                </c:pt>
              </c:strCache>
            </c:strRef>
          </c:cat>
          <c:val>
            <c:numRef>
              <c:f>Cronograma_S3!$I$128:$I$130</c:f>
              <c:numCache>
                <c:formatCode>General</c:formatCode>
                <c:ptCount val="3"/>
                <c:pt idx="0">
                  <c:v>8.5</c:v>
                </c:pt>
                <c:pt idx="1">
                  <c:v>24</c:v>
                </c:pt>
                <c:pt idx="2">
                  <c:v>35</c:v>
                </c:pt>
              </c:numCache>
            </c:numRef>
          </c:val>
          <c:smooth val="0"/>
          <c:extLst>
            <c:ext xmlns:c16="http://schemas.microsoft.com/office/drawing/2014/chart" uri="{C3380CC4-5D6E-409C-BE32-E72D297353CC}">
              <c16:uniqueId val="{00000001-B7CE-46BD-A3AD-E9E941672195}"/>
            </c:ext>
          </c:extLst>
        </c:ser>
        <c:ser>
          <c:idx val="2"/>
          <c:order val="2"/>
          <c:tx>
            <c:strRef>
              <c:f>Cronograma_S3!$J$127</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Cronograma_S3!$G$128:$G$136</c:f>
              <c:strCache>
                <c:ptCount val="9"/>
                <c:pt idx="0">
                  <c:v>s1</c:v>
                </c:pt>
                <c:pt idx="1">
                  <c:v>s2</c:v>
                </c:pt>
                <c:pt idx="2">
                  <c:v>s3</c:v>
                </c:pt>
                <c:pt idx="3">
                  <c:v>s4</c:v>
                </c:pt>
                <c:pt idx="4">
                  <c:v>s5</c:v>
                </c:pt>
                <c:pt idx="5">
                  <c:v>s6</c:v>
                </c:pt>
                <c:pt idx="6">
                  <c:v>s7</c:v>
                </c:pt>
                <c:pt idx="7">
                  <c:v>s8</c:v>
                </c:pt>
                <c:pt idx="8">
                  <c:v>s9</c:v>
                </c:pt>
              </c:strCache>
            </c:strRef>
          </c:cat>
          <c:val>
            <c:numRef>
              <c:f>Cronograma_S3!$J$128:$J$130</c:f>
              <c:numCache>
                <c:formatCode>General</c:formatCode>
                <c:ptCount val="3"/>
                <c:pt idx="0">
                  <c:v>6.75</c:v>
                </c:pt>
                <c:pt idx="1">
                  <c:v>23.5</c:v>
                </c:pt>
                <c:pt idx="2">
                  <c:v>34.5</c:v>
                </c:pt>
              </c:numCache>
            </c:numRef>
          </c:val>
          <c:smooth val="0"/>
          <c:extLst>
            <c:ext xmlns:c16="http://schemas.microsoft.com/office/drawing/2014/chart" uri="{C3380CC4-5D6E-409C-BE32-E72D297353CC}">
              <c16:uniqueId val="{00000002-B7CE-46BD-A3AD-E9E941672195}"/>
            </c:ext>
          </c:extLst>
        </c:ser>
        <c:dLbls>
          <c:showLegendKey val="0"/>
          <c:showVal val="0"/>
          <c:showCatName val="0"/>
          <c:showSerName val="0"/>
          <c:showPercent val="0"/>
          <c:showBubbleSize val="0"/>
        </c:dLbls>
        <c:marker val="1"/>
        <c:smooth val="0"/>
        <c:axId val="869625811"/>
        <c:axId val="339976580"/>
      </c:lineChart>
      <c:catAx>
        <c:axId val="86962581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339976580"/>
        <c:crosses val="autoZero"/>
        <c:auto val="1"/>
        <c:lblAlgn val="ctr"/>
        <c:lblOffset val="100"/>
        <c:noMultiLvlLbl val="1"/>
      </c:catAx>
      <c:valAx>
        <c:axId val="339976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869625811"/>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Cronograma_S4!$H$130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Cronograma_S4!$G$131:$G$139</c:f>
              <c:strCache>
                <c:ptCount val="9"/>
                <c:pt idx="0">
                  <c:v>s1</c:v>
                </c:pt>
                <c:pt idx="1">
                  <c:v>s2</c:v>
                </c:pt>
                <c:pt idx="2">
                  <c:v>s3</c:v>
                </c:pt>
                <c:pt idx="3">
                  <c:v>s4</c:v>
                </c:pt>
                <c:pt idx="4">
                  <c:v>s5</c:v>
                </c:pt>
                <c:pt idx="5">
                  <c:v>s6</c:v>
                </c:pt>
                <c:pt idx="6">
                  <c:v>s7</c:v>
                </c:pt>
                <c:pt idx="7">
                  <c:v>s8</c:v>
                </c:pt>
                <c:pt idx="8">
                  <c:v>s9</c:v>
                </c:pt>
              </c:strCache>
            </c:strRef>
          </c:cat>
          <c:val>
            <c:numRef>
              <c:f>Cronograma_S4!$H$131:$H$139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D17A-40E5-B7C4-F9BC207A6008}"/>
            </c:ext>
          </c:extLst>
        </c:ser>
        <c:ser>
          <c:idx val="1"/>
          <c:order val="1"/>
          <c:tx>
            <c:strRef>
              <c:f>Cronograma_S4!$I$130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Cronograma_S4!$G$131:$G$139</c:f>
              <c:strCache>
                <c:ptCount val="9"/>
                <c:pt idx="0">
                  <c:v>s1</c:v>
                </c:pt>
                <c:pt idx="1">
                  <c:v>s2</c:v>
                </c:pt>
                <c:pt idx="2">
                  <c:v>s3</c:v>
                </c:pt>
                <c:pt idx="3">
                  <c:v>s4</c:v>
                </c:pt>
                <c:pt idx="4">
                  <c:v>s5</c:v>
                </c:pt>
                <c:pt idx="5">
                  <c:v>s6</c:v>
                </c:pt>
                <c:pt idx="6">
                  <c:v>s7</c:v>
                </c:pt>
                <c:pt idx="7">
                  <c:v>s8</c:v>
                </c:pt>
                <c:pt idx="8">
                  <c:v>s9</c:v>
                </c:pt>
              </c:strCache>
            </c:strRef>
          </c:cat>
          <c:val>
            <c:numRef>
              <c:f>Cronograma_S4!$I$131:$I$134</c:f>
              <c:numCache>
                <c:formatCode>General</c:formatCode>
                <c:ptCount val="4"/>
                <c:pt idx="0">
                  <c:v>8.5</c:v>
                </c:pt>
                <c:pt idx="1">
                  <c:v>24</c:v>
                </c:pt>
                <c:pt idx="2">
                  <c:v>35</c:v>
                </c:pt>
                <c:pt idx="3">
                  <c:v>48</c:v>
                </c:pt>
              </c:numCache>
            </c:numRef>
          </c:val>
          <c:smooth val="0"/>
          <c:extLst>
            <c:ext xmlns:c16="http://schemas.microsoft.com/office/drawing/2014/chart" uri="{C3380CC4-5D6E-409C-BE32-E72D297353CC}">
              <c16:uniqueId val="{00000001-D17A-40E5-B7C4-F9BC207A6008}"/>
            </c:ext>
          </c:extLst>
        </c:ser>
        <c:ser>
          <c:idx val="2"/>
          <c:order val="2"/>
          <c:tx>
            <c:strRef>
              <c:f>Cronograma_S4!$J$130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Cronograma_S4!$G$131:$G$139</c:f>
              <c:strCache>
                <c:ptCount val="9"/>
                <c:pt idx="0">
                  <c:v>s1</c:v>
                </c:pt>
                <c:pt idx="1">
                  <c:v>s2</c:v>
                </c:pt>
                <c:pt idx="2">
                  <c:v>s3</c:v>
                </c:pt>
                <c:pt idx="3">
                  <c:v>s4</c:v>
                </c:pt>
                <c:pt idx="4">
                  <c:v>s5</c:v>
                </c:pt>
                <c:pt idx="5">
                  <c:v>s6</c:v>
                </c:pt>
                <c:pt idx="6">
                  <c:v>s7</c:v>
                </c:pt>
                <c:pt idx="7">
                  <c:v>s8</c:v>
                </c:pt>
                <c:pt idx="8">
                  <c:v>s9</c:v>
                </c:pt>
              </c:strCache>
            </c:strRef>
          </c:cat>
          <c:val>
            <c:numRef>
              <c:f>Cronograma_S4!$J$131:$J$134</c:f>
              <c:numCache>
                <c:formatCode>General</c:formatCode>
                <c:ptCount val="4"/>
                <c:pt idx="0">
                  <c:v>6.75</c:v>
                </c:pt>
                <c:pt idx="1">
                  <c:v>23.5</c:v>
                </c:pt>
                <c:pt idx="2">
                  <c:v>34.5</c:v>
                </c:pt>
                <c:pt idx="3">
                  <c:v>53</c:v>
                </c:pt>
              </c:numCache>
            </c:numRef>
          </c:val>
          <c:smooth val="0"/>
          <c:extLst>
            <c:ext xmlns:c16="http://schemas.microsoft.com/office/drawing/2014/chart" uri="{C3380CC4-5D6E-409C-BE32-E72D297353CC}">
              <c16:uniqueId val="{00000002-D17A-40E5-B7C4-F9BC207A6008}"/>
            </c:ext>
          </c:extLst>
        </c:ser>
        <c:dLbls>
          <c:showLegendKey val="0"/>
          <c:showVal val="0"/>
          <c:showCatName val="0"/>
          <c:showSerName val="0"/>
          <c:showPercent val="0"/>
          <c:showBubbleSize val="0"/>
        </c:dLbls>
        <c:marker val="1"/>
        <c:smooth val="0"/>
        <c:axId val="459225361"/>
        <c:axId val="154988156"/>
      </c:lineChart>
      <c:catAx>
        <c:axId val="45922536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54988156"/>
        <c:crosses val="autoZero"/>
        <c:auto val="1"/>
        <c:lblAlgn val="ctr"/>
        <c:lblOffset val="100"/>
        <c:noMultiLvlLbl val="1"/>
      </c:catAx>
      <c:valAx>
        <c:axId val="154988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459225361"/>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Cronograma_S5!$H$130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Cronograma_S5!$G$131:$G$139</c:f>
              <c:strCache>
                <c:ptCount val="9"/>
                <c:pt idx="0">
                  <c:v>s1</c:v>
                </c:pt>
                <c:pt idx="1">
                  <c:v>s2</c:v>
                </c:pt>
                <c:pt idx="2">
                  <c:v>s3</c:v>
                </c:pt>
                <c:pt idx="3">
                  <c:v>s4</c:v>
                </c:pt>
                <c:pt idx="4">
                  <c:v>s5</c:v>
                </c:pt>
                <c:pt idx="5">
                  <c:v>s6</c:v>
                </c:pt>
                <c:pt idx="6">
                  <c:v>s7</c:v>
                </c:pt>
                <c:pt idx="7">
                  <c:v>s8</c:v>
                </c:pt>
                <c:pt idx="8">
                  <c:v>s9</c:v>
                </c:pt>
              </c:strCache>
            </c:strRef>
          </c:cat>
          <c:val>
            <c:numRef>
              <c:f>Cronograma_S5!$H$131:$H$139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E937-45DB-998A-D10E8DE709A2}"/>
            </c:ext>
          </c:extLst>
        </c:ser>
        <c:ser>
          <c:idx val="1"/>
          <c:order val="1"/>
          <c:tx>
            <c:strRef>
              <c:f>Cronograma_S5!$I$130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Cronograma_S5!$G$131:$G$139</c:f>
              <c:strCache>
                <c:ptCount val="9"/>
                <c:pt idx="0">
                  <c:v>s1</c:v>
                </c:pt>
                <c:pt idx="1">
                  <c:v>s2</c:v>
                </c:pt>
                <c:pt idx="2">
                  <c:v>s3</c:v>
                </c:pt>
                <c:pt idx="3">
                  <c:v>s4</c:v>
                </c:pt>
                <c:pt idx="4">
                  <c:v>s5</c:v>
                </c:pt>
                <c:pt idx="5">
                  <c:v>s6</c:v>
                </c:pt>
                <c:pt idx="6">
                  <c:v>s7</c:v>
                </c:pt>
                <c:pt idx="7">
                  <c:v>s8</c:v>
                </c:pt>
                <c:pt idx="8">
                  <c:v>s9</c:v>
                </c:pt>
              </c:strCache>
            </c:strRef>
          </c:cat>
          <c:val>
            <c:numRef>
              <c:f>Cronograma_S5!$I$131:$I$135</c:f>
              <c:numCache>
                <c:formatCode>General</c:formatCode>
                <c:ptCount val="5"/>
                <c:pt idx="0">
                  <c:v>8.5</c:v>
                </c:pt>
                <c:pt idx="1">
                  <c:v>24</c:v>
                </c:pt>
                <c:pt idx="2">
                  <c:v>35</c:v>
                </c:pt>
                <c:pt idx="3">
                  <c:v>48</c:v>
                </c:pt>
                <c:pt idx="4">
                  <c:v>53.5</c:v>
                </c:pt>
              </c:numCache>
            </c:numRef>
          </c:val>
          <c:smooth val="0"/>
          <c:extLst>
            <c:ext xmlns:c16="http://schemas.microsoft.com/office/drawing/2014/chart" uri="{C3380CC4-5D6E-409C-BE32-E72D297353CC}">
              <c16:uniqueId val="{00000001-E937-45DB-998A-D10E8DE709A2}"/>
            </c:ext>
          </c:extLst>
        </c:ser>
        <c:ser>
          <c:idx val="2"/>
          <c:order val="2"/>
          <c:tx>
            <c:strRef>
              <c:f>Cronograma_S5!$J$130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Cronograma_S5!$G$131:$G$139</c:f>
              <c:strCache>
                <c:ptCount val="9"/>
                <c:pt idx="0">
                  <c:v>s1</c:v>
                </c:pt>
                <c:pt idx="1">
                  <c:v>s2</c:v>
                </c:pt>
                <c:pt idx="2">
                  <c:v>s3</c:v>
                </c:pt>
                <c:pt idx="3">
                  <c:v>s4</c:v>
                </c:pt>
                <c:pt idx="4">
                  <c:v>s5</c:v>
                </c:pt>
                <c:pt idx="5">
                  <c:v>s6</c:v>
                </c:pt>
                <c:pt idx="6">
                  <c:v>s7</c:v>
                </c:pt>
                <c:pt idx="7">
                  <c:v>s8</c:v>
                </c:pt>
                <c:pt idx="8">
                  <c:v>s9</c:v>
                </c:pt>
              </c:strCache>
            </c:strRef>
          </c:cat>
          <c:val>
            <c:numRef>
              <c:f>Cronograma_S5!$J$131:$J$135</c:f>
              <c:numCache>
                <c:formatCode>General</c:formatCode>
                <c:ptCount val="5"/>
                <c:pt idx="0">
                  <c:v>6.75</c:v>
                </c:pt>
                <c:pt idx="1">
                  <c:v>23.5</c:v>
                </c:pt>
                <c:pt idx="2">
                  <c:v>34.5</c:v>
                </c:pt>
                <c:pt idx="3">
                  <c:v>53</c:v>
                </c:pt>
                <c:pt idx="4">
                  <c:v>58</c:v>
                </c:pt>
              </c:numCache>
            </c:numRef>
          </c:val>
          <c:smooth val="0"/>
          <c:extLst>
            <c:ext xmlns:c16="http://schemas.microsoft.com/office/drawing/2014/chart" uri="{C3380CC4-5D6E-409C-BE32-E72D297353CC}">
              <c16:uniqueId val="{00000002-E937-45DB-998A-D10E8DE709A2}"/>
            </c:ext>
          </c:extLst>
        </c:ser>
        <c:dLbls>
          <c:showLegendKey val="0"/>
          <c:showVal val="0"/>
          <c:showCatName val="0"/>
          <c:showSerName val="0"/>
          <c:showPercent val="0"/>
          <c:showBubbleSize val="0"/>
        </c:dLbls>
        <c:marker val="1"/>
        <c:smooth val="0"/>
        <c:axId val="1852941785"/>
        <c:axId val="1315516145"/>
      </c:lineChart>
      <c:catAx>
        <c:axId val="185294178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315516145"/>
        <c:crosses val="autoZero"/>
        <c:auto val="1"/>
        <c:lblAlgn val="ctr"/>
        <c:lblOffset val="100"/>
        <c:noMultiLvlLbl val="1"/>
      </c:catAx>
      <c:valAx>
        <c:axId val="13155161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852941785"/>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Cronograma_S6!$H$130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Cronograma_S6!$G$131:$G$139</c:f>
              <c:strCache>
                <c:ptCount val="9"/>
                <c:pt idx="0">
                  <c:v>s1</c:v>
                </c:pt>
                <c:pt idx="1">
                  <c:v>s2</c:v>
                </c:pt>
                <c:pt idx="2">
                  <c:v>s3</c:v>
                </c:pt>
                <c:pt idx="3">
                  <c:v>s4</c:v>
                </c:pt>
                <c:pt idx="4">
                  <c:v>s5</c:v>
                </c:pt>
                <c:pt idx="5">
                  <c:v>s6</c:v>
                </c:pt>
                <c:pt idx="6">
                  <c:v>s7</c:v>
                </c:pt>
                <c:pt idx="7">
                  <c:v>s8</c:v>
                </c:pt>
                <c:pt idx="8">
                  <c:v>s9</c:v>
                </c:pt>
              </c:strCache>
            </c:strRef>
          </c:cat>
          <c:val>
            <c:numRef>
              <c:f>Cronograma_S6!$H$131:$H$139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A7F6-46F8-B942-151FB793314F}"/>
            </c:ext>
          </c:extLst>
        </c:ser>
        <c:ser>
          <c:idx val="1"/>
          <c:order val="1"/>
          <c:tx>
            <c:strRef>
              <c:f>Cronograma_S6!$I$130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Cronograma_S6!$G$131:$G$139</c:f>
              <c:strCache>
                <c:ptCount val="9"/>
                <c:pt idx="0">
                  <c:v>s1</c:v>
                </c:pt>
                <c:pt idx="1">
                  <c:v>s2</c:v>
                </c:pt>
                <c:pt idx="2">
                  <c:v>s3</c:v>
                </c:pt>
                <c:pt idx="3">
                  <c:v>s4</c:v>
                </c:pt>
                <c:pt idx="4">
                  <c:v>s5</c:v>
                </c:pt>
                <c:pt idx="5">
                  <c:v>s6</c:v>
                </c:pt>
                <c:pt idx="6">
                  <c:v>s7</c:v>
                </c:pt>
                <c:pt idx="7">
                  <c:v>s8</c:v>
                </c:pt>
                <c:pt idx="8">
                  <c:v>s9</c:v>
                </c:pt>
              </c:strCache>
            </c:strRef>
          </c:cat>
          <c:val>
            <c:numRef>
              <c:f>Cronograma_S6!$I$131:$I$136</c:f>
              <c:numCache>
                <c:formatCode>General</c:formatCode>
                <c:ptCount val="6"/>
                <c:pt idx="0">
                  <c:v>8.5</c:v>
                </c:pt>
                <c:pt idx="1">
                  <c:v>24</c:v>
                </c:pt>
                <c:pt idx="2">
                  <c:v>35</c:v>
                </c:pt>
                <c:pt idx="3">
                  <c:v>48</c:v>
                </c:pt>
                <c:pt idx="4">
                  <c:v>53.5</c:v>
                </c:pt>
                <c:pt idx="5">
                  <c:v>58.5</c:v>
                </c:pt>
              </c:numCache>
            </c:numRef>
          </c:val>
          <c:smooth val="0"/>
          <c:extLst>
            <c:ext xmlns:c16="http://schemas.microsoft.com/office/drawing/2014/chart" uri="{C3380CC4-5D6E-409C-BE32-E72D297353CC}">
              <c16:uniqueId val="{00000001-A7F6-46F8-B942-151FB793314F}"/>
            </c:ext>
          </c:extLst>
        </c:ser>
        <c:ser>
          <c:idx val="2"/>
          <c:order val="2"/>
          <c:tx>
            <c:strRef>
              <c:f>Cronograma_S6!$J$130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Cronograma_S6!$G$131:$G$139</c:f>
              <c:strCache>
                <c:ptCount val="9"/>
                <c:pt idx="0">
                  <c:v>s1</c:v>
                </c:pt>
                <c:pt idx="1">
                  <c:v>s2</c:v>
                </c:pt>
                <c:pt idx="2">
                  <c:v>s3</c:v>
                </c:pt>
                <c:pt idx="3">
                  <c:v>s4</c:v>
                </c:pt>
                <c:pt idx="4">
                  <c:v>s5</c:v>
                </c:pt>
                <c:pt idx="5">
                  <c:v>s6</c:v>
                </c:pt>
                <c:pt idx="6">
                  <c:v>s7</c:v>
                </c:pt>
                <c:pt idx="7">
                  <c:v>s8</c:v>
                </c:pt>
                <c:pt idx="8">
                  <c:v>s9</c:v>
                </c:pt>
              </c:strCache>
            </c:strRef>
          </c:cat>
          <c:val>
            <c:numRef>
              <c:f>Cronograma_S6!$J$131:$J$136</c:f>
              <c:numCache>
                <c:formatCode>General</c:formatCode>
                <c:ptCount val="6"/>
                <c:pt idx="0">
                  <c:v>6.75</c:v>
                </c:pt>
                <c:pt idx="1">
                  <c:v>23.5</c:v>
                </c:pt>
                <c:pt idx="2">
                  <c:v>34.5</c:v>
                </c:pt>
                <c:pt idx="3">
                  <c:v>53</c:v>
                </c:pt>
                <c:pt idx="4">
                  <c:v>58</c:v>
                </c:pt>
                <c:pt idx="5">
                  <c:v>63</c:v>
                </c:pt>
              </c:numCache>
            </c:numRef>
          </c:val>
          <c:smooth val="0"/>
          <c:extLst>
            <c:ext xmlns:c16="http://schemas.microsoft.com/office/drawing/2014/chart" uri="{C3380CC4-5D6E-409C-BE32-E72D297353CC}">
              <c16:uniqueId val="{00000002-A7F6-46F8-B942-151FB793314F}"/>
            </c:ext>
          </c:extLst>
        </c:ser>
        <c:dLbls>
          <c:showLegendKey val="0"/>
          <c:showVal val="0"/>
          <c:showCatName val="0"/>
          <c:showSerName val="0"/>
          <c:showPercent val="0"/>
          <c:showBubbleSize val="0"/>
        </c:dLbls>
        <c:marker val="1"/>
        <c:smooth val="0"/>
        <c:axId val="1370325625"/>
        <c:axId val="495415215"/>
      </c:lineChart>
      <c:catAx>
        <c:axId val="137032562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495415215"/>
        <c:crosses val="autoZero"/>
        <c:auto val="1"/>
        <c:lblAlgn val="ctr"/>
        <c:lblOffset val="100"/>
        <c:noMultiLvlLbl val="1"/>
      </c:catAx>
      <c:valAx>
        <c:axId val="4954152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370325625"/>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Cronograma_S7!$H$130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Cronograma_S7!$G$131:$G$139</c:f>
              <c:strCache>
                <c:ptCount val="9"/>
                <c:pt idx="0">
                  <c:v>s1</c:v>
                </c:pt>
                <c:pt idx="1">
                  <c:v>s2</c:v>
                </c:pt>
                <c:pt idx="2">
                  <c:v>s3</c:v>
                </c:pt>
                <c:pt idx="3">
                  <c:v>s4</c:v>
                </c:pt>
                <c:pt idx="4">
                  <c:v>s5</c:v>
                </c:pt>
                <c:pt idx="5">
                  <c:v>s6</c:v>
                </c:pt>
                <c:pt idx="6">
                  <c:v>s7</c:v>
                </c:pt>
                <c:pt idx="7">
                  <c:v>s8</c:v>
                </c:pt>
                <c:pt idx="8">
                  <c:v>s9</c:v>
                </c:pt>
              </c:strCache>
            </c:strRef>
          </c:cat>
          <c:val>
            <c:numRef>
              <c:f>Cronograma_S7!$H$131:$H$139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9E47-4794-8562-091847D0E370}"/>
            </c:ext>
          </c:extLst>
        </c:ser>
        <c:ser>
          <c:idx val="1"/>
          <c:order val="1"/>
          <c:tx>
            <c:strRef>
              <c:f>Cronograma_S7!$I$130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Cronograma_S7!$G$131:$G$139</c:f>
              <c:strCache>
                <c:ptCount val="9"/>
                <c:pt idx="0">
                  <c:v>s1</c:v>
                </c:pt>
                <c:pt idx="1">
                  <c:v>s2</c:v>
                </c:pt>
                <c:pt idx="2">
                  <c:v>s3</c:v>
                </c:pt>
                <c:pt idx="3">
                  <c:v>s4</c:v>
                </c:pt>
                <c:pt idx="4">
                  <c:v>s5</c:v>
                </c:pt>
                <c:pt idx="5">
                  <c:v>s6</c:v>
                </c:pt>
                <c:pt idx="6">
                  <c:v>s7</c:v>
                </c:pt>
                <c:pt idx="7">
                  <c:v>s8</c:v>
                </c:pt>
                <c:pt idx="8">
                  <c:v>s9</c:v>
                </c:pt>
              </c:strCache>
            </c:strRef>
          </c:cat>
          <c:val>
            <c:numRef>
              <c:f>Cronograma_S7!$I$131:$I$137</c:f>
              <c:numCache>
                <c:formatCode>General</c:formatCode>
                <c:ptCount val="7"/>
                <c:pt idx="0">
                  <c:v>8.5</c:v>
                </c:pt>
                <c:pt idx="1">
                  <c:v>24</c:v>
                </c:pt>
                <c:pt idx="2">
                  <c:v>35</c:v>
                </c:pt>
                <c:pt idx="3">
                  <c:v>48</c:v>
                </c:pt>
                <c:pt idx="4">
                  <c:v>53.5</c:v>
                </c:pt>
                <c:pt idx="5">
                  <c:v>58.5</c:v>
                </c:pt>
                <c:pt idx="6">
                  <c:v>73</c:v>
                </c:pt>
              </c:numCache>
            </c:numRef>
          </c:val>
          <c:smooth val="0"/>
          <c:extLst>
            <c:ext xmlns:c16="http://schemas.microsoft.com/office/drawing/2014/chart" uri="{C3380CC4-5D6E-409C-BE32-E72D297353CC}">
              <c16:uniqueId val="{00000001-9E47-4794-8562-091847D0E370}"/>
            </c:ext>
          </c:extLst>
        </c:ser>
        <c:ser>
          <c:idx val="2"/>
          <c:order val="2"/>
          <c:tx>
            <c:strRef>
              <c:f>Cronograma_S7!$J$130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Cronograma_S7!$G$131:$G$139</c:f>
              <c:strCache>
                <c:ptCount val="9"/>
                <c:pt idx="0">
                  <c:v>s1</c:v>
                </c:pt>
                <c:pt idx="1">
                  <c:v>s2</c:v>
                </c:pt>
                <c:pt idx="2">
                  <c:v>s3</c:v>
                </c:pt>
                <c:pt idx="3">
                  <c:v>s4</c:v>
                </c:pt>
                <c:pt idx="4">
                  <c:v>s5</c:v>
                </c:pt>
                <c:pt idx="5">
                  <c:v>s6</c:v>
                </c:pt>
                <c:pt idx="6">
                  <c:v>s7</c:v>
                </c:pt>
                <c:pt idx="7">
                  <c:v>s8</c:v>
                </c:pt>
                <c:pt idx="8">
                  <c:v>s9</c:v>
                </c:pt>
              </c:strCache>
            </c:strRef>
          </c:cat>
          <c:val>
            <c:numRef>
              <c:f>Cronograma_S7!$J$131:$J$137</c:f>
              <c:numCache>
                <c:formatCode>General</c:formatCode>
                <c:ptCount val="7"/>
                <c:pt idx="0">
                  <c:v>6.75</c:v>
                </c:pt>
                <c:pt idx="1">
                  <c:v>23.5</c:v>
                </c:pt>
                <c:pt idx="2">
                  <c:v>34.5</c:v>
                </c:pt>
                <c:pt idx="3">
                  <c:v>53</c:v>
                </c:pt>
                <c:pt idx="4">
                  <c:v>58</c:v>
                </c:pt>
                <c:pt idx="5">
                  <c:v>63</c:v>
                </c:pt>
                <c:pt idx="6">
                  <c:v>79.5</c:v>
                </c:pt>
              </c:numCache>
            </c:numRef>
          </c:val>
          <c:smooth val="0"/>
          <c:extLst>
            <c:ext xmlns:c16="http://schemas.microsoft.com/office/drawing/2014/chart" uri="{C3380CC4-5D6E-409C-BE32-E72D297353CC}">
              <c16:uniqueId val="{00000002-9E47-4794-8562-091847D0E370}"/>
            </c:ext>
          </c:extLst>
        </c:ser>
        <c:dLbls>
          <c:showLegendKey val="0"/>
          <c:showVal val="0"/>
          <c:showCatName val="0"/>
          <c:showSerName val="0"/>
          <c:showPercent val="0"/>
          <c:showBubbleSize val="0"/>
        </c:dLbls>
        <c:marker val="1"/>
        <c:smooth val="0"/>
        <c:axId val="1521389495"/>
        <c:axId val="771506878"/>
      </c:lineChart>
      <c:catAx>
        <c:axId val="152138949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771506878"/>
        <c:crosses val="autoZero"/>
        <c:auto val="1"/>
        <c:lblAlgn val="ctr"/>
        <c:lblOffset val="100"/>
        <c:noMultiLvlLbl val="1"/>
      </c:catAx>
      <c:valAx>
        <c:axId val="7715068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521389495"/>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Cronograma_S8!$H$130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Cronograma_S8!$G$131:$G$139</c:f>
              <c:strCache>
                <c:ptCount val="9"/>
                <c:pt idx="0">
                  <c:v>s1</c:v>
                </c:pt>
                <c:pt idx="1">
                  <c:v>s2</c:v>
                </c:pt>
                <c:pt idx="2">
                  <c:v>s3</c:v>
                </c:pt>
                <c:pt idx="3">
                  <c:v>s4</c:v>
                </c:pt>
                <c:pt idx="4">
                  <c:v>s5</c:v>
                </c:pt>
                <c:pt idx="5">
                  <c:v>s6</c:v>
                </c:pt>
                <c:pt idx="6">
                  <c:v>s7</c:v>
                </c:pt>
                <c:pt idx="7">
                  <c:v>s8</c:v>
                </c:pt>
                <c:pt idx="8">
                  <c:v>s9</c:v>
                </c:pt>
              </c:strCache>
            </c:strRef>
          </c:cat>
          <c:val>
            <c:numRef>
              <c:f>Cronograma_S8!$H$131:$H$139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30D0-4CA1-AE16-1D030DFCBE61}"/>
            </c:ext>
          </c:extLst>
        </c:ser>
        <c:ser>
          <c:idx val="1"/>
          <c:order val="1"/>
          <c:tx>
            <c:strRef>
              <c:f>Cronograma_S8!$I$130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Cronograma_S8!$G$131:$G$139</c:f>
              <c:strCache>
                <c:ptCount val="9"/>
                <c:pt idx="0">
                  <c:v>s1</c:v>
                </c:pt>
                <c:pt idx="1">
                  <c:v>s2</c:v>
                </c:pt>
                <c:pt idx="2">
                  <c:v>s3</c:v>
                </c:pt>
                <c:pt idx="3">
                  <c:v>s4</c:v>
                </c:pt>
                <c:pt idx="4">
                  <c:v>s5</c:v>
                </c:pt>
                <c:pt idx="5">
                  <c:v>s6</c:v>
                </c:pt>
                <c:pt idx="6">
                  <c:v>s7</c:v>
                </c:pt>
                <c:pt idx="7">
                  <c:v>s8</c:v>
                </c:pt>
                <c:pt idx="8">
                  <c:v>s9</c:v>
                </c:pt>
              </c:strCache>
            </c:strRef>
          </c:cat>
          <c:val>
            <c:numRef>
              <c:f>Cronograma_S8!$I$131:$I$138</c:f>
              <c:numCache>
                <c:formatCode>General</c:formatCode>
                <c:ptCount val="8"/>
                <c:pt idx="0">
                  <c:v>8.5</c:v>
                </c:pt>
                <c:pt idx="1">
                  <c:v>24</c:v>
                </c:pt>
                <c:pt idx="2">
                  <c:v>35</c:v>
                </c:pt>
                <c:pt idx="3">
                  <c:v>48</c:v>
                </c:pt>
                <c:pt idx="4">
                  <c:v>53.5</c:v>
                </c:pt>
                <c:pt idx="5">
                  <c:v>58.5</c:v>
                </c:pt>
                <c:pt idx="6">
                  <c:v>73</c:v>
                </c:pt>
                <c:pt idx="7">
                  <c:v>91</c:v>
                </c:pt>
              </c:numCache>
            </c:numRef>
          </c:val>
          <c:smooth val="0"/>
          <c:extLst>
            <c:ext xmlns:c16="http://schemas.microsoft.com/office/drawing/2014/chart" uri="{C3380CC4-5D6E-409C-BE32-E72D297353CC}">
              <c16:uniqueId val="{00000001-30D0-4CA1-AE16-1D030DFCBE61}"/>
            </c:ext>
          </c:extLst>
        </c:ser>
        <c:ser>
          <c:idx val="2"/>
          <c:order val="2"/>
          <c:tx>
            <c:strRef>
              <c:f>Cronograma_S8!$J$130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Cronograma_S8!$G$131:$G$139</c:f>
              <c:strCache>
                <c:ptCount val="9"/>
                <c:pt idx="0">
                  <c:v>s1</c:v>
                </c:pt>
                <c:pt idx="1">
                  <c:v>s2</c:v>
                </c:pt>
                <c:pt idx="2">
                  <c:v>s3</c:v>
                </c:pt>
                <c:pt idx="3">
                  <c:v>s4</c:v>
                </c:pt>
                <c:pt idx="4">
                  <c:v>s5</c:v>
                </c:pt>
                <c:pt idx="5">
                  <c:v>s6</c:v>
                </c:pt>
                <c:pt idx="6">
                  <c:v>s7</c:v>
                </c:pt>
                <c:pt idx="7">
                  <c:v>s8</c:v>
                </c:pt>
                <c:pt idx="8">
                  <c:v>s9</c:v>
                </c:pt>
              </c:strCache>
            </c:strRef>
          </c:cat>
          <c:val>
            <c:numRef>
              <c:f>Cronograma_S8!$J$131:$J$138</c:f>
              <c:numCache>
                <c:formatCode>General</c:formatCode>
                <c:ptCount val="8"/>
                <c:pt idx="0">
                  <c:v>6.75</c:v>
                </c:pt>
                <c:pt idx="1">
                  <c:v>23.5</c:v>
                </c:pt>
                <c:pt idx="2">
                  <c:v>34.5</c:v>
                </c:pt>
                <c:pt idx="3">
                  <c:v>53</c:v>
                </c:pt>
                <c:pt idx="4">
                  <c:v>58</c:v>
                </c:pt>
                <c:pt idx="5">
                  <c:v>63</c:v>
                </c:pt>
                <c:pt idx="6">
                  <c:v>79.5</c:v>
                </c:pt>
                <c:pt idx="7">
                  <c:v>88.5</c:v>
                </c:pt>
              </c:numCache>
            </c:numRef>
          </c:val>
          <c:smooth val="0"/>
          <c:extLst>
            <c:ext xmlns:c16="http://schemas.microsoft.com/office/drawing/2014/chart" uri="{C3380CC4-5D6E-409C-BE32-E72D297353CC}">
              <c16:uniqueId val="{00000002-30D0-4CA1-AE16-1D030DFCBE61}"/>
            </c:ext>
          </c:extLst>
        </c:ser>
        <c:dLbls>
          <c:showLegendKey val="0"/>
          <c:showVal val="0"/>
          <c:showCatName val="0"/>
          <c:showSerName val="0"/>
          <c:showPercent val="0"/>
          <c:showBubbleSize val="0"/>
        </c:dLbls>
        <c:marker val="1"/>
        <c:smooth val="0"/>
        <c:axId val="44283349"/>
        <c:axId val="858421707"/>
      </c:lineChart>
      <c:catAx>
        <c:axId val="44283349"/>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858421707"/>
        <c:crosses val="autoZero"/>
        <c:auto val="1"/>
        <c:lblAlgn val="ctr"/>
        <c:lblOffset val="100"/>
        <c:noMultiLvlLbl val="1"/>
      </c:catAx>
      <c:valAx>
        <c:axId val="858421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44283349"/>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lang="es-AR" b="0">
                <a:solidFill>
                  <a:srgbClr val="757575"/>
                </a:solidFill>
                <a:latin typeface="+mn-lt"/>
              </a:rPr>
              <a:t>Indicadores de avance</a:t>
            </a:r>
          </a:p>
        </c:rich>
      </c:tx>
      <c:overlay val="0"/>
    </c:title>
    <c:autoTitleDeleted val="0"/>
    <c:plotArea>
      <c:layout/>
      <c:lineChart>
        <c:grouping val="standard"/>
        <c:varyColors val="1"/>
        <c:ser>
          <c:idx val="0"/>
          <c:order val="0"/>
          <c:tx>
            <c:strRef>
              <c:f>Cronograma_S9!$H$130</c:f>
              <c:strCache>
                <c:ptCount val="1"/>
                <c:pt idx="0">
                  <c:v>PV</c:v>
                </c:pt>
              </c:strCache>
            </c:strRef>
          </c:tx>
          <c:marker>
            <c:symbol val="circle"/>
            <c:size val="10"/>
            <c:spPr>
              <a:solidFill>
                <a:schemeClr val="accent1"/>
              </a:solidFill>
              <a:ln cmpd="sng">
                <a:solidFill>
                  <a:schemeClr val="accent1"/>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Cronograma_S9!$G$131:$G$139</c:f>
              <c:strCache>
                <c:ptCount val="9"/>
                <c:pt idx="0">
                  <c:v>s1</c:v>
                </c:pt>
                <c:pt idx="1">
                  <c:v>s2</c:v>
                </c:pt>
                <c:pt idx="2">
                  <c:v>s3</c:v>
                </c:pt>
                <c:pt idx="3">
                  <c:v>s4</c:v>
                </c:pt>
                <c:pt idx="4">
                  <c:v>s5</c:v>
                </c:pt>
                <c:pt idx="5">
                  <c:v>s6</c:v>
                </c:pt>
                <c:pt idx="6">
                  <c:v>s7</c:v>
                </c:pt>
                <c:pt idx="7">
                  <c:v>s8</c:v>
                </c:pt>
                <c:pt idx="8">
                  <c:v>s9</c:v>
                </c:pt>
              </c:strCache>
            </c:strRef>
          </c:cat>
          <c:val>
            <c:numRef>
              <c:f>Cronograma_S9!$H$131:$H$139</c:f>
              <c:numCache>
                <c:formatCode>General</c:formatCode>
                <c:ptCount val="9"/>
                <c:pt idx="0">
                  <c:v>11.5</c:v>
                </c:pt>
                <c:pt idx="1">
                  <c:v>24</c:v>
                </c:pt>
                <c:pt idx="2">
                  <c:v>43.5</c:v>
                </c:pt>
                <c:pt idx="3">
                  <c:v>53.5</c:v>
                </c:pt>
                <c:pt idx="4">
                  <c:v>56.5</c:v>
                </c:pt>
                <c:pt idx="5">
                  <c:v>75</c:v>
                </c:pt>
                <c:pt idx="6">
                  <c:v>77</c:v>
                </c:pt>
                <c:pt idx="7">
                  <c:v>91</c:v>
                </c:pt>
                <c:pt idx="8">
                  <c:v>91</c:v>
                </c:pt>
              </c:numCache>
            </c:numRef>
          </c:val>
          <c:smooth val="0"/>
          <c:extLst>
            <c:ext xmlns:c16="http://schemas.microsoft.com/office/drawing/2014/chart" uri="{C3380CC4-5D6E-409C-BE32-E72D297353CC}">
              <c16:uniqueId val="{00000000-17C4-4BB2-A585-BA4FFB0C3903}"/>
            </c:ext>
          </c:extLst>
        </c:ser>
        <c:ser>
          <c:idx val="1"/>
          <c:order val="1"/>
          <c:tx>
            <c:strRef>
              <c:f>Cronograma_S9!$I$130</c:f>
              <c:strCache>
                <c:ptCount val="1"/>
                <c:pt idx="0">
                  <c:v>EV</c:v>
                </c:pt>
              </c:strCache>
            </c:strRef>
          </c:tx>
          <c:marker>
            <c:symbol val="circle"/>
            <c:size val="10"/>
            <c:spPr>
              <a:solidFill>
                <a:schemeClr val="accent2"/>
              </a:solidFill>
              <a:ln cmpd="sng">
                <a:solidFill>
                  <a:schemeClr val="accent2"/>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Cronograma_S9!$G$131:$G$139</c:f>
              <c:strCache>
                <c:ptCount val="9"/>
                <c:pt idx="0">
                  <c:v>s1</c:v>
                </c:pt>
                <c:pt idx="1">
                  <c:v>s2</c:v>
                </c:pt>
                <c:pt idx="2">
                  <c:v>s3</c:v>
                </c:pt>
                <c:pt idx="3">
                  <c:v>s4</c:v>
                </c:pt>
                <c:pt idx="4">
                  <c:v>s5</c:v>
                </c:pt>
                <c:pt idx="5">
                  <c:v>s6</c:v>
                </c:pt>
                <c:pt idx="6">
                  <c:v>s7</c:v>
                </c:pt>
                <c:pt idx="7">
                  <c:v>s8</c:v>
                </c:pt>
                <c:pt idx="8">
                  <c:v>s9</c:v>
                </c:pt>
              </c:strCache>
            </c:strRef>
          </c:cat>
          <c:val>
            <c:numRef>
              <c:f>Cronograma_S9!$I$131:$I$139</c:f>
              <c:numCache>
                <c:formatCode>General</c:formatCode>
                <c:ptCount val="9"/>
                <c:pt idx="0">
                  <c:v>8.5</c:v>
                </c:pt>
                <c:pt idx="1">
                  <c:v>24</c:v>
                </c:pt>
                <c:pt idx="2">
                  <c:v>35</c:v>
                </c:pt>
                <c:pt idx="3">
                  <c:v>48</c:v>
                </c:pt>
                <c:pt idx="4">
                  <c:v>53.5</c:v>
                </c:pt>
                <c:pt idx="5">
                  <c:v>58.5</c:v>
                </c:pt>
                <c:pt idx="6">
                  <c:v>73</c:v>
                </c:pt>
                <c:pt idx="7">
                  <c:v>91</c:v>
                </c:pt>
                <c:pt idx="8">
                  <c:v>91</c:v>
                </c:pt>
              </c:numCache>
            </c:numRef>
          </c:val>
          <c:smooth val="0"/>
          <c:extLst>
            <c:ext xmlns:c16="http://schemas.microsoft.com/office/drawing/2014/chart" uri="{C3380CC4-5D6E-409C-BE32-E72D297353CC}">
              <c16:uniqueId val="{00000001-17C4-4BB2-A585-BA4FFB0C3903}"/>
            </c:ext>
          </c:extLst>
        </c:ser>
        <c:ser>
          <c:idx val="2"/>
          <c:order val="2"/>
          <c:tx>
            <c:strRef>
              <c:f>Cronograma_S9!$J$130</c:f>
              <c:strCache>
                <c:ptCount val="1"/>
                <c:pt idx="0">
                  <c:v>AC</c:v>
                </c:pt>
              </c:strCache>
            </c:strRef>
          </c:tx>
          <c:marker>
            <c:symbol val="circle"/>
            <c:size val="10"/>
            <c:spPr>
              <a:solidFill>
                <a:schemeClr val="accent3"/>
              </a:solidFill>
              <a:ln cmpd="sng">
                <a:solidFill>
                  <a:schemeClr val="accent3"/>
                </a:solidFill>
              </a:ln>
            </c:spPr>
          </c:marker>
          <c:dLbls>
            <c:spPr>
              <a:noFill/>
              <a:ln>
                <a:noFill/>
              </a:ln>
              <a:effectLst/>
            </c:spPr>
            <c:txPr>
              <a:bodyPr/>
              <a:lstStyle/>
              <a:p>
                <a:pPr lvl="0">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Cronograma_S9!$G$131:$G$139</c:f>
              <c:strCache>
                <c:ptCount val="9"/>
                <c:pt idx="0">
                  <c:v>s1</c:v>
                </c:pt>
                <c:pt idx="1">
                  <c:v>s2</c:v>
                </c:pt>
                <c:pt idx="2">
                  <c:v>s3</c:v>
                </c:pt>
                <c:pt idx="3">
                  <c:v>s4</c:v>
                </c:pt>
                <c:pt idx="4">
                  <c:v>s5</c:v>
                </c:pt>
                <c:pt idx="5">
                  <c:v>s6</c:v>
                </c:pt>
                <c:pt idx="6">
                  <c:v>s7</c:v>
                </c:pt>
                <c:pt idx="7">
                  <c:v>s8</c:v>
                </c:pt>
                <c:pt idx="8">
                  <c:v>s9</c:v>
                </c:pt>
              </c:strCache>
            </c:strRef>
          </c:cat>
          <c:val>
            <c:numRef>
              <c:f>Cronograma_S9!$J$131:$J$139</c:f>
              <c:numCache>
                <c:formatCode>General</c:formatCode>
                <c:ptCount val="9"/>
                <c:pt idx="0">
                  <c:v>6.75</c:v>
                </c:pt>
                <c:pt idx="1">
                  <c:v>23.5</c:v>
                </c:pt>
                <c:pt idx="2">
                  <c:v>34.5</c:v>
                </c:pt>
                <c:pt idx="3">
                  <c:v>53</c:v>
                </c:pt>
                <c:pt idx="4">
                  <c:v>58</c:v>
                </c:pt>
                <c:pt idx="5">
                  <c:v>63</c:v>
                </c:pt>
                <c:pt idx="6">
                  <c:v>79.5</c:v>
                </c:pt>
                <c:pt idx="7">
                  <c:v>88.5</c:v>
                </c:pt>
                <c:pt idx="8">
                  <c:v>88.5</c:v>
                </c:pt>
              </c:numCache>
            </c:numRef>
          </c:val>
          <c:smooth val="0"/>
          <c:extLst>
            <c:ext xmlns:c16="http://schemas.microsoft.com/office/drawing/2014/chart" uri="{C3380CC4-5D6E-409C-BE32-E72D297353CC}">
              <c16:uniqueId val="{00000002-17C4-4BB2-A585-BA4FFB0C3903}"/>
            </c:ext>
          </c:extLst>
        </c:ser>
        <c:dLbls>
          <c:showLegendKey val="0"/>
          <c:showVal val="0"/>
          <c:showCatName val="0"/>
          <c:showSerName val="0"/>
          <c:showPercent val="0"/>
          <c:showBubbleSize val="0"/>
        </c:dLbls>
        <c:marker val="1"/>
        <c:smooth val="0"/>
        <c:axId val="257538817"/>
        <c:axId val="1326168948"/>
      </c:lineChart>
      <c:catAx>
        <c:axId val="257538817"/>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326168948"/>
        <c:crosses val="autoZero"/>
        <c:auto val="1"/>
        <c:lblAlgn val="ctr"/>
        <c:lblOffset val="100"/>
        <c:noMultiLvlLbl val="1"/>
      </c:catAx>
      <c:valAx>
        <c:axId val="13261689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257538817"/>
        <c:crosses val="autoZero"/>
        <c:crossBetween val="between"/>
      </c:valAx>
    </c:plotArea>
    <c:legend>
      <c:legendPos val="b"/>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oneCellAnchor>
    <xdr:from>
      <xdr:col>9</xdr:col>
      <xdr:colOff>142875</xdr:colOff>
      <xdr:row>132</xdr:row>
      <xdr:rowOff>9525</xdr:rowOff>
    </xdr:from>
    <xdr:ext cx="5715000" cy="3533775"/>
    <xdr:graphicFrame macro="">
      <xdr:nvGraphicFramePr>
        <xdr:cNvPr id="2" name="Chart 1" title="Gráfico">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10</xdr:col>
      <xdr:colOff>123825</xdr:colOff>
      <xdr:row>126</xdr:row>
      <xdr:rowOff>152400</xdr:rowOff>
    </xdr:from>
    <xdr:ext cx="5715000" cy="3533775"/>
    <xdr:graphicFrame macro="">
      <xdr:nvGraphicFramePr>
        <xdr:cNvPr id="2" name="Chart 2" title="Gráfico">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47625</xdr:colOff>
      <xdr:row>124</xdr:row>
      <xdr:rowOff>38100</xdr:rowOff>
    </xdr:from>
    <xdr:ext cx="5715000" cy="3533775"/>
    <xdr:graphicFrame macro="">
      <xdr:nvGraphicFramePr>
        <xdr:cNvPr id="3" name="Chart 3" title="Gráfico">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352425</xdr:colOff>
      <xdr:row>128</xdr:row>
      <xdr:rowOff>57150</xdr:rowOff>
    </xdr:from>
    <xdr:ext cx="5715000" cy="3533775"/>
    <xdr:graphicFrame macro="">
      <xdr:nvGraphicFramePr>
        <xdr:cNvPr id="4" name="Chart 4" title="Gráfico">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10</xdr:col>
      <xdr:colOff>247650</xdr:colOff>
      <xdr:row>126</xdr:row>
      <xdr:rowOff>76200</xdr:rowOff>
    </xdr:from>
    <xdr:ext cx="5715000" cy="3533775"/>
    <xdr:graphicFrame macro="">
      <xdr:nvGraphicFramePr>
        <xdr:cNvPr id="5" name="Chart 5" title="Gráfico">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10</xdr:col>
      <xdr:colOff>247650</xdr:colOff>
      <xdr:row>126</xdr:row>
      <xdr:rowOff>76200</xdr:rowOff>
    </xdr:from>
    <xdr:ext cx="5715000" cy="3533775"/>
    <xdr:graphicFrame macro="">
      <xdr:nvGraphicFramePr>
        <xdr:cNvPr id="6" name="Chart 6" title="Gráfico">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10</xdr:col>
      <xdr:colOff>247650</xdr:colOff>
      <xdr:row>126</xdr:row>
      <xdr:rowOff>76200</xdr:rowOff>
    </xdr:from>
    <xdr:ext cx="5715000" cy="3533775"/>
    <xdr:graphicFrame macro="">
      <xdr:nvGraphicFramePr>
        <xdr:cNvPr id="7" name="Chart 7" title="Gráfico">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10</xdr:col>
      <xdr:colOff>247650</xdr:colOff>
      <xdr:row>126</xdr:row>
      <xdr:rowOff>76200</xdr:rowOff>
    </xdr:from>
    <xdr:ext cx="5715000" cy="3533775"/>
    <xdr:graphicFrame macro="">
      <xdr:nvGraphicFramePr>
        <xdr:cNvPr id="8" name="Chart 8" title="Gráfico">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10</xdr:col>
      <xdr:colOff>247650</xdr:colOff>
      <xdr:row>126</xdr:row>
      <xdr:rowOff>76200</xdr:rowOff>
    </xdr:from>
    <xdr:ext cx="5715000" cy="3533775"/>
    <xdr:graphicFrame macro="">
      <xdr:nvGraphicFramePr>
        <xdr:cNvPr id="9" name="Chart 9" title="Gráfico">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171450</xdr:colOff>
      <xdr:row>5</xdr:row>
      <xdr:rowOff>104775</xdr:rowOff>
    </xdr:from>
    <xdr:ext cx="5248275" cy="2886075"/>
    <xdr:graphicFrame macro="">
      <xdr:nvGraphicFramePr>
        <xdr:cNvPr id="3" name="Chart 2" title="Gráfico">
          <a:extLst>
            <a:ext uri="{FF2B5EF4-FFF2-40B4-BE49-F238E27FC236}">
              <a16:creationId xmlns:a16="http://schemas.microsoft.com/office/drawing/2014/main" id="{A7AD7BEF-DD51-47B7-B0B6-2D7FA8AFA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257175</xdr:colOff>
      <xdr:row>5</xdr:row>
      <xdr:rowOff>47625</xdr:rowOff>
    </xdr:from>
    <xdr:ext cx="5362575" cy="2867025"/>
    <xdr:graphicFrame macro="">
      <xdr:nvGraphicFramePr>
        <xdr:cNvPr id="3" name="Chart 3" title="Gráfico">
          <a:extLst>
            <a:ext uri="{FF2B5EF4-FFF2-40B4-BE49-F238E27FC236}">
              <a16:creationId xmlns:a16="http://schemas.microsoft.com/office/drawing/2014/main" id="{C460DFC3-AEC2-45D4-A6C3-7BD88ACC1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847725</xdr:colOff>
      <xdr:row>6</xdr:row>
      <xdr:rowOff>47626</xdr:rowOff>
    </xdr:from>
    <xdr:ext cx="4953000" cy="2667000"/>
    <xdr:graphicFrame macro="">
      <xdr:nvGraphicFramePr>
        <xdr:cNvPr id="3" name="Chart 4" title="Gráfico">
          <a:extLst>
            <a:ext uri="{FF2B5EF4-FFF2-40B4-BE49-F238E27FC236}">
              <a16:creationId xmlns:a16="http://schemas.microsoft.com/office/drawing/2014/main" id="{A3FB57F0-485F-45C3-AFAD-FF4652CE7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666750</xdr:colOff>
      <xdr:row>5</xdr:row>
      <xdr:rowOff>76200</xdr:rowOff>
    </xdr:from>
    <xdr:ext cx="5267325" cy="2867025"/>
    <xdr:graphicFrame macro="">
      <xdr:nvGraphicFramePr>
        <xdr:cNvPr id="3" name="Chart 5" title="Gráfico">
          <a:extLst>
            <a:ext uri="{FF2B5EF4-FFF2-40B4-BE49-F238E27FC236}">
              <a16:creationId xmlns:a16="http://schemas.microsoft.com/office/drawing/2014/main" id="{AE6EA9AE-A366-41B6-B619-F396DD96C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228600</xdr:colOff>
      <xdr:row>5</xdr:row>
      <xdr:rowOff>85726</xdr:rowOff>
    </xdr:from>
    <xdr:ext cx="5210175" cy="2933700"/>
    <xdr:graphicFrame macro="">
      <xdr:nvGraphicFramePr>
        <xdr:cNvPr id="3" name="Chart 6" title="Gráfico">
          <a:extLst>
            <a:ext uri="{FF2B5EF4-FFF2-40B4-BE49-F238E27FC236}">
              <a16:creationId xmlns:a16="http://schemas.microsoft.com/office/drawing/2014/main" id="{165072FC-FF87-4247-9748-9299D0DCF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133350</xdr:colOff>
      <xdr:row>5</xdr:row>
      <xdr:rowOff>66675</xdr:rowOff>
    </xdr:from>
    <xdr:ext cx="5238750" cy="2962275"/>
    <xdr:graphicFrame macro="">
      <xdr:nvGraphicFramePr>
        <xdr:cNvPr id="3" name="Chart 7" title="Gráfico">
          <a:extLst>
            <a:ext uri="{FF2B5EF4-FFF2-40B4-BE49-F238E27FC236}">
              <a16:creationId xmlns:a16="http://schemas.microsoft.com/office/drawing/2014/main" id="{03C87C41-7A1A-43F1-9BE4-18E7BA926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152400</xdr:colOff>
      <xdr:row>5</xdr:row>
      <xdr:rowOff>95250</xdr:rowOff>
    </xdr:from>
    <xdr:ext cx="5514975" cy="2943225"/>
    <xdr:graphicFrame macro="">
      <xdr:nvGraphicFramePr>
        <xdr:cNvPr id="3" name="Chart 8" title="Gráfico">
          <a:extLst>
            <a:ext uri="{FF2B5EF4-FFF2-40B4-BE49-F238E27FC236}">
              <a16:creationId xmlns:a16="http://schemas.microsoft.com/office/drawing/2014/main" id="{A6424C07-BC67-4370-BE3B-2175C0615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xdr:col>
      <xdr:colOff>342900</xdr:colOff>
      <xdr:row>5</xdr:row>
      <xdr:rowOff>85725</xdr:rowOff>
    </xdr:from>
    <xdr:ext cx="4695825" cy="2905125"/>
    <xdr:graphicFrame macro="">
      <xdr:nvGraphicFramePr>
        <xdr:cNvPr id="17" name="Chart 17" title="Gráfico">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72"/>
  <sheetViews>
    <sheetView showGridLines="0" topLeftCell="E124" workbookViewId="0">
      <selection activeCell="H151" sqref="H151"/>
    </sheetView>
  </sheetViews>
  <sheetFormatPr baseColWidth="10" defaultColWidth="14.42578125" defaultRowHeight="15" customHeight="1" x14ac:dyDescent="0.2"/>
  <cols>
    <col min="1" max="1" width="16.140625" customWidth="1"/>
    <col min="2" max="2" width="19.28515625" customWidth="1"/>
    <col min="3" max="3" width="27.140625" customWidth="1"/>
    <col min="4" max="4" width="70.28515625" customWidth="1"/>
    <col min="5" max="7" width="11.42578125" customWidth="1"/>
    <col min="8" max="8" width="18" customWidth="1"/>
    <col min="9" max="22" width="11.7109375" customWidth="1"/>
    <col min="23" max="37" width="11.4257812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6"/>
      <c r="B4" s="7" t="s">
        <v>21</v>
      </c>
      <c r="C4" s="130" t="s">
        <v>22</v>
      </c>
      <c r="D4" s="131"/>
      <c r="E4" s="131"/>
      <c r="F4" s="131"/>
      <c r="G4" s="132"/>
      <c r="H4" s="8"/>
      <c r="I4" s="8"/>
      <c r="J4" s="8"/>
      <c r="K4" s="9"/>
      <c r="L4" s="9"/>
      <c r="M4" s="9"/>
      <c r="N4" s="10"/>
      <c r="O4" s="10"/>
      <c r="P4" s="10"/>
      <c r="Q4" s="11"/>
      <c r="R4" s="11"/>
      <c r="S4" s="11"/>
      <c r="T4" s="10"/>
      <c r="U4" s="10"/>
      <c r="V4" s="10"/>
      <c r="W4" s="11"/>
      <c r="X4" s="11"/>
      <c r="Y4" s="11"/>
      <c r="Z4" s="10"/>
      <c r="AA4" s="10"/>
      <c r="AB4" s="10"/>
      <c r="AC4" s="11"/>
      <c r="AD4" s="11"/>
      <c r="AE4" s="11"/>
      <c r="AF4" s="10"/>
      <c r="AG4" s="10"/>
      <c r="AH4" s="10"/>
      <c r="AI4" s="12"/>
      <c r="AJ4" s="12"/>
      <c r="AK4" s="12"/>
    </row>
    <row r="5" spans="1:37" ht="12.75" customHeight="1" x14ac:dyDescent="0.2">
      <c r="A5" s="13">
        <v>1</v>
      </c>
      <c r="B5" s="7"/>
      <c r="C5" s="6"/>
      <c r="D5" s="7" t="s">
        <v>23</v>
      </c>
      <c r="E5" s="9">
        <v>0.5</v>
      </c>
      <c r="F5" s="14" t="s">
        <v>24</v>
      </c>
      <c r="G5" s="15"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13">
        <v>2</v>
      </c>
      <c r="B6" s="7"/>
      <c r="C6" s="6"/>
      <c r="D6" s="7" t="s">
        <v>26</v>
      </c>
      <c r="E6" s="9">
        <v>0.5</v>
      </c>
      <c r="F6" s="14" t="s">
        <v>24</v>
      </c>
      <c r="G6" s="15" t="s">
        <v>25</v>
      </c>
      <c r="H6" s="8">
        <v>0.5</v>
      </c>
      <c r="I6" s="8"/>
      <c r="J6" s="8"/>
      <c r="K6" s="16"/>
      <c r="L6" s="11"/>
      <c r="M6" s="11"/>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v>
      </c>
      <c r="AK6" s="12">
        <f t="shared" si="1"/>
        <v>0</v>
      </c>
    </row>
    <row r="7" spans="1:37" ht="12.75" customHeight="1" x14ac:dyDescent="0.2">
      <c r="A7" s="13">
        <v>3</v>
      </c>
      <c r="B7" s="17"/>
      <c r="C7" s="18"/>
      <c r="D7" s="7" t="s">
        <v>27</v>
      </c>
      <c r="E7" s="9">
        <v>0.5</v>
      </c>
      <c r="F7" s="14" t="s">
        <v>24</v>
      </c>
      <c r="G7" s="15"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13">
        <v>4</v>
      </c>
      <c r="B8" s="17"/>
      <c r="C8" s="18"/>
      <c r="D8" s="7" t="s">
        <v>28</v>
      </c>
      <c r="E8" s="9">
        <v>0.5</v>
      </c>
      <c r="F8" s="14" t="s">
        <v>24</v>
      </c>
      <c r="G8" s="15" t="s">
        <v>25</v>
      </c>
      <c r="H8" s="8">
        <v>0.5</v>
      </c>
      <c r="I8" s="8"/>
      <c r="J8" s="8"/>
      <c r="K8" s="16"/>
      <c r="L8" s="11"/>
      <c r="M8" s="11"/>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v>
      </c>
      <c r="AK8" s="12">
        <f t="shared" si="3"/>
        <v>0</v>
      </c>
    </row>
    <row r="9" spans="1:37" ht="12.75" customHeight="1" x14ac:dyDescent="0.2">
      <c r="A9" s="13">
        <v>5</v>
      </c>
      <c r="B9" s="17"/>
      <c r="C9" s="18"/>
      <c r="D9" s="7" t="s">
        <v>29</v>
      </c>
      <c r="E9" s="9">
        <v>0.5</v>
      </c>
      <c r="F9" s="14" t="s">
        <v>24</v>
      </c>
      <c r="G9" s="15"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6"/>
      <c r="B10" s="7" t="s">
        <v>30</v>
      </c>
      <c r="C10" s="130" t="s">
        <v>31</v>
      </c>
      <c r="D10" s="131"/>
      <c r="E10" s="131"/>
      <c r="F10" s="131"/>
      <c r="G10" s="132"/>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13">
        <v>6</v>
      </c>
      <c r="B11" s="17"/>
      <c r="C11" s="18"/>
      <c r="D11" s="7" t="s">
        <v>32</v>
      </c>
      <c r="E11" s="9">
        <v>1</v>
      </c>
      <c r="F11" s="14" t="s">
        <v>24</v>
      </c>
      <c r="G11" s="15"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13">
        <v>7</v>
      </c>
      <c r="B12" s="7"/>
      <c r="C12" s="6"/>
      <c r="D12" s="7" t="s">
        <v>33</v>
      </c>
      <c r="E12" s="9">
        <v>0.5</v>
      </c>
      <c r="F12" s="14" t="s">
        <v>24</v>
      </c>
      <c r="G12" s="15" t="s">
        <v>25</v>
      </c>
      <c r="H12" s="8">
        <v>0.5</v>
      </c>
      <c r="I12" s="8"/>
      <c r="J12" s="8"/>
      <c r="K12" s="16"/>
      <c r="L12" s="11"/>
      <c r="M12" s="11"/>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v>
      </c>
      <c r="AK12" s="12">
        <f t="shared" si="6"/>
        <v>0</v>
      </c>
    </row>
    <row r="13" spans="1:37" ht="12.75" customHeight="1" x14ac:dyDescent="0.2">
      <c r="A13" s="13">
        <v>8</v>
      </c>
      <c r="B13" s="7"/>
      <c r="C13" s="6"/>
      <c r="D13" s="7" t="s">
        <v>34</v>
      </c>
      <c r="E13" s="9">
        <v>0.5</v>
      </c>
      <c r="F13" s="14" t="s">
        <v>24</v>
      </c>
      <c r="G13" s="15"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13">
        <v>9</v>
      </c>
      <c r="B14" s="7"/>
      <c r="C14" s="6"/>
      <c r="D14" s="7" t="s">
        <v>35</v>
      </c>
      <c r="E14" s="9">
        <v>0.5</v>
      </c>
      <c r="F14" s="14" t="s">
        <v>24</v>
      </c>
      <c r="G14" s="15" t="s">
        <v>25</v>
      </c>
      <c r="H14" s="8">
        <v>0.5</v>
      </c>
      <c r="I14" s="8"/>
      <c r="J14" s="8"/>
      <c r="K14" s="16"/>
      <c r="L14" s="11"/>
      <c r="M14" s="11"/>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v>
      </c>
      <c r="AK14" s="12">
        <f t="shared" si="8"/>
        <v>0</v>
      </c>
    </row>
    <row r="15" spans="1:37" ht="12.75" customHeight="1" x14ac:dyDescent="0.2">
      <c r="A15" s="13">
        <v>10</v>
      </c>
      <c r="B15" s="17"/>
      <c r="C15" s="18"/>
      <c r="D15" s="7" t="s">
        <v>36</v>
      </c>
      <c r="E15" s="9">
        <v>0.5</v>
      </c>
      <c r="F15" s="14" t="s">
        <v>24</v>
      </c>
      <c r="G15" s="15"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6"/>
      <c r="B16" s="7" t="s">
        <v>37</v>
      </c>
      <c r="C16" s="130" t="s">
        <v>38</v>
      </c>
      <c r="D16" s="131"/>
      <c r="E16" s="131"/>
      <c r="F16" s="131"/>
      <c r="G16" s="132"/>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13">
        <v>11</v>
      </c>
      <c r="B17" s="17"/>
      <c r="C17" s="18"/>
      <c r="D17" s="19" t="s">
        <v>39</v>
      </c>
      <c r="E17" s="9">
        <v>1</v>
      </c>
      <c r="F17" s="14" t="s">
        <v>24</v>
      </c>
      <c r="G17" s="15"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13">
        <v>12</v>
      </c>
      <c r="B18" s="7"/>
      <c r="C18" s="6"/>
      <c r="D18" s="7" t="s">
        <v>40</v>
      </c>
      <c r="E18" s="9">
        <v>0.5</v>
      </c>
      <c r="F18" s="14" t="s">
        <v>24</v>
      </c>
      <c r="G18" s="15" t="s">
        <v>25</v>
      </c>
      <c r="H18" s="8">
        <v>0.5</v>
      </c>
      <c r="I18" s="8"/>
      <c r="J18" s="20"/>
      <c r="K18" s="16"/>
      <c r="L18" s="11"/>
      <c r="M18" s="11"/>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v>
      </c>
      <c r="AK18" s="12">
        <f t="shared" si="11"/>
        <v>0</v>
      </c>
    </row>
    <row r="19" spans="1:37" ht="12.75" customHeight="1" x14ac:dyDescent="0.2">
      <c r="A19" s="13">
        <v>13</v>
      </c>
      <c r="B19" s="7"/>
      <c r="C19" s="6"/>
      <c r="D19" s="7" t="s">
        <v>41</v>
      </c>
      <c r="E19" s="9">
        <v>0.5</v>
      </c>
      <c r="F19" s="14" t="s">
        <v>24</v>
      </c>
      <c r="G19" s="15"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13">
        <v>14</v>
      </c>
      <c r="B20" s="7"/>
      <c r="C20" s="6"/>
      <c r="D20" s="7" t="s">
        <v>42</v>
      </c>
      <c r="E20" s="9">
        <v>0.5</v>
      </c>
      <c r="F20" s="14" t="s">
        <v>24</v>
      </c>
      <c r="G20" s="15" t="s">
        <v>25</v>
      </c>
      <c r="H20" s="8">
        <v>0.5</v>
      </c>
      <c r="I20" s="8"/>
      <c r="J20" s="8"/>
      <c r="K20" s="16"/>
      <c r="L20" s="16"/>
      <c r="M20" s="16"/>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v>
      </c>
      <c r="AK20" s="12">
        <f t="shared" si="13"/>
        <v>0</v>
      </c>
    </row>
    <row r="21" spans="1:37" ht="12.75" customHeight="1" x14ac:dyDescent="0.2">
      <c r="A21" s="13">
        <v>15</v>
      </c>
      <c r="B21" s="17"/>
      <c r="C21" s="18"/>
      <c r="D21" s="7" t="s">
        <v>43</v>
      </c>
      <c r="E21" s="9">
        <v>0.5</v>
      </c>
      <c r="F21" s="14" t="s">
        <v>24</v>
      </c>
      <c r="G21" s="15"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13"/>
      <c r="B22" s="22" t="s">
        <v>44</v>
      </c>
      <c r="C22" s="130" t="s">
        <v>45</v>
      </c>
      <c r="D22" s="131"/>
      <c r="E22" s="131"/>
      <c r="F22" s="131"/>
      <c r="G22" s="132"/>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13">
        <v>16</v>
      </c>
      <c r="B23" s="17"/>
      <c r="C23" s="18"/>
      <c r="D23" s="7" t="s">
        <v>46</v>
      </c>
      <c r="E23" s="9">
        <v>0.5</v>
      </c>
      <c r="F23" s="14" t="s">
        <v>24</v>
      </c>
      <c r="G23" s="15"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6"/>
      <c r="B24" s="22" t="s">
        <v>47</v>
      </c>
      <c r="C24" s="130" t="s">
        <v>48</v>
      </c>
      <c r="D24" s="131"/>
      <c r="E24" s="131"/>
      <c r="F24" s="131"/>
      <c r="G24" s="132"/>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13">
        <v>17</v>
      </c>
      <c r="B25" s="17"/>
      <c r="C25" s="18"/>
      <c r="D25" s="7" t="s">
        <v>49</v>
      </c>
      <c r="E25" s="9">
        <v>0.5</v>
      </c>
      <c r="F25" s="14" t="s">
        <v>24</v>
      </c>
      <c r="G25" s="15"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13">
        <v>18</v>
      </c>
      <c r="B26" s="17"/>
      <c r="C26" s="18"/>
      <c r="D26" s="7" t="s">
        <v>50</v>
      </c>
      <c r="E26" s="9">
        <v>0.5</v>
      </c>
      <c r="F26" s="14" t="s">
        <v>24</v>
      </c>
      <c r="G26" s="15"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6"/>
      <c r="B27" s="22" t="s">
        <v>51</v>
      </c>
      <c r="C27" s="130" t="s">
        <v>52</v>
      </c>
      <c r="D27" s="131"/>
      <c r="E27" s="131"/>
      <c r="F27" s="131"/>
      <c r="G27" s="132"/>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13">
        <v>19</v>
      </c>
      <c r="B28" s="17"/>
      <c r="C28" s="18"/>
      <c r="D28" s="7" t="s">
        <v>53</v>
      </c>
      <c r="E28" s="9">
        <v>1</v>
      </c>
      <c r="F28" s="14" t="s">
        <v>24</v>
      </c>
      <c r="G28" s="15"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6"/>
      <c r="B29" s="22" t="s">
        <v>54</v>
      </c>
      <c r="C29" s="130" t="s">
        <v>55</v>
      </c>
      <c r="D29" s="131"/>
      <c r="E29" s="131"/>
      <c r="F29" s="131"/>
      <c r="G29" s="132"/>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13">
        <v>20</v>
      </c>
      <c r="B30" s="17"/>
      <c r="C30" s="18"/>
      <c r="D30" s="17" t="s">
        <v>55</v>
      </c>
      <c r="E30" s="9">
        <v>0.5</v>
      </c>
      <c r="F30" s="14" t="s">
        <v>24</v>
      </c>
      <c r="G30" s="15"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6"/>
      <c r="B31" s="22" t="s">
        <v>56</v>
      </c>
      <c r="C31" s="130" t="s">
        <v>57</v>
      </c>
      <c r="D31" s="131"/>
      <c r="E31" s="131"/>
      <c r="F31" s="131"/>
      <c r="G31" s="132"/>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13">
        <v>21</v>
      </c>
      <c r="B32" s="17"/>
      <c r="C32" s="18"/>
      <c r="D32" s="7" t="s">
        <v>58</v>
      </c>
      <c r="E32" s="9">
        <v>0.5</v>
      </c>
      <c r="F32" s="14" t="s">
        <v>25</v>
      </c>
      <c r="G32" s="23" t="s">
        <v>59</v>
      </c>
      <c r="H32" s="20"/>
      <c r="I32" s="20"/>
      <c r="J32" s="20"/>
      <c r="K32" s="16">
        <v>0.5</v>
      </c>
      <c r="L32" s="16"/>
      <c r="M32" s="24"/>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v>
      </c>
      <c r="AK32" s="12">
        <f t="shared" si="20"/>
        <v>0</v>
      </c>
    </row>
    <row r="33" spans="1:37" ht="12.75" customHeight="1" x14ac:dyDescent="0.2">
      <c r="A33" s="13">
        <v>22</v>
      </c>
      <c r="B33" s="17"/>
      <c r="C33" s="18"/>
      <c r="D33" s="7" t="s">
        <v>60</v>
      </c>
      <c r="E33" s="9">
        <v>0.5</v>
      </c>
      <c r="F33" s="14" t="s">
        <v>25</v>
      </c>
      <c r="G33" s="15" t="s">
        <v>59</v>
      </c>
      <c r="H33" s="20"/>
      <c r="I33" s="20"/>
      <c r="J33" s="20"/>
      <c r="K33" s="16">
        <v>0.5</v>
      </c>
      <c r="L33" s="16"/>
      <c r="M33" s="24"/>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v>
      </c>
      <c r="AK33" s="12">
        <f t="shared" si="21"/>
        <v>0</v>
      </c>
    </row>
    <row r="34" spans="1:37" ht="12.75" customHeight="1" x14ac:dyDescent="0.2">
      <c r="A34" s="13">
        <v>23</v>
      </c>
      <c r="B34" s="17"/>
      <c r="C34" s="18"/>
      <c r="D34" s="7" t="s">
        <v>61</v>
      </c>
      <c r="E34" s="9">
        <v>0.5</v>
      </c>
      <c r="F34" s="14" t="s">
        <v>25</v>
      </c>
      <c r="G34" s="23" t="s">
        <v>59</v>
      </c>
      <c r="H34" s="20"/>
      <c r="I34" s="20"/>
      <c r="J34" s="20"/>
      <c r="K34" s="16">
        <v>0.5</v>
      </c>
      <c r="L34" s="16"/>
      <c r="M34" s="24"/>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v>
      </c>
      <c r="AK34" s="12">
        <f t="shared" si="22"/>
        <v>0</v>
      </c>
    </row>
    <row r="35" spans="1:37" ht="12.75" customHeight="1" x14ac:dyDescent="0.2">
      <c r="A35" s="6"/>
      <c r="B35" s="22" t="s">
        <v>62</v>
      </c>
      <c r="C35" s="130" t="s">
        <v>63</v>
      </c>
      <c r="D35" s="131"/>
      <c r="E35" s="131"/>
      <c r="F35" s="131"/>
      <c r="G35" s="132"/>
      <c r="H35" s="20"/>
      <c r="I35" s="20"/>
      <c r="J35" s="20"/>
      <c r="K35" s="16"/>
      <c r="L35" s="16"/>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13">
        <v>24</v>
      </c>
      <c r="B36" s="17"/>
      <c r="C36" s="18"/>
      <c r="D36" s="7" t="s">
        <v>64</v>
      </c>
      <c r="E36" s="9">
        <v>3</v>
      </c>
      <c r="F36" s="14" t="s">
        <v>25</v>
      </c>
      <c r="G36" s="23" t="s">
        <v>59</v>
      </c>
      <c r="H36" s="20"/>
      <c r="I36" s="20"/>
      <c r="J36" s="20"/>
      <c r="K36" s="16">
        <v>3</v>
      </c>
      <c r="L36" s="24"/>
      <c r="M36" s="24"/>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0</v>
      </c>
      <c r="AK36" s="12">
        <f t="shared" si="23"/>
        <v>0</v>
      </c>
    </row>
    <row r="37" spans="1:37" ht="12.75" customHeight="1" x14ac:dyDescent="0.2">
      <c r="A37" s="13">
        <v>25</v>
      </c>
      <c r="B37" s="17"/>
      <c r="C37" s="18"/>
      <c r="D37" s="7" t="s">
        <v>65</v>
      </c>
      <c r="E37" s="9">
        <v>2</v>
      </c>
      <c r="F37" s="14" t="s">
        <v>25</v>
      </c>
      <c r="G37" s="15" t="s">
        <v>59</v>
      </c>
      <c r="H37" s="20"/>
      <c r="I37" s="20"/>
      <c r="J37" s="20"/>
      <c r="K37" s="16">
        <v>2</v>
      </c>
      <c r="L37" s="24"/>
      <c r="M37" s="24"/>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0</v>
      </c>
      <c r="AK37" s="12">
        <f t="shared" si="24"/>
        <v>0</v>
      </c>
    </row>
    <row r="38" spans="1:37" ht="12.75" customHeight="1" x14ac:dyDescent="0.2">
      <c r="A38" s="13">
        <v>26</v>
      </c>
      <c r="B38" s="17"/>
      <c r="C38" s="18"/>
      <c r="D38" s="7" t="s">
        <v>66</v>
      </c>
      <c r="E38" s="9">
        <v>1</v>
      </c>
      <c r="F38" s="14" t="s">
        <v>25</v>
      </c>
      <c r="G38" s="23" t="s">
        <v>59</v>
      </c>
      <c r="H38" s="20"/>
      <c r="I38" s="20"/>
      <c r="J38" s="20"/>
      <c r="K38" s="16">
        <v>1</v>
      </c>
      <c r="L38" s="24"/>
      <c r="M38" s="24"/>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0</v>
      </c>
      <c r="AK38" s="12">
        <f t="shared" si="25"/>
        <v>0</v>
      </c>
    </row>
    <row r="39" spans="1:37" ht="12.75" customHeight="1" x14ac:dyDescent="0.2">
      <c r="A39" s="6"/>
      <c r="B39" s="22" t="s">
        <v>67</v>
      </c>
      <c r="C39" s="130" t="s">
        <v>68</v>
      </c>
      <c r="D39" s="131"/>
      <c r="E39" s="131"/>
      <c r="F39" s="131"/>
      <c r="G39" s="132"/>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13">
        <v>27</v>
      </c>
      <c r="B40" s="17"/>
      <c r="C40" s="18"/>
      <c r="D40" s="17" t="s">
        <v>69</v>
      </c>
      <c r="E40" s="9">
        <v>1</v>
      </c>
      <c r="F40" s="14" t="s">
        <v>25</v>
      </c>
      <c r="G40" s="15" t="s">
        <v>59</v>
      </c>
      <c r="H40" s="20"/>
      <c r="I40" s="20"/>
      <c r="J40" s="20"/>
      <c r="K40" s="16">
        <v>1</v>
      </c>
      <c r="L40" s="24"/>
      <c r="M40" s="24"/>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0</v>
      </c>
      <c r="AK40" s="12">
        <f t="shared" si="26"/>
        <v>0</v>
      </c>
    </row>
    <row r="41" spans="1:37" ht="12.75" customHeight="1" x14ac:dyDescent="0.2">
      <c r="A41" s="13">
        <v>28</v>
      </c>
      <c r="B41" s="17"/>
      <c r="C41" s="18"/>
      <c r="D41" s="17" t="s">
        <v>70</v>
      </c>
      <c r="E41" s="9">
        <v>1</v>
      </c>
      <c r="F41" s="14" t="s">
        <v>25</v>
      </c>
      <c r="G41" s="23" t="s">
        <v>59</v>
      </c>
      <c r="H41" s="20"/>
      <c r="I41" s="20"/>
      <c r="J41" s="20"/>
      <c r="K41" s="16">
        <v>1</v>
      </c>
      <c r="L41" s="24"/>
      <c r="M41" s="24"/>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0</v>
      </c>
      <c r="AK41" s="12">
        <f t="shared" si="27"/>
        <v>0</v>
      </c>
    </row>
    <row r="42" spans="1:37" ht="12.75" customHeight="1" x14ac:dyDescent="0.2">
      <c r="A42" s="6"/>
      <c r="B42" s="22" t="s">
        <v>71</v>
      </c>
      <c r="C42" s="130" t="s">
        <v>72</v>
      </c>
      <c r="D42" s="131"/>
      <c r="E42" s="131"/>
      <c r="F42" s="131"/>
      <c r="G42" s="132"/>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13">
        <v>29</v>
      </c>
      <c r="B43" s="17"/>
      <c r="C43" s="18"/>
      <c r="D43" s="17" t="s">
        <v>73</v>
      </c>
      <c r="E43" s="9">
        <v>2</v>
      </c>
      <c r="F43" s="14" t="s">
        <v>25</v>
      </c>
      <c r="G43" s="23" t="s">
        <v>59</v>
      </c>
      <c r="H43" s="20"/>
      <c r="I43" s="20"/>
      <c r="J43" s="20"/>
      <c r="K43" s="16">
        <v>2</v>
      </c>
      <c r="L43" s="24"/>
      <c r="M43" s="24"/>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0</v>
      </c>
      <c r="AK43" s="12">
        <f t="shared" si="28"/>
        <v>0</v>
      </c>
    </row>
    <row r="44" spans="1:37" ht="12.75" customHeight="1" x14ac:dyDescent="0.2">
      <c r="A44" s="13">
        <v>30</v>
      </c>
      <c r="B44" s="18"/>
      <c r="C44" s="18"/>
      <c r="D44" s="17" t="s">
        <v>74</v>
      </c>
      <c r="E44" s="17">
        <v>1</v>
      </c>
      <c r="F44" s="17" t="s">
        <v>25</v>
      </c>
      <c r="G44" s="25" t="s">
        <v>59</v>
      </c>
      <c r="H44" s="20"/>
      <c r="I44" s="20"/>
      <c r="J44" s="20"/>
      <c r="K44" s="16">
        <v>1</v>
      </c>
      <c r="L44" s="24"/>
      <c r="M44" s="24"/>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0</v>
      </c>
      <c r="AK44" s="12">
        <f t="shared" si="29"/>
        <v>0</v>
      </c>
    </row>
    <row r="45" spans="1:37" ht="12.75" customHeight="1" x14ac:dyDescent="0.2">
      <c r="A45" s="6"/>
      <c r="B45" s="26" t="s">
        <v>75</v>
      </c>
      <c r="C45" s="130" t="s">
        <v>76</v>
      </c>
      <c r="D45" s="131"/>
      <c r="E45" s="131"/>
      <c r="F45" s="131"/>
      <c r="G45" s="132"/>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13">
        <v>31</v>
      </c>
      <c r="B46" s="26"/>
      <c r="C46" s="18"/>
      <c r="D46" s="17" t="s">
        <v>77</v>
      </c>
      <c r="E46" s="9">
        <v>0.5</v>
      </c>
      <c r="F46" s="14" t="s">
        <v>59</v>
      </c>
      <c r="G46" s="15" t="s">
        <v>78</v>
      </c>
      <c r="H46" s="20"/>
      <c r="I46" s="20"/>
      <c r="J46" s="20"/>
      <c r="K46" s="9"/>
      <c r="L46" s="6"/>
      <c r="M46" s="6"/>
      <c r="N46" s="27">
        <v>0.5</v>
      </c>
      <c r="O46" s="27"/>
      <c r="P46" s="20"/>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v>
      </c>
      <c r="AK46" s="12">
        <f t="shared" si="30"/>
        <v>0</v>
      </c>
    </row>
    <row r="47" spans="1:37" ht="12.75" customHeight="1" x14ac:dyDescent="0.2">
      <c r="A47" s="13">
        <v>32</v>
      </c>
      <c r="B47" s="26"/>
      <c r="C47" s="18"/>
      <c r="D47" s="17" t="s">
        <v>79</v>
      </c>
      <c r="E47" s="9">
        <v>2</v>
      </c>
      <c r="F47" s="14" t="s">
        <v>59</v>
      </c>
      <c r="G47" s="15" t="s">
        <v>78</v>
      </c>
      <c r="H47" s="20"/>
      <c r="I47" s="20"/>
      <c r="J47" s="20"/>
      <c r="K47" s="9"/>
      <c r="L47" s="6"/>
      <c r="M47" s="6"/>
      <c r="N47" s="27">
        <v>2</v>
      </c>
      <c r="O47" s="27"/>
      <c r="P47" s="20"/>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0</v>
      </c>
      <c r="AK47" s="12">
        <f t="shared" si="31"/>
        <v>0</v>
      </c>
    </row>
    <row r="48" spans="1:37" ht="12.75" customHeight="1" x14ac:dyDescent="0.2">
      <c r="A48" s="13">
        <v>33</v>
      </c>
      <c r="B48" s="26"/>
      <c r="C48" s="18"/>
      <c r="D48" s="17" t="s">
        <v>80</v>
      </c>
      <c r="E48" s="9">
        <v>2</v>
      </c>
      <c r="F48" s="14" t="s">
        <v>59</v>
      </c>
      <c r="G48" s="15" t="s">
        <v>78</v>
      </c>
      <c r="H48" s="20"/>
      <c r="I48" s="20"/>
      <c r="J48" s="20"/>
      <c r="K48" s="9"/>
      <c r="L48" s="6"/>
      <c r="M48" s="6"/>
      <c r="N48" s="27">
        <v>2</v>
      </c>
      <c r="O48" s="21"/>
      <c r="P48" s="20"/>
      <c r="Q48" s="24"/>
      <c r="R48" s="24"/>
      <c r="S48" s="24"/>
      <c r="T48" s="10"/>
      <c r="U48" s="10"/>
      <c r="V48" s="10"/>
      <c r="W48" s="6"/>
      <c r="X48" s="6"/>
      <c r="Y48" s="6"/>
      <c r="Z48" s="10"/>
      <c r="AA48" s="10"/>
      <c r="AB48" s="10"/>
      <c r="AC48" s="6"/>
      <c r="AD48" s="6"/>
      <c r="AE48" s="6"/>
      <c r="AF48" s="10"/>
      <c r="AG48" s="10"/>
      <c r="AH48" s="10"/>
      <c r="AI48" s="12">
        <f t="shared" ref="AI48:AK48" si="32">H48+K48+N48+Q48+T48+W48+Z48+AC48+AF48</f>
        <v>2</v>
      </c>
      <c r="AJ48" s="12">
        <f t="shared" si="32"/>
        <v>0</v>
      </c>
      <c r="AK48" s="12">
        <f t="shared" si="32"/>
        <v>0</v>
      </c>
    </row>
    <row r="49" spans="1:37" ht="12.75" customHeight="1" x14ac:dyDescent="0.2">
      <c r="A49" s="6"/>
      <c r="B49" s="22" t="s">
        <v>51</v>
      </c>
      <c r="C49" s="130" t="s">
        <v>81</v>
      </c>
      <c r="D49" s="131"/>
      <c r="E49" s="131"/>
      <c r="F49" s="131"/>
      <c r="G49" s="132"/>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13">
        <v>34</v>
      </c>
      <c r="B50" s="17"/>
      <c r="C50" s="18"/>
      <c r="D50" s="17" t="s">
        <v>82</v>
      </c>
      <c r="E50" s="9">
        <v>1</v>
      </c>
      <c r="F50" s="14" t="s">
        <v>59</v>
      </c>
      <c r="G50" s="15" t="s">
        <v>78</v>
      </c>
      <c r="H50" s="20"/>
      <c r="I50" s="20"/>
      <c r="J50" s="20"/>
      <c r="K50" s="9"/>
      <c r="L50" s="6"/>
      <c r="M50" s="6"/>
      <c r="N50" s="27">
        <v>1</v>
      </c>
      <c r="O50" s="21"/>
      <c r="P50" s="20"/>
      <c r="Q50" s="24"/>
      <c r="R50" s="24"/>
      <c r="S50" s="24"/>
      <c r="T50" s="10"/>
      <c r="U50" s="10"/>
      <c r="V50" s="10"/>
      <c r="W50" s="6"/>
      <c r="X50" s="6"/>
      <c r="Y50" s="6"/>
      <c r="Z50" s="10"/>
      <c r="AA50" s="10"/>
      <c r="AB50" s="10"/>
      <c r="AC50" s="6"/>
      <c r="AD50" s="6"/>
      <c r="AE50" s="6"/>
      <c r="AF50" s="10"/>
      <c r="AG50" s="10"/>
      <c r="AH50" s="10"/>
      <c r="AI50" s="12">
        <f t="shared" ref="AI50:AK50" si="33">H50+K50+N50+Q50+T50+W50+Z50+AC50+AF50</f>
        <v>1</v>
      </c>
      <c r="AJ50" s="12">
        <f t="shared" si="33"/>
        <v>0</v>
      </c>
      <c r="AK50" s="12">
        <f t="shared" si="33"/>
        <v>0</v>
      </c>
    </row>
    <row r="51" spans="1:37" ht="12.75" customHeight="1" x14ac:dyDescent="0.2">
      <c r="A51" s="13">
        <v>35</v>
      </c>
      <c r="B51" s="17"/>
      <c r="C51" s="18"/>
      <c r="D51" s="17" t="s">
        <v>83</v>
      </c>
      <c r="E51" s="9">
        <v>1</v>
      </c>
      <c r="F51" s="14" t="s">
        <v>59</v>
      </c>
      <c r="G51" s="15" t="s">
        <v>78</v>
      </c>
      <c r="H51" s="20"/>
      <c r="I51" s="20"/>
      <c r="J51" s="20"/>
      <c r="K51" s="9"/>
      <c r="L51" s="6"/>
      <c r="M51" s="6"/>
      <c r="N51" s="27">
        <v>1</v>
      </c>
      <c r="O51" s="21"/>
      <c r="P51" s="20"/>
      <c r="Q51" s="24"/>
      <c r="R51" s="24"/>
      <c r="S51" s="24"/>
      <c r="T51" s="10"/>
      <c r="U51" s="10"/>
      <c r="V51" s="10"/>
      <c r="W51" s="6"/>
      <c r="X51" s="6"/>
      <c r="Y51" s="6"/>
      <c r="Z51" s="10"/>
      <c r="AA51" s="10"/>
      <c r="AB51" s="10"/>
      <c r="AC51" s="6"/>
      <c r="AD51" s="6"/>
      <c r="AE51" s="6"/>
      <c r="AF51" s="10"/>
      <c r="AG51" s="10"/>
      <c r="AH51" s="10"/>
      <c r="AI51" s="12">
        <f t="shared" ref="AI51:AK51" si="34">H51+K51+N51+Q51+T51+W51+Z51+AC51+AF51</f>
        <v>1</v>
      </c>
      <c r="AJ51" s="12">
        <f t="shared" si="34"/>
        <v>0</v>
      </c>
      <c r="AK51" s="12">
        <f t="shared" si="34"/>
        <v>0</v>
      </c>
    </row>
    <row r="52" spans="1:37" ht="12.75" customHeight="1" x14ac:dyDescent="0.2">
      <c r="A52" s="6"/>
      <c r="B52" s="22" t="s">
        <v>84</v>
      </c>
      <c r="C52" s="130" t="s">
        <v>85</v>
      </c>
      <c r="D52" s="131"/>
      <c r="E52" s="131"/>
      <c r="F52" s="131"/>
      <c r="G52" s="132"/>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13">
        <v>36</v>
      </c>
      <c r="B53" s="17"/>
      <c r="C53" s="18"/>
      <c r="D53" s="17" t="s">
        <v>86</v>
      </c>
      <c r="E53" s="9">
        <v>0.5</v>
      </c>
      <c r="F53" s="14" t="s">
        <v>59</v>
      </c>
      <c r="G53" s="15" t="s">
        <v>78</v>
      </c>
      <c r="H53" s="20"/>
      <c r="I53" s="20"/>
      <c r="J53" s="20"/>
      <c r="K53" s="9"/>
      <c r="L53" s="6"/>
      <c r="M53" s="6"/>
      <c r="N53" s="27">
        <v>0.5</v>
      </c>
      <c r="O53" s="27"/>
      <c r="P53" s="27"/>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v>
      </c>
      <c r="AK53" s="12">
        <f t="shared" si="35"/>
        <v>0</v>
      </c>
    </row>
    <row r="54" spans="1:37" ht="12.75" customHeight="1" x14ac:dyDescent="0.2">
      <c r="A54" s="13">
        <v>37</v>
      </c>
      <c r="B54" s="17"/>
      <c r="C54" s="18"/>
      <c r="D54" s="17" t="s">
        <v>87</v>
      </c>
      <c r="E54" s="9">
        <v>0.5</v>
      </c>
      <c r="F54" s="14" t="s">
        <v>59</v>
      </c>
      <c r="G54" s="15" t="s">
        <v>78</v>
      </c>
      <c r="H54" s="20"/>
      <c r="I54" s="20"/>
      <c r="J54" s="20"/>
      <c r="K54" s="9"/>
      <c r="L54" s="6"/>
      <c r="M54" s="6"/>
      <c r="N54" s="27">
        <v>0.5</v>
      </c>
      <c r="O54" s="27"/>
      <c r="P54" s="27"/>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v>
      </c>
      <c r="AK54" s="12">
        <f t="shared" si="36"/>
        <v>0</v>
      </c>
    </row>
    <row r="55" spans="1:37" ht="12.75" customHeight="1" x14ac:dyDescent="0.2">
      <c r="A55" s="13">
        <v>38</v>
      </c>
      <c r="B55" s="17"/>
      <c r="C55" s="18"/>
      <c r="D55" s="17" t="s">
        <v>88</v>
      </c>
      <c r="E55" s="9">
        <v>0.5</v>
      </c>
      <c r="F55" s="14" t="s">
        <v>59</v>
      </c>
      <c r="G55" s="15" t="s">
        <v>78</v>
      </c>
      <c r="H55" s="20"/>
      <c r="I55" s="20"/>
      <c r="J55" s="20"/>
      <c r="K55" s="9"/>
      <c r="L55" s="6"/>
      <c r="M55" s="6"/>
      <c r="N55" s="27">
        <v>0.5</v>
      </c>
      <c r="O55" s="27"/>
      <c r="P55" s="27"/>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v>
      </c>
      <c r="AK55" s="12">
        <f t="shared" si="37"/>
        <v>0</v>
      </c>
    </row>
    <row r="56" spans="1:37" ht="12.75" customHeight="1" x14ac:dyDescent="0.2">
      <c r="A56" s="13">
        <v>39</v>
      </c>
      <c r="B56" s="17"/>
      <c r="C56" s="18"/>
      <c r="D56" s="17" t="s">
        <v>89</v>
      </c>
      <c r="E56" s="9">
        <v>0.5</v>
      </c>
      <c r="F56" s="14" t="s">
        <v>59</v>
      </c>
      <c r="G56" s="15" t="s">
        <v>78</v>
      </c>
      <c r="H56" s="20"/>
      <c r="I56" s="20"/>
      <c r="J56" s="20"/>
      <c r="K56" s="9"/>
      <c r="L56" s="6"/>
      <c r="M56" s="6"/>
      <c r="N56" s="27">
        <v>0.5</v>
      </c>
      <c r="O56" s="27"/>
      <c r="P56" s="27"/>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v>
      </c>
      <c r="AK56" s="12">
        <f t="shared" si="38"/>
        <v>0</v>
      </c>
    </row>
    <row r="57" spans="1:37" ht="12.75" customHeight="1" x14ac:dyDescent="0.2">
      <c r="A57" s="6"/>
      <c r="B57" s="22" t="s">
        <v>90</v>
      </c>
      <c r="C57" s="130" t="s">
        <v>91</v>
      </c>
      <c r="D57" s="131"/>
      <c r="E57" s="131"/>
      <c r="F57" s="131"/>
      <c r="G57" s="132"/>
      <c r="H57" s="20"/>
      <c r="I57" s="20"/>
      <c r="J57" s="20"/>
      <c r="K57" s="9"/>
      <c r="L57" s="6"/>
      <c r="M57" s="6"/>
      <c r="N57" s="27"/>
      <c r="O57" s="27"/>
      <c r="P57" s="27"/>
      <c r="Q57" s="24"/>
      <c r="R57" s="24"/>
      <c r="S57" s="24"/>
      <c r="T57" s="10"/>
      <c r="U57" s="10"/>
      <c r="V57" s="10"/>
      <c r="W57" s="6"/>
      <c r="X57" s="6"/>
      <c r="Y57" s="6"/>
      <c r="Z57" s="10"/>
      <c r="AA57" s="10"/>
      <c r="AB57" s="10"/>
      <c r="AC57" s="6"/>
      <c r="AD57" s="6"/>
      <c r="AE57" s="6"/>
      <c r="AF57" s="10"/>
      <c r="AG57" s="10"/>
      <c r="AH57" s="10"/>
      <c r="AI57" s="12"/>
      <c r="AJ57" s="12"/>
      <c r="AK57" s="12"/>
    </row>
    <row r="58" spans="1:37" ht="12.75" customHeight="1" x14ac:dyDescent="0.2">
      <c r="A58" s="13">
        <v>40</v>
      </c>
      <c r="B58" s="17"/>
      <c r="C58" s="18"/>
      <c r="D58" s="17" t="s">
        <v>92</v>
      </c>
      <c r="E58" s="9">
        <v>1</v>
      </c>
      <c r="F58" s="14" t="s">
        <v>59</v>
      </c>
      <c r="G58" s="15" t="s">
        <v>78</v>
      </c>
      <c r="H58" s="20"/>
      <c r="I58" s="20"/>
      <c r="J58" s="20"/>
      <c r="K58" s="9"/>
      <c r="L58" s="6"/>
      <c r="M58" s="6"/>
      <c r="N58" s="27">
        <v>1</v>
      </c>
      <c r="O58" s="27"/>
      <c r="P58" s="27"/>
      <c r="Q58" s="24"/>
      <c r="R58" s="24"/>
      <c r="S58" s="24"/>
      <c r="T58" s="10"/>
      <c r="U58" s="10"/>
      <c r="V58" s="10"/>
      <c r="W58" s="6"/>
      <c r="X58" s="6"/>
      <c r="Y58" s="6"/>
      <c r="Z58" s="10"/>
      <c r="AA58" s="10"/>
      <c r="AB58" s="10"/>
      <c r="AC58" s="6"/>
      <c r="AD58" s="6"/>
      <c r="AE58" s="6"/>
      <c r="AF58" s="10"/>
      <c r="AG58" s="10"/>
      <c r="AH58" s="10"/>
      <c r="AI58" s="12">
        <f t="shared" ref="AI58:AK58" si="39">H58+K58+N58+Q58+T58+W58+Z58+AC58+AF58</f>
        <v>1</v>
      </c>
      <c r="AJ58" s="12">
        <f t="shared" si="39"/>
        <v>0</v>
      </c>
      <c r="AK58" s="12">
        <f t="shared" si="39"/>
        <v>0</v>
      </c>
    </row>
    <row r="59" spans="1:37" ht="12.75" customHeight="1" x14ac:dyDescent="0.2">
      <c r="A59" s="13">
        <v>41</v>
      </c>
      <c r="B59" s="17"/>
      <c r="C59" s="18"/>
      <c r="D59" s="17" t="s">
        <v>93</v>
      </c>
      <c r="E59" s="9">
        <v>1</v>
      </c>
      <c r="F59" s="14" t="s">
        <v>59</v>
      </c>
      <c r="G59" s="15" t="s">
        <v>78</v>
      </c>
      <c r="H59" s="20"/>
      <c r="I59" s="20"/>
      <c r="J59" s="20"/>
      <c r="K59" s="6"/>
      <c r="L59" s="6"/>
      <c r="M59" s="6"/>
      <c r="N59" s="27">
        <v>1</v>
      </c>
      <c r="O59" s="21"/>
      <c r="P59" s="21"/>
      <c r="Q59" s="24"/>
      <c r="R59" s="24"/>
      <c r="S59" s="24"/>
      <c r="T59" s="10"/>
      <c r="U59" s="10"/>
      <c r="V59" s="10"/>
      <c r="W59" s="6"/>
      <c r="X59" s="6"/>
      <c r="Y59" s="6"/>
      <c r="Z59" s="10"/>
      <c r="AA59" s="10"/>
      <c r="AB59" s="10"/>
      <c r="AC59" s="6"/>
      <c r="AD59" s="6"/>
      <c r="AE59" s="6"/>
      <c r="AF59" s="10"/>
      <c r="AG59" s="10"/>
      <c r="AH59" s="10"/>
      <c r="AI59" s="12">
        <f t="shared" ref="AI59:AK59" si="40">H59+K59+N59+Q59+T59+W59+Z59+AC59+AF59</f>
        <v>1</v>
      </c>
      <c r="AJ59" s="12">
        <f t="shared" si="40"/>
        <v>0</v>
      </c>
      <c r="AK59" s="12">
        <f t="shared" si="40"/>
        <v>0</v>
      </c>
    </row>
    <row r="60" spans="1:37" ht="12.75" customHeight="1" x14ac:dyDescent="0.2">
      <c r="A60" s="6"/>
      <c r="B60" s="22" t="s">
        <v>94</v>
      </c>
      <c r="C60" s="130" t="s">
        <v>95</v>
      </c>
      <c r="D60" s="131"/>
      <c r="E60" s="131"/>
      <c r="F60" s="131"/>
      <c r="G60" s="132"/>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13">
        <v>42</v>
      </c>
      <c r="B61" s="17"/>
      <c r="C61" s="18"/>
      <c r="D61" s="17" t="s">
        <v>96</v>
      </c>
      <c r="E61" s="9">
        <v>2</v>
      </c>
      <c r="F61" s="14" t="s">
        <v>59</v>
      </c>
      <c r="G61" s="15" t="s">
        <v>78</v>
      </c>
      <c r="H61" s="20"/>
      <c r="I61" s="20"/>
      <c r="J61" s="20"/>
      <c r="K61" s="6"/>
      <c r="L61" s="6"/>
      <c r="M61" s="6"/>
      <c r="N61" s="27">
        <v>2</v>
      </c>
      <c r="O61" s="21"/>
      <c r="P61" s="21"/>
      <c r="Q61" s="24"/>
      <c r="R61" s="24"/>
      <c r="S61" s="24"/>
      <c r="T61" s="10"/>
      <c r="U61" s="10"/>
      <c r="V61" s="10"/>
      <c r="W61" s="6"/>
      <c r="X61" s="6"/>
      <c r="Y61" s="6"/>
      <c r="Z61" s="10"/>
      <c r="AA61" s="10"/>
      <c r="AB61" s="10"/>
      <c r="AC61" s="6"/>
      <c r="AD61" s="6"/>
      <c r="AE61" s="6"/>
      <c r="AF61" s="10"/>
      <c r="AG61" s="10"/>
      <c r="AH61" s="10"/>
      <c r="AI61" s="12">
        <f t="shared" ref="AI61:AK61" si="41">H61+K61+N61+Q61+T61+W61+Z61+AC61+AF61</f>
        <v>2</v>
      </c>
      <c r="AJ61" s="12">
        <f t="shared" si="41"/>
        <v>0</v>
      </c>
      <c r="AK61" s="12">
        <f t="shared" si="41"/>
        <v>0</v>
      </c>
    </row>
    <row r="62" spans="1:37" ht="12.75" customHeight="1" x14ac:dyDescent="0.2">
      <c r="A62" s="13">
        <v>43</v>
      </c>
      <c r="B62" s="17"/>
      <c r="C62" s="18"/>
      <c r="D62" s="17" t="s">
        <v>97</v>
      </c>
      <c r="E62" s="9">
        <v>0.5</v>
      </c>
      <c r="F62" s="14" t="s">
        <v>59</v>
      </c>
      <c r="G62" s="15" t="s">
        <v>78</v>
      </c>
      <c r="H62" s="20"/>
      <c r="I62" s="20"/>
      <c r="J62" s="20"/>
      <c r="K62" s="6"/>
      <c r="L62" s="6"/>
      <c r="M62" s="6"/>
      <c r="N62" s="27">
        <v>0.5</v>
      </c>
      <c r="O62" s="27"/>
      <c r="P62" s="27"/>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v>
      </c>
      <c r="AK62" s="12">
        <f t="shared" si="42"/>
        <v>0</v>
      </c>
    </row>
    <row r="63" spans="1:37" ht="12.75" customHeight="1" x14ac:dyDescent="0.2">
      <c r="A63" s="13">
        <v>44</v>
      </c>
      <c r="B63" s="28"/>
      <c r="C63" s="18"/>
      <c r="D63" s="17" t="s">
        <v>98</v>
      </c>
      <c r="E63" s="9">
        <v>0.5</v>
      </c>
      <c r="F63" s="14" t="s">
        <v>59</v>
      </c>
      <c r="G63" s="15" t="s">
        <v>78</v>
      </c>
      <c r="H63" s="20"/>
      <c r="I63" s="20"/>
      <c r="J63" s="20"/>
      <c r="K63" s="6"/>
      <c r="L63" s="6"/>
      <c r="M63" s="6"/>
      <c r="N63" s="27">
        <v>0.5</v>
      </c>
      <c r="O63" s="21"/>
      <c r="P63" s="21"/>
      <c r="Q63" s="24"/>
      <c r="R63" s="24"/>
      <c r="S63" s="24"/>
      <c r="T63" s="10"/>
      <c r="U63" s="10"/>
      <c r="V63" s="10"/>
      <c r="W63" s="6"/>
      <c r="X63" s="6"/>
      <c r="Y63" s="6"/>
      <c r="Z63" s="10"/>
      <c r="AA63" s="10"/>
      <c r="AB63" s="10"/>
      <c r="AC63" s="6"/>
      <c r="AD63" s="6"/>
      <c r="AE63" s="6"/>
      <c r="AF63" s="10"/>
      <c r="AG63" s="10"/>
      <c r="AH63" s="10"/>
      <c r="AI63" s="12">
        <f t="shared" ref="AI63:AK63" si="43">H63+K63+N63+Q63+T63+W63+Z63+AC63+AF63</f>
        <v>0.5</v>
      </c>
      <c r="AJ63" s="12">
        <f t="shared" si="43"/>
        <v>0</v>
      </c>
      <c r="AK63" s="12">
        <f t="shared" si="43"/>
        <v>0</v>
      </c>
    </row>
    <row r="64" spans="1:37" ht="12.75" customHeight="1" x14ac:dyDescent="0.2">
      <c r="A64" s="6"/>
      <c r="B64" s="22" t="s">
        <v>99</v>
      </c>
      <c r="C64" s="148" t="s">
        <v>100</v>
      </c>
      <c r="D64" s="131"/>
      <c r="E64" s="131"/>
      <c r="F64" s="131"/>
      <c r="G64" s="132"/>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13">
        <v>45</v>
      </c>
      <c r="B65" s="17"/>
      <c r="C65" s="18"/>
      <c r="D65" s="17" t="s">
        <v>101</v>
      </c>
      <c r="E65" s="9">
        <v>0.5</v>
      </c>
      <c r="F65" s="14" t="s">
        <v>59</v>
      </c>
      <c r="G65" s="15" t="s">
        <v>78</v>
      </c>
      <c r="H65" s="20"/>
      <c r="I65" s="20"/>
      <c r="J65" s="20"/>
      <c r="K65" s="6"/>
      <c r="L65" s="6"/>
      <c r="M65" s="6"/>
      <c r="N65" s="27">
        <v>0.5</v>
      </c>
      <c r="O65" s="21"/>
      <c r="P65" s="21"/>
      <c r="Q65" s="24"/>
      <c r="R65" s="24"/>
      <c r="S65" s="24"/>
      <c r="T65" s="10"/>
      <c r="U65" s="10"/>
      <c r="V65" s="10"/>
      <c r="W65" s="6"/>
      <c r="X65" s="6"/>
      <c r="Y65" s="6"/>
      <c r="Z65" s="10"/>
      <c r="AA65" s="10"/>
      <c r="AB65" s="10"/>
      <c r="AC65" s="6"/>
      <c r="AD65" s="6"/>
      <c r="AE65" s="6"/>
      <c r="AF65" s="10"/>
      <c r="AG65" s="10"/>
      <c r="AH65" s="10"/>
      <c r="AI65" s="12">
        <f t="shared" ref="AI65:AK65" si="44">H65+K65+N65+Q65+T65+W65+Z65+AC65+AF65</f>
        <v>0.5</v>
      </c>
      <c r="AJ65" s="12">
        <f t="shared" si="44"/>
        <v>0</v>
      </c>
      <c r="AK65" s="12">
        <f t="shared" si="44"/>
        <v>0</v>
      </c>
    </row>
    <row r="66" spans="1:37" ht="12.75" customHeight="1" x14ac:dyDescent="0.2">
      <c r="A66" s="13">
        <v>46</v>
      </c>
      <c r="B66" s="17"/>
      <c r="C66" s="18"/>
      <c r="D66" s="7" t="s">
        <v>102</v>
      </c>
      <c r="E66" s="9">
        <v>0.5</v>
      </c>
      <c r="F66" s="14" t="s">
        <v>59</v>
      </c>
      <c r="G66" s="15" t="s">
        <v>78</v>
      </c>
      <c r="H66" s="20"/>
      <c r="I66" s="20"/>
      <c r="J66" s="20"/>
      <c r="K66" s="6"/>
      <c r="L66" s="6"/>
      <c r="M66" s="6"/>
      <c r="N66" s="27">
        <v>0.5</v>
      </c>
      <c r="O66" s="21"/>
      <c r="P66" s="20"/>
      <c r="Q66" s="24"/>
      <c r="R66" s="24"/>
      <c r="S66" s="24"/>
      <c r="T66" s="10"/>
      <c r="U66" s="10"/>
      <c r="V66" s="10"/>
      <c r="W66" s="6"/>
      <c r="X66" s="6"/>
      <c r="Y66" s="6"/>
      <c r="Z66" s="10"/>
      <c r="AA66" s="10"/>
      <c r="AB66" s="10"/>
      <c r="AC66" s="6"/>
      <c r="AD66" s="6"/>
      <c r="AE66" s="6"/>
      <c r="AF66" s="10"/>
      <c r="AG66" s="10"/>
      <c r="AH66" s="10"/>
      <c r="AI66" s="12">
        <f t="shared" ref="AI66:AK66" si="45">H66+K66+N66+Q66+T66+W66+Z66+AC66+AF66</f>
        <v>0.5</v>
      </c>
      <c r="AJ66" s="12">
        <f t="shared" si="45"/>
        <v>0</v>
      </c>
      <c r="AK66" s="12">
        <f t="shared" si="45"/>
        <v>0</v>
      </c>
    </row>
    <row r="67" spans="1:37" ht="12.75" customHeight="1" x14ac:dyDescent="0.2">
      <c r="A67" s="6"/>
      <c r="B67" s="22" t="s">
        <v>103</v>
      </c>
      <c r="C67" s="130" t="s">
        <v>104</v>
      </c>
      <c r="D67" s="131"/>
      <c r="E67" s="131"/>
      <c r="F67" s="131"/>
      <c r="G67" s="132"/>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13">
        <v>47</v>
      </c>
      <c r="B68" s="17"/>
      <c r="C68" s="18"/>
      <c r="D68" s="17" t="s">
        <v>105</v>
      </c>
      <c r="E68" s="9">
        <v>0.5</v>
      </c>
      <c r="F68" s="14" t="s">
        <v>59</v>
      </c>
      <c r="G68" s="15" t="s">
        <v>78</v>
      </c>
      <c r="H68" s="20"/>
      <c r="I68" s="20"/>
      <c r="J68" s="20"/>
      <c r="K68" s="6"/>
      <c r="L68" s="6"/>
      <c r="M68" s="6"/>
      <c r="N68" s="27">
        <v>0.5</v>
      </c>
      <c r="O68" s="27"/>
      <c r="P68" s="20"/>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v>
      </c>
      <c r="AK68" s="12">
        <f t="shared" si="46"/>
        <v>0</v>
      </c>
    </row>
    <row r="69" spans="1:37" ht="12.75" customHeight="1" x14ac:dyDescent="0.2">
      <c r="A69" s="13">
        <v>48</v>
      </c>
      <c r="B69" s="17"/>
      <c r="C69" s="18"/>
      <c r="D69" s="17" t="s">
        <v>106</v>
      </c>
      <c r="E69" s="9">
        <v>2</v>
      </c>
      <c r="F69" s="14" t="s">
        <v>59</v>
      </c>
      <c r="G69" s="15" t="s">
        <v>78</v>
      </c>
      <c r="H69" s="20"/>
      <c r="I69" s="20"/>
      <c r="J69" s="20"/>
      <c r="K69" s="6"/>
      <c r="L69" s="6"/>
      <c r="M69" s="6"/>
      <c r="N69" s="27">
        <v>2</v>
      </c>
      <c r="O69" s="27"/>
      <c r="P69" s="20"/>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0</v>
      </c>
      <c r="AK69" s="12">
        <f t="shared" si="47"/>
        <v>0</v>
      </c>
    </row>
    <row r="70" spans="1:37" ht="12.75" customHeight="1" x14ac:dyDescent="0.2">
      <c r="A70" s="13">
        <v>49</v>
      </c>
      <c r="B70" s="17"/>
      <c r="C70" s="18"/>
      <c r="D70" s="17" t="s">
        <v>107</v>
      </c>
      <c r="E70" s="9">
        <v>2</v>
      </c>
      <c r="F70" s="14" t="s">
        <v>59</v>
      </c>
      <c r="G70" s="15" t="s">
        <v>78</v>
      </c>
      <c r="H70" s="20"/>
      <c r="I70" s="20"/>
      <c r="J70" s="20"/>
      <c r="K70" s="6"/>
      <c r="L70" s="6"/>
      <c r="M70" s="6"/>
      <c r="N70" s="27">
        <v>2</v>
      </c>
      <c r="O70" s="27"/>
      <c r="P70" s="20"/>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0</v>
      </c>
      <c r="AK70" s="12">
        <f t="shared" si="48"/>
        <v>0</v>
      </c>
    </row>
    <row r="71" spans="1:37" ht="12.75" customHeight="1" x14ac:dyDescent="0.2">
      <c r="A71" s="13">
        <v>50</v>
      </c>
      <c r="B71" s="17"/>
      <c r="C71" s="18"/>
      <c r="D71" s="7" t="s">
        <v>102</v>
      </c>
      <c r="E71" s="9">
        <v>0.5</v>
      </c>
      <c r="F71" s="14" t="s">
        <v>59</v>
      </c>
      <c r="G71" s="15" t="s">
        <v>78</v>
      </c>
      <c r="H71" s="20"/>
      <c r="I71" s="20"/>
      <c r="J71" s="20"/>
      <c r="K71" s="6"/>
      <c r="L71" s="6"/>
      <c r="M71" s="6"/>
      <c r="N71" s="27">
        <v>0.5</v>
      </c>
      <c r="O71" s="27"/>
      <c r="P71" s="27"/>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v>
      </c>
      <c r="AK71" s="12">
        <f t="shared" si="49"/>
        <v>0</v>
      </c>
    </row>
    <row r="72" spans="1:37" ht="12.75" customHeight="1" x14ac:dyDescent="0.2">
      <c r="A72" s="6"/>
      <c r="B72" s="7" t="s">
        <v>108</v>
      </c>
      <c r="C72" s="130" t="s">
        <v>109</v>
      </c>
      <c r="D72" s="131"/>
      <c r="E72" s="131"/>
      <c r="F72" s="131"/>
      <c r="G72" s="132"/>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13">
        <v>51</v>
      </c>
      <c r="B73" s="7"/>
      <c r="C73" s="7"/>
      <c r="D73" s="7" t="s">
        <v>110</v>
      </c>
      <c r="E73" s="7">
        <v>0.5</v>
      </c>
      <c r="F73" s="7" t="s">
        <v>78</v>
      </c>
      <c r="G73" s="19" t="s">
        <v>111</v>
      </c>
      <c r="H73" s="20"/>
      <c r="I73" s="20"/>
      <c r="J73" s="20"/>
      <c r="K73" s="31"/>
      <c r="L73" s="31"/>
      <c r="M73" s="31"/>
      <c r="N73" s="27"/>
      <c r="O73" s="27"/>
      <c r="P73" s="27"/>
      <c r="Q73" s="24">
        <v>0.5</v>
      </c>
      <c r="R73" s="31"/>
      <c r="S73" s="31"/>
      <c r="T73" s="10"/>
      <c r="U73" s="10"/>
      <c r="V73" s="10"/>
      <c r="W73" s="32"/>
      <c r="X73" s="32"/>
      <c r="Y73" s="32"/>
      <c r="Z73" s="10"/>
      <c r="AA73" s="10"/>
      <c r="AB73" s="10"/>
      <c r="AC73" s="32"/>
      <c r="AD73" s="32"/>
      <c r="AE73" s="32"/>
      <c r="AF73" s="10"/>
      <c r="AG73" s="10"/>
      <c r="AH73" s="10"/>
      <c r="AI73" s="12">
        <f t="shared" ref="AI73:AK73" si="50">H73+K73+N73+Q73+T73+W73+Z73+AC73+AF73</f>
        <v>0.5</v>
      </c>
      <c r="AJ73" s="12">
        <f t="shared" si="50"/>
        <v>0</v>
      </c>
      <c r="AK73" s="12">
        <f t="shared" si="50"/>
        <v>0</v>
      </c>
    </row>
    <row r="74" spans="1:37" ht="12.75" customHeight="1" x14ac:dyDescent="0.2">
      <c r="A74" s="13">
        <v>52</v>
      </c>
      <c r="B74" s="7"/>
      <c r="C74" s="7"/>
      <c r="D74" s="7" t="s">
        <v>112</v>
      </c>
      <c r="E74" s="7">
        <v>0.5</v>
      </c>
      <c r="F74" s="7" t="s">
        <v>78</v>
      </c>
      <c r="G74" s="19" t="s">
        <v>111</v>
      </c>
      <c r="H74" s="20"/>
      <c r="I74" s="20"/>
      <c r="J74" s="20"/>
      <c r="K74" s="31"/>
      <c r="L74" s="31"/>
      <c r="M74" s="31"/>
      <c r="N74" s="27"/>
      <c r="O74" s="27"/>
      <c r="P74" s="27"/>
      <c r="Q74" s="24">
        <v>0.5</v>
      </c>
      <c r="R74" s="31"/>
      <c r="S74" s="31"/>
      <c r="T74" s="10"/>
      <c r="U74" s="10"/>
      <c r="V74" s="10"/>
      <c r="W74" s="32"/>
      <c r="X74" s="32"/>
      <c r="Y74" s="32"/>
      <c r="Z74" s="10"/>
      <c r="AA74" s="10"/>
      <c r="AB74" s="10"/>
      <c r="AC74" s="32"/>
      <c r="AD74" s="32"/>
      <c r="AE74" s="32"/>
      <c r="AF74" s="10"/>
      <c r="AG74" s="10"/>
      <c r="AH74" s="10"/>
      <c r="AI74" s="12">
        <f t="shared" ref="AI74:AK74" si="51">H74+K74+N74+Q74+T74+W74+Z74+AC74+AF74</f>
        <v>0.5</v>
      </c>
      <c r="AJ74" s="12">
        <f t="shared" si="51"/>
        <v>0</v>
      </c>
      <c r="AK74" s="12">
        <f t="shared" si="51"/>
        <v>0</v>
      </c>
    </row>
    <row r="75" spans="1:37" ht="12.75" customHeight="1" x14ac:dyDescent="0.2">
      <c r="A75" s="6"/>
      <c r="B75" s="7" t="s">
        <v>113</v>
      </c>
      <c r="C75" s="130" t="s">
        <v>114</v>
      </c>
      <c r="D75" s="131"/>
      <c r="E75" s="131"/>
      <c r="F75" s="131"/>
      <c r="G75" s="132"/>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13">
        <v>53</v>
      </c>
      <c r="B76" s="7"/>
      <c r="C76" s="7"/>
      <c r="D76" s="7" t="s">
        <v>115</v>
      </c>
      <c r="E76" s="7">
        <v>1</v>
      </c>
      <c r="F76" s="7" t="s">
        <v>78</v>
      </c>
      <c r="G76" s="19" t="s">
        <v>111</v>
      </c>
      <c r="H76" s="20"/>
      <c r="I76" s="20"/>
      <c r="J76" s="20"/>
      <c r="K76" s="31"/>
      <c r="L76" s="31"/>
      <c r="M76" s="31"/>
      <c r="N76" s="27"/>
      <c r="O76" s="27"/>
      <c r="P76" s="27"/>
      <c r="Q76" s="24">
        <v>1</v>
      </c>
      <c r="R76" s="31"/>
      <c r="S76" s="31"/>
      <c r="T76" s="10"/>
      <c r="U76" s="10"/>
      <c r="V76" s="10"/>
      <c r="W76" s="32"/>
      <c r="X76" s="32"/>
      <c r="Y76" s="32"/>
      <c r="Z76" s="10"/>
      <c r="AA76" s="10"/>
      <c r="AB76" s="10"/>
      <c r="AC76" s="32"/>
      <c r="AD76" s="32"/>
      <c r="AE76" s="32"/>
      <c r="AF76" s="10"/>
      <c r="AG76" s="10"/>
      <c r="AH76" s="10"/>
      <c r="AI76" s="12">
        <f t="shared" ref="AI76:AK76" si="52">H76+K76+N76+Q76+T76+W76+Z76+AC76+AF76</f>
        <v>1</v>
      </c>
      <c r="AJ76" s="12">
        <f t="shared" si="52"/>
        <v>0</v>
      </c>
      <c r="AK76" s="12">
        <f t="shared" si="52"/>
        <v>0</v>
      </c>
    </row>
    <row r="77" spans="1:37" ht="12.75" customHeight="1" x14ac:dyDescent="0.2">
      <c r="A77" s="13">
        <v>54</v>
      </c>
      <c r="B77" s="7"/>
      <c r="C77" s="7"/>
      <c r="D77" s="7" t="s">
        <v>116</v>
      </c>
      <c r="E77" s="7">
        <v>1</v>
      </c>
      <c r="F77" s="7" t="s">
        <v>78</v>
      </c>
      <c r="G77" s="19" t="s">
        <v>111</v>
      </c>
      <c r="H77" s="20"/>
      <c r="I77" s="20"/>
      <c r="J77" s="20"/>
      <c r="K77" s="31"/>
      <c r="L77" s="31"/>
      <c r="M77" s="31"/>
      <c r="N77" s="27"/>
      <c r="O77" s="27"/>
      <c r="P77" s="27"/>
      <c r="Q77" s="24">
        <v>1</v>
      </c>
      <c r="R77" s="31"/>
      <c r="S77" s="31"/>
      <c r="T77" s="10"/>
      <c r="U77" s="10"/>
      <c r="V77" s="10"/>
      <c r="W77" s="32"/>
      <c r="X77" s="32"/>
      <c r="Y77" s="32"/>
      <c r="Z77" s="10"/>
      <c r="AA77" s="10"/>
      <c r="AB77" s="10"/>
      <c r="AC77" s="32"/>
      <c r="AD77" s="32"/>
      <c r="AE77" s="32"/>
      <c r="AF77" s="10"/>
      <c r="AG77" s="10"/>
      <c r="AH77" s="10"/>
      <c r="AI77" s="12">
        <f t="shared" ref="AI77:AK77" si="53">H77+K77+N77+Q77+T77+W77+Z77+AC77+AF77</f>
        <v>1</v>
      </c>
      <c r="AJ77" s="12">
        <f t="shared" si="53"/>
        <v>0</v>
      </c>
      <c r="AK77" s="12">
        <f t="shared" si="53"/>
        <v>0</v>
      </c>
    </row>
    <row r="78" spans="1:37" ht="12.75" customHeight="1" x14ac:dyDescent="0.2">
      <c r="A78" s="13">
        <v>55</v>
      </c>
      <c r="B78" s="7"/>
      <c r="C78" s="7"/>
      <c r="D78" s="7" t="s">
        <v>117</v>
      </c>
      <c r="E78" s="7">
        <v>0.5</v>
      </c>
      <c r="F78" s="7" t="s">
        <v>78</v>
      </c>
      <c r="G78" s="19" t="s">
        <v>111</v>
      </c>
      <c r="H78" s="20"/>
      <c r="I78" s="20"/>
      <c r="J78" s="20"/>
      <c r="K78" s="31"/>
      <c r="L78" s="31"/>
      <c r="M78" s="31"/>
      <c r="N78" s="27"/>
      <c r="O78" s="27"/>
      <c r="P78" s="27"/>
      <c r="Q78" s="24">
        <v>0.5</v>
      </c>
      <c r="R78" s="31"/>
      <c r="S78" s="31"/>
      <c r="T78" s="10"/>
      <c r="U78" s="10"/>
      <c r="V78" s="10"/>
      <c r="W78" s="32"/>
      <c r="X78" s="32"/>
      <c r="Y78" s="32"/>
      <c r="Z78" s="10"/>
      <c r="AA78" s="10"/>
      <c r="AB78" s="10"/>
      <c r="AC78" s="32"/>
      <c r="AD78" s="32"/>
      <c r="AE78" s="32"/>
      <c r="AF78" s="10"/>
      <c r="AG78" s="10"/>
      <c r="AH78" s="10"/>
      <c r="AI78" s="12">
        <f t="shared" ref="AI78:AK78" si="54">H78+K78+N78+Q78+T78+W78+Z78+AC78+AF78</f>
        <v>0.5</v>
      </c>
      <c r="AJ78" s="12">
        <f t="shared" si="54"/>
        <v>0</v>
      </c>
      <c r="AK78" s="12">
        <f t="shared" si="54"/>
        <v>0</v>
      </c>
    </row>
    <row r="79" spans="1:37" ht="12.75" customHeight="1" x14ac:dyDescent="0.2">
      <c r="A79" s="6"/>
      <c r="B79" s="7" t="s">
        <v>118</v>
      </c>
      <c r="C79" s="130" t="s">
        <v>119</v>
      </c>
      <c r="D79" s="131"/>
      <c r="E79" s="131"/>
      <c r="F79" s="131"/>
      <c r="G79" s="132"/>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13">
        <v>56</v>
      </c>
      <c r="B80" s="7"/>
      <c r="C80" s="7"/>
      <c r="D80" s="7" t="s">
        <v>120</v>
      </c>
      <c r="E80" s="7">
        <v>0.5</v>
      </c>
      <c r="F80" s="7" t="s">
        <v>78</v>
      </c>
      <c r="G80" s="19" t="s">
        <v>111</v>
      </c>
      <c r="H80" s="20"/>
      <c r="I80" s="20"/>
      <c r="J80" s="20"/>
      <c r="K80" s="31"/>
      <c r="L80" s="31"/>
      <c r="M80" s="31"/>
      <c r="N80" s="27"/>
      <c r="O80" s="27"/>
      <c r="P80" s="27"/>
      <c r="Q80" s="24">
        <v>0.5</v>
      </c>
      <c r="R80" s="31"/>
      <c r="S80" s="31"/>
      <c r="T80" s="10"/>
      <c r="U80" s="10"/>
      <c r="V80" s="10"/>
      <c r="W80" s="32"/>
      <c r="X80" s="32"/>
      <c r="Y80" s="32"/>
      <c r="Z80" s="10"/>
      <c r="AA80" s="10"/>
      <c r="AB80" s="10"/>
      <c r="AC80" s="32"/>
      <c r="AD80" s="32"/>
      <c r="AE80" s="32"/>
      <c r="AF80" s="10"/>
      <c r="AG80" s="10"/>
      <c r="AH80" s="10"/>
      <c r="AI80" s="12">
        <f t="shared" ref="AI80:AK80" si="55">H80+K80+N80+Q80+T80+W80+Z80+AC80+AF80</f>
        <v>0.5</v>
      </c>
      <c r="AJ80" s="12">
        <f t="shared" si="55"/>
        <v>0</v>
      </c>
      <c r="AK80" s="12">
        <f t="shared" si="55"/>
        <v>0</v>
      </c>
    </row>
    <row r="81" spans="1:37" ht="12.75" customHeight="1" x14ac:dyDescent="0.2">
      <c r="A81" s="13">
        <v>57</v>
      </c>
      <c r="B81" s="7"/>
      <c r="C81" s="7"/>
      <c r="D81" s="7" t="s">
        <v>121</v>
      </c>
      <c r="E81" s="7">
        <v>1</v>
      </c>
      <c r="F81" s="7" t="s">
        <v>78</v>
      </c>
      <c r="G81" s="19" t="s">
        <v>111</v>
      </c>
      <c r="H81" s="20"/>
      <c r="I81" s="20"/>
      <c r="J81" s="20"/>
      <c r="K81" s="31"/>
      <c r="L81" s="31"/>
      <c r="M81" s="31"/>
      <c r="N81" s="27"/>
      <c r="O81" s="27"/>
      <c r="P81" s="27"/>
      <c r="Q81" s="24">
        <v>1</v>
      </c>
      <c r="R81" s="31"/>
      <c r="S81" s="31"/>
      <c r="T81" s="10"/>
      <c r="U81" s="10"/>
      <c r="V81" s="10"/>
      <c r="W81" s="32"/>
      <c r="X81" s="32"/>
      <c r="Y81" s="32"/>
      <c r="Z81" s="10"/>
      <c r="AA81" s="10"/>
      <c r="AB81" s="10"/>
      <c r="AC81" s="32"/>
      <c r="AD81" s="32"/>
      <c r="AE81" s="32"/>
      <c r="AF81" s="10"/>
      <c r="AG81" s="10"/>
      <c r="AH81" s="10"/>
      <c r="AI81" s="12">
        <f t="shared" ref="AI81:AK81" si="56">H81+K81+N81+Q81+T81+W81+Z81+AC81+AF81</f>
        <v>1</v>
      </c>
      <c r="AJ81" s="12">
        <f t="shared" si="56"/>
        <v>0</v>
      </c>
      <c r="AK81" s="12">
        <f t="shared" si="56"/>
        <v>0</v>
      </c>
    </row>
    <row r="82" spans="1:37" ht="12.75" customHeight="1" x14ac:dyDescent="0.2">
      <c r="A82" s="13">
        <v>58</v>
      </c>
      <c r="B82" s="7"/>
      <c r="C82" s="7"/>
      <c r="D82" s="7" t="s">
        <v>122</v>
      </c>
      <c r="E82" s="7">
        <v>1</v>
      </c>
      <c r="F82" s="7" t="s">
        <v>78</v>
      </c>
      <c r="G82" s="19" t="s">
        <v>111</v>
      </c>
      <c r="H82" s="20"/>
      <c r="I82" s="20"/>
      <c r="J82" s="20"/>
      <c r="K82" s="31"/>
      <c r="L82" s="31"/>
      <c r="M82" s="31"/>
      <c r="N82" s="27"/>
      <c r="O82" s="27"/>
      <c r="P82" s="27"/>
      <c r="Q82" s="24">
        <v>1</v>
      </c>
      <c r="R82" s="31"/>
      <c r="S82" s="31"/>
      <c r="T82" s="10"/>
      <c r="U82" s="10"/>
      <c r="V82" s="10"/>
      <c r="W82" s="32"/>
      <c r="X82" s="32"/>
      <c r="Y82" s="32"/>
      <c r="Z82" s="10"/>
      <c r="AA82" s="10"/>
      <c r="AB82" s="10"/>
      <c r="AC82" s="32"/>
      <c r="AD82" s="32"/>
      <c r="AE82" s="32"/>
      <c r="AF82" s="10"/>
      <c r="AG82" s="10"/>
      <c r="AH82" s="10"/>
      <c r="AI82" s="12">
        <f t="shared" ref="AI82:AK82" si="57">H82+K82+N82+Q82+T82+W82+Z82+AC82+AF82</f>
        <v>1</v>
      </c>
      <c r="AJ82" s="12">
        <f t="shared" si="57"/>
        <v>0</v>
      </c>
      <c r="AK82" s="12">
        <f t="shared" si="57"/>
        <v>0</v>
      </c>
    </row>
    <row r="83" spans="1:37" ht="12.75" customHeight="1" x14ac:dyDescent="0.2">
      <c r="A83" s="13"/>
      <c r="B83" s="7" t="s">
        <v>123</v>
      </c>
      <c r="C83" s="130" t="s">
        <v>124</v>
      </c>
      <c r="D83" s="131"/>
      <c r="E83" s="131"/>
      <c r="F83" s="131"/>
      <c r="G83" s="132"/>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13">
        <v>59</v>
      </c>
      <c r="B84" s="7"/>
      <c r="C84" s="7"/>
      <c r="D84" s="7" t="s">
        <v>125</v>
      </c>
      <c r="E84" s="7">
        <v>2</v>
      </c>
      <c r="F84" s="7" t="s">
        <v>78</v>
      </c>
      <c r="G84" s="19" t="s">
        <v>111</v>
      </c>
      <c r="H84" s="20"/>
      <c r="I84" s="20"/>
      <c r="J84" s="20"/>
      <c r="K84" s="31"/>
      <c r="L84" s="31"/>
      <c r="M84" s="31"/>
      <c r="N84" s="27"/>
      <c r="O84" s="27"/>
      <c r="P84" s="27"/>
      <c r="Q84" s="24">
        <v>2</v>
      </c>
      <c r="R84" s="31"/>
      <c r="S84" s="31"/>
      <c r="T84" s="10"/>
      <c r="U84" s="10"/>
      <c r="V84" s="10"/>
      <c r="W84" s="32"/>
      <c r="X84" s="32"/>
      <c r="Y84" s="32"/>
      <c r="Z84" s="10"/>
      <c r="AA84" s="10"/>
      <c r="AB84" s="10"/>
      <c r="AC84" s="32"/>
      <c r="AD84" s="32"/>
      <c r="AE84" s="32"/>
      <c r="AF84" s="10"/>
      <c r="AG84" s="10"/>
      <c r="AH84" s="10"/>
      <c r="AI84" s="12">
        <f t="shared" ref="AI84:AK84" si="58">H84+K84+N84+Q84+T84+W84+Z84+AC84+AF84</f>
        <v>2</v>
      </c>
      <c r="AJ84" s="12">
        <f t="shared" si="58"/>
        <v>0</v>
      </c>
      <c r="AK84" s="12">
        <f t="shared" si="58"/>
        <v>0</v>
      </c>
    </row>
    <row r="85" spans="1:37" ht="12.75" customHeight="1" x14ac:dyDescent="0.2">
      <c r="A85" s="13">
        <v>60</v>
      </c>
      <c r="B85" s="7"/>
      <c r="C85" s="7"/>
      <c r="D85" s="7" t="s">
        <v>126</v>
      </c>
      <c r="E85" s="7">
        <v>2</v>
      </c>
      <c r="F85" s="7" t="s">
        <v>78</v>
      </c>
      <c r="G85" s="19" t="s">
        <v>111</v>
      </c>
      <c r="H85" s="20"/>
      <c r="I85" s="20"/>
      <c r="J85" s="20"/>
      <c r="K85" s="31"/>
      <c r="L85" s="31"/>
      <c r="M85" s="31"/>
      <c r="N85" s="27"/>
      <c r="O85" s="27"/>
      <c r="P85" s="27"/>
      <c r="Q85" s="24">
        <v>2</v>
      </c>
      <c r="R85" s="31"/>
      <c r="S85" s="31"/>
      <c r="T85" s="10"/>
      <c r="U85" s="10"/>
      <c r="V85" s="10"/>
      <c r="W85" s="32"/>
      <c r="X85" s="32"/>
      <c r="Y85" s="32"/>
      <c r="Z85" s="10"/>
      <c r="AA85" s="10"/>
      <c r="AB85" s="10"/>
      <c r="AC85" s="32"/>
      <c r="AD85" s="32"/>
      <c r="AE85" s="32"/>
      <c r="AF85" s="10"/>
      <c r="AG85" s="10"/>
      <c r="AH85" s="10"/>
      <c r="AI85" s="12">
        <f t="shared" ref="AI85:AK85" si="59">H85+K85+N85+Q85+T85+W85+Z85+AC85+AF85</f>
        <v>2</v>
      </c>
      <c r="AJ85" s="12">
        <f t="shared" si="59"/>
        <v>0</v>
      </c>
      <c r="AK85" s="12">
        <f t="shared" si="59"/>
        <v>0</v>
      </c>
    </row>
    <row r="86" spans="1:37" ht="12.75" customHeight="1" x14ac:dyDescent="0.2">
      <c r="A86" s="6"/>
      <c r="B86" s="7" t="s">
        <v>127</v>
      </c>
      <c r="C86" s="130" t="s">
        <v>128</v>
      </c>
      <c r="D86" s="131"/>
      <c r="E86" s="131"/>
      <c r="F86" s="131"/>
      <c r="G86" s="132"/>
      <c r="H86" s="20"/>
      <c r="I86" s="20"/>
      <c r="J86" s="20"/>
      <c r="K86" s="33"/>
      <c r="L86" s="33"/>
      <c r="M86" s="33"/>
      <c r="N86" s="21"/>
      <c r="O86" s="21"/>
      <c r="P86" s="21"/>
      <c r="Q86" s="33"/>
      <c r="R86" s="33"/>
      <c r="S86" s="33"/>
      <c r="T86" s="10"/>
      <c r="U86" s="10"/>
      <c r="V86" s="10"/>
      <c r="W86" s="32"/>
      <c r="X86" s="32"/>
      <c r="Y86" s="32"/>
      <c r="Z86" s="10"/>
      <c r="AA86" s="10"/>
      <c r="AB86" s="10"/>
      <c r="AC86" s="32"/>
      <c r="AD86" s="32"/>
      <c r="AE86" s="32"/>
      <c r="AF86" s="10"/>
      <c r="AG86" s="10"/>
      <c r="AH86" s="10"/>
      <c r="AI86" s="12"/>
      <c r="AJ86" s="12"/>
      <c r="AK86" s="12"/>
    </row>
    <row r="87" spans="1:37" ht="12.75" customHeight="1" x14ac:dyDescent="0.2">
      <c r="A87" s="13">
        <v>61</v>
      </c>
      <c r="B87" s="7"/>
      <c r="C87" s="7"/>
      <c r="D87" s="7" t="s">
        <v>129</v>
      </c>
      <c r="E87" s="7">
        <v>1</v>
      </c>
      <c r="F87" s="7" t="s">
        <v>130</v>
      </c>
      <c r="G87" s="19" t="s">
        <v>131</v>
      </c>
      <c r="H87" s="20"/>
      <c r="I87" s="20"/>
      <c r="J87" s="20"/>
      <c r="K87" s="33"/>
      <c r="L87" s="33"/>
      <c r="M87" s="33"/>
      <c r="N87" s="21"/>
      <c r="O87" s="21"/>
      <c r="P87" s="21"/>
      <c r="Q87" s="33"/>
      <c r="R87" s="33"/>
      <c r="S87" s="33"/>
      <c r="T87" s="10"/>
      <c r="U87" s="10"/>
      <c r="V87" s="10"/>
      <c r="W87" s="24">
        <v>1</v>
      </c>
      <c r="X87" s="34"/>
      <c r="Y87" s="34"/>
      <c r="Z87" s="10"/>
      <c r="AA87" s="10"/>
      <c r="AB87" s="10"/>
      <c r="AC87" s="32"/>
      <c r="AD87" s="32"/>
      <c r="AE87" s="32"/>
      <c r="AF87" s="10"/>
      <c r="AG87" s="10"/>
      <c r="AH87" s="10"/>
      <c r="AI87" s="12">
        <f t="shared" ref="AI87:AK87" si="60">H87+K87+N87+Q87+T87+W87+Z87+AC87+AF87</f>
        <v>1</v>
      </c>
      <c r="AJ87" s="12">
        <f t="shared" si="60"/>
        <v>0</v>
      </c>
      <c r="AK87" s="12">
        <f t="shared" si="60"/>
        <v>0</v>
      </c>
    </row>
    <row r="88" spans="1:37" ht="12.75" customHeight="1" x14ac:dyDescent="0.2">
      <c r="A88" s="13">
        <v>62</v>
      </c>
      <c r="B88" s="7"/>
      <c r="C88" s="7"/>
      <c r="D88" s="7" t="s">
        <v>132</v>
      </c>
      <c r="E88" s="7">
        <v>1</v>
      </c>
      <c r="F88" s="7" t="s">
        <v>130</v>
      </c>
      <c r="G88" s="19" t="s">
        <v>131</v>
      </c>
      <c r="H88" s="20"/>
      <c r="I88" s="20"/>
      <c r="J88" s="20"/>
      <c r="K88" s="33"/>
      <c r="L88" s="33"/>
      <c r="M88" s="33"/>
      <c r="N88" s="21"/>
      <c r="O88" s="21"/>
      <c r="P88" s="21"/>
      <c r="Q88" s="33"/>
      <c r="R88" s="33"/>
      <c r="S88" s="33"/>
      <c r="T88" s="10"/>
      <c r="U88" s="10"/>
      <c r="V88" s="10"/>
      <c r="W88" s="24">
        <v>1</v>
      </c>
      <c r="X88" s="31"/>
      <c r="Y88" s="31"/>
      <c r="Z88" s="10"/>
      <c r="AA88" s="10"/>
      <c r="AB88" s="10"/>
      <c r="AC88" s="32"/>
      <c r="AD88" s="32"/>
      <c r="AE88" s="32"/>
      <c r="AF88" s="10"/>
      <c r="AG88" s="10"/>
      <c r="AH88" s="10"/>
      <c r="AI88" s="12">
        <f t="shared" ref="AI88:AK88" si="61">H88+K88+N88+Q88+T88+W88+Z88+AC88+AF88</f>
        <v>1</v>
      </c>
      <c r="AJ88" s="12">
        <f t="shared" si="61"/>
        <v>0</v>
      </c>
      <c r="AK88" s="12">
        <f t="shared" si="61"/>
        <v>0</v>
      </c>
    </row>
    <row r="89" spans="1:37" ht="12.75" customHeight="1" x14ac:dyDescent="0.2">
      <c r="A89" s="13">
        <v>63</v>
      </c>
      <c r="B89" s="7"/>
      <c r="C89" s="7"/>
      <c r="D89" s="7" t="s">
        <v>133</v>
      </c>
      <c r="E89" s="7">
        <v>1</v>
      </c>
      <c r="F89" s="7" t="s">
        <v>130</v>
      </c>
      <c r="G89" s="19" t="s">
        <v>131</v>
      </c>
      <c r="H89" s="20"/>
      <c r="I89" s="20"/>
      <c r="J89" s="20"/>
      <c r="K89" s="33"/>
      <c r="L89" s="33"/>
      <c r="M89" s="33"/>
      <c r="N89" s="21"/>
      <c r="O89" s="21"/>
      <c r="P89" s="21"/>
      <c r="Q89" s="33"/>
      <c r="R89" s="33"/>
      <c r="S89" s="33"/>
      <c r="T89" s="10"/>
      <c r="U89" s="10"/>
      <c r="V89" s="10"/>
      <c r="W89" s="24">
        <v>1</v>
      </c>
      <c r="X89" s="34"/>
      <c r="Y89" s="34"/>
      <c r="Z89" s="10"/>
      <c r="AA89" s="10"/>
      <c r="AB89" s="10"/>
      <c r="AC89" s="32"/>
      <c r="AD89" s="32"/>
      <c r="AE89" s="32"/>
      <c r="AF89" s="10"/>
      <c r="AG89" s="10"/>
      <c r="AH89" s="10"/>
      <c r="AI89" s="12">
        <f t="shared" ref="AI89:AJ89" si="62">SUM(H89+K89+N89+Q89+T89+W89+Z89+AC89+AF89)</f>
        <v>1</v>
      </c>
      <c r="AJ89" s="12">
        <f t="shared" si="62"/>
        <v>0</v>
      </c>
      <c r="AK89" s="12">
        <f>J89+M89+P89+S89+V89+Y89+AB89+AE89+AH89</f>
        <v>0</v>
      </c>
    </row>
    <row r="90" spans="1:37" ht="12.75" customHeight="1" x14ac:dyDescent="0.2">
      <c r="A90" s="6"/>
      <c r="B90" s="7" t="s">
        <v>134</v>
      </c>
      <c r="C90" s="130" t="s">
        <v>135</v>
      </c>
      <c r="D90" s="131"/>
      <c r="E90" s="131"/>
      <c r="F90" s="131"/>
      <c r="G90" s="132"/>
      <c r="H90" s="20"/>
      <c r="I90" s="20"/>
      <c r="J90" s="20"/>
      <c r="K90" s="33"/>
      <c r="L90" s="33"/>
      <c r="M90" s="33"/>
      <c r="N90" s="21"/>
      <c r="O90" s="21"/>
      <c r="P90" s="21"/>
      <c r="Q90" s="33"/>
      <c r="R90" s="33"/>
      <c r="S90" s="33"/>
      <c r="T90" s="10"/>
      <c r="U90" s="10"/>
      <c r="V90" s="10"/>
      <c r="W90" s="24"/>
      <c r="X90" s="32"/>
      <c r="Y90" s="32"/>
      <c r="Z90" s="10"/>
      <c r="AA90" s="10"/>
      <c r="AB90" s="10"/>
      <c r="AC90" s="32"/>
      <c r="AD90" s="32"/>
      <c r="AE90" s="32"/>
      <c r="AF90" s="10"/>
      <c r="AG90" s="10"/>
      <c r="AH90" s="10"/>
      <c r="AI90" s="12">
        <f t="shared" ref="AI90:AK90" si="63">H90+K90+N90+Q90+T90+W90+Z90+AC90+AF90</f>
        <v>0</v>
      </c>
      <c r="AJ90" s="12">
        <f t="shared" si="63"/>
        <v>0</v>
      </c>
      <c r="AK90" s="12">
        <f t="shared" si="63"/>
        <v>0</v>
      </c>
    </row>
    <row r="91" spans="1:37" ht="12.75" customHeight="1" x14ac:dyDescent="0.2">
      <c r="A91" s="13">
        <v>64</v>
      </c>
      <c r="B91" s="7"/>
      <c r="C91" s="7"/>
      <c r="D91" s="7" t="s">
        <v>136</v>
      </c>
      <c r="E91" s="7">
        <v>2.5</v>
      </c>
      <c r="F91" s="7" t="s">
        <v>130</v>
      </c>
      <c r="G91" s="19" t="s">
        <v>131</v>
      </c>
      <c r="H91" s="20"/>
      <c r="I91" s="20"/>
      <c r="J91" s="20"/>
      <c r="K91" s="33"/>
      <c r="L91" s="33"/>
      <c r="M91" s="33"/>
      <c r="N91" s="21"/>
      <c r="O91" s="21"/>
      <c r="P91" s="21"/>
      <c r="Q91" s="33"/>
      <c r="R91" s="33"/>
      <c r="S91" s="33"/>
      <c r="T91" s="10"/>
      <c r="U91" s="10"/>
      <c r="V91" s="10"/>
      <c r="W91" s="24">
        <v>2.5</v>
      </c>
      <c r="X91" s="32"/>
      <c r="Y91" s="32"/>
      <c r="Z91" s="10"/>
      <c r="AA91" s="35"/>
      <c r="AB91" s="35"/>
      <c r="AC91" s="32"/>
      <c r="AD91" s="32"/>
      <c r="AE91" s="32"/>
      <c r="AF91" s="10"/>
      <c r="AG91" s="10"/>
      <c r="AH91" s="10"/>
      <c r="AI91" s="12">
        <f t="shared" ref="AI91:AK91" si="64">H91+K91+N91+Q91+T91+W91+Z91+AC91+AF91</f>
        <v>2.5</v>
      </c>
      <c r="AJ91" s="12">
        <f t="shared" si="64"/>
        <v>0</v>
      </c>
      <c r="AK91" s="12">
        <f t="shared" si="64"/>
        <v>0</v>
      </c>
    </row>
    <row r="92" spans="1:37" ht="12.75" customHeight="1" x14ac:dyDescent="0.2">
      <c r="A92" s="13">
        <v>65</v>
      </c>
      <c r="B92" s="7"/>
      <c r="C92" s="7"/>
      <c r="D92" s="7" t="s">
        <v>137</v>
      </c>
      <c r="E92" s="7">
        <v>1</v>
      </c>
      <c r="F92" s="7" t="s">
        <v>130</v>
      </c>
      <c r="G92" s="19" t="s">
        <v>131</v>
      </c>
      <c r="H92" s="20"/>
      <c r="I92" s="20"/>
      <c r="J92" s="20"/>
      <c r="K92" s="33"/>
      <c r="L92" s="33"/>
      <c r="M92" s="33"/>
      <c r="N92" s="21"/>
      <c r="O92" s="21"/>
      <c r="P92" s="21"/>
      <c r="Q92" s="33"/>
      <c r="R92" s="33"/>
      <c r="S92" s="33"/>
      <c r="T92" s="10"/>
      <c r="U92" s="10"/>
      <c r="V92" s="10"/>
      <c r="W92" s="24">
        <v>1</v>
      </c>
      <c r="X92" s="32"/>
      <c r="Y92" s="32"/>
      <c r="Z92" s="10"/>
      <c r="AA92" s="35"/>
      <c r="AB92" s="10"/>
      <c r="AC92" s="32"/>
      <c r="AD92" s="32"/>
      <c r="AE92" s="32"/>
      <c r="AF92" s="10"/>
      <c r="AG92" s="10"/>
      <c r="AH92" s="10"/>
      <c r="AI92" s="12">
        <f t="shared" ref="AI92:AK92" si="65">H92+K92+N92+Q92+T92+W92+Z92+AC92+AF92</f>
        <v>1</v>
      </c>
      <c r="AJ92" s="12">
        <f t="shared" si="65"/>
        <v>0</v>
      </c>
      <c r="AK92" s="12">
        <f t="shared" si="65"/>
        <v>0</v>
      </c>
    </row>
    <row r="93" spans="1:37" ht="12.75" customHeight="1" x14ac:dyDescent="0.2">
      <c r="A93" s="6"/>
      <c r="B93" s="7" t="s">
        <v>138</v>
      </c>
      <c r="C93" s="130" t="s">
        <v>139</v>
      </c>
      <c r="D93" s="131"/>
      <c r="E93" s="131"/>
      <c r="F93" s="131"/>
      <c r="G93" s="132"/>
      <c r="H93" s="20"/>
      <c r="I93" s="20"/>
      <c r="J93" s="20"/>
      <c r="K93" s="33"/>
      <c r="L93" s="33"/>
      <c r="M93" s="33"/>
      <c r="N93" s="21"/>
      <c r="O93" s="21"/>
      <c r="P93" s="21"/>
      <c r="Q93" s="33"/>
      <c r="R93" s="33"/>
      <c r="S93" s="33"/>
      <c r="T93" s="10"/>
      <c r="U93" s="10"/>
      <c r="V93" s="10"/>
      <c r="W93" s="24"/>
      <c r="X93" s="32"/>
      <c r="Y93" s="32"/>
      <c r="Z93" s="10"/>
      <c r="AA93" s="10"/>
      <c r="AB93" s="10"/>
      <c r="AC93" s="32"/>
      <c r="AD93" s="32"/>
      <c r="AE93" s="32"/>
      <c r="AF93" s="10"/>
      <c r="AG93" s="10"/>
      <c r="AH93" s="10"/>
      <c r="AI93" s="12"/>
      <c r="AJ93" s="12"/>
      <c r="AK93" s="12"/>
    </row>
    <row r="94" spans="1:37" ht="12.75" customHeight="1" x14ac:dyDescent="0.2">
      <c r="A94" s="13">
        <v>66</v>
      </c>
      <c r="B94" s="7"/>
      <c r="C94" s="7"/>
      <c r="D94" s="7" t="s">
        <v>140</v>
      </c>
      <c r="E94" s="7">
        <v>1</v>
      </c>
      <c r="F94" s="7" t="s">
        <v>130</v>
      </c>
      <c r="G94" s="19" t="s">
        <v>131</v>
      </c>
      <c r="H94" s="20"/>
      <c r="I94" s="20"/>
      <c r="J94" s="20"/>
      <c r="K94" s="33"/>
      <c r="L94" s="33"/>
      <c r="M94" s="33"/>
      <c r="N94" s="21"/>
      <c r="O94" s="21"/>
      <c r="P94" s="21"/>
      <c r="Q94" s="33"/>
      <c r="R94" s="33"/>
      <c r="S94" s="33"/>
      <c r="T94" s="10"/>
      <c r="U94" s="10"/>
      <c r="V94" s="10"/>
      <c r="W94" s="24">
        <v>1</v>
      </c>
      <c r="X94" s="34"/>
      <c r="Y94" s="34"/>
      <c r="Z94" s="10"/>
      <c r="AA94" s="10"/>
      <c r="AB94" s="10"/>
      <c r="AC94" s="32"/>
      <c r="AD94" s="32"/>
      <c r="AE94" s="32"/>
      <c r="AF94" s="10"/>
      <c r="AG94" s="10"/>
      <c r="AH94" s="10"/>
      <c r="AI94" s="12">
        <f t="shared" ref="AI94:AK94" si="66">H94+K94+N94+Q94+T94+W94+Z94+AC94+AF94</f>
        <v>1</v>
      </c>
      <c r="AJ94" s="12">
        <f t="shared" si="66"/>
        <v>0</v>
      </c>
      <c r="AK94" s="12">
        <f t="shared" si="66"/>
        <v>0</v>
      </c>
    </row>
    <row r="95" spans="1:37" ht="12.75" customHeight="1" x14ac:dyDescent="0.2">
      <c r="A95" s="13">
        <v>67</v>
      </c>
      <c r="B95" s="7"/>
      <c r="C95" s="7"/>
      <c r="D95" s="7" t="s">
        <v>141</v>
      </c>
      <c r="E95" s="7">
        <v>1</v>
      </c>
      <c r="F95" s="7" t="s">
        <v>130</v>
      </c>
      <c r="G95" s="19" t="s">
        <v>131</v>
      </c>
      <c r="H95" s="20"/>
      <c r="I95" s="20"/>
      <c r="J95" s="20"/>
      <c r="K95" s="33"/>
      <c r="L95" s="33"/>
      <c r="M95" s="33"/>
      <c r="N95" s="21"/>
      <c r="O95" s="21"/>
      <c r="P95" s="21"/>
      <c r="Q95" s="33"/>
      <c r="R95" s="33"/>
      <c r="S95" s="33"/>
      <c r="T95" s="10"/>
      <c r="U95" s="10"/>
      <c r="V95" s="10"/>
      <c r="W95" s="24">
        <v>1</v>
      </c>
      <c r="X95" s="32"/>
      <c r="Y95" s="32"/>
      <c r="Z95" s="10"/>
      <c r="AA95" s="10"/>
      <c r="AB95" s="10"/>
      <c r="AC95" s="32"/>
      <c r="AD95" s="32"/>
      <c r="AE95" s="32"/>
      <c r="AF95" s="10"/>
      <c r="AG95" s="10"/>
      <c r="AH95" s="10"/>
      <c r="AI95" s="12">
        <f t="shared" ref="AI95:AK95" si="67">H95+K95+N95+Q95+T95+W95+Z95+AC95+AF95</f>
        <v>1</v>
      </c>
      <c r="AJ95" s="12">
        <f t="shared" si="67"/>
        <v>0</v>
      </c>
      <c r="AK95" s="12">
        <f t="shared" si="67"/>
        <v>0</v>
      </c>
    </row>
    <row r="96" spans="1:37" ht="12.75" customHeight="1" x14ac:dyDescent="0.2">
      <c r="A96" s="6"/>
      <c r="B96" s="7" t="s">
        <v>142</v>
      </c>
      <c r="C96" s="130" t="s">
        <v>143</v>
      </c>
      <c r="D96" s="131"/>
      <c r="E96" s="131"/>
      <c r="F96" s="131"/>
      <c r="G96" s="132"/>
      <c r="H96" s="20"/>
      <c r="I96" s="20"/>
      <c r="J96" s="20"/>
      <c r="K96" s="33"/>
      <c r="L96" s="33"/>
      <c r="M96" s="33"/>
      <c r="N96" s="21"/>
      <c r="O96" s="21"/>
      <c r="P96" s="21"/>
      <c r="Q96" s="33"/>
      <c r="R96" s="33"/>
      <c r="S96" s="33"/>
      <c r="T96" s="10"/>
      <c r="U96" s="10"/>
      <c r="V96" s="10"/>
      <c r="W96" s="24"/>
      <c r="X96" s="32"/>
      <c r="Y96" s="32"/>
      <c r="Z96" s="10"/>
      <c r="AA96" s="10"/>
      <c r="AB96" s="10"/>
      <c r="AC96" s="32"/>
      <c r="AD96" s="32"/>
      <c r="AE96" s="32"/>
      <c r="AF96" s="10"/>
      <c r="AG96" s="10"/>
      <c r="AH96" s="10"/>
      <c r="AI96" s="12"/>
      <c r="AJ96" s="12"/>
      <c r="AK96" s="12"/>
    </row>
    <row r="97" spans="1:37" ht="12.75" customHeight="1" x14ac:dyDescent="0.2">
      <c r="A97" s="13">
        <v>68</v>
      </c>
      <c r="B97" s="7"/>
      <c r="C97" s="7"/>
      <c r="D97" s="7" t="s">
        <v>144</v>
      </c>
      <c r="E97" s="7">
        <v>5</v>
      </c>
      <c r="F97" s="7" t="s">
        <v>130</v>
      </c>
      <c r="G97" s="19" t="s">
        <v>131</v>
      </c>
      <c r="H97" s="20"/>
      <c r="I97" s="20"/>
      <c r="J97" s="20"/>
      <c r="K97" s="33"/>
      <c r="L97" s="33"/>
      <c r="M97" s="33"/>
      <c r="N97" s="21"/>
      <c r="O97" s="21"/>
      <c r="P97" s="21"/>
      <c r="Q97" s="33"/>
      <c r="R97" s="33"/>
      <c r="S97" s="33"/>
      <c r="T97" s="10"/>
      <c r="U97" s="10"/>
      <c r="V97" s="10"/>
      <c r="W97" s="24">
        <v>5</v>
      </c>
      <c r="X97" s="32"/>
      <c r="Y97" s="32"/>
      <c r="Z97" s="10"/>
      <c r="AA97" s="35"/>
      <c r="AB97" s="35"/>
      <c r="AC97" s="32"/>
      <c r="AD97" s="32"/>
      <c r="AE97" s="32"/>
      <c r="AF97" s="10"/>
      <c r="AG97" s="10"/>
      <c r="AH97" s="10"/>
      <c r="AI97" s="12">
        <f t="shared" ref="AI97:AK97" si="68">H97+K97+N97+Q97+T97+W97+Z97+AC97+AF97</f>
        <v>5</v>
      </c>
      <c r="AJ97" s="12">
        <f t="shared" si="68"/>
        <v>0</v>
      </c>
      <c r="AK97" s="12">
        <f t="shared" si="68"/>
        <v>0</v>
      </c>
    </row>
    <row r="98" spans="1:37" ht="12.75" customHeight="1" x14ac:dyDescent="0.2">
      <c r="A98" s="13">
        <v>69</v>
      </c>
      <c r="B98" s="7"/>
      <c r="C98" s="7"/>
      <c r="D98" s="7" t="s">
        <v>145</v>
      </c>
      <c r="E98" s="7">
        <v>5</v>
      </c>
      <c r="F98" s="7" t="s">
        <v>130</v>
      </c>
      <c r="G98" s="19" t="s">
        <v>131</v>
      </c>
      <c r="H98" s="20"/>
      <c r="I98" s="20"/>
      <c r="J98" s="20"/>
      <c r="K98" s="33"/>
      <c r="L98" s="33"/>
      <c r="M98" s="33"/>
      <c r="N98" s="21"/>
      <c r="O98" s="21"/>
      <c r="P98" s="21"/>
      <c r="Q98" s="33"/>
      <c r="R98" s="33"/>
      <c r="S98" s="33"/>
      <c r="T98" s="10"/>
      <c r="U98" s="10"/>
      <c r="V98" s="10"/>
      <c r="W98" s="24">
        <v>5</v>
      </c>
      <c r="X98" s="32"/>
      <c r="Y98" s="32"/>
      <c r="Z98" s="10"/>
      <c r="AA98" s="35"/>
      <c r="AB98" s="35"/>
      <c r="AC98" s="32"/>
      <c r="AD98" s="32"/>
      <c r="AE98" s="32"/>
      <c r="AF98" s="10"/>
      <c r="AG98" s="10"/>
      <c r="AH98" s="10"/>
      <c r="AI98" s="12">
        <f t="shared" ref="AI98:AK98" si="69">H98+K98+N98+Q98+T98+W98+Z98+AC98+AF98</f>
        <v>5</v>
      </c>
      <c r="AJ98" s="12">
        <f t="shared" si="69"/>
        <v>0</v>
      </c>
      <c r="AK98" s="12">
        <f t="shared" si="69"/>
        <v>0</v>
      </c>
    </row>
    <row r="99" spans="1:37" ht="12.75" customHeight="1" x14ac:dyDescent="0.2">
      <c r="A99" s="6"/>
      <c r="B99" s="7" t="s">
        <v>146</v>
      </c>
      <c r="C99" s="130" t="s">
        <v>147</v>
      </c>
      <c r="D99" s="131"/>
      <c r="E99" s="131"/>
      <c r="F99" s="131"/>
      <c r="G99" s="132"/>
      <c r="H99" s="20"/>
      <c r="I99" s="20"/>
      <c r="J99" s="20"/>
      <c r="K99" s="33"/>
      <c r="L99" s="33"/>
      <c r="M99" s="33"/>
      <c r="N99" s="21"/>
      <c r="O99" s="21"/>
      <c r="P99" s="21"/>
      <c r="Q99" s="33"/>
      <c r="R99" s="33"/>
      <c r="S99" s="33"/>
      <c r="T99" s="10"/>
      <c r="U99" s="10"/>
      <c r="V99" s="10"/>
      <c r="W99" s="30"/>
      <c r="X99" s="32"/>
      <c r="Y99" s="32"/>
      <c r="Z99" s="10"/>
      <c r="AA99" s="10"/>
      <c r="AB99" s="10"/>
      <c r="AC99" s="32"/>
      <c r="AD99" s="32"/>
      <c r="AE99" s="32"/>
      <c r="AF99" s="10"/>
      <c r="AG99" s="10"/>
      <c r="AH99" s="10"/>
      <c r="AI99" s="12"/>
      <c r="AJ99" s="12"/>
      <c r="AK99" s="12"/>
    </row>
    <row r="100" spans="1:37" ht="12.75" customHeight="1" x14ac:dyDescent="0.2">
      <c r="A100" s="13">
        <v>70</v>
      </c>
      <c r="B100" s="7"/>
      <c r="C100" s="7"/>
      <c r="D100" s="7" t="s">
        <v>148</v>
      </c>
      <c r="E100" s="7">
        <v>1</v>
      </c>
      <c r="F100" s="7" t="s">
        <v>131</v>
      </c>
      <c r="G100" s="19" t="s">
        <v>149</v>
      </c>
      <c r="H100" s="20"/>
      <c r="I100" s="20"/>
      <c r="J100" s="20"/>
      <c r="K100" s="33"/>
      <c r="L100" s="33"/>
      <c r="M100" s="33"/>
      <c r="N100" s="21"/>
      <c r="O100" s="21"/>
      <c r="P100" s="21"/>
      <c r="Q100" s="33"/>
      <c r="R100" s="33"/>
      <c r="S100" s="33"/>
      <c r="T100" s="10"/>
      <c r="U100" s="10"/>
      <c r="V100" s="10"/>
      <c r="W100" s="32"/>
      <c r="X100" s="32"/>
      <c r="Y100" s="32"/>
      <c r="Z100" s="10">
        <v>1</v>
      </c>
      <c r="AA100" s="35"/>
      <c r="AB100" s="35"/>
      <c r="AC100" s="32"/>
      <c r="AD100" s="32"/>
      <c r="AE100" s="32"/>
      <c r="AF100" s="10"/>
      <c r="AG100" s="10"/>
      <c r="AH100" s="10"/>
      <c r="AI100" s="12">
        <f t="shared" ref="AI100:AK100" si="70">H100+K100+N100+Q100+T100+W100+Z100+AC100+AF100</f>
        <v>1</v>
      </c>
      <c r="AJ100" s="12">
        <f t="shared" si="70"/>
        <v>0</v>
      </c>
      <c r="AK100" s="12">
        <f t="shared" si="70"/>
        <v>0</v>
      </c>
    </row>
    <row r="101" spans="1:37" ht="12.75" customHeight="1" x14ac:dyDescent="0.2">
      <c r="A101" s="13">
        <v>71</v>
      </c>
      <c r="B101" s="7"/>
      <c r="C101" s="7"/>
      <c r="D101" s="7" t="s">
        <v>150</v>
      </c>
      <c r="E101" s="7">
        <v>1</v>
      </c>
      <c r="F101" s="7" t="s">
        <v>131</v>
      </c>
      <c r="G101" s="19" t="s">
        <v>149</v>
      </c>
      <c r="H101" s="20"/>
      <c r="I101" s="20"/>
      <c r="J101" s="20"/>
      <c r="K101" s="33"/>
      <c r="L101" s="33"/>
      <c r="M101" s="33"/>
      <c r="N101" s="21"/>
      <c r="O101" s="21"/>
      <c r="P101" s="21"/>
      <c r="Q101" s="33"/>
      <c r="R101" s="33"/>
      <c r="S101" s="33"/>
      <c r="T101" s="10"/>
      <c r="U101" s="10"/>
      <c r="V101" s="10"/>
      <c r="W101" s="32"/>
      <c r="X101" s="32"/>
      <c r="Y101" s="32"/>
      <c r="Z101" s="10">
        <v>1</v>
      </c>
      <c r="AA101" s="35"/>
      <c r="AB101" s="35"/>
      <c r="AC101" s="32"/>
      <c r="AD101" s="32"/>
      <c r="AE101" s="32"/>
      <c r="AF101" s="10"/>
      <c r="AG101" s="10"/>
      <c r="AH101" s="10"/>
      <c r="AI101" s="12">
        <f t="shared" ref="AI101:AK101" si="71">H101+K101+N101+Q101+T101+W101+Z101+AC101+AF101</f>
        <v>1</v>
      </c>
      <c r="AJ101" s="12">
        <f t="shared" si="71"/>
        <v>0</v>
      </c>
      <c r="AK101" s="12">
        <f t="shared" si="71"/>
        <v>0</v>
      </c>
    </row>
    <row r="102" spans="1:37" ht="12.75" customHeight="1" x14ac:dyDescent="0.2">
      <c r="A102" s="6"/>
      <c r="B102" s="7" t="s">
        <v>151</v>
      </c>
      <c r="C102" s="130" t="s">
        <v>152</v>
      </c>
      <c r="D102" s="131"/>
      <c r="E102" s="131"/>
      <c r="F102" s="131"/>
      <c r="G102" s="132"/>
      <c r="H102" s="20"/>
      <c r="I102" s="20"/>
      <c r="J102" s="20"/>
      <c r="K102" s="33"/>
      <c r="L102" s="33"/>
      <c r="M102" s="33"/>
      <c r="N102" s="21"/>
      <c r="O102" s="21"/>
      <c r="P102" s="21"/>
      <c r="Q102" s="33"/>
      <c r="R102" s="33"/>
      <c r="S102" s="33"/>
      <c r="T102" s="10"/>
      <c r="U102" s="10"/>
      <c r="V102" s="10"/>
      <c r="W102" s="32"/>
      <c r="X102" s="32"/>
      <c r="Y102" s="32"/>
      <c r="Z102" s="10"/>
      <c r="AA102" s="10"/>
      <c r="AB102" s="10"/>
      <c r="AC102" s="32"/>
      <c r="AD102" s="32"/>
      <c r="AE102" s="32"/>
      <c r="AF102" s="10"/>
      <c r="AG102" s="10"/>
      <c r="AH102" s="10"/>
      <c r="AI102" s="12"/>
      <c r="AJ102" s="12"/>
      <c r="AK102" s="12"/>
    </row>
    <row r="103" spans="1:37" ht="12.75" customHeight="1" x14ac:dyDescent="0.2">
      <c r="A103" s="13">
        <v>72</v>
      </c>
      <c r="B103" s="7"/>
      <c r="C103" s="7"/>
      <c r="D103" s="7" t="s">
        <v>153</v>
      </c>
      <c r="E103" s="7">
        <v>5</v>
      </c>
      <c r="F103" s="7" t="s">
        <v>149</v>
      </c>
      <c r="G103" s="19" t="s">
        <v>154</v>
      </c>
      <c r="H103" s="20"/>
      <c r="I103" s="20"/>
      <c r="J103" s="20"/>
      <c r="K103" s="33"/>
      <c r="L103" s="33"/>
      <c r="M103" s="33"/>
      <c r="N103" s="21"/>
      <c r="O103" s="21"/>
      <c r="P103" s="21"/>
      <c r="Q103" s="33"/>
      <c r="R103" s="33"/>
      <c r="S103" s="33"/>
      <c r="T103" s="10"/>
      <c r="U103" s="10"/>
      <c r="V103" s="10"/>
      <c r="W103" s="32"/>
      <c r="X103" s="32"/>
      <c r="Y103" s="32"/>
      <c r="Z103" s="10"/>
      <c r="AA103" s="10"/>
      <c r="AB103" s="10"/>
      <c r="AC103" s="24">
        <v>5</v>
      </c>
      <c r="AD103" s="32"/>
      <c r="AE103" s="32"/>
      <c r="AF103" s="10"/>
      <c r="AG103" s="10"/>
      <c r="AH103" s="10"/>
      <c r="AI103" s="12">
        <f t="shared" ref="AI103:AK103" si="72">H103+K103+N103+Q103+T103+W103+Z103+AC103+AF103</f>
        <v>5</v>
      </c>
      <c r="AJ103" s="12">
        <f t="shared" si="72"/>
        <v>0</v>
      </c>
      <c r="AK103" s="12">
        <f t="shared" si="72"/>
        <v>0</v>
      </c>
    </row>
    <row r="104" spans="1:37" ht="12.75" customHeight="1" x14ac:dyDescent="0.2">
      <c r="A104" s="13">
        <v>73</v>
      </c>
      <c r="B104" s="7"/>
      <c r="C104" s="7"/>
      <c r="D104" s="7" t="s">
        <v>155</v>
      </c>
      <c r="E104" s="7">
        <v>2</v>
      </c>
      <c r="F104" s="7" t="s">
        <v>149</v>
      </c>
      <c r="G104" s="19" t="s">
        <v>154</v>
      </c>
      <c r="H104" s="20"/>
      <c r="I104" s="20"/>
      <c r="J104" s="20"/>
      <c r="K104" s="33"/>
      <c r="L104" s="33"/>
      <c r="M104" s="33"/>
      <c r="N104" s="21"/>
      <c r="O104" s="21"/>
      <c r="P104" s="21"/>
      <c r="Q104" s="33"/>
      <c r="R104" s="33"/>
      <c r="S104" s="33"/>
      <c r="T104" s="10"/>
      <c r="U104" s="10"/>
      <c r="V104" s="10"/>
      <c r="W104" s="32"/>
      <c r="X104" s="32"/>
      <c r="Y104" s="32"/>
      <c r="Z104" s="10"/>
      <c r="AA104" s="10"/>
      <c r="AB104" s="10"/>
      <c r="AC104" s="24">
        <v>2</v>
      </c>
      <c r="AD104" s="32"/>
      <c r="AE104" s="32"/>
      <c r="AF104" s="10"/>
      <c r="AG104" s="10"/>
      <c r="AH104" s="10"/>
      <c r="AI104" s="12">
        <f t="shared" ref="AI104:AK104" si="73">H104+K104+N104+Q104+T104+W104+Z104+AC104+AF104</f>
        <v>2</v>
      </c>
      <c r="AJ104" s="12">
        <f t="shared" si="73"/>
        <v>0</v>
      </c>
      <c r="AK104" s="12">
        <f t="shared" si="73"/>
        <v>0</v>
      </c>
    </row>
    <row r="105" spans="1:37" ht="12.75" customHeight="1" x14ac:dyDescent="0.2">
      <c r="A105" s="6"/>
      <c r="B105" s="7" t="s">
        <v>156</v>
      </c>
      <c r="C105" s="130" t="s">
        <v>157</v>
      </c>
      <c r="D105" s="131"/>
      <c r="E105" s="131"/>
      <c r="F105" s="131"/>
      <c r="G105" s="132"/>
      <c r="H105" s="20"/>
      <c r="I105" s="20"/>
      <c r="J105" s="20"/>
      <c r="K105" s="33"/>
      <c r="L105" s="33"/>
      <c r="M105" s="33"/>
      <c r="N105" s="21"/>
      <c r="O105" s="21"/>
      <c r="P105" s="21"/>
      <c r="Q105" s="33"/>
      <c r="R105" s="33"/>
      <c r="S105" s="33"/>
      <c r="T105" s="10"/>
      <c r="U105" s="10"/>
      <c r="V105" s="10"/>
      <c r="W105" s="32"/>
      <c r="X105" s="32"/>
      <c r="Y105" s="32"/>
      <c r="Z105" s="10"/>
      <c r="AA105" s="10"/>
      <c r="AB105" s="10"/>
      <c r="AC105" s="24"/>
      <c r="AD105" s="32"/>
      <c r="AE105" s="32"/>
      <c r="AF105" s="10"/>
      <c r="AG105" s="10"/>
      <c r="AH105" s="10"/>
      <c r="AI105" s="12"/>
      <c r="AJ105" s="12"/>
      <c r="AK105" s="12"/>
    </row>
    <row r="106" spans="1:37" ht="12.75" customHeight="1" x14ac:dyDescent="0.2">
      <c r="A106" s="13">
        <v>74</v>
      </c>
      <c r="B106" s="7"/>
      <c r="C106" s="7"/>
      <c r="D106" s="7" t="s">
        <v>158</v>
      </c>
      <c r="E106" s="7">
        <v>2</v>
      </c>
      <c r="F106" s="7" t="s">
        <v>149</v>
      </c>
      <c r="G106" s="19" t="s">
        <v>154</v>
      </c>
      <c r="H106" s="20"/>
      <c r="I106" s="20"/>
      <c r="J106" s="20"/>
      <c r="K106" s="33"/>
      <c r="L106" s="33"/>
      <c r="M106" s="33"/>
      <c r="N106" s="21"/>
      <c r="O106" s="21"/>
      <c r="P106" s="21"/>
      <c r="Q106" s="33"/>
      <c r="R106" s="33"/>
      <c r="S106" s="33"/>
      <c r="T106" s="10"/>
      <c r="U106" s="10"/>
      <c r="V106" s="10"/>
      <c r="W106" s="32"/>
      <c r="X106" s="32"/>
      <c r="Y106" s="32"/>
      <c r="Z106" s="10"/>
      <c r="AA106" s="10"/>
      <c r="AB106" s="10"/>
      <c r="AC106" s="24">
        <v>2</v>
      </c>
      <c r="AD106" s="32"/>
      <c r="AE106" s="32"/>
      <c r="AF106" s="10"/>
      <c r="AG106" s="10"/>
      <c r="AH106" s="10"/>
      <c r="AI106" s="12">
        <f t="shared" ref="AI106:AK106" si="74">H106+K106+N106+Q106+T106+W106+Z106+AC106+AF106</f>
        <v>2</v>
      </c>
      <c r="AJ106" s="12">
        <f t="shared" si="74"/>
        <v>0</v>
      </c>
      <c r="AK106" s="12">
        <f t="shared" si="74"/>
        <v>0</v>
      </c>
    </row>
    <row r="107" spans="1:37" ht="12.75" customHeight="1" x14ac:dyDescent="0.2">
      <c r="A107" s="13">
        <v>75</v>
      </c>
      <c r="B107" s="7"/>
      <c r="C107" s="7"/>
      <c r="D107" s="7" t="s">
        <v>159</v>
      </c>
      <c r="E107" s="7">
        <v>5</v>
      </c>
      <c r="F107" s="7" t="s">
        <v>149</v>
      </c>
      <c r="G107" s="19" t="s">
        <v>154</v>
      </c>
      <c r="H107" s="20"/>
      <c r="I107" s="20"/>
      <c r="J107" s="20"/>
      <c r="K107" s="33"/>
      <c r="L107" s="33"/>
      <c r="M107" s="33"/>
      <c r="N107" s="21"/>
      <c r="O107" s="21"/>
      <c r="P107" s="21"/>
      <c r="Q107" s="33"/>
      <c r="R107" s="33"/>
      <c r="S107" s="33"/>
      <c r="T107" s="10"/>
      <c r="U107" s="10"/>
      <c r="V107" s="10"/>
      <c r="W107" s="32"/>
      <c r="X107" s="32"/>
      <c r="Y107" s="32"/>
      <c r="Z107" s="10"/>
      <c r="AA107" s="10"/>
      <c r="AB107" s="10"/>
      <c r="AC107" s="24">
        <v>5</v>
      </c>
      <c r="AD107" s="32"/>
      <c r="AE107" s="32"/>
      <c r="AF107" s="10"/>
      <c r="AG107" s="10"/>
      <c r="AH107" s="10"/>
      <c r="AI107" s="12">
        <f t="shared" ref="AI107:AK107" si="75">H107+K107+N107+Q107+T107+W107+Z107+AC107+AF107</f>
        <v>5</v>
      </c>
      <c r="AJ107" s="12">
        <f t="shared" si="75"/>
        <v>0</v>
      </c>
      <c r="AK107" s="12">
        <f t="shared" si="75"/>
        <v>0</v>
      </c>
    </row>
    <row r="108" spans="1:37" ht="12.75" customHeight="1" x14ac:dyDescent="0.2">
      <c r="A108" s="28"/>
      <c r="B108" s="36"/>
      <c r="C108" s="37"/>
      <c r="D108" s="37"/>
      <c r="E108" s="6" t="s">
        <v>160</v>
      </c>
      <c r="F108" s="6"/>
      <c r="G108" s="6"/>
      <c r="H108" s="38">
        <f t="shared" ref="H108:J108" si="76">SUM(H5:H30)</f>
        <v>11.5</v>
      </c>
      <c r="I108" s="39">
        <f t="shared" si="76"/>
        <v>8.5</v>
      </c>
      <c r="J108" s="38">
        <f t="shared" si="76"/>
        <v>6.75</v>
      </c>
      <c r="K108" s="33">
        <f t="shared" ref="K108:AI108" si="77">SUM(K4:K107)</f>
        <v>12.5</v>
      </c>
      <c r="L108" s="33">
        <f t="shared" si="77"/>
        <v>0</v>
      </c>
      <c r="M108" s="33">
        <f t="shared" si="77"/>
        <v>0</v>
      </c>
      <c r="N108" s="33">
        <f t="shared" si="77"/>
        <v>19.5</v>
      </c>
      <c r="O108" s="33">
        <f t="shared" si="77"/>
        <v>0</v>
      </c>
      <c r="P108" s="33">
        <f t="shared" si="77"/>
        <v>0</v>
      </c>
      <c r="Q108" s="33">
        <f t="shared" si="77"/>
        <v>10</v>
      </c>
      <c r="R108" s="33">
        <f t="shared" si="77"/>
        <v>0</v>
      </c>
      <c r="S108" s="33">
        <f t="shared" si="77"/>
        <v>0</v>
      </c>
      <c r="T108" s="33">
        <f t="shared" si="77"/>
        <v>0</v>
      </c>
      <c r="U108" s="33">
        <f t="shared" si="77"/>
        <v>0</v>
      </c>
      <c r="V108" s="33">
        <f t="shared" si="77"/>
        <v>0</v>
      </c>
      <c r="W108" s="33">
        <f t="shared" si="77"/>
        <v>18.5</v>
      </c>
      <c r="X108" s="33">
        <f t="shared" si="77"/>
        <v>0</v>
      </c>
      <c r="Y108" s="33">
        <f t="shared" si="77"/>
        <v>0</v>
      </c>
      <c r="Z108" s="33">
        <f t="shared" si="77"/>
        <v>2</v>
      </c>
      <c r="AA108" s="33">
        <f t="shared" si="77"/>
        <v>0</v>
      </c>
      <c r="AB108" s="33">
        <f t="shared" si="77"/>
        <v>0</v>
      </c>
      <c r="AC108" s="33">
        <f t="shared" si="77"/>
        <v>14</v>
      </c>
      <c r="AD108" s="33">
        <f t="shared" si="77"/>
        <v>0</v>
      </c>
      <c r="AE108" s="33">
        <f t="shared" si="77"/>
        <v>0</v>
      </c>
      <c r="AF108" s="33">
        <f t="shared" si="77"/>
        <v>0</v>
      </c>
      <c r="AG108" s="33">
        <f t="shared" si="77"/>
        <v>0</v>
      </c>
      <c r="AH108" s="33">
        <f t="shared" si="77"/>
        <v>0</v>
      </c>
      <c r="AI108" s="12">
        <f t="shared" si="77"/>
        <v>88</v>
      </c>
      <c r="AJ108" s="12">
        <f>SUM(AJ5:AJ107)</f>
        <v>8.5</v>
      </c>
      <c r="AK108" s="12">
        <f>SUM(AK4:AK107)</f>
        <v>6.75</v>
      </c>
    </row>
    <row r="109" spans="1:37" ht="12.75" customHeight="1" x14ac:dyDescent="0.2">
      <c r="A109" s="28"/>
      <c r="B109" s="36"/>
      <c r="C109" s="37"/>
      <c r="D109" s="37"/>
      <c r="E109" s="6" t="s">
        <v>161</v>
      </c>
      <c r="F109" s="6"/>
      <c r="G109" s="6"/>
      <c r="H109" s="38">
        <f t="shared" ref="H109:J109" si="78">SUM(H5:H30)</f>
        <v>11.5</v>
      </c>
      <c r="I109" s="39">
        <f t="shared" si="78"/>
        <v>8.5</v>
      </c>
      <c r="J109" s="38">
        <f t="shared" si="78"/>
        <v>6.75</v>
      </c>
      <c r="K109" s="33">
        <f t="shared" ref="K109:AH109" si="79">SUM(K108+H109)</f>
        <v>24</v>
      </c>
      <c r="L109" s="33">
        <f t="shared" si="79"/>
        <v>8.5</v>
      </c>
      <c r="M109" s="33">
        <f t="shared" si="79"/>
        <v>6.75</v>
      </c>
      <c r="N109" s="33">
        <f t="shared" si="79"/>
        <v>43.5</v>
      </c>
      <c r="O109" s="33">
        <f t="shared" si="79"/>
        <v>8.5</v>
      </c>
      <c r="P109" s="33">
        <f t="shared" si="79"/>
        <v>6.75</v>
      </c>
      <c r="Q109" s="33">
        <f t="shared" si="79"/>
        <v>53.5</v>
      </c>
      <c r="R109" s="33">
        <f t="shared" si="79"/>
        <v>8.5</v>
      </c>
      <c r="S109" s="33">
        <f t="shared" si="79"/>
        <v>6.75</v>
      </c>
      <c r="T109" s="33">
        <f t="shared" si="79"/>
        <v>53.5</v>
      </c>
      <c r="U109" s="33">
        <f t="shared" si="79"/>
        <v>8.5</v>
      </c>
      <c r="V109" s="33">
        <f t="shared" si="79"/>
        <v>6.75</v>
      </c>
      <c r="W109" s="33">
        <f t="shared" si="79"/>
        <v>72</v>
      </c>
      <c r="X109" s="33">
        <f t="shared" si="79"/>
        <v>8.5</v>
      </c>
      <c r="Y109" s="33">
        <f t="shared" si="79"/>
        <v>6.75</v>
      </c>
      <c r="Z109" s="33">
        <f t="shared" si="79"/>
        <v>74</v>
      </c>
      <c r="AA109" s="33">
        <f t="shared" si="79"/>
        <v>8.5</v>
      </c>
      <c r="AB109" s="33">
        <f t="shared" si="79"/>
        <v>6.75</v>
      </c>
      <c r="AC109" s="33">
        <f t="shared" si="79"/>
        <v>88</v>
      </c>
      <c r="AD109" s="33">
        <f t="shared" si="79"/>
        <v>8.5</v>
      </c>
      <c r="AE109" s="33">
        <f t="shared" si="79"/>
        <v>6.75</v>
      </c>
      <c r="AF109" s="33">
        <f t="shared" si="79"/>
        <v>88</v>
      </c>
      <c r="AG109" s="33">
        <f t="shared" si="79"/>
        <v>8.5</v>
      </c>
      <c r="AH109" s="33">
        <f t="shared" si="79"/>
        <v>6.75</v>
      </c>
      <c r="AI109" s="12"/>
      <c r="AJ109" s="12"/>
      <c r="AK109" s="12"/>
    </row>
    <row r="110" spans="1:37" ht="12.75" customHeight="1" x14ac:dyDescent="0.2">
      <c r="A110" s="28"/>
      <c r="B110" s="36"/>
      <c r="C110" s="37"/>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row>
    <row r="111" spans="1:37" ht="12.75" customHeight="1" x14ac:dyDescent="0.2">
      <c r="A111" s="133" t="s">
        <v>162</v>
      </c>
      <c r="B111" s="134"/>
      <c r="C111" s="134"/>
      <c r="D111" s="134"/>
      <c r="E111" s="135"/>
      <c r="F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row>
    <row r="112" spans="1:37" ht="12.75" customHeight="1" x14ac:dyDescent="0.2">
      <c r="A112" s="136"/>
      <c r="B112" s="137"/>
      <c r="C112" s="137"/>
      <c r="D112" s="137"/>
      <c r="E112" s="137"/>
      <c r="F112" s="28"/>
      <c r="G112" s="136"/>
      <c r="H112" s="137"/>
      <c r="I112" s="137"/>
      <c r="J112" s="137"/>
      <c r="K112" s="137"/>
      <c r="L112" s="137"/>
      <c r="M112" s="137"/>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row>
    <row r="113" spans="1:37" ht="12.75" customHeight="1" x14ac:dyDescent="0.2">
      <c r="A113" s="136"/>
      <c r="B113" s="137"/>
      <c r="C113" s="137"/>
      <c r="D113" s="137"/>
      <c r="E113" s="137"/>
      <c r="F113" s="28"/>
      <c r="G113" s="136"/>
      <c r="H113" s="137"/>
      <c r="I113" s="137"/>
      <c r="J113" s="137"/>
      <c r="K113" s="137"/>
      <c r="L113" s="137"/>
      <c r="M113" s="137"/>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136"/>
      <c r="B114" s="137"/>
      <c r="C114" s="137"/>
      <c r="D114" s="137"/>
      <c r="E114" s="137"/>
      <c r="F114" s="28"/>
      <c r="G114" s="40"/>
      <c r="H114" s="40"/>
      <c r="I114" s="40"/>
      <c r="J114" s="40"/>
      <c r="K114" s="40"/>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28"/>
      <c r="B115" s="28"/>
      <c r="C115" s="28"/>
      <c r="D115" s="28"/>
      <c r="E115" s="28"/>
      <c r="F115" s="28"/>
      <c r="G115" s="136"/>
      <c r="H115" s="137"/>
      <c r="I115" s="40"/>
      <c r="J115" s="40"/>
      <c r="K115" s="40"/>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28"/>
      <c r="B116" s="28"/>
      <c r="C116" s="28"/>
      <c r="D116" s="28"/>
      <c r="E116" s="28"/>
      <c r="F116" s="28"/>
      <c r="G116" s="136"/>
      <c r="H116" s="137"/>
      <c r="I116" s="137"/>
      <c r="J116" s="137"/>
      <c r="K116" s="137"/>
      <c r="L116" s="137"/>
      <c r="M116" s="137"/>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28"/>
      <c r="B117" s="28"/>
      <c r="C117" s="28"/>
      <c r="D117" s="28"/>
      <c r="E117" s="28"/>
      <c r="F117" s="28"/>
      <c r="G117" s="136"/>
      <c r="H117" s="137"/>
      <c r="I117" s="137"/>
      <c r="J117" s="137"/>
      <c r="K117" s="137"/>
      <c r="L117" s="137"/>
      <c r="M117" s="137"/>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28"/>
      <c r="B122" s="28"/>
      <c r="C122" s="28"/>
      <c r="D122" s="28"/>
      <c r="E122" s="28"/>
      <c r="F122" s="28"/>
      <c r="G122" s="6" t="s">
        <v>163</v>
      </c>
      <c r="H122" s="41">
        <f>E128-E126</f>
        <v>0</v>
      </c>
      <c r="I122" s="138" t="s">
        <v>164</v>
      </c>
      <c r="J122" s="132"/>
      <c r="K122" s="138" t="s">
        <v>165</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28"/>
      <c r="B123" s="28"/>
      <c r="C123" s="28"/>
      <c r="D123" s="42"/>
      <c r="E123" s="28"/>
      <c r="F123" s="28"/>
      <c r="G123" s="6" t="s">
        <v>166</v>
      </c>
      <c r="H123" s="41">
        <f>E128-E127</f>
        <v>0</v>
      </c>
      <c r="I123" s="138" t="s">
        <v>167</v>
      </c>
      <c r="J123" s="132"/>
      <c r="K123" s="138" t="s">
        <v>168</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28"/>
      <c r="B124" s="28"/>
      <c r="C124" s="28"/>
      <c r="D124" s="139" t="s">
        <v>169</v>
      </c>
      <c r="E124" s="132"/>
      <c r="F124" s="28"/>
      <c r="G124" s="6" t="s">
        <v>170</v>
      </c>
      <c r="H124" s="41" t="e">
        <f>E128/E126</f>
        <v>#DIV/0!</v>
      </c>
      <c r="I124" s="138" t="s">
        <v>171</v>
      </c>
      <c r="J124" s="132"/>
      <c r="K124" s="138" t="s">
        <v>172</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28"/>
      <c r="B125" s="28"/>
      <c r="C125" s="28"/>
      <c r="D125" s="29" t="s">
        <v>173</v>
      </c>
      <c r="E125" s="29">
        <f>SUM(E5:E9,E11:E15,E17:E21,E23,E25:E26,E28,E30,E32:E34,E36:E38,E40:E41,E43:E44,E46:E48,E50:E51,E53:E56,E58:E59,E61:E63,E65:E66,E68:E71,E73:E74,E76:E78,E80:E82,E84:E85,E87:E89,E91:E92,E94:E95,E97:E98,E100:E101,E103:E104,E106:E107)</f>
        <v>88</v>
      </c>
      <c r="F125" s="28"/>
      <c r="G125" s="6" t="s">
        <v>174</v>
      </c>
      <c r="H125" s="41" t="e">
        <f>E128/E127</f>
        <v>#DIV/0!</v>
      </c>
      <c r="I125" s="138" t="s">
        <v>175</v>
      </c>
      <c r="J125" s="132"/>
      <c r="K125" s="138" t="s">
        <v>176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
      <c r="A126" s="28"/>
      <c r="B126" s="28"/>
      <c r="C126" s="28"/>
      <c r="D126" s="6" t="s">
        <v>18</v>
      </c>
      <c r="E126" s="13">
        <v>0</v>
      </c>
      <c r="F126" s="28"/>
      <c r="G126" s="6" t="s">
        <v>177</v>
      </c>
      <c r="H126" s="41">
        <f>E125-E128</f>
        <v>88</v>
      </c>
      <c r="I126" s="138" t="s">
        <v>178</v>
      </c>
      <c r="J126" s="132"/>
      <c r="K126" s="138" t="s">
        <v>179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
      <c r="A127" s="28"/>
      <c r="B127" s="28"/>
      <c r="C127" s="28"/>
      <c r="D127" s="43" t="s">
        <v>20</v>
      </c>
      <c r="E127" s="13">
        <v>0</v>
      </c>
      <c r="F127" s="28"/>
      <c r="G127" s="6" t="s">
        <v>177</v>
      </c>
      <c r="H127" s="41" t="e">
        <f>(E125-E128)/(H124*H125)</f>
        <v>#DIV/0!</v>
      </c>
      <c r="I127" s="138" t="s">
        <v>180</v>
      </c>
      <c r="J127" s="132"/>
      <c r="K127" s="138" t="s">
        <v>181</v>
      </c>
      <c r="L127" s="131"/>
      <c r="M127" s="131"/>
      <c r="N127" s="131"/>
      <c r="O127" s="131"/>
      <c r="P127" s="131"/>
      <c r="Q127" s="132"/>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
      <c r="A128" s="28"/>
      <c r="B128" s="28"/>
      <c r="C128" s="28"/>
      <c r="D128" s="6" t="s">
        <v>19</v>
      </c>
      <c r="E128" s="13">
        <v>0</v>
      </c>
      <c r="F128" s="28"/>
      <c r="G128" s="6" t="s">
        <v>182</v>
      </c>
      <c r="H128" s="41">
        <f>E127+(E125-E128)</f>
        <v>88</v>
      </c>
      <c r="I128" s="138" t="s">
        <v>183</v>
      </c>
      <c r="J128" s="132"/>
      <c r="K128" s="138" t="s">
        <v>179</v>
      </c>
      <c r="L128" s="131"/>
      <c r="M128" s="131"/>
      <c r="N128" s="131"/>
      <c r="O128" s="131"/>
      <c r="P128" s="131"/>
      <c r="Q128" s="132"/>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
      <c r="A129" s="28"/>
      <c r="B129" s="28"/>
      <c r="C129" s="28"/>
      <c r="D129" s="28"/>
      <c r="E129" s="28"/>
      <c r="F129" s="28"/>
      <c r="G129" s="6" t="s">
        <v>182</v>
      </c>
      <c r="H129" s="41" t="e">
        <f>E125/H125</f>
        <v>#DIV/0!</v>
      </c>
      <c r="I129" s="138" t="s">
        <v>184</v>
      </c>
      <c r="J129" s="132"/>
      <c r="K129" s="138" t="s">
        <v>181</v>
      </c>
      <c r="L129" s="131"/>
      <c r="M129" s="131"/>
      <c r="N129" s="131"/>
      <c r="O129" s="131"/>
      <c r="P129" s="131"/>
      <c r="Q129" s="132"/>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
      <c r="A130" s="28"/>
      <c r="B130" s="28"/>
      <c r="C130" s="28"/>
      <c r="D130" s="28"/>
      <c r="E130" s="28"/>
      <c r="F130" s="28"/>
      <c r="G130" s="6" t="s">
        <v>182</v>
      </c>
      <c r="H130" s="41" t="e">
        <f>E127+(E125-E128)/(H124*H125)</f>
        <v>#DIV/0!</v>
      </c>
      <c r="I130" s="138" t="s">
        <v>185</v>
      </c>
      <c r="J130" s="132"/>
      <c r="K130" s="138" t="s">
        <v>186</v>
      </c>
      <c r="L130" s="131"/>
      <c r="M130" s="131"/>
      <c r="N130" s="131"/>
      <c r="O130" s="131"/>
      <c r="P130" s="131"/>
      <c r="Q130" s="132"/>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
      <c r="A131" s="28"/>
      <c r="B131" s="28"/>
      <c r="C131" s="28"/>
      <c r="D131" s="28"/>
      <c r="E131" s="28"/>
      <c r="F131" s="28"/>
      <c r="G131" s="6" t="s">
        <v>187</v>
      </c>
      <c r="H131" s="41">
        <f>(E125-E128)/(E125-E127)</f>
        <v>1</v>
      </c>
      <c r="I131" s="138" t="s">
        <v>188</v>
      </c>
      <c r="J131" s="132"/>
      <c r="K131" s="138" t="s">
        <v>189</v>
      </c>
      <c r="L131" s="131"/>
      <c r="M131" s="131"/>
      <c r="N131" s="131"/>
      <c r="O131" s="131"/>
      <c r="P131" s="131"/>
      <c r="Q131" s="132"/>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5">
      <c r="A135" s="28"/>
      <c r="B135" s="44" t="s">
        <v>190</v>
      </c>
      <c r="C135" s="45"/>
      <c r="D135" s="46"/>
      <c r="E135" s="28"/>
      <c r="F135" s="6"/>
      <c r="G135" s="6" t="s">
        <v>18</v>
      </c>
      <c r="H135" s="6" t="s">
        <v>19</v>
      </c>
      <c r="I135" s="6" t="s">
        <v>20</v>
      </c>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5">
      <c r="A136" s="28"/>
      <c r="B136" s="45" t="s">
        <v>191</v>
      </c>
      <c r="C136" s="45"/>
      <c r="D136" s="46"/>
      <c r="E136" s="28"/>
      <c r="F136" s="6" t="s">
        <v>192</v>
      </c>
      <c r="G136" s="6">
        <f t="shared" ref="G136:I136" si="80">H109</f>
        <v>11.5</v>
      </c>
      <c r="H136" s="6">
        <f t="shared" si="80"/>
        <v>8.5</v>
      </c>
      <c r="I136" s="6">
        <f t="shared" si="80"/>
        <v>6.75</v>
      </c>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5">
      <c r="A137" s="28"/>
      <c r="B137" s="47" t="s">
        <v>2</v>
      </c>
      <c r="C137" s="48" t="s">
        <v>20</v>
      </c>
      <c r="D137" s="45" t="s">
        <v>193</v>
      </c>
      <c r="E137" s="28"/>
      <c r="F137" s="6" t="s">
        <v>194</v>
      </c>
      <c r="G137" s="6">
        <f>K109</f>
        <v>24</v>
      </c>
      <c r="H137" s="6">
        <f t="shared" ref="H137:I137" si="81">K117</f>
        <v>0</v>
      </c>
      <c r="I137" s="6">
        <f t="shared" si="81"/>
        <v>0</v>
      </c>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5">
      <c r="A138" s="28"/>
      <c r="B138" s="44"/>
      <c r="C138" s="49"/>
      <c r="D138" s="50"/>
      <c r="E138" s="28"/>
      <c r="F138" s="6" t="s">
        <v>195</v>
      </c>
      <c r="G138" s="6">
        <f>N109</f>
        <v>43.5</v>
      </c>
      <c r="H138" s="6">
        <f t="shared" ref="H138:I138" si="82">N117</f>
        <v>0</v>
      </c>
      <c r="I138" s="6">
        <f t="shared" si="82"/>
        <v>0</v>
      </c>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5">
      <c r="A139" s="28"/>
      <c r="B139" s="44"/>
      <c r="C139" s="49"/>
      <c r="D139" s="50"/>
      <c r="E139" s="28"/>
      <c r="F139" s="6" t="s">
        <v>196</v>
      </c>
      <c r="G139" s="6">
        <f>Q109</f>
        <v>53.5</v>
      </c>
      <c r="H139" s="6">
        <f t="shared" ref="H139:I139" si="83">Q117</f>
        <v>0</v>
      </c>
      <c r="I139" s="6">
        <f t="shared" si="83"/>
        <v>0</v>
      </c>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5">
      <c r="A140" s="28"/>
      <c r="B140" s="44"/>
      <c r="C140" s="49"/>
      <c r="D140" s="50"/>
      <c r="E140" s="28"/>
      <c r="F140" s="6" t="s">
        <v>197</v>
      </c>
      <c r="G140" s="6">
        <f>T109</f>
        <v>53.5</v>
      </c>
      <c r="H140" s="6">
        <f t="shared" ref="H140:I140" si="84">T117</f>
        <v>0</v>
      </c>
      <c r="I140" s="6">
        <f t="shared" si="84"/>
        <v>0</v>
      </c>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5">
      <c r="A141" s="28"/>
      <c r="B141" s="44"/>
      <c r="C141" s="49"/>
      <c r="D141" s="50"/>
      <c r="E141" s="28"/>
      <c r="F141" s="6" t="s">
        <v>198</v>
      </c>
      <c r="G141" s="6">
        <f>W109</f>
        <v>72</v>
      </c>
      <c r="H141" s="6"/>
      <c r="I141" s="6"/>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28"/>
      <c r="B142" s="44"/>
      <c r="C142" s="49"/>
      <c r="D142" s="50"/>
      <c r="E142" s="28"/>
      <c r="F142" s="6" t="s">
        <v>199</v>
      </c>
      <c r="G142" s="6">
        <f>Z109</f>
        <v>74</v>
      </c>
      <c r="H142" s="6"/>
      <c r="I142" s="6"/>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28"/>
      <c r="B143" s="44"/>
      <c r="C143" s="49"/>
      <c r="D143" s="50"/>
      <c r="E143" s="28"/>
      <c r="F143" s="6" t="s">
        <v>200</v>
      </c>
      <c r="G143" s="6">
        <f>AC109</f>
        <v>88</v>
      </c>
      <c r="H143" s="6"/>
      <c r="I143" s="6"/>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28"/>
      <c r="B144" s="44"/>
      <c r="C144" s="49"/>
      <c r="D144" s="50"/>
      <c r="E144" s="28"/>
      <c r="F144" s="6" t="s">
        <v>201</v>
      </c>
      <c r="G144" s="6">
        <f>AF109</f>
        <v>88</v>
      </c>
      <c r="H144" s="6"/>
      <c r="I144" s="6"/>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5">
      <c r="A145" s="28"/>
      <c r="B145" s="44"/>
      <c r="C145" s="49"/>
      <c r="D145" s="50"/>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5">
      <c r="A146" s="28"/>
      <c r="B146" s="44"/>
      <c r="C146" s="49"/>
      <c r="D146" s="50"/>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5">
      <c r="A147" s="28"/>
      <c r="B147" s="44"/>
      <c r="C147" s="49"/>
      <c r="D147" s="50"/>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
      <c r="A148" s="28"/>
      <c r="B148" s="5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5.75" customHeight="1" x14ac:dyDescent="0.2"/>
    <row r="333" spans="1:37" ht="15.75" customHeight="1" x14ac:dyDescent="0.2"/>
    <row r="334" spans="1:37" ht="15.75" customHeight="1" x14ac:dyDescent="0.2"/>
    <row r="335" spans="1:37" ht="15.75" customHeight="1" x14ac:dyDescent="0.2"/>
    <row r="336" spans="1:37"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row r="1030" ht="15.75" customHeight="1" x14ac:dyDescent="0.2"/>
    <row r="1031" ht="15.75" customHeight="1" x14ac:dyDescent="0.2"/>
    <row r="1032" ht="15.75" customHeight="1" x14ac:dyDescent="0.2"/>
    <row r="1033" ht="15.75" customHeight="1" x14ac:dyDescent="0.2"/>
    <row r="1034" ht="15.75" customHeight="1" x14ac:dyDescent="0.2"/>
    <row r="1035" ht="15.75" customHeight="1" x14ac:dyDescent="0.2"/>
    <row r="1036" ht="15.75" customHeight="1" x14ac:dyDescent="0.2"/>
    <row r="1037" ht="15.75" customHeight="1" x14ac:dyDescent="0.2"/>
    <row r="1038" ht="15.75" customHeight="1" x14ac:dyDescent="0.2"/>
    <row r="1039" ht="15.75" customHeight="1" x14ac:dyDescent="0.2"/>
    <row r="1040" ht="15.75" customHeight="1" x14ac:dyDescent="0.2"/>
    <row r="1041" ht="15.75" customHeight="1" x14ac:dyDescent="0.2"/>
    <row r="1042" ht="15.75" customHeight="1" x14ac:dyDescent="0.2"/>
    <row r="1043" ht="15.75" customHeight="1" x14ac:dyDescent="0.2"/>
    <row r="1044" ht="15.75" customHeight="1" x14ac:dyDescent="0.2"/>
    <row r="1045" ht="15.75" customHeight="1" x14ac:dyDescent="0.2"/>
    <row r="1046" ht="15.75" customHeight="1" x14ac:dyDescent="0.2"/>
    <row r="1047" ht="15.75" customHeight="1" x14ac:dyDescent="0.2"/>
    <row r="1048" ht="15.75" customHeight="1" x14ac:dyDescent="0.2"/>
    <row r="1049" ht="15.75" customHeight="1" x14ac:dyDescent="0.2"/>
    <row r="1050" ht="15.75" customHeight="1" x14ac:dyDescent="0.2"/>
    <row r="1051" ht="15.75" customHeight="1" x14ac:dyDescent="0.2"/>
    <row r="1052" ht="15.75" customHeight="1" x14ac:dyDescent="0.2"/>
    <row r="1053" ht="15.75" customHeight="1" x14ac:dyDescent="0.2"/>
    <row r="1054" ht="15.75" customHeight="1" x14ac:dyDescent="0.2"/>
    <row r="1055" ht="15.75" customHeight="1" x14ac:dyDescent="0.2"/>
    <row r="1056" ht="15.75" customHeight="1" x14ac:dyDescent="0.2"/>
    <row r="1057" ht="15.75" customHeight="1" x14ac:dyDescent="0.2"/>
    <row r="1058" ht="15.75" customHeight="1" x14ac:dyDescent="0.2"/>
    <row r="1059" ht="15.75" customHeight="1" x14ac:dyDescent="0.2"/>
    <row r="1060" ht="15.75" customHeight="1" x14ac:dyDescent="0.2"/>
    <row r="1061" ht="15.75" customHeight="1" x14ac:dyDescent="0.2"/>
    <row r="1062" ht="15.75" customHeight="1" x14ac:dyDescent="0.2"/>
    <row r="1063" ht="15.75" customHeight="1" x14ac:dyDescent="0.2"/>
    <row r="1064" ht="15.75" customHeight="1" x14ac:dyDescent="0.2"/>
    <row r="1065" ht="15.75" customHeight="1" x14ac:dyDescent="0.2"/>
    <row r="1066" ht="15.75" customHeight="1" x14ac:dyDescent="0.2"/>
    <row r="1067" ht="15.75" customHeight="1" x14ac:dyDescent="0.2"/>
    <row r="1068" ht="15.75" customHeight="1" x14ac:dyDescent="0.2"/>
    <row r="1069" ht="15.75" customHeight="1" x14ac:dyDescent="0.2"/>
    <row r="1070" ht="15.75" customHeight="1" x14ac:dyDescent="0.2"/>
    <row r="1071" ht="15.75" customHeight="1" x14ac:dyDescent="0.2"/>
    <row r="1072" ht="15.75" customHeight="1" x14ac:dyDescent="0.2"/>
  </sheetData>
  <mergeCells count="75">
    <mergeCell ref="C90:G90"/>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I128:J128"/>
    <mergeCell ref="I129:J129"/>
    <mergeCell ref="AF1:AH1"/>
    <mergeCell ref="AI1:AK1"/>
    <mergeCell ref="K1:M1"/>
    <mergeCell ref="N1:P1"/>
    <mergeCell ref="Q1:S1"/>
    <mergeCell ref="T1:V1"/>
    <mergeCell ref="W1:Y1"/>
    <mergeCell ref="Z1:AB1"/>
    <mergeCell ref="AC1:AE1"/>
    <mergeCell ref="K128:Q128"/>
    <mergeCell ref="K129:Q129"/>
    <mergeCell ref="K130:Q130"/>
    <mergeCell ref="K131:Q131"/>
    <mergeCell ref="G115:H115"/>
    <mergeCell ref="G116:M116"/>
    <mergeCell ref="G117:M117"/>
    <mergeCell ref="I122:J122"/>
    <mergeCell ref="K122:Q122"/>
    <mergeCell ref="K123:Q123"/>
    <mergeCell ref="I130:J130"/>
    <mergeCell ref="I131:J131"/>
    <mergeCell ref="I123:J123"/>
    <mergeCell ref="I124:J124"/>
    <mergeCell ref="I125:J125"/>
    <mergeCell ref="I126:J126"/>
    <mergeCell ref="A114:E114"/>
    <mergeCell ref="K124:Q124"/>
    <mergeCell ref="K125:Q125"/>
    <mergeCell ref="K126:Q126"/>
    <mergeCell ref="K127:Q127"/>
    <mergeCell ref="D124:E124"/>
    <mergeCell ref="I127:J127"/>
    <mergeCell ref="C105:G105"/>
    <mergeCell ref="A111:E111"/>
    <mergeCell ref="A112:E112"/>
    <mergeCell ref="G112:M112"/>
    <mergeCell ref="A113:E113"/>
    <mergeCell ref="G113:M11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057"/>
  <sheetViews>
    <sheetView showGridLines="0" topLeftCell="H115" workbookViewId="0">
      <selection activeCell="J147" sqref="J147"/>
    </sheetView>
  </sheetViews>
  <sheetFormatPr baseColWidth="10" defaultColWidth="14.42578125" defaultRowHeight="15" customHeight="1" x14ac:dyDescent="0.2"/>
  <cols>
    <col min="1" max="1" width="16.140625" customWidth="1"/>
    <col min="2" max="2" width="19.28515625" customWidth="1"/>
    <col min="3" max="3" width="39.28515625" customWidth="1"/>
    <col min="4" max="4" width="73.28515625" customWidth="1"/>
    <col min="5" max="7" width="11.42578125" customWidth="1"/>
    <col min="8" max="22" width="11.7109375" customWidth="1"/>
    <col min="23" max="37" width="11.4257812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6"/>
      <c r="B4" s="7" t="s">
        <v>21</v>
      </c>
      <c r="C4" s="130" t="s">
        <v>22</v>
      </c>
      <c r="D4" s="131"/>
      <c r="E4" s="131"/>
      <c r="F4" s="131"/>
      <c r="G4" s="132"/>
      <c r="H4" s="8"/>
      <c r="I4" s="8"/>
      <c r="J4" s="8"/>
      <c r="K4" s="9"/>
      <c r="L4" s="9"/>
      <c r="M4" s="9"/>
      <c r="N4" s="10"/>
      <c r="O4" s="10"/>
      <c r="P4" s="10"/>
      <c r="Q4" s="11"/>
      <c r="R4" s="11"/>
      <c r="S4" s="11"/>
      <c r="T4" s="10"/>
      <c r="U4" s="10"/>
      <c r="V4" s="10"/>
      <c r="W4" s="11"/>
      <c r="X4" s="11"/>
      <c r="Y4" s="11"/>
      <c r="Z4" s="10"/>
      <c r="AA4" s="10"/>
      <c r="AB4" s="10"/>
      <c r="AC4" s="11"/>
      <c r="AD4" s="11"/>
      <c r="AE4" s="11"/>
      <c r="AF4" s="10"/>
      <c r="AG4" s="10"/>
      <c r="AH4" s="10"/>
      <c r="AI4" s="12"/>
      <c r="AJ4" s="12"/>
      <c r="AK4" s="12"/>
    </row>
    <row r="5" spans="1:37" ht="12.75" customHeight="1" x14ac:dyDescent="0.2">
      <c r="A5" s="13">
        <v>1</v>
      </c>
      <c r="B5" s="7"/>
      <c r="C5" s="6"/>
      <c r="D5" s="7" t="s">
        <v>23</v>
      </c>
      <c r="E5" s="9">
        <v>0.5</v>
      </c>
      <c r="F5" s="14" t="s">
        <v>24</v>
      </c>
      <c r="G5" s="15"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13">
        <v>2</v>
      </c>
      <c r="B6" s="7"/>
      <c r="C6" s="6"/>
      <c r="D6" s="7" t="s">
        <v>26</v>
      </c>
      <c r="E6" s="9">
        <v>0.5</v>
      </c>
      <c r="F6" s="14" t="s">
        <v>24</v>
      </c>
      <c r="G6" s="15" t="s">
        <v>59</v>
      </c>
      <c r="H6" s="8">
        <v>0.5</v>
      </c>
      <c r="I6" s="8"/>
      <c r="J6" s="8"/>
      <c r="K6" s="16"/>
      <c r="L6" s="52">
        <v>0.5</v>
      </c>
      <c r="M6" s="52">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13">
        <v>3</v>
      </c>
      <c r="B7" s="17"/>
      <c r="C7" s="18"/>
      <c r="D7" s="7" t="s">
        <v>27</v>
      </c>
      <c r="E7" s="9">
        <v>0.5</v>
      </c>
      <c r="F7" s="14" t="s">
        <v>24</v>
      </c>
      <c r="G7" s="15"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13">
        <v>4</v>
      </c>
      <c r="B8" s="17"/>
      <c r="C8" s="18"/>
      <c r="D8" s="7" t="s">
        <v>28</v>
      </c>
      <c r="E8" s="9">
        <v>0.5</v>
      </c>
      <c r="F8" s="14" t="s">
        <v>24</v>
      </c>
      <c r="G8" s="15" t="s">
        <v>59</v>
      </c>
      <c r="H8" s="8">
        <v>0.5</v>
      </c>
      <c r="I8" s="8"/>
      <c r="J8" s="8"/>
      <c r="K8" s="16"/>
      <c r="L8" s="52">
        <v>0.5</v>
      </c>
      <c r="M8" s="52">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13">
        <v>5</v>
      </c>
      <c r="B9" s="17"/>
      <c r="C9" s="18"/>
      <c r="D9" s="7" t="s">
        <v>29</v>
      </c>
      <c r="E9" s="9">
        <v>0.5</v>
      </c>
      <c r="F9" s="14" t="s">
        <v>24</v>
      </c>
      <c r="G9" s="15"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6"/>
      <c r="B10" s="7" t="s">
        <v>30</v>
      </c>
      <c r="C10" s="130" t="s">
        <v>31</v>
      </c>
      <c r="D10" s="131"/>
      <c r="E10" s="131"/>
      <c r="F10" s="131"/>
      <c r="G10" s="132"/>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13">
        <v>6</v>
      </c>
      <c r="B11" s="17"/>
      <c r="C11" s="18"/>
      <c r="D11" s="7" t="s">
        <v>32</v>
      </c>
      <c r="E11" s="9">
        <v>1</v>
      </c>
      <c r="F11" s="14" t="s">
        <v>24</v>
      </c>
      <c r="G11" s="15"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13">
        <v>7</v>
      </c>
      <c r="B12" s="7"/>
      <c r="C12" s="6"/>
      <c r="D12" s="7" t="s">
        <v>33</v>
      </c>
      <c r="E12" s="9">
        <v>0.5</v>
      </c>
      <c r="F12" s="14" t="s">
        <v>24</v>
      </c>
      <c r="G12" s="15" t="s">
        <v>59</v>
      </c>
      <c r="H12" s="8">
        <v>0.5</v>
      </c>
      <c r="I12" s="8"/>
      <c r="J12" s="8"/>
      <c r="K12" s="16"/>
      <c r="L12" s="52">
        <v>0.5</v>
      </c>
      <c r="M12" s="52">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13">
        <v>8</v>
      </c>
      <c r="B13" s="7"/>
      <c r="C13" s="6"/>
      <c r="D13" s="7" t="s">
        <v>34</v>
      </c>
      <c r="E13" s="9">
        <v>0.5</v>
      </c>
      <c r="F13" s="14" t="s">
        <v>24</v>
      </c>
      <c r="G13" s="15"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13">
        <v>9</v>
      </c>
      <c r="B14" s="7"/>
      <c r="C14" s="6"/>
      <c r="D14" s="7" t="s">
        <v>35</v>
      </c>
      <c r="E14" s="9">
        <v>0.5</v>
      </c>
      <c r="F14" s="14" t="s">
        <v>24</v>
      </c>
      <c r="G14" s="15" t="s">
        <v>59</v>
      </c>
      <c r="H14" s="8">
        <v>0.5</v>
      </c>
      <c r="I14" s="8"/>
      <c r="J14" s="8"/>
      <c r="K14" s="16"/>
      <c r="L14" s="52">
        <v>0.5</v>
      </c>
      <c r="M14" s="52">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13">
        <v>10</v>
      </c>
      <c r="B15" s="17"/>
      <c r="C15" s="18"/>
      <c r="D15" s="7" t="s">
        <v>36</v>
      </c>
      <c r="E15" s="9">
        <v>0.5</v>
      </c>
      <c r="F15" s="14" t="s">
        <v>24</v>
      </c>
      <c r="G15" s="15"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6"/>
      <c r="B16" s="7" t="s">
        <v>37</v>
      </c>
      <c r="C16" s="130" t="s">
        <v>38</v>
      </c>
      <c r="D16" s="131"/>
      <c r="E16" s="131"/>
      <c r="F16" s="131"/>
      <c r="G16" s="132"/>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13">
        <v>11</v>
      </c>
      <c r="B17" s="17"/>
      <c r="C17" s="18"/>
      <c r="D17" s="7" t="s">
        <v>202</v>
      </c>
      <c r="E17" s="9">
        <v>1</v>
      </c>
      <c r="F17" s="14" t="s">
        <v>24</v>
      </c>
      <c r="G17" s="15"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13">
        <v>12</v>
      </c>
      <c r="B18" s="7"/>
      <c r="C18" s="6"/>
      <c r="D18" s="7" t="s">
        <v>40</v>
      </c>
      <c r="E18" s="9">
        <v>0.5</v>
      </c>
      <c r="F18" s="14" t="s">
        <v>24</v>
      </c>
      <c r="G18" s="15" t="s">
        <v>59</v>
      </c>
      <c r="H18" s="8">
        <v>0.5</v>
      </c>
      <c r="I18" s="8"/>
      <c r="J18" s="20"/>
      <c r="K18" s="16"/>
      <c r="L18" s="52">
        <v>0.5</v>
      </c>
      <c r="M18" s="52">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13">
        <v>13</v>
      </c>
      <c r="B19" s="7"/>
      <c r="C19" s="6"/>
      <c r="D19" s="7" t="s">
        <v>41</v>
      </c>
      <c r="E19" s="9">
        <v>0.5</v>
      </c>
      <c r="F19" s="14" t="s">
        <v>24</v>
      </c>
      <c r="G19" s="15"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13">
        <v>14</v>
      </c>
      <c r="B20" s="7"/>
      <c r="C20" s="6"/>
      <c r="D20" s="7" t="s">
        <v>42</v>
      </c>
      <c r="E20" s="9">
        <v>0.5</v>
      </c>
      <c r="F20" s="14" t="s">
        <v>24</v>
      </c>
      <c r="G20" s="15" t="s">
        <v>59</v>
      </c>
      <c r="H20" s="8">
        <v>0.5</v>
      </c>
      <c r="I20" s="8"/>
      <c r="J20" s="8"/>
      <c r="K20" s="16"/>
      <c r="L20" s="53">
        <v>0.5</v>
      </c>
      <c r="M20" s="53">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13">
        <v>15</v>
      </c>
      <c r="B21" s="17"/>
      <c r="C21" s="18"/>
      <c r="D21" s="7" t="s">
        <v>43</v>
      </c>
      <c r="E21" s="9">
        <v>0.5</v>
      </c>
      <c r="F21" s="14" t="s">
        <v>24</v>
      </c>
      <c r="G21" s="15"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6"/>
      <c r="B22" s="22" t="s">
        <v>44</v>
      </c>
      <c r="C22" s="130" t="s">
        <v>45</v>
      </c>
      <c r="D22" s="131"/>
      <c r="E22" s="131"/>
      <c r="F22" s="131"/>
      <c r="G22" s="132"/>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13">
        <v>16</v>
      </c>
      <c r="B23" s="17"/>
      <c r="C23" s="18"/>
      <c r="D23" s="7" t="s">
        <v>46</v>
      </c>
      <c r="E23" s="9">
        <v>0.5</v>
      </c>
      <c r="F23" s="14" t="s">
        <v>24</v>
      </c>
      <c r="G23" s="15"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6"/>
      <c r="B24" s="22" t="s">
        <v>47</v>
      </c>
      <c r="C24" s="130" t="s">
        <v>48</v>
      </c>
      <c r="D24" s="131"/>
      <c r="E24" s="131"/>
      <c r="F24" s="131"/>
      <c r="G24" s="132"/>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13">
        <v>17</v>
      </c>
      <c r="B25" s="17"/>
      <c r="C25" s="18"/>
      <c r="D25" s="7" t="s">
        <v>49</v>
      </c>
      <c r="E25" s="9">
        <v>0.5</v>
      </c>
      <c r="F25" s="14" t="s">
        <v>24</v>
      </c>
      <c r="G25" s="15"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13">
        <v>18</v>
      </c>
      <c r="B26" s="17"/>
      <c r="C26" s="18"/>
      <c r="D26" s="7" t="s">
        <v>50</v>
      </c>
      <c r="E26" s="9">
        <v>0.5</v>
      </c>
      <c r="F26" s="14" t="s">
        <v>24</v>
      </c>
      <c r="G26" s="15"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6"/>
      <c r="B27" s="22" t="s">
        <v>51</v>
      </c>
      <c r="C27" s="130" t="s">
        <v>52</v>
      </c>
      <c r="D27" s="131"/>
      <c r="E27" s="131"/>
      <c r="F27" s="131"/>
      <c r="G27" s="132"/>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13">
        <v>19</v>
      </c>
      <c r="B28" s="17"/>
      <c r="C28" s="18"/>
      <c r="D28" s="7" t="s">
        <v>53</v>
      </c>
      <c r="E28" s="9">
        <v>1</v>
      </c>
      <c r="F28" s="14" t="s">
        <v>24</v>
      </c>
      <c r="G28" s="15"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6"/>
      <c r="B29" s="22" t="s">
        <v>54</v>
      </c>
      <c r="C29" s="130" t="s">
        <v>55</v>
      </c>
      <c r="D29" s="131"/>
      <c r="E29" s="131"/>
      <c r="F29" s="131"/>
      <c r="G29" s="132"/>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13">
        <v>20</v>
      </c>
      <c r="B30" s="17"/>
      <c r="C30" s="18"/>
      <c r="D30" s="17" t="s">
        <v>55</v>
      </c>
      <c r="E30" s="9">
        <v>0.5</v>
      </c>
      <c r="F30" s="14" t="s">
        <v>24</v>
      </c>
      <c r="G30" s="15"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6"/>
      <c r="B31" s="22" t="s">
        <v>56</v>
      </c>
      <c r="C31" s="130" t="s">
        <v>57</v>
      </c>
      <c r="D31" s="131"/>
      <c r="E31" s="131"/>
      <c r="F31" s="131"/>
      <c r="G31" s="132"/>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13">
        <v>21</v>
      </c>
      <c r="B32" s="17"/>
      <c r="C32" s="18"/>
      <c r="D32" s="7" t="s">
        <v>58</v>
      </c>
      <c r="E32" s="9">
        <v>0.5</v>
      </c>
      <c r="F32" s="14" t="s">
        <v>25</v>
      </c>
      <c r="G32" s="23" t="s">
        <v>59</v>
      </c>
      <c r="H32" s="20"/>
      <c r="I32" s="20"/>
      <c r="J32" s="20"/>
      <c r="K32" s="16">
        <v>0.5</v>
      </c>
      <c r="L32" s="54">
        <v>0.5</v>
      </c>
      <c r="M32" s="55">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13">
        <v>22</v>
      </c>
      <c r="B33" s="17"/>
      <c r="C33" s="18"/>
      <c r="D33" s="7" t="s">
        <v>60</v>
      </c>
      <c r="E33" s="9">
        <v>0.5</v>
      </c>
      <c r="F33" s="14" t="s">
        <v>25</v>
      </c>
      <c r="G33" s="15" t="s">
        <v>59</v>
      </c>
      <c r="H33" s="20"/>
      <c r="I33" s="20"/>
      <c r="J33" s="20"/>
      <c r="K33" s="16">
        <v>0.5</v>
      </c>
      <c r="L33" s="56">
        <v>0.5</v>
      </c>
      <c r="M33" s="57">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13">
        <v>23</v>
      </c>
      <c r="B34" s="17"/>
      <c r="C34" s="18"/>
      <c r="D34" s="7" t="s">
        <v>61</v>
      </c>
      <c r="E34" s="9">
        <v>0.5</v>
      </c>
      <c r="F34" s="14" t="s">
        <v>25</v>
      </c>
      <c r="G34" s="23" t="s">
        <v>59</v>
      </c>
      <c r="H34" s="20"/>
      <c r="I34" s="20"/>
      <c r="J34" s="20"/>
      <c r="K34" s="16">
        <v>0.5</v>
      </c>
      <c r="L34" s="56">
        <v>0.5</v>
      </c>
      <c r="M34" s="57">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6"/>
      <c r="B35" s="22" t="s">
        <v>62</v>
      </c>
      <c r="C35" s="130" t="s">
        <v>63</v>
      </c>
      <c r="D35" s="131"/>
      <c r="E35" s="131"/>
      <c r="F35" s="131"/>
      <c r="G35" s="132"/>
      <c r="H35" s="20"/>
      <c r="I35" s="20"/>
      <c r="J35" s="20"/>
      <c r="K35" s="16"/>
      <c r="L35" s="58"/>
      <c r="M35" s="59"/>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13">
        <v>24</v>
      </c>
      <c r="B36" s="17"/>
      <c r="C36" s="18"/>
      <c r="D36" s="7" t="s">
        <v>64</v>
      </c>
      <c r="E36" s="9">
        <v>3</v>
      </c>
      <c r="F36" s="14" t="s">
        <v>25</v>
      </c>
      <c r="G36" s="23" t="s">
        <v>59</v>
      </c>
      <c r="H36" s="20"/>
      <c r="I36" s="20"/>
      <c r="J36" s="20"/>
      <c r="K36" s="16">
        <v>3</v>
      </c>
      <c r="L36" s="60">
        <v>3</v>
      </c>
      <c r="M36" s="57">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13">
        <v>25</v>
      </c>
      <c r="B37" s="17"/>
      <c r="C37" s="18"/>
      <c r="D37" s="7" t="s">
        <v>65</v>
      </c>
      <c r="E37" s="9">
        <v>2</v>
      </c>
      <c r="F37" s="14" t="s">
        <v>25</v>
      </c>
      <c r="G37" s="15" t="s">
        <v>59</v>
      </c>
      <c r="H37" s="20"/>
      <c r="I37" s="20"/>
      <c r="J37" s="20"/>
      <c r="K37" s="16">
        <v>2</v>
      </c>
      <c r="L37" s="60">
        <v>2</v>
      </c>
      <c r="M37" s="57">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13">
        <v>26</v>
      </c>
      <c r="B38" s="17"/>
      <c r="C38" s="18"/>
      <c r="D38" s="7" t="s">
        <v>66</v>
      </c>
      <c r="E38" s="9">
        <v>1</v>
      </c>
      <c r="F38" s="14" t="s">
        <v>25</v>
      </c>
      <c r="G38" s="23" t="s">
        <v>59</v>
      </c>
      <c r="H38" s="20"/>
      <c r="I38" s="20"/>
      <c r="J38" s="20"/>
      <c r="K38" s="16">
        <v>1</v>
      </c>
      <c r="L38" s="60">
        <v>1</v>
      </c>
      <c r="M38" s="57">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6"/>
      <c r="B39" s="22" t="s">
        <v>67</v>
      </c>
      <c r="C39" s="130" t="s">
        <v>68</v>
      </c>
      <c r="D39" s="131"/>
      <c r="E39" s="131"/>
      <c r="F39" s="131"/>
      <c r="G39" s="132"/>
      <c r="H39" s="20"/>
      <c r="I39" s="20"/>
      <c r="J39" s="20"/>
      <c r="K39" s="16"/>
      <c r="L39" s="61"/>
      <c r="M39" s="59"/>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13">
        <v>27</v>
      </c>
      <c r="B40" s="17"/>
      <c r="C40" s="18"/>
      <c r="D40" s="17" t="s">
        <v>69</v>
      </c>
      <c r="E40" s="9">
        <v>1</v>
      </c>
      <c r="F40" s="14" t="s">
        <v>25</v>
      </c>
      <c r="G40" s="15" t="s">
        <v>59</v>
      </c>
      <c r="H40" s="20"/>
      <c r="I40" s="20"/>
      <c r="J40" s="20"/>
      <c r="K40" s="16">
        <v>1</v>
      </c>
      <c r="L40" s="60">
        <v>1</v>
      </c>
      <c r="M40" s="57">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13">
        <v>28</v>
      </c>
      <c r="B41" s="17"/>
      <c r="C41" s="18"/>
      <c r="D41" s="17" t="s">
        <v>70</v>
      </c>
      <c r="E41" s="9">
        <v>1</v>
      </c>
      <c r="F41" s="14" t="s">
        <v>25</v>
      </c>
      <c r="G41" s="23" t="s">
        <v>59</v>
      </c>
      <c r="H41" s="20"/>
      <c r="I41" s="20"/>
      <c r="J41" s="20"/>
      <c r="K41" s="16">
        <v>1</v>
      </c>
      <c r="L41" s="60">
        <v>1</v>
      </c>
      <c r="M41" s="57">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6"/>
      <c r="B42" s="22" t="s">
        <v>71</v>
      </c>
      <c r="C42" s="130" t="s">
        <v>72</v>
      </c>
      <c r="D42" s="131"/>
      <c r="E42" s="131"/>
      <c r="F42" s="131"/>
      <c r="G42" s="132"/>
      <c r="H42" s="20"/>
      <c r="I42" s="20"/>
      <c r="J42" s="20"/>
      <c r="K42" s="16"/>
      <c r="L42" s="61"/>
      <c r="M42" s="59"/>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13">
        <v>29</v>
      </c>
      <c r="B43" s="17"/>
      <c r="C43" s="18"/>
      <c r="D43" s="17" t="s">
        <v>73</v>
      </c>
      <c r="E43" s="9">
        <v>2</v>
      </c>
      <c r="F43" s="14" t="s">
        <v>25</v>
      </c>
      <c r="G43" s="23" t="s">
        <v>59</v>
      </c>
      <c r="H43" s="20"/>
      <c r="I43" s="20"/>
      <c r="J43" s="20"/>
      <c r="K43" s="16">
        <v>2</v>
      </c>
      <c r="L43" s="60">
        <v>2</v>
      </c>
      <c r="M43" s="57">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13">
        <v>30</v>
      </c>
      <c r="B44" s="18"/>
      <c r="C44" s="18"/>
      <c r="D44" s="17" t="s">
        <v>74</v>
      </c>
      <c r="E44" s="17">
        <v>1</v>
      </c>
      <c r="F44" s="17" t="s">
        <v>25</v>
      </c>
      <c r="G44" s="25" t="s">
        <v>59</v>
      </c>
      <c r="H44" s="20"/>
      <c r="I44" s="20"/>
      <c r="J44" s="20"/>
      <c r="K44" s="16">
        <v>1</v>
      </c>
      <c r="L44" s="60">
        <v>1</v>
      </c>
      <c r="M44" s="57">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6"/>
      <c r="B45" s="26" t="s">
        <v>75</v>
      </c>
      <c r="C45" s="130" t="s">
        <v>76</v>
      </c>
      <c r="D45" s="131"/>
      <c r="E45" s="131"/>
      <c r="F45" s="131"/>
      <c r="G45" s="132"/>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13">
        <v>31</v>
      </c>
      <c r="B46" s="26"/>
      <c r="C46" s="18"/>
      <c r="D46" s="17" t="s">
        <v>77</v>
      </c>
      <c r="E46" s="9">
        <v>0.5</v>
      </c>
      <c r="F46" s="14" t="s">
        <v>59</v>
      </c>
      <c r="G46" s="15" t="s">
        <v>78</v>
      </c>
      <c r="H46" s="20"/>
      <c r="I46" s="20"/>
      <c r="J46" s="20"/>
      <c r="K46" s="9"/>
      <c r="L46" s="6"/>
      <c r="M46" s="6"/>
      <c r="N46" s="27">
        <v>0.5</v>
      </c>
      <c r="O46" s="27"/>
      <c r="P46" s="20"/>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v>
      </c>
      <c r="AK46" s="12">
        <f t="shared" si="30"/>
        <v>0</v>
      </c>
    </row>
    <row r="47" spans="1:37" ht="12.75" customHeight="1" x14ac:dyDescent="0.2">
      <c r="A47" s="13">
        <v>32</v>
      </c>
      <c r="B47" s="26"/>
      <c r="C47" s="18"/>
      <c r="D47" s="17" t="s">
        <v>79</v>
      </c>
      <c r="E47" s="9">
        <v>2</v>
      </c>
      <c r="F47" s="14" t="s">
        <v>59</v>
      </c>
      <c r="G47" s="15" t="s">
        <v>78</v>
      </c>
      <c r="H47" s="20"/>
      <c r="I47" s="20"/>
      <c r="J47" s="20"/>
      <c r="K47" s="9"/>
      <c r="L47" s="6"/>
      <c r="M47" s="6"/>
      <c r="N47" s="27">
        <v>2</v>
      </c>
      <c r="O47" s="27"/>
      <c r="P47" s="20"/>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0</v>
      </c>
      <c r="AK47" s="12">
        <f t="shared" si="31"/>
        <v>0</v>
      </c>
    </row>
    <row r="48" spans="1:37" ht="12.75" customHeight="1" x14ac:dyDescent="0.2">
      <c r="A48" s="13">
        <v>33</v>
      </c>
      <c r="B48" s="26"/>
      <c r="C48" s="18"/>
      <c r="D48" s="17" t="s">
        <v>80</v>
      </c>
      <c r="E48" s="9">
        <v>2</v>
      </c>
      <c r="F48" s="14" t="s">
        <v>59</v>
      </c>
      <c r="G48" s="15" t="s">
        <v>78</v>
      </c>
      <c r="H48" s="20"/>
      <c r="I48" s="20"/>
      <c r="J48" s="20"/>
      <c r="K48" s="9"/>
      <c r="L48" s="6"/>
      <c r="M48" s="6"/>
      <c r="N48" s="27">
        <v>2</v>
      </c>
      <c r="O48" s="21"/>
      <c r="P48" s="20"/>
      <c r="Q48" s="24"/>
      <c r="R48" s="24"/>
      <c r="S48" s="24"/>
      <c r="T48" s="10"/>
      <c r="U48" s="10"/>
      <c r="V48" s="10"/>
      <c r="W48" s="6"/>
      <c r="X48" s="6"/>
      <c r="Y48" s="6"/>
      <c r="Z48" s="10"/>
      <c r="AA48" s="10"/>
      <c r="AB48" s="10"/>
      <c r="AC48" s="6"/>
      <c r="AD48" s="6"/>
      <c r="AE48" s="6"/>
      <c r="AF48" s="10"/>
      <c r="AG48" s="10"/>
      <c r="AH48" s="10"/>
      <c r="AI48" s="12">
        <f t="shared" ref="AI48:AK48" si="32">H48+K48+N48+Q48+T48+W48+Z48+AC48+AF48</f>
        <v>2</v>
      </c>
      <c r="AJ48" s="12">
        <f t="shared" si="32"/>
        <v>0</v>
      </c>
      <c r="AK48" s="12">
        <f t="shared" si="32"/>
        <v>0</v>
      </c>
    </row>
    <row r="49" spans="1:37" ht="12.75" customHeight="1" x14ac:dyDescent="0.2">
      <c r="A49" s="6"/>
      <c r="B49" s="22" t="s">
        <v>51</v>
      </c>
      <c r="C49" s="130" t="s">
        <v>81</v>
      </c>
      <c r="D49" s="131"/>
      <c r="E49" s="131"/>
      <c r="F49" s="131"/>
      <c r="G49" s="132"/>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13">
        <v>34</v>
      </c>
      <c r="B50" s="17"/>
      <c r="C50" s="18"/>
      <c r="D50" s="17" t="s">
        <v>82</v>
      </c>
      <c r="E50" s="9">
        <v>1</v>
      </c>
      <c r="F50" s="14" t="s">
        <v>59</v>
      </c>
      <c r="G50" s="15" t="s">
        <v>78</v>
      </c>
      <c r="H50" s="20"/>
      <c r="I50" s="20"/>
      <c r="J50" s="20"/>
      <c r="K50" s="9"/>
      <c r="L50" s="6"/>
      <c r="M50" s="6"/>
      <c r="N50" s="27">
        <v>1</v>
      </c>
      <c r="O50" s="21"/>
      <c r="P50" s="20"/>
      <c r="Q50" s="24"/>
      <c r="R50" s="24"/>
      <c r="S50" s="24"/>
      <c r="T50" s="10"/>
      <c r="U50" s="10"/>
      <c r="V50" s="10"/>
      <c r="W50" s="6"/>
      <c r="X50" s="6"/>
      <c r="Y50" s="6"/>
      <c r="Z50" s="10"/>
      <c r="AA50" s="10"/>
      <c r="AB50" s="10"/>
      <c r="AC50" s="6"/>
      <c r="AD50" s="6"/>
      <c r="AE50" s="6"/>
      <c r="AF50" s="10"/>
      <c r="AG50" s="10"/>
      <c r="AH50" s="10"/>
      <c r="AI50" s="12">
        <f t="shared" ref="AI50:AK50" si="33">H50+K50+N50+Q50+T50+W50+Z50+AC50+AF50</f>
        <v>1</v>
      </c>
      <c r="AJ50" s="12">
        <f t="shared" si="33"/>
        <v>0</v>
      </c>
      <c r="AK50" s="12">
        <f t="shared" si="33"/>
        <v>0</v>
      </c>
    </row>
    <row r="51" spans="1:37" ht="12.75" customHeight="1" x14ac:dyDescent="0.2">
      <c r="A51" s="13">
        <v>35</v>
      </c>
      <c r="B51" s="17"/>
      <c r="C51" s="18"/>
      <c r="D51" s="17" t="s">
        <v>83</v>
      </c>
      <c r="E51" s="9">
        <v>1</v>
      </c>
      <c r="F51" s="14" t="s">
        <v>59</v>
      </c>
      <c r="G51" s="15" t="s">
        <v>78</v>
      </c>
      <c r="H51" s="20"/>
      <c r="I51" s="20"/>
      <c r="J51" s="20"/>
      <c r="K51" s="9"/>
      <c r="L51" s="6"/>
      <c r="M51" s="6"/>
      <c r="N51" s="27">
        <v>1</v>
      </c>
      <c r="O51" s="21"/>
      <c r="P51" s="20"/>
      <c r="Q51" s="24"/>
      <c r="R51" s="24"/>
      <c r="S51" s="24"/>
      <c r="T51" s="10"/>
      <c r="U51" s="10"/>
      <c r="V51" s="10"/>
      <c r="W51" s="6"/>
      <c r="X51" s="6"/>
      <c r="Y51" s="6"/>
      <c r="Z51" s="10"/>
      <c r="AA51" s="10"/>
      <c r="AB51" s="10"/>
      <c r="AC51" s="6"/>
      <c r="AD51" s="6"/>
      <c r="AE51" s="6"/>
      <c r="AF51" s="10"/>
      <c r="AG51" s="10"/>
      <c r="AH51" s="10"/>
      <c r="AI51" s="12">
        <f t="shared" ref="AI51:AK51" si="34">H51+K51+N51+Q51+T51+W51+Z51+AC51+AF51</f>
        <v>1</v>
      </c>
      <c r="AJ51" s="12">
        <f t="shared" si="34"/>
        <v>0</v>
      </c>
      <c r="AK51" s="12">
        <f t="shared" si="34"/>
        <v>0</v>
      </c>
    </row>
    <row r="52" spans="1:37" ht="12.75" customHeight="1" x14ac:dyDescent="0.2">
      <c r="A52" s="6"/>
      <c r="B52" s="22" t="s">
        <v>84</v>
      </c>
      <c r="C52" s="130" t="s">
        <v>85</v>
      </c>
      <c r="D52" s="131"/>
      <c r="E52" s="131"/>
      <c r="F52" s="131"/>
      <c r="G52" s="132"/>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13">
        <v>36</v>
      </c>
      <c r="B53" s="17"/>
      <c r="C53" s="18"/>
      <c r="D53" s="17" t="s">
        <v>86</v>
      </c>
      <c r="E53" s="9">
        <v>0.5</v>
      </c>
      <c r="F53" s="14" t="s">
        <v>59</v>
      </c>
      <c r="G53" s="15" t="s">
        <v>78</v>
      </c>
      <c r="H53" s="20"/>
      <c r="I53" s="20"/>
      <c r="J53" s="20"/>
      <c r="K53" s="9"/>
      <c r="L53" s="6"/>
      <c r="M53" s="6"/>
      <c r="N53" s="27">
        <v>0.5</v>
      </c>
      <c r="O53" s="27"/>
      <c r="P53" s="27"/>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v>
      </c>
      <c r="AK53" s="12">
        <f t="shared" si="35"/>
        <v>0</v>
      </c>
    </row>
    <row r="54" spans="1:37" ht="12.75" customHeight="1" x14ac:dyDescent="0.2">
      <c r="A54" s="13">
        <v>37</v>
      </c>
      <c r="B54" s="17"/>
      <c r="C54" s="18"/>
      <c r="D54" s="17" t="s">
        <v>87</v>
      </c>
      <c r="E54" s="9">
        <v>0.5</v>
      </c>
      <c r="F54" s="14" t="s">
        <v>59</v>
      </c>
      <c r="G54" s="15" t="s">
        <v>78</v>
      </c>
      <c r="H54" s="20"/>
      <c r="I54" s="20"/>
      <c r="J54" s="20"/>
      <c r="K54" s="9"/>
      <c r="L54" s="6"/>
      <c r="M54" s="6"/>
      <c r="N54" s="27">
        <v>0.5</v>
      </c>
      <c r="O54" s="27"/>
      <c r="P54" s="27"/>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v>
      </c>
      <c r="AK54" s="12">
        <f t="shared" si="36"/>
        <v>0</v>
      </c>
    </row>
    <row r="55" spans="1:37" ht="12.75" customHeight="1" x14ac:dyDescent="0.2">
      <c r="A55" s="13">
        <v>38</v>
      </c>
      <c r="B55" s="17"/>
      <c r="C55" s="18"/>
      <c r="D55" s="17" t="s">
        <v>88</v>
      </c>
      <c r="E55" s="9">
        <v>0.5</v>
      </c>
      <c r="F55" s="14" t="s">
        <v>59</v>
      </c>
      <c r="G55" s="15" t="s">
        <v>78</v>
      </c>
      <c r="H55" s="20"/>
      <c r="I55" s="20"/>
      <c r="J55" s="20"/>
      <c r="K55" s="9"/>
      <c r="L55" s="6"/>
      <c r="M55" s="6"/>
      <c r="N55" s="27">
        <v>0.5</v>
      </c>
      <c r="O55" s="27"/>
      <c r="P55" s="27"/>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v>
      </c>
      <c r="AK55" s="12">
        <f t="shared" si="37"/>
        <v>0</v>
      </c>
    </row>
    <row r="56" spans="1:37" ht="12.75" customHeight="1" x14ac:dyDescent="0.2">
      <c r="A56" s="13">
        <v>39</v>
      </c>
      <c r="B56" s="17"/>
      <c r="C56" s="18"/>
      <c r="D56" s="17" t="s">
        <v>89</v>
      </c>
      <c r="E56" s="9">
        <v>0.5</v>
      </c>
      <c r="F56" s="14" t="s">
        <v>59</v>
      </c>
      <c r="G56" s="15" t="s">
        <v>78</v>
      </c>
      <c r="H56" s="20"/>
      <c r="I56" s="20"/>
      <c r="J56" s="20"/>
      <c r="K56" s="9"/>
      <c r="L56" s="6"/>
      <c r="M56" s="6"/>
      <c r="N56" s="27">
        <v>0.5</v>
      </c>
      <c r="O56" s="27"/>
      <c r="P56" s="27"/>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v>
      </c>
      <c r="AK56" s="12">
        <f t="shared" si="38"/>
        <v>0</v>
      </c>
    </row>
    <row r="57" spans="1:37" ht="12.75" customHeight="1" x14ac:dyDescent="0.2">
      <c r="A57" s="6"/>
      <c r="B57" s="22" t="s">
        <v>90</v>
      </c>
      <c r="C57" s="130" t="s">
        <v>91</v>
      </c>
      <c r="D57" s="131"/>
      <c r="E57" s="131"/>
      <c r="F57" s="131"/>
      <c r="G57" s="132"/>
      <c r="H57" s="20"/>
      <c r="I57" s="20"/>
      <c r="J57" s="20"/>
      <c r="K57" s="9"/>
      <c r="L57" s="6"/>
      <c r="M57" s="6"/>
      <c r="N57" s="27"/>
      <c r="O57" s="27"/>
      <c r="P57" s="27"/>
      <c r="Q57" s="24"/>
      <c r="R57" s="24"/>
      <c r="S57" s="24"/>
      <c r="T57" s="10"/>
      <c r="U57" s="10"/>
      <c r="V57" s="10"/>
      <c r="W57" s="6"/>
      <c r="X57" s="6"/>
      <c r="Y57" s="6"/>
      <c r="Z57" s="10"/>
      <c r="AA57" s="10"/>
      <c r="AB57" s="10"/>
      <c r="AC57" s="6"/>
      <c r="AD57" s="6"/>
      <c r="AE57" s="6"/>
      <c r="AF57" s="10"/>
      <c r="AG57" s="10"/>
      <c r="AH57" s="10"/>
      <c r="AI57" s="12"/>
      <c r="AJ57" s="12"/>
      <c r="AK57" s="12"/>
    </row>
    <row r="58" spans="1:37" ht="12.75" customHeight="1" x14ac:dyDescent="0.2">
      <c r="A58" s="13">
        <v>40</v>
      </c>
      <c r="B58" s="17"/>
      <c r="C58" s="18"/>
      <c r="D58" s="17" t="s">
        <v>92</v>
      </c>
      <c r="E58" s="9">
        <v>1</v>
      </c>
      <c r="F58" s="14" t="s">
        <v>59</v>
      </c>
      <c r="G58" s="15" t="s">
        <v>78</v>
      </c>
      <c r="H58" s="20"/>
      <c r="I58" s="20"/>
      <c r="J58" s="20"/>
      <c r="K58" s="9"/>
      <c r="L58" s="6"/>
      <c r="M58" s="6"/>
      <c r="N58" s="27">
        <v>1</v>
      </c>
      <c r="O58" s="27"/>
      <c r="P58" s="27"/>
      <c r="Q58" s="24"/>
      <c r="R58" s="24"/>
      <c r="S58" s="24"/>
      <c r="T58" s="10"/>
      <c r="U58" s="10"/>
      <c r="V58" s="10"/>
      <c r="W58" s="6"/>
      <c r="X58" s="6"/>
      <c r="Y58" s="6"/>
      <c r="Z58" s="10"/>
      <c r="AA58" s="10"/>
      <c r="AB58" s="10"/>
      <c r="AC58" s="6"/>
      <c r="AD58" s="6"/>
      <c r="AE58" s="6"/>
      <c r="AF58" s="10"/>
      <c r="AG58" s="10"/>
      <c r="AH58" s="10"/>
      <c r="AI58" s="12">
        <f t="shared" ref="AI58:AK58" si="39">H58+K58+N58+Q58+T58+W58+Z58+AC58+AF58</f>
        <v>1</v>
      </c>
      <c r="AJ58" s="12">
        <f t="shared" si="39"/>
        <v>0</v>
      </c>
      <c r="AK58" s="12">
        <f t="shared" si="39"/>
        <v>0</v>
      </c>
    </row>
    <row r="59" spans="1:37" ht="12.75" customHeight="1" x14ac:dyDescent="0.2">
      <c r="A59" s="13">
        <v>41</v>
      </c>
      <c r="B59" s="17"/>
      <c r="C59" s="18"/>
      <c r="D59" s="17" t="s">
        <v>93</v>
      </c>
      <c r="E59" s="9">
        <v>1</v>
      </c>
      <c r="F59" s="14" t="s">
        <v>59</v>
      </c>
      <c r="G59" s="15" t="s">
        <v>78</v>
      </c>
      <c r="H59" s="20"/>
      <c r="I59" s="20"/>
      <c r="J59" s="20"/>
      <c r="K59" s="6"/>
      <c r="L59" s="6"/>
      <c r="M59" s="6"/>
      <c r="N59" s="27">
        <v>1</v>
      </c>
      <c r="O59" s="21"/>
      <c r="P59" s="21"/>
      <c r="Q59" s="24"/>
      <c r="R59" s="24"/>
      <c r="S59" s="24"/>
      <c r="T59" s="10"/>
      <c r="U59" s="10"/>
      <c r="V59" s="10"/>
      <c r="W59" s="6"/>
      <c r="X59" s="6"/>
      <c r="Y59" s="6"/>
      <c r="Z59" s="10"/>
      <c r="AA59" s="10"/>
      <c r="AB59" s="10"/>
      <c r="AC59" s="6"/>
      <c r="AD59" s="6"/>
      <c r="AE59" s="6"/>
      <c r="AF59" s="10"/>
      <c r="AG59" s="10"/>
      <c r="AH59" s="10"/>
      <c r="AI59" s="12">
        <f t="shared" ref="AI59:AK59" si="40">H59+K59+N59+Q59+T59+W59+Z59+AC59+AF59</f>
        <v>1</v>
      </c>
      <c r="AJ59" s="12">
        <f t="shared" si="40"/>
        <v>0</v>
      </c>
      <c r="AK59" s="12">
        <f t="shared" si="40"/>
        <v>0</v>
      </c>
    </row>
    <row r="60" spans="1:37" ht="12.75" customHeight="1" x14ac:dyDescent="0.2">
      <c r="A60" s="6"/>
      <c r="B60" s="22" t="s">
        <v>94</v>
      </c>
      <c r="C60" s="130" t="s">
        <v>95</v>
      </c>
      <c r="D60" s="131"/>
      <c r="E60" s="131"/>
      <c r="F60" s="131"/>
      <c r="G60" s="132"/>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13">
        <v>42</v>
      </c>
      <c r="B61" s="17"/>
      <c r="C61" s="18"/>
      <c r="D61" s="17" t="s">
        <v>96</v>
      </c>
      <c r="E61" s="9">
        <v>2</v>
      </c>
      <c r="F61" s="14" t="s">
        <v>59</v>
      </c>
      <c r="G61" s="15" t="s">
        <v>78</v>
      </c>
      <c r="H61" s="20"/>
      <c r="I61" s="20"/>
      <c r="J61" s="20"/>
      <c r="K61" s="6"/>
      <c r="L61" s="6"/>
      <c r="M61" s="6"/>
      <c r="N61" s="27">
        <v>2</v>
      </c>
      <c r="O61" s="21"/>
      <c r="P61" s="21"/>
      <c r="Q61" s="24"/>
      <c r="R61" s="24"/>
      <c r="S61" s="24"/>
      <c r="T61" s="10"/>
      <c r="U61" s="10"/>
      <c r="V61" s="10"/>
      <c r="W61" s="6"/>
      <c r="X61" s="6"/>
      <c r="Y61" s="6"/>
      <c r="Z61" s="10"/>
      <c r="AA61" s="10"/>
      <c r="AB61" s="10"/>
      <c r="AC61" s="6"/>
      <c r="AD61" s="6"/>
      <c r="AE61" s="6"/>
      <c r="AF61" s="10"/>
      <c r="AG61" s="10"/>
      <c r="AH61" s="10"/>
      <c r="AI61" s="12">
        <f t="shared" ref="AI61:AK61" si="41">H61+K61+N61+Q61+T61+W61+Z61+AC61+AF61</f>
        <v>2</v>
      </c>
      <c r="AJ61" s="12">
        <f t="shared" si="41"/>
        <v>0</v>
      </c>
      <c r="AK61" s="12">
        <f t="shared" si="41"/>
        <v>0</v>
      </c>
    </row>
    <row r="62" spans="1:37" ht="12.75" customHeight="1" x14ac:dyDescent="0.2">
      <c r="A62" s="13">
        <v>43</v>
      </c>
      <c r="B62" s="17"/>
      <c r="C62" s="18"/>
      <c r="D62" s="17" t="s">
        <v>97</v>
      </c>
      <c r="E62" s="9">
        <v>0.5</v>
      </c>
      <c r="F62" s="14" t="s">
        <v>59</v>
      </c>
      <c r="G62" s="15" t="s">
        <v>78</v>
      </c>
      <c r="H62" s="20"/>
      <c r="I62" s="20"/>
      <c r="J62" s="20"/>
      <c r="K62" s="6"/>
      <c r="L62" s="6"/>
      <c r="M62" s="6"/>
      <c r="N62" s="27">
        <v>0.5</v>
      </c>
      <c r="O62" s="27"/>
      <c r="P62" s="27"/>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v>
      </c>
      <c r="AK62" s="12">
        <f t="shared" si="42"/>
        <v>0</v>
      </c>
    </row>
    <row r="63" spans="1:37" ht="12.75" customHeight="1" x14ac:dyDescent="0.2">
      <c r="A63" s="13">
        <v>44</v>
      </c>
      <c r="B63" s="28"/>
      <c r="C63" s="18"/>
      <c r="D63" s="17" t="s">
        <v>98</v>
      </c>
      <c r="E63" s="9">
        <v>0.5</v>
      </c>
      <c r="F63" s="14" t="s">
        <v>59</v>
      </c>
      <c r="G63" s="15" t="s">
        <v>78</v>
      </c>
      <c r="H63" s="20"/>
      <c r="I63" s="20"/>
      <c r="J63" s="20"/>
      <c r="K63" s="6"/>
      <c r="L63" s="6"/>
      <c r="M63" s="6"/>
      <c r="N63" s="27">
        <v>0.5</v>
      </c>
      <c r="O63" s="21"/>
      <c r="P63" s="21"/>
      <c r="Q63" s="24"/>
      <c r="R63" s="24"/>
      <c r="S63" s="24"/>
      <c r="T63" s="10"/>
      <c r="U63" s="10"/>
      <c r="V63" s="10"/>
      <c r="W63" s="6"/>
      <c r="X63" s="6"/>
      <c r="Y63" s="6"/>
      <c r="Z63" s="10"/>
      <c r="AA63" s="10"/>
      <c r="AB63" s="10"/>
      <c r="AC63" s="6"/>
      <c r="AD63" s="6"/>
      <c r="AE63" s="6"/>
      <c r="AF63" s="10"/>
      <c r="AG63" s="10"/>
      <c r="AH63" s="10"/>
      <c r="AI63" s="12">
        <f t="shared" ref="AI63:AK63" si="43">H63+K63+N63+Q63+T63+W63+Z63+AC63+AF63</f>
        <v>0.5</v>
      </c>
      <c r="AJ63" s="12">
        <f t="shared" si="43"/>
        <v>0</v>
      </c>
      <c r="AK63" s="12">
        <f t="shared" si="43"/>
        <v>0</v>
      </c>
    </row>
    <row r="64" spans="1:37" ht="12.75" customHeight="1" x14ac:dyDescent="0.2">
      <c r="A64" s="6"/>
      <c r="B64" s="22" t="s">
        <v>99</v>
      </c>
      <c r="C64" s="130" t="s">
        <v>100</v>
      </c>
      <c r="D64" s="131"/>
      <c r="E64" s="131"/>
      <c r="F64" s="131"/>
      <c r="G64" s="132"/>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13">
        <v>45</v>
      </c>
      <c r="B65" s="17"/>
      <c r="C65" s="18"/>
      <c r="D65" s="17" t="s">
        <v>101</v>
      </c>
      <c r="E65" s="9">
        <v>0.5</v>
      </c>
      <c r="F65" s="14" t="s">
        <v>59</v>
      </c>
      <c r="G65" s="15" t="s">
        <v>78</v>
      </c>
      <c r="H65" s="20"/>
      <c r="I65" s="20"/>
      <c r="J65" s="20"/>
      <c r="K65" s="6"/>
      <c r="L65" s="6"/>
      <c r="M65" s="6"/>
      <c r="N65" s="27">
        <v>0.5</v>
      </c>
      <c r="O65" s="21"/>
      <c r="P65" s="21"/>
      <c r="Q65" s="24"/>
      <c r="R65" s="24"/>
      <c r="S65" s="24"/>
      <c r="T65" s="10"/>
      <c r="U65" s="10"/>
      <c r="V65" s="10"/>
      <c r="W65" s="6"/>
      <c r="X65" s="6"/>
      <c r="Y65" s="6"/>
      <c r="Z65" s="10"/>
      <c r="AA65" s="10"/>
      <c r="AB65" s="10"/>
      <c r="AC65" s="6"/>
      <c r="AD65" s="6"/>
      <c r="AE65" s="6"/>
      <c r="AF65" s="10"/>
      <c r="AG65" s="10"/>
      <c r="AH65" s="10"/>
      <c r="AI65" s="12">
        <f t="shared" ref="AI65:AK65" si="44">H65+K65+N65+Q65+T65+W65+Z65+AC65+AF65</f>
        <v>0.5</v>
      </c>
      <c r="AJ65" s="12">
        <f t="shared" si="44"/>
        <v>0</v>
      </c>
      <c r="AK65" s="12">
        <f t="shared" si="44"/>
        <v>0</v>
      </c>
    </row>
    <row r="66" spans="1:37" ht="12.75" customHeight="1" x14ac:dyDescent="0.2">
      <c r="A66" s="13">
        <v>46</v>
      </c>
      <c r="B66" s="17"/>
      <c r="C66" s="18"/>
      <c r="D66" s="7" t="s">
        <v>102</v>
      </c>
      <c r="E66" s="9">
        <v>0.5</v>
      </c>
      <c r="F66" s="14" t="s">
        <v>59</v>
      </c>
      <c r="G66" s="15" t="s">
        <v>78</v>
      </c>
      <c r="H66" s="20"/>
      <c r="I66" s="20"/>
      <c r="J66" s="20"/>
      <c r="K66" s="6"/>
      <c r="L66" s="6"/>
      <c r="M66" s="6"/>
      <c r="N66" s="27">
        <v>0.5</v>
      </c>
      <c r="O66" s="21"/>
      <c r="P66" s="20"/>
      <c r="Q66" s="24"/>
      <c r="R66" s="24"/>
      <c r="S66" s="24"/>
      <c r="T66" s="10"/>
      <c r="U66" s="10"/>
      <c r="V66" s="10"/>
      <c r="W66" s="6"/>
      <c r="X66" s="6"/>
      <c r="Y66" s="6"/>
      <c r="Z66" s="10"/>
      <c r="AA66" s="10"/>
      <c r="AB66" s="10"/>
      <c r="AC66" s="6"/>
      <c r="AD66" s="6"/>
      <c r="AE66" s="6"/>
      <c r="AF66" s="10"/>
      <c r="AG66" s="10"/>
      <c r="AH66" s="10"/>
      <c r="AI66" s="12">
        <f t="shared" ref="AI66:AK66" si="45">H66+K66+N66+Q66+T66+W66+Z66+AC66+AF66</f>
        <v>0.5</v>
      </c>
      <c r="AJ66" s="12">
        <f t="shared" si="45"/>
        <v>0</v>
      </c>
      <c r="AK66" s="12">
        <f t="shared" si="45"/>
        <v>0</v>
      </c>
    </row>
    <row r="67" spans="1:37" ht="12.75" customHeight="1" x14ac:dyDescent="0.2">
      <c r="A67" s="6"/>
      <c r="B67" s="22" t="s">
        <v>103</v>
      </c>
      <c r="C67" s="130" t="s">
        <v>104</v>
      </c>
      <c r="D67" s="131"/>
      <c r="E67" s="131"/>
      <c r="F67" s="131"/>
      <c r="G67" s="132"/>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13">
        <v>47</v>
      </c>
      <c r="B68" s="17"/>
      <c r="C68" s="18"/>
      <c r="D68" s="17" t="s">
        <v>105</v>
      </c>
      <c r="E68" s="9">
        <v>0.5</v>
      </c>
      <c r="F68" s="14" t="s">
        <v>59</v>
      </c>
      <c r="G68" s="15" t="s">
        <v>78</v>
      </c>
      <c r="H68" s="20"/>
      <c r="I68" s="20"/>
      <c r="J68" s="20"/>
      <c r="K68" s="6"/>
      <c r="L68" s="6"/>
      <c r="M68" s="6"/>
      <c r="N68" s="27">
        <v>0.5</v>
      </c>
      <c r="O68" s="27"/>
      <c r="P68" s="20"/>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v>
      </c>
      <c r="AK68" s="12">
        <f t="shared" si="46"/>
        <v>0</v>
      </c>
    </row>
    <row r="69" spans="1:37" ht="12.75" customHeight="1" x14ac:dyDescent="0.2">
      <c r="A69" s="13">
        <v>48</v>
      </c>
      <c r="B69" s="17"/>
      <c r="C69" s="18"/>
      <c r="D69" s="17" t="s">
        <v>106</v>
      </c>
      <c r="E69" s="9">
        <v>2</v>
      </c>
      <c r="F69" s="14" t="s">
        <v>59</v>
      </c>
      <c r="G69" s="15" t="s">
        <v>78</v>
      </c>
      <c r="H69" s="20"/>
      <c r="I69" s="20"/>
      <c r="J69" s="20"/>
      <c r="K69" s="6"/>
      <c r="L69" s="6"/>
      <c r="M69" s="6"/>
      <c r="N69" s="27">
        <v>2</v>
      </c>
      <c r="O69" s="27"/>
      <c r="P69" s="20"/>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0</v>
      </c>
      <c r="AK69" s="12">
        <f t="shared" si="47"/>
        <v>0</v>
      </c>
    </row>
    <row r="70" spans="1:37" ht="12.75" customHeight="1" x14ac:dyDescent="0.2">
      <c r="A70" s="13">
        <v>49</v>
      </c>
      <c r="B70" s="17"/>
      <c r="C70" s="18"/>
      <c r="D70" s="17" t="s">
        <v>107</v>
      </c>
      <c r="E70" s="9">
        <v>2</v>
      </c>
      <c r="F70" s="14" t="s">
        <v>59</v>
      </c>
      <c r="G70" s="15" t="s">
        <v>78</v>
      </c>
      <c r="H70" s="20"/>
      <c r="I70" s="20"/>
      <c r="J70" s="20"/>
      <c r="K70" s="6"/>
      <c r="L70" s="6"/>
      <c r="M70" s="6"/>
      <c r="N70" s="27">
        <v>2</v>
      </c>
      <c r="O70" s="27"/>
      <c r="P70" s="20"/>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0</v>
      </c>
      <c r="AK70" s="12">
        <f t="shared" si="48"/>
        <v>0</v>
      </c>
    </row>
    <row r="71" spans="1:37" ht="12.75" customHeight="1" x14ac:dyDescent="0.2">
      <c r="A71" s="13">
        <v>50</v>
      </c>
      <c r="B71" s="17"/>
      <c r="C71" s="18"/>
      <c r="D71" s="7" t="s">
        <v>102</v>
      </c>
      <c r="E71" s="9">
        <v>0.5</v>
      </c>
      <c r="F71" s="14" t="s">
        <v>59</v>
      </c>
      <c r="G71" s="15" t="s">
        <v>78</v>
      </c>
      <c r="H71" s="20"/>
      <c r="I71" s="20"/>
      <c r="J71" s="20"/>
      <c r="K71" s="6"/>
      <c r="L71" s="6"/>
      <c r="M71" s="6"/>
      <c r="N71" s="27">
        <v>0.5</v>
      </c>
      <c r="O71" s="27"/>
      <c r="P71" s="27"/>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v>
      </c>
      <c r="AK71" s="12">
        <f t="shared" si="49"/>
        <v>0</v>
      </c>
    </row>
    <row r="72" spans="1:37" ht="12.75" customHeight="1" x14ac:dyDescent="0.2">
      <c r="A72" s="6"/>
      <c r="B72" s="7" t="s">
        <v>108</v>
      </c>
      <c r="C72" s="130" t="s">
        <v>109</v>
      </c>
      <c r="D72" s="131"/>
      <c r="E72" s="131"/>
      <c r="F72" s="131"/>
      <c r="G72" s="132"/>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13">
        <v>51</v>
      </c>
      <c r="B73" s="7"/>
      <c r="C73" s="7"/>
      <c r="D73" s="7" t="s">
        <v>110</v>
      </c>
      <c r="E73" s="7">
        <v>0.5</v>
      </c>
      <c r="F73" s="7" t="s">
        <v>78</v>
      </c>
      <c r="G73" s="19" t="s">
        <v>111</v>
      </c>
      <c r="H73" s="20"/>
      <c r="I73" s="20"/>
      <c r="J73" s="20"/>
      <c r="K73" s="31"/>
      <c r="L73" s="31"/>
      <c r="M73" s="31"/>
      <c r="N73" s="27"/>
      <c r="O73" s="27"/>
      <c r="P73" s="27"/>
      <c r="Q73" s="24">
        <v>0.5</v>
      </c>
      <c r="R73" s="31"/>
      <c r="S73" s="31"/>
      <c r="T73" s="10"/>
      <c r="U73" s="10"/>
      <c r="V73" s="10"/>
      <c r="W73" s="32"/>
      <c r="X73" s="32"/>
      <c r="Y73" s="32"/>
      <c r="Z73" s="10"/>
      <c r="AA73" s="10"/>
      <c r="AB73" s="10"/>
      <c r="AC73" s="32"/>
      <c r="AD73" s="32"/>
      <c r="AE73" s="32"/>
      <c r="AF73" s="10"/>
      <c r="AG73" s="10"/>
      <c r="AH73" s="10"/>
      <c r="AI73" s="12">
        <f t="shared" ref="AI73:AK73" si="50">H73+K73+N73+Q73+T73+W73+Z73+AC73+AF73</f>
        <v>0.5</v>
      </c>
      <c r="AJ73" s="12">
        <f t="shared" si="50"/>
        <v>0</v>
      </c>
      <c r="AK73" s="12">
        <f t="shared" si="50"/>
        <v>0</v>
      </c>
    </row>
    <row r="74" spans="1:37" ht="12.75" customHeight="1" x14ac:dyDescent="0.2">
      <c r="A74" s="13">
        <v>52</v>
      </c>
      <c r="B74" s="7"/>
      <c r="C74" s="7"/>
      <c r="D74" s="7" t="s">
        <v>112</v>
      </c>
      <c r="E74" s="7">
        <v>0.5</v>
      </c>
      <c r="F74" s="7" t="s">
        <v>78</v>
      </c>
      <c r="G74" s="19" t="s">
        <v>111</v>
      </c>
      <c r="H74" s="20"/>
      <c r="I74" s="20"/>
      <c r="J74" s="20"/>
      <c r="K74" s="31"/>
      <c r="L74" s="31"/>
      <c r="M74" s="31"/>
      <c r="N74" s="27"/>
      <c r="O74" s="27"/>
      <c r="P74" s="27"/>
      <c r="Q74" s="24">
        <v>0.5</v>
      </c>
      <c r="R74" s="31"/>
      <c r="S74" s="31"/>
      <c r="T74" s="10"/>
      <c r="U74" s="10"/>
      <c r="V74" s="10"/>
      <c r="W74" s="32"/>
      <c r="X74" s="32"/>
      <c r="Y74" s="32"/>
      <c r="Z74" s="10"/>
      <c r="AA74" s="10"/>
      <c r="AB74" s="10"/>
      <c r="AC74" s="32"/>
      <c r="AD74" s="32"/>
      <c r="AE74" s="32"/>
      <c r="AF74" s="10"/>
      <c r="AG74" s="10"/>
      <c r="AH74" s="10"/>
      <c r="AI74" s="12">
        <f t="shared" ref="AI74:AK74" si="51">H74+K74+N74+Q74+T74+W74+Z74+AC74+AF74</f>
        <v>0.5</v>
      </c>
      <c r="AJ74" s="12">
        <f t="shared" si="51"/>
        <v>0</v>
      </c>
      <c r="AK74" s="12">
        <f t="shared" si="51"/>
        <v>0</v>
      </c>
    </row>
    <row r="75" spans="1:37" ht="12.75" customHeight="1" x14ac:dyDescent="0.2">
      <c r="A75" s="6"/>
      <c r="B75" s="7" t="s">
        <v>113</v>
      </c>
      <c r="C75" s="130" t="s">
        <v>114</v>
      </c>
      <c r="D75" s="131"/>
      <c r="E75" s="131"/>
      <c r="F75" s="131"/>
      <c r="G75" s="132"/>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13">
        <v>53</v>
      </c>
      <c r="B76" s="7"/>
      <c r="C76" s="7"/>
      <c r="D76" s="7" t="s">
        <v>115</v>
      </c>
      <c r="E76" s="7">
        <v>1</v>
      </c>
      <c r="F76" s="7" t="s">
        <v>78</v>
      </c>
      <c r="G76" s="19" t="s">
        <v>111</v>
      </c>
      <c r="H76" s="20"/>
      <c r="I76" s="20"/>
      <c r="J76" s="20"/>
      <c r="K76" s="31"/>
      <c r="L76" s="31"/>
      <c r="M76" s="31"/>
      <c r="N76" s="27"/>
      <c r="O76" s="27"/>
      <c r="P76" s="27"/>
      <c r="Q76" s="24">
        <v>1</v>
      </c>
      <c r="R76" s="31"/>
      <c r="S76" s="31"/>
      <c r="T76" s="10"/>
      <c r="U76" s="10"/>
      <c r="V76" s="10"/>
      <c r="W76" s="32"/>
      <c r="X76" s="32"/>
      <c r="Y76" s="32"/>
      <c r="Z76" s="10"/>
      <c r="AA76" s="10"/>
      <c r="AB76" s="10"/>
      <c r="AC76" s="32"/>
      <c r="AD76" s="32"/>
      <c r="AE76" s="32"/>
      <c r="AF76" s="10"/>
      <c r="AG76" s="10"/>
      <c r="AH76" s="10"/>
      <c r="AI76" s="12">
        <f t="shared" ref="AI76:AK76" si="52">H76+K76+N76+Q76+T76+W76+Z76+AC76+AF76</f>
        <v>1</v>
      </c>
      <c r="AJ76" s="12">
        <f t="shared" si="52"/>
        <v>0</v>
      </c>
      <c r="AK76" s="12">
        <f t="shared" si="52"/>
        <v>0</v>
      </c>
    </row>
    <row r="77" spans="1:37" ht="12.75" customHeight="1" x14ac:dyDescent="0.2">
      <c r="A77" s="13">
        <v>54</v>
      </c>
      <c r="B77" s="7"/>
      <c r="C77" s="7"/>
      <c r="D77" s="7" t="s">
        <v>116</v>
      </c>
      <c r="E77" s="7">
        <v>1</v>
      </c>
      <c r="F77" s="7" t="s">
        <v>78</v>
      </c>
      <c r="G77" s="19" t="s">
        <v>111</v>
      </c>
      <c r="H77" s="20"/>
      <c r="I77" s="20"/>
      <c r="J77" s="20"/>
      <c r="K77" s="31"/>
      <c r="L77" s="31"/>
      <c r="M77" s="31"/>
      <c r="N77" s="27"/>
      <c r="O77" s="27"/>
      <c r="P77" s="27"/>
      <c r="Q77" s="24">
        <v>1</v>
      </c>
      <c r="R77" s="31"/>
      <c r="S77" s="31"/>
      <c r="T77" s="10"/>
      <c r="U77" s="10"/>
      <c r="V77" s="10"/>
      <c r="W77" s="32"/>
      <c r="X77" s="32"/>
      <c r="Y77" s="32"/>
      <c r="Z77" s="10"/>
      <c r="AA77" s="10"/>
      <c r="AB77" s="10"/>
      <c r="AC77" s="32"/>
      <c r="AD77" s="32"/>
      <c r="AE77" s="32"/>
      <c r="AF77" s="10"/>
      <c r="AG77" s="10"/>
      <c r="AH77" s="10"/>
      <c r="AI77" s="12">
        <f t="shared" ref="AI77:AK77" si="53">H77+K77+N77+Q77+T77+W77+Z77+AC77+AF77</f>
        <v>1</v>
      </c>
      <c r="AJ77" s="12">
        <f t="shared" si="53"/>
        <v>0</v>
      </c>
      <c r="AK77" s="12">
        <f t="shared" si="53"/>
        <v>0</v>
      </c>
    </row>
    <row r="78" spans="1:37" ht="12.75" customHeight="1" x14ac:dyDescent="0.2">
      <c r="A78" s="13">
        <v>55</v>
      </c>
      <c r="B78" s="7"/>
      <c r="C78" s="7"/>
      <c r="D78" s="7" t="s">
        <v>117</v>
      </c>
      <c r="E78" s="7">
        <v>0.5</v>
      </c>
      <c r="F78" s="7" t="s">
        <v>78</v>
      </c>
      <c r="G78" s="19" t="s">
        <v>111</v>
      </c>
      <c r="H78" s="20"/>
      <c r="I78" s="20"/>
      <c r="J78" s="20"/>
      <c r="K78" s="31"/>
      <c r="L78" s="31"/>
      <c r="M78" s="31"/>
      <c r="N78" s="27"/>
      <c r="O78" s="27"/>
      <c r="P78" s="27"/>
      <c r="Q78" s="24">
        <v>0.5</v>
      </c>
      <c r="R78" s="31"/>
      <c r="S78" s="31"/>
      <c r="T78" s="10"/>
      <c r="U78" s="10"/>
      <c r="V78" s="10"/>
      <c r="W78" s="32"/>
      <c r="X78" s="32"/>
      <c r="Y78" s="32"/>
      <c r="Z78" s="10"/>
      <c r="AA78" s="10"/>
      <c r="AB78" s="10"/>
      <c r="AC78" s="32"/>
      <c r="AD78" s="32"/>
      <c r="AE78" s="32"/>
      <c r="AF78" s="10"/>
      <c r="AG78" s="10"/>
      <c r="AH78" s="10"/>
      <c r="AI78" s="12">
        <f t="shared" ref="AI78:AK78" si="54">H78+K78+N78+Q78+T78+W78+Z78+AC78+AF78</f>
        <v>0.5</v>
      </c>
      <c r="AJ78" s="12">
        <f t="shared" si="54"/>
        <v>0</v>
      </c>
      <c r="AK78" s="12">
        <f t="shared" si="54"/>
        <v>0</v>
      </c>
    </row>
    <row r="79" spans="1:37" ht="12.75" customHeight="1" x14ac:dyDescent="0.2">
      <c r="A79" s="6"/>
      <c r="B79" s="7" t="s">
        <v>118</v>
      </c>
      <c r="C79" s="130" t="s">
        <v>119</v>
      </c>
      <c r="D79" s="131"/>
      <c r="E79" s="131"/>
      <c r="F79" s="131"/>
      <c r="G79" s="132"/>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13">
        <v>56</v>
      </c>
      <c r="B80" s="7"/>
      <c r="C80" s="7"/>
      <c r="D80" s="7" t="s">
        <v>120</v>
      </c>
      <c r="E80" s="7">
        <v>0.5</v>
      </c>
      <c r="F80" s="7" t="s">
        <v>78</v>
      </c>
      <c r="G80" s="19" t="s">
        <v>111</v>
      </c>
      <c r="H80" s="20"/>
      <c r="I80" s="20"/>
      <c r="J80" s="20"/>
      <c r="K80" s="31"/>
      <c r="L80" s="31"/>
      <c r="M80" s="31"/>
      <c r="N80" s="27"/>
      <c r="O80" s="27"/>
      <c r="P80" s="27"/>
      <c r="Q80" s="24">
        <v>0.5</v>
      </c>
      <c r="R80" s="31"/>
      <c r="S80" s="31"/>
      <c r="T80" s="10"/>
      <c r="U80" s="10"/>
      <c r="V80" s="10"/>
      <c r="W80" s="32"/>
      <c r="X80" s="32"/>
      <c r="Y80" s="32"/>
      <c r="Z80" s="10"/>
      <c r="AA80" s="10"/>
      <c r="AB80" s="10"/>
      <c r="AC80" s="32"/>
      <c r="AD80" s="32"/>
      <c r="AE80" s="32"/>
      <c r="AF80" s="10"/>
      <c r="AG80" s="10"/>
      <c r="AH80" s="10"/>
      <c r="AI80" s="12">
        <f t="shared" ref="AI80:AK80" si="55">H80+K80+N80+Q80+T80+W80+Z80+AC80+AF80</f>
        <v>0.5</v>
      </c>
      <c r="AJ80" s="12">
        <f t="shared" si="55"/>
        <v>0</v>
      </c>
      <c r="AK80" s="12">
        <f t="shared" si="55"/>
        <v>0</v>
      </c>
    </row>
    <row r="81" spans="1:37" ht="12.75" customHeight="1" x14ac:dyDescent="0.2">
      <c r="A81" s="13">
        <v>57</v>
      </c>
      <c r="B81" s="7"/>
      <c r="C81" s="7"/>
      <c r="D81" s="7" t="s">
        <v>121</v>
      </c>
      <c r="E81" s="7">
        <v>1</v>
      </c>
      <c r="F81" s="7" t="s">
        <v>78</v>
      </c>
      <c r="G81" s="19" t="s">
        <v>111</v>
      </c>
      <c r="H81" s="20"/>
      <c r="I81" s="20"/>
      <c r="J81" s="20"/>
      <c r="K81" s="31"/>
      <c r="L81" s="31"/>
      <c r="M81" s="31"/>
      <c r="N81" s="27"/>
      <c r="O81" s="27"/>
      <c r="P81" s="27"/>
      <c r="Q81" s="24">
        <v>1</v>
      </c>
      <c r="R81" s="31"/>
      <c r="S81" s="31"/>
      <c r="T81" s="10"/>
      <c r="U81" s="10"/>
      <c r="V81" s="10"/>
      <c r="W81" s="32"/>
      <c r="X81" s="32"/>
      <c r="Y81" s="32"/>
      <c r="Z81" s="10"/>
      <c r="AA81" s="10"/>
      <c r="AB81" s="10"/>
      <c r="AC81" s="32"/>
      <c r="AD81" s="32"/>
      <c r="AE81" s="32"/>
      <c r="AF81" s="10"/>
      <c r="AG81" s="10"/>
      <c r="AH81" s="10"/>
      <c r="AI81" s="12">
        <f t="shared" ref="AI81:AK81" si="56">H81+K81+N81+Q81+T81+W81+Z81+AC81+AF81</f>
        <v>1</v>
      </c>
      <c r="AJ81" s="12">
        <f t="shared" si="56"/>
        <v>0</v>
      </c>
      <c r="AK81" s="12">
        <f t="shared" si="56"/>
        <v>0</v>
      </c>
    </row>
    <row r="82" spans="1:37" ht="12.75" customHeight="1" x14ac:dyDescent="0.2">
      <c r="A82" s="13">
        <v>58</v>
      </c>
      <c r="B82" s="7"/>
      <c r="C82" s="7"/>
      <c r="D82" s="7" t="s">
        <v>122</v>
      </c>
      <c r="E82" s="7">
        <v>1</v>
      </c>
      <c r="F82" s="7" t="s">
        <v>78</v>
      </c>
      <c r="G82" s="19" t="s">
        <v>111</v>
      </c>
      <c r="H82" s="20"/>
      <c r="I82" s="20"/>
      <c r="J82" s="20"/>
      <c r="K82" s="31"/>
      <c r="L82" s="31"/>
      <c r="M82" s="31"/>
      <c r="N82" s="27"/>
      <c r="O82" s="27"/>
      <c r="P82" s="27"/>
      <c r="Q82" s="24">
        <v>1</v>
      </c>
      <c r="R82" s="31"/>
      <c r="S82" s="31"/>
      <c r="T82" s="10"/>
      <c r="U82" s="10"/>
      <c r="V82" s="10"/>
      <c r="W82" s="32"/>
      <c r="X82" s="32"/>
      <c r="Y82" s="32"/>
      <c r="Z82" s="10"/>
      <c r="AA82" s="10"/>
      <c r="AB82" s="10"/>
      <c r="AC82" s="32"/>
      <c r="AD82" s="32"/>
      <c r="AE82" s="32"/>
      <c r="AF82" s="10"/>
      <c r="AG82" s="10"/>
      <c r="AH82" s="10"/>
      <c r="AI82" s="12">
        <f t="shared" ref="AI82:AK82" si="57">H82+K82+N82+Q82+T82+W82+Z82+AC82+AF82</f>
        <v>1</v>
      </c>
      <c r="AJ82" s="12">
        <f t="shared" si="57"/>
        <v>0</v>
      </c>
      <c r="AK82" s="12">
        <f t="shared" si="57"/>
        <v>0</v>
      </c>
    </row>
    <row r="83" spans="1:37" ht="12.75" customHeight="1" x14ac:dyDescent="0.2">
      <c r="A83" s="6"/>
      <c r="B83" s="7" t="s">
        <v>123</v>
      </c>
      <c r="C83" s="130" t="s">
        <v>124</v>
      </c>
      <c r="D83" s="131"/>
      <c r="E83" s="131"/>
      <c r="F83" s="131"/>
      <c r="G83" s="132"/>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13">
        <v>59</v>
      </c>
      <c r="B84" s="7"/>
      <c r="C84" s="7"/>
      <c r="D84" s="7" t="s">
        <v>125</v>
      </c>
      <c r="E84" s="7">
        <v>2</v>
      </c>
      <c r="F84" s="7" t="s">
        <v>78</v>
      </c>
      <c r="G84" s="19" t="s">
        <v>111</v>
      </c>
      <c r="H84" s="20"/>
      <c r="I84" s="20"/>
      <c r="J84" s="20"/>
      <c r="K84" s="31"/>
      <c r="L84" s="31"/>
      <c r="M84" s="31"/>
      <c r="N84" s="27"/>
      <c r="O84" s="27"/>
      <c r="P84" s="27"/>
      <c r="Q84" s="24">
        <v>2</v>
      </c>
      <c r="R84" s="31"/>
      <c r="S84" s="31"/>
      <c r="T84" s="10"/>
      <c r="U84" s="10"/>
      <c r="V84" s="10"/>
      <c r="W84" s="32"/>
      <c r="X84" s="32"/>
      <c r="Y84" s="32"/>
      <c r="Z84" s="10"/>
      <c r="AA84" s="10"/>
      <c r="AB84" s="10"/>
      <c r="AC84" s="32"/>
      <c r="AD84" s="32"/>
      <c r="AE84" s="32"/>
      <c r="AF84" s="10"/>
      <c r="AG84" s="10"/>
      <c r="AH84" s="10"/>
      <c r="AI84" s="12">
        <f t="shared" ref="AI84:AK84" si="58">H84+K84+N84+Q84+T84+W84+Z84+AC84+AF84</f>
        <v>2</v>
      </c>
      <c r="AJ84" s="12">
        <f t="shared" si="58"/>
        <v>0</v>
      </c>
      <c r="AK84" s="12">
        <f t="shared" si="58"/>
        <v>0</v>
      </c>
    </row>
    <row r="85" spans="1:37" ht="12.75" customHeight="1" x14ac:dyDescent="0.2">
      <c r="A85" s="13">
        <v>60</v>
      </c>
      <c r="B85" s="7"/>
      <c r="C85" s="7"/>
      <c r="D85" s="7" t="s">
        <v>126</v>
      </c>
      <c r="E85" s="7">
        <v>2</v>
      </c>
      <c r="F85" s="7" t="s">
        <v>78</v>
      </c>
      <c r="G85" s="19" t="s">
        <v>111</v>
      </c>
      <c r="H85" s="20"/>
      <c r="I85" s="20"/>
      <c r="J85" s="20"/>
      <c r="K85" s="31"/>
      <c r="L85" s="31"/>
      <c r="M85" s="31"/>
      <c r="N85" s="27"/>
      <c r="O85" s="27"/>
      <c r="P85" s="27"/>
      <c r="Q85" s="24">
        <v>2</v>
      </c>
      <c r="R85" s="31"/>
      <c r="S85" s="31"/>
      <c r="T85" s="10"/>
      <c r="U85" s="10"/>
      <c r="V85" s="10"/>
      <c r="W85" s="32"/>
      <c r="X85" s="32"/>
      <c r="Y85" s="32"/>
      <c r="Z85" s="10"/>
      <c r="AA85" s="10"/>
      <c r="AB85" s="10"/>
      <c r="AC85" s="32"/>
      <c r="AD85" s="32"/>
      <c r="AE85" s="32"/>
      <c r="AF85" s="10"/>
      <c r="AG85" s="10"/>
      <c r="AH85" s="10"/>
      <c r="AI85" s="12">
        <f t="shared" ref="AI85:AK85" si="59">H85+K85+N85+Q85+T85+W85+Z85+AC85+AF85</f>
        <v>2</v>
      </c>
      <c r="AJ85" s="12">
        <f t="shared" si="59"/>
        <v>0</v>
      </c>
      <c r="AK85" s="12">
        <f t="shared" si="59"/>
        <v>0</v>
      </c>
    </row>
    <row r="86" spans="1:37" ht="12.75" customHeight="1" x14ac:dyDescent="0.2">
      <c r="A86" s="6"/>
      <c r="B86" s="7" t="s">
        <v>127</v>
      </c>
      <c r="C86" s="130" t="s">
        <v>128</v>
      </c>
      <c r="D86" s="131"/>
      <c r="E86" s="131"/>
      <c r="F86" s="131"/>
      <c r="G86" s="132"/>
      <c r="H86" s="20"/>
      <c r="I86" s="20"/>
      <c r="J86" s="20"/>
      <c r="K86" s="33"/>
      <c r="L86" s="33"/>
      <c r="M86" s="33"/>
      <c r="N86" s="21"/>
      <c r="O86" s="21"/>
      <c r="P86" s="21"/>
      <c r="Q86" s="33"/>
      <c r="R86" s="33"/>
      <c r="S86" s="33"/>
      <c r="T86" s="10"/>
      <c r="U86" s="10"/>
      <c r="V86" s="10"/>
      <c r="W86" s="32"/>
      <c r="X86" s="32"/>
      <c r="Y86" s="32"/>
      <c r="Z86" s="10"/>
      <c r="AA86" s="10"/>
      <c r="AB86" s="10"/>
      <c r="AC86" s="32"/>
      <c r="AD86" s="32"/>
      <c r="AE86" s="32"/>
      <c r="AF86" s="10"/>
      <c r="AG86" s="10"/>
      <c r="AH86" s="10"/>
      <c r="AI86" s="12"/>
      <c r="AJ86" s="12"/>
      <c r="AK86" s="12"/>
    </row>
    <row r="87" spans="1:37" ht="12.75" customHeight="1" x14ac:dyDescent="0.2">
      <c r="A87" s="13">
        <v>61</v>
      </c>
      <c r="B87" s="7"/>
      <c r="C87" s="7"/>
      <c r="D87" s="7" t="s">
        <v>129</v>
      </c>
      <c r="E87" s="7">
        <v>1</v>
      </c>
      <c r="F87" s="7" t="s">
        <v>130</v>
      </c>
      <c r="G87" s="19" t="s">
        <v>131</v>
      </c>
      <c r="H87" s="20"/>
      <c r="I87" s="20"/>
      <c r="J87" s="20"/>
      <c r="K87" s="33"/>
      <c r="L87" s="33"/>
      <c r="M87" s="33"/>
      <c r="N87" s="21"/>
      <c r="O87" s="21"/>
      <c r="P87" s="21"/>
      <c r="Q87" s="33"/>
      <c r="R87" s="33"/>
      <c r="S87" s="33"/>
      <c r="T87" s="10"/>
      <c r="U87" s="10"/>
      <c r="V87" s="10"/>
      <c r="W87" s="24">
        <v>1</v>
      </c>
      <c r="X87" s="34"/>
      <c r="Y87" s="34"/>
      <c r="Z87" s="10"/>
      <c r="AA87" s="10"/>
      <c r="AB87" s="10"/>
      <c r="AC87" s="32"/>
      <c r="AD87" s="32"/>
      <c r="AE87" s="32"/>
      <c r="AF87" s="10"/>
      <c r="AG87" s="10"/>
      <c r="AH87" s="10"/>
      <c r="AI87" s="12">
        <f t="shared" ref="AI87:AK87" si="60">H87+K87+N87+Q87+T87+W87+Z87+AC87+AF87</f>
        <v>1</v>
      </c>
      <c r="AJ87" s="12">
        <f t="shared" si="60"/>
        <v>0</v>
      </c>
      <c r="AK87" s="12">
        <f t="shared" si="60"/>
        <v>0</v>
      </c>
    </row>
    <row r="88" spans="1:37" ht="12.75" customHeight="1" x14ac:dyDescent="0.2">
      <c r="A88" s="13">
        <v>62</v>
      </c>
      <c r="B88" s="7"/>
      <c r="C88" s="7"/>
      <c r="D88" s="7" t="s">
        <v>132</v>
      </c>
      <c r="E88" s="7">
        <v>1</v>
      </c>
      <c r="F88" s="7" t="s">
        <v>130</v>
      </c>
      <c r="G88" s="19" t="s">
        <v>131</v>
      </c>
      <c r="H88" s="20"/>
      <c r="I88" s="20"/>
      <c r="J88" s="20"/>
      <c r="K88" s="33"/>
      <c r="L88" s="33"/>
      <c r="M88" s="33"/>
      <c r="N88" s="21"/>
      <c r="O88" s="21"/>
      <c r="P88" s="21"/>
      <c r="Q88" s="33"/>
      <c r="R88" s="33"/>
      <c r="S88" s="33"/>
      <c r="T88" s="10"/>
      <c r="U88" s="10"/>
      <c r="V88" s="10"/>
      <c r="W88" s="24">
        <v>1</v>
      </c>
      <c r="X88" s="31"/>
      <c r="Y88" s="31"/>
      <c r="Z88" s="10"/>
      <c r="AA88" s="10"/>
      <c r="AB88" s="10"/>
      <c r="AC88" s="32"/>
      <c r="AD88" s="32"/>
      <c r="AE88" s="32"/>
      <c r="AF88" s="10"/>
      <c r="AG88" s="10"/>
      <c r="AH88" s="10"/>
      <c r="AI88" s="12">
        <f t="shared" ref="AI88:AK88" si="61">H88+K88+N88+Q88+T88+W88+Z88+AC88+AF88</f>
        <v>1</v>
      </c>
      <c r="AJ88" s="12">
        <f t="shared" si="61"/>
        <v>0</v>
      </c>
      <c r="AK88" s="12">
        <f t="shared" si="61"/>
        <v>0</v>
      </c>
    </row>
    <row r="89" spans="1:37" ht="12.75" customHeight="1" x14ac:dyDescent="0.2">
      <c r="A89" s="13">
        <v>63</v>
      </c>
      <c r="B89" s="7"/>
      <c r="C89" s="7"/>
      <c r="D89" s="7" t="s">
        <v>133</v>
      </c>
      <c r="E89" s="7">
        <v>1</v>
      </c>
      <c r="F89" s="7" t="s">
        <v>130</v>
      </c>
      <c r="G89" s="19" t="s">
        <v>131</v>
      </c>
      <c r="H89" s="20"/>
      <c r="I89" s="20"/>
      <c r="J89" s="20"/>
      <c r="K89" s="33"/>
      <c r="L89" s="33"/>
      <c r="M89" s="33"/>
      <c r="N89" s="21"/>
      <c r="O89" s="21"/>
      <c r="P89" s="21"/>
      <c r="Q89" s="33"/>
      <c r="R89" s="33"/>
      <c r="S89" s="33"/>
      <c r="T89" s="10"/>
      <c r="U89" s="10"/>
      <c r="V89" s="10"/>
      <c r="W89" s="24">
        <v>1</v>
      </c>
      <c r="X89" s="34"/>
      <c r="Y89" s="34"/>
      <c r="Z89" s="10"/>
      <c r="AA89" s="10"/>
      <c r="AB89" s="10"/>
      <c r="AC89" s="32"/>
      <c r="AD89" s="32"/>
      <c r="AE89" s="32"/>
      <c r="AF89" s="10"/>
      <c r="AG89" s="10"/>
      <c r="AH89" s="10"/>
      <c r="AI89" s="12">
        <f t="shared" ref="AI89:AJ89" si="62">SUM(H89+K89+N89+Q89+T89+W89+Z89+AC89+AF89)</f>
        <v>1</v>
      </c>
      <c r="AJ89" s="12">
        <f t="shared" si="62"/>
        <v>0</v>
      </c>
      <c r="AK89" s="12">
        <f>J89+M89+P89+S89+V89+Y89+AB89+AE89+AH89</f>
        <v>0</v>
      </c>
    </row>
    <row r="90" spans="1:37" ht="12.75" customHeight="1" x14ac:dyDescent="0.2">
      <c r="A90" s="6"/>
      <c r="B90" s="7" t="s">
        <v>134</v>
      </c>
      <c r="C90" s="130" t="s">
        <v>135</v>
      </c>
      <c r="D90" s="131"/>
      <c r="E90" s="131"/>
      <c r="F90" s="131"/>
      <c r="G90" s="132"/>
      <c r="H90" s="20"/>
      <c r="I90" s="20"/>
      <c r="J90" s="20"/>
      <c r="K90" s="33"/>
      <c r="L90" s="33"/>
      <c r="M90" s="33"/>
      <c r="N90" s="21"/>
      <c r="O90" s="21"/>
      <c r="P90" s="21"/>
      <c r="Q90" s="33"/>
      <c r="R90" s="33"/>
      <c r="S90" s="33"/>
      <c r="T90" s="10"/>
      <c r="U90" s="10"/>
      <c r="V90" s="10"/>
      <c r="W90" s="24"/>
      <c r="X90" s="32"/>
      <c r="Y90" s="32"/>
      <c r="Z90" s="10"/>
      <c r="AA90" s="10"/>
      <c r="AB90" s="10"/>
      <c r="AC90" s="32"/>
      <c r="AD90" s="32"/>
      <c r="AE90" s="32"/>
      <c r="AF90" s="10"/>
      <c r="AG90" s="10"/>
      <c r="AH90" s="10"/>
      <c r="AI90" s="12">
        <f t="shared" ref="AI90:AK90" si="63">H90+K90+N90+Q90+T90+W90+Z90+AC90+AF90</f>
        <v>0</v>
      </c>
      <c r="AJ90" s="12">
        <f t="shared" si="63"/>
        <v>0</v>
      </c>
      <c r="AK90" s="12">
        <f t="shared" si="63"/>
        <v>0</v>
      </c>
    </row>
    <row r="91" spans="1:37" ht="12.75" customHeight="1" x14ac:dyDescent="0.2">
      <c r="A91" s="13">
        <v>64</v>
      </c>
      <c r="B91" s="7"/>
      <c r="C91" s="7"/>
      <c r="D91" s="7" t="s">
        <v>136</v>
      </c>
      <c r="E91" s="7">
        <v>2.5</v>
      </c>
      <c r="F91" s="7" t="s">
        <v>130</v>
      </c>
      <c r="G91" s="19" t="s">
        <v>131</v>
      </c>
      <c r="H91" s="20"/>
      <c r="I91" s="20"/>
      <c r="J91" s="20"/>
      <c r="K91" s="33"/>
      <c r="L91" s="33"/>
      <c r="M91" s="33"/>
      <c r="N91" s="21"/>
      <c r="O91" s="21"/>
      <c r="P91" s="21"/>
      <c r="Q91" s="33"/>
      <c r="R91" s="33"/>
      <c r="S91" s="33"/>
      <c r="T91" s="10"/>
      <c r="U91" s="10"/>
      <c r="V91" s="10"/>
      <c r="W91" s="24">
        <v>2.5</v>
      </c>
      <c r="X91" s="32"/>
      <c r="Y91" s="32"/>
      <c r="Z91" s="10"/>
      <c r="AA91" s="35"/>
      <c r="AB91" s="35"/>
      <c r="AC91" s="32"/>
      <c r="AD91" s="32"/>
      <c r="AE91" s="32"/>
      <c r="AF91" s="10"/>
      <c r="AG91" s="10"/>
      <c r="AH91" s="10"/>
      <c r="AI91" s="12">
        <f t="shared" ref="AI91:AK91" si="64">H91+K91+N91+Q91+T91+W91+Z91+AC91+AF91</f>
        <v>2.5</v>
      </c>
      <c r="AJ91" s="12">
        <f t="shared" si="64"/>
        <v>0</v>
      </c>
      <c r="AK91" s="12">
        <f t="shared" si="64"/>
        <v>0</v>
      </c>
    </row>
    <row r="92" spans="1:37" ht="12.75" customHeight="1" x14ac:dyDescent="0.2">
      <c r="A92" s="13">
        <v>65</v>
      </c>
      <c r="B92" s="7"/>
      <c r="C92" s="7"/>
      <c r="D92" s="7" t="s">
        <v>137</v>
      </c>
      <c r="E92" s="7">
        <v>1</v>
      </c>
      <c r="F92" s="7" t="s">
        <v>130</v>
      </c>
      <c r="G92" s="19" t="s">
        <v>131</v>
      </c>
      <c r="H92" s="20"/>
      <c r="I92" s="20"/>
      <c r="J92" s="20"/>
      <c r="K92" s="33"/>
      <c r="L92" s="33"/>
      <c r="M92" s="33"/>
      <c r="N92" s="21"/>
      <c r="O92" s="21"/>
      <c r="P92" s="21"/>
      <c r="Q92" s="33"/>
      <c r="R92" s="33"/>
      <c r="S92" s="33"/>
      <c r="T92" s="10"/>
      <c r="U92" s="10"/>
      <c r="V92" s="10"/>
      <c r="W92" s="24">
        <v>1</v>
      </c>
      <c r="X92" s="32"/>
      <c r="Y92" s="32"/>
      <c r="Z92" s="10"/>
      <c r="AA92" s="35"/>
      <c r="AB92" s="10"/>
      <c r="AC92" s="32"/>
      <c r="AD92" s="32"/>
      <c r="AE92" s="32"/>
      <c r="AF92" s="10"/>
      <c r="AG92" s="10"/>
      <c r="AH92" s="10"/>
      <c r="AI92" s="12">
        <f t="shared" ref="AI92:AK92" si="65">H92+K92+N92+Q92+T92+W92+Z92+AC92+AF92</f>
        <v>1</v>
      </c>
      <c r="AJ92" s="12">
        <f t="shared" si="65"/>
        <v>0</v>
      </c>
      <c r="AK92" s="12">
        <f t="shared" si="65"/>
        <v>0</v>
      </c>
    </row>
    <row r="93" spans="1:37" ht="12.75" customHeight="1" x14ac:dyDescent="0.2">
      <c r="A93" s="13"/>
      <c r="B93" s="7" t="s">
        <v>138</v>
      </c>
      <c r="C93" s="130" t="s">
        <v>139</v>
      </c>
      <c r="D93" s="131"/>
      <c r="E93" s="131"/>
      <c r="F93" s="131"/>
      <c r="G93" s="132"/>
      <c r="H93" s="20"/>
      <c r="I93" s="20"/>
      <c r="J93" s="20"/>
      <c r="K93" s="33"/>
      <c r="L93" s="33"/>
      <c r="M93" s="33"/>
      <c r="N93" s="21"/>
      <c r="O93" s="21"/>
      <c r="P93" s="21"/>
      <c r="Q93" s="33"/>
      <c r="R93" s="33"/>
      <c r="S93" s="33"/>
      <c r="T93" s="10"/>
      <c r="U93" s="10"/>
      <c r="V93" s="10"/>
      <c r="W93" s="24"/>
      <c r="X93" s="32"/>
      <c r="Y93" s="32"/>
      <c r="Z93" s="10"/>
      <c r="AA93" s="10"/>
      <c r="AB93" s="10"/>
      <c r="AC93" s="32"/>
      <c r="AD93" s="32"/>
      <c r="AE93" s="32"/>
      <c r="AF93" s="10"/>
      <c r="AG93" s="10"/>
      <c r="AH93" s="10"/>
      <c r="AI93" s="12"/>
      <c r="AJ93" s="12"/>
      <c r="AK93" s="12"/>
    </row>
    <row r="94" spans="1:37" ht="12.75" customHeight="1" x14ac:dyDescent="0.2">
      <c r="A94" s="13">
        <v>66</v>
      </c>
      <c r="B94" s="7"/>
      <c r="C94" s="7"/>
      <c r="D94" s="7" t="s">
        <v>140</v>
      </c>
      <c r="E94" s="7">
        <v>1</v>
      </c>
      <c r="F94" s="7" t="s">
        <v>130</v>
      </c>
      <c r="G94" s="19" t="s">
        <v>131</v>
      </c>
      <c r="H94" s="20"/>
      <c r="I94" s="20"/>
      <c r="J94" s="20"/>
      <c r="K94" s="33"/>
      <c r="L94" s="33"/>
      <c r="M94" s="33"/>
      <c r="N94" s="21"/>
      <c r="O94" s="21"/>
      <c r="P94" s="21"/>
      <c r="Q94" s="33"/>
      <c r="R94" s="33"/>
      <c r="S94" s="33"/>
      <c r="T94" s="10"/>
      <c r="U94" s="10"/>
      <c r="V94" s="10"/>
      <c r="W94" s="24">
        <v>1</v>
      </c>
      <c r="X94" s="34"/>
      <c r="Y94" s="34"/>
      <c r="Z94" s="10"/>
      <c r="AA94" s="10"/>
      <c r="AB94" s="10"/>
      <c r="AC94" s="32"/>
      <c r="AD94" s="32"/>
      <c r="AE94" s="32"/>
      <c r="AF94" s="10"/>
      <c r="AG94" s="10"/>
      <c r="AH94" s="10"/>
      <c r="AI94" s="12">
        <f t="shared" ref="AI94:AK94" si="66">H94+K94+N94+Q94+T94+W94+Z94+AC94+AF94</f>
        <v>1</v>
      </c>
      <c r="AJ94" s="12">
        <f t="shared" si="66"/>
        <v>0</v>
      </c>
      <c r="AK94" s="12">
        <f t="shared" si="66"/>
        <v>0</v>
      </c>
    </row>
    <row r="95" spans="1:37" ht="12.75" customHeight="1" x14ac:dyDescent="0.2">
      <c r="A95" s="13">
        <v>67</v>
      </c>
      <c r="B95" s="7"/>
      <c r="C95" s="7"/>
      <c r="D95" s="7" t="s">
        <v>141</v>
      </c>
      <c r="E95" s="7">
        <v>1</v>
      </c>
      <c r="F95" s="7" t="s">
        <v>130</v>
      </c>
      <c r="G95" s="19" t="s">
        <v>131</v>
      </c>
      <c r="H95" s="20"/>
      <c r="I95" s="20"/>
      <c r="J95" s="20"/>
      <c r="K95" s="33"/>
      <c r="L95" s="33"/>
      <c r="M95" s="33"/>
      <c r="N95" s="21"/>
      <c r="O95" s="21"/>
      <c r="P95" s="21"/>
      <c r="Q95" s="33"/>
      <c r="R95" s="33"/>
      <c r="S95" s="33"/>
      <c r="T95" s="10"/>
      <c r="U95" s="10"/>
      <c r="V95" s="10"/>
      <c r="W95" s="24">
        <v>1</v>
      </c>
      <c r="X95" s="32"/>
      <c r="Y95" s="32"/>
      <c r="Z95" s="10"/>
      <c r="AA95" s="10"/>
      <c r="AB95" s="10"/>
      <c r="AC95" s="32"/>
      <c r="AD95" s="32"/>
      <c r="AE95" s="32"/>
      <c r="AF95" s="10"/>
      <c r="AG95" s="10"/>
      <c r="AH95" s="10"/>
      <c r="AI95" s="12">
        <f t="shared" ref="AI95:AK95" si="67">H95+K95+N95+Q95+T95+W95+Z95+AC95+AF95</f>
        <v>1</v>
      </c>
      <c r="AJ95" s="12">
        <f t="shared" si="67"/>
        <v>0</v>
      </c>
      <c r="AK95" s="12">
        <f t="shared" si="67"/>
        <v>0</v>
      </c>
    </row>
    <row r="96" spans="1:37" ht="12.75" customHeight="1" x14ac:dyDescent="0.2">
      <c r="A96" s="6"/>
      <c r="B96" s="7" t="s">
        <v>142</v>
      </c>
      <c r="C96" s="130" t="s">
        <v>143</v>
      </c>
      <c r="D96" s="131"/>
      <c r="E96" s="131"/>
      <c r="F96" s="131"/>
      <c r="G96" s="132"/>
      <c r="H96" s="20"/>
      <c r="I96" s="20"/>
      <c r="J96" s="20"/>
      <c r="K96" s="33"/>
      <c r="L96" s="33"/>
      <c r="M96" s="33"/>
      <c r="N96" s="21"/>
      <c r="O96" s="21"/>
      <c r="P96" s="21"/>
      <c r="Q96" s="33"/>
      <c r="R96" s="33"/>
      <c r="S96" s="33"/>
      <c r="T96" s="10"/>
      <c r="U96" s="10"/>
      <c r="V96" s="10"/>
      <c r="W96" s="24"/>
      <c r="X96" s="32"/>
      <c r="Y96" s="32"/>
      <c r="Z96" s="10"/>
      <c r="AA96" s="10"/>
      <c r="AB96" s="10"/>
      <c r="AC96" s="32"/>
      <c r="AD96" s="32"/>
      <c r="AE96" s="32"/>
      <c r="AF96" s="10"/>
      <c r="AG96" s="10"/>
      <c r="AH96" s="10"/>
      <c r="AI96" s="12"/>
      <c r="AJ96" s="12"/>
      <c r="AK96" s="12"/>
    </row>
    <row r="97" spans="1:37" ht="12.75" customHeight="1" x14ac:dyDescent="0.2">
      <c r="A97" s="13">
        <v>68</v>
      </c>
      <c r="B97" s="7"/>
      <c r="C97" s="7"/>
      <c r="D97" s="7" t="s">
        <v>144</v>
      </c>
      <c r="E97" s="7">
        <v>5</v>
      </c>
      <c r="F97" s="7" t="s">
        <v>130</v>
      </c>
      <c r="G97" s="19" t="s">
        <v>131</v>
      </c>
      <c r="H97" s="20"/>
      <c r="I97" s="20"/>
      <c r="J97" s="20"/>
      <c r="K97" s="33"/>
      <c r="L97" s="33"/>
      <c r="M97" s="33"/>
      <c r="N97" s="21"/>
      <c r="O97" s="21"/>
      <c r="P97" s="21"/>
      <c r="Q97" s="33"/>
      <c r="R97" s="33"/>
      <c r="S97" s="33"/>
      <c r="T97" s="10"/>
      <c r="U97" s="10"/>
      <c r="V97" s="10"/>
      <c r="W97" s="24">
        <v>5</v>
      </c>
      <c r="X97" s="32"/>
      <c r="Y97" s="32"/>
      <c r="Z97" s="10"/>
      <c r="AA97" s="35"/>
      <c r="AB97" s="35"/>
      <c r="AC97" s="32"/>
      <c r="AD97" s="32"/>
      <c r="AE97" s="32"/>
      <c r="AF97" s="10"/>
      <c r="AG97" s="10"/>
      <c r="AH97" s="10"/>
      <c r="AI97" s="12">
        <f t="shared" ref="AI97:AK97" si="68">H97+K97+N97+Q97+T97+W97+Z97+AC97+AF97</f>
        <v>5</v>
      </c>
      <c r="AJ97" s="12">
        <f t="shared" si="68"/>
        <v>0</v>
      </c>
      <c r="AK97" s="12">
        <f t="shared" si="68"/>
        <v>0</v>
      </c>
    </row>
    <row r="98" spans="1:37" ht="12.75" customHeight="1" x14ac:dyDescent="0.2">
      <c r="A98" s="13">
        <v>69</v>
      </c>
      <c r="B98" s="7"/>
      <c r="C98" s="7"/>
      <c r="D98" s="7" t="s">
        <v>145</v>
      </c>
      <c r="E98" s="7">
        <v>5</v>
      </c>
      <c r="F98" s="7" t="s">
        <v>130</v>
      </c>
      <c r="G98" s="19" t="s">
        <v>131</v>
      </c>
      <c r="H98" s="20"/>
      <c r="I98" s="20"/>
      <c r="J98" s="20"/>
      <c r="K98" s="33"/>
      <c r="L98" s="33"/>
      <c r="M98" s="33"/>
      <c r="N98" s="21"/>
      <c r="O98" s="21"/>
      <c r="P98" s="21"/>
      <c r="Q98" s="33"/>
      <c r="R98" s="33"/>
      <c r="S98" s="33"/>
      <c r="T98" s="10"/>
      <c r="U98" s="10"/>
      <c r="V98" s="10"/>
      <c r="W98" s="24">
        <v>5</v>
      </c>
      <c r="X98" s="32"/>
      <c r="Y98" s="32"/>
      <c r="Z98" s="10"/>
      <c r="AA98" s="35"/>
      <c r="AB98" s="35"/>
      <c r="AC98" s="32"/>
      <c r="AD98" s="32"/>
      <c r="AE98" s="32"/>
      <c r="AF98" s="10"/>
      <c r="AG98" s="10"/>
      <c r="AH98" s="10"/>
      <c r="AI98" s="12">
        <f t="shared" ref="AI98:AK98" si="69">H98+K98+N98+Q98+T98+W98+Z98+AC98+AF98</f>
        <v>5</v>
      </c>
      <c r="AJ98" s="12">
        <f t="shared" si="69"/>
        <v>0</v>
      </c>
      <c r="AK98" s="12">
        <f t="shared" si="69"/>
        <v>0</v>
      </c>
    </row>
    <row r="99" spans="1:37" ht="12.75" customHeight="1" x14ac:dyDescent="0.2">
      <c r="A99" s="6"/>
      <c r="B99" s="7" t="s">
        <v>146</v>
      </c>
      <c r="C99" s="130" t="s">
        <v>147</v>
      </c>
      <c r="D99" s="131"/>
      <c r="E99" s="131"/>
      <c r="F99" s="131"/>
      <c r="G99" s="132"/>
      <c r="H99" s="20"/>
      <c r="I99" s="20"/>
      <c r="J99" s="20"/>
      <c r="K99" s="33"/>
      <c r="L99" s="33"/>
      <c r="M99" s="33"/>
      <c r="N99" s="21"/>
      <c r="O99" s="21"/>
      <c r="P99" s="21"/>
      <c r="Q99" s="33"/>
      <c r="R99" s="33"/>
      <c r="S99" s="33"/>
      <c r="T99" s="10"/>
      <c r="U99" s="10"/>
      <c r="V99" s="10"/>
      <c r="W99" s="30"/>
      <c r="X99" s="32"/>
      <c r="Y99" s="32"/>
      <c r="Z99" s="10"/>
      <c r="AA99" s="10"/>
      <c r="AB99" s="10"/>
      <c r="AC99" s="32"/>
      <c r="AD99" s="32"/>
      <c r="AE99" s="32"/>
      <c r="AF99" s="10"/>
      <c r="AG99" s="10"/>
      <c r="AH99" s="10"/>
      <c r="AI99" s="12"/>
      <c r="AJ99" s="12"/>
      <c r="AK99" s="12"/>
    </row>
    <row r="100" spans="1:37" ht="12.75" customHeight="1" x14ac:dyDescent="0.2">
      <c r="A100" s="13">
        <v>70</v>
      </c>
      <c r="B100" s="7"/>
      <c r="C100" s="7"/>
      <c r="D100" s="7" t="s">
        <v>148</v>
      </c>
      <c r="E100" s="7">
        <v>1</v>
      </c>
      <c r="F100" s="7" t="s">
        <v>131</v>
      </c>
      <c r="G100" s="19" t="s">
        <v>149</v>
      </c>
      <c r="H100" s="20"/>
      <c r="I100" s="20"/>
      <c r="J100" s="20"/>
      <c r="K100" s="33"/>
      <c r="L100" s="33"/>
      <c r="M100" s="33"/>
      <c r="N100" s="21"/>
      <c r="O100" s="21"/>
      <c r="P100" s="21"/>
      <c r="Q100" s="33"/>
      <c r="R100" s="33"/>
      <c r="S100" s="33"/>
      <c r="T100" s="10"/>
      <c r="U100" s="10"/>
      <c r="V100" s="10"/>
      <c r="W100" s="32"/>
      <c r="X100" s="32"/>
      <c r="Y100" s="32"/>
      <c r="Z100" s="10">
        <v>1</v>
      </c>
      <c r="AA100" s="35"/>
      <c r="AB100" s="35"/>
      <c r="AC100" s="32"/>
      <c r="AD100" s="32"/>
      <c r="AE100" s="32"/>
      <c r="AF100" s="10"/>
      <c r="AG100" s="10"/>
      <c r="AH100" s="10"/>
      <c r="AI100" s="12">
        <f t="shared" ref="AI100:AK100" si="70">H100+K100+N100+Q100+T100+W100+Z100+AC100+AF100</f>
        <v>1</v>
      </c>
      <c r="AJ100" s="12">
        <f t="shared" si="70"/>
        <v>0</v>
      </c>
      <c r="AK100" s="12">
        <f t="shared" si="70"/>
        <v>0</v>
      </c>
    </row>
    <row r="101" spans="1:37" ht="12.75" customHeight="1" x14ac:dyDescent="0.2">
      <c r="A101" s="13">
        <v>71</v>
      </c>
      <c r="B101" s="7"/>
      <c r="C101" s="7"/>
      <c r="D101" s="7" t="s">
        <v>150</v>
      </c>
      <c r="E101" s="7">
        <v>1</v>
      </c>
      <c r="F101" s="7" t="s">
        <v>131</v>
      </c>
      <c r="G101" s="19" t="s">
        <v>149</v>
      </c>
      <c r="H101" s="20"/>
      <c r="I101" s="20"/>
      <c r="J101" s="20"/>
      <c r="K101" s="33"/>
      <c r="L101" s="33"/>
      <c r="M101" s="33"/>
      <c r="N101" s="21"/>
      <c r="O101" s="21"/>
      <c r="P101" s="21"/>
      <c r="Q101" s="33"/>
      <c r="R101" s="33"/>
      <c r="S101" s="33"/>
      <c r="T101" s="10"/>
      <c r="U101" s="10"/>
      <c r="V101" s="10"/>
      <c r="W101" s="32"/>
      <c r="X101" s="32"/>
      <c r="Y101" s="32"/>
      <c r="Z101" s="10">
        <v>1</v>
      </c>
      <c r="AA101" s="35"/>
      <c r="AB101" s="35"/>
      <c r="AC101" s="32"/>
      <c r="AD101" s="32"/>
      <c r="AE101" s="32"/>
      <c r="AF101" s="10"/>
      <c r="AG101" s="10"/>
      <c r="AH101" s="10"/>
      <c r="AI101" s="12">
        <f t="shared" ref="AI101:AK101" si="71">H101+K101+N101+Q101+T101+W101+Z101+AC101+AF101</f>
        <v>1</v>
      </c>
      <c r="AJ101" s="12">
        <f t="shared" si="71"/>
        <v>0</v>
      </c>
      <c r="AK101" s="12">
        <f t="shared" si="71"/>
        <v>0</v>
      </c>
    </row>
    <row r="102" spans="1:37" ht="12.75" customHeight="1" x14ac:dyDescent="0.2">
      <c r="A102" s="6"/>
      <c r="B102" s="7" t="s">
        <v>151</v>
      </c>
      <c r="C102" s="130" t="s">
        <v>152</v>
      </c>
      <c r="D102" s="131"/>
      <c r="E102" s="131"/>
      <c r="F102" s="131"/>
      <c r="G102" s="132"/>
      <c r="H102" s="20"/>
      <c r="I102" s="20"/>
      <c r="J102" s="20"/>
      <c r="K102" s="33"/>
      <c r="L102" s="33"/>
      <c r="M102" s="33"/>
      <c r="N102" s="21"/>
      <c r="O102" s="21"/>
      <c r="P102" s="21"/>
      <c r="Q102" s="33"/>
      <c r="R102" s="33"/>
      <c r="S102" s="33"/>
      <c r="T102" s="10"/>
      <c r="U102" s="10"/>
      <c r="V102" s="10"/>
      <c r="W102" s="32"/>
      <c r="X102" s="32"/>
      <c r="Y102" s="32"/>
      <c r="Z102" s="10"/>
      <c r="AA102" s="10"/>
      <c r="AB102" s="10"/>
      <c r="AC102" s="32"/>
      <c r="AD102" s="32"/>
      <c r="AE102" s="32"/>
      <c r="AF102" s="10"/>
      <c r="AG102" s="10"/>
      <c r="AH102" s="10"/>
      <c r="AI102" s="12"/>
      <c r="AJ102" s="12"/>
      <c r="AK102" s="12"/>
    </row>
    <row r="103" spans="1:37" ht="12.75" customHeight="1" x14ac:dyDescent="0.2">
      <c r="A103" s="13">
        <v>72</v>
      </c>
      <c r="B103" s="7"/>
      <c r="C103" s="7"/>
      <c r="D103" s="7" t="s">
        <v>153</v>
      </c>
      <c r="E103" s="7">
        <v>5</v>
      </c>
      <c r="F103" s="7" t="s">
        <v>149</v>
      </c>
      <c r="G103" s="19" t="s">
        <v>154</v>
      </c>
      <c r="H103" s="20"/>
      <c r="I103" s="20"/>
      <c r="J103" s="20"/>
      <c r="K103" s="33"/>
      <c r="L103" s="33"/>
      <c r="M103" s="33"/>
      <c r="N103" s="21"/>
      <c r="O103" s="21"/>
      <c r="P103" s="21"/>
      <c r="Q103" s="33"/>
      <c r="R103" s="33"/>
      <c r="S103" s="33"/>
      <c r="T103" s="10"/>
      <c r="U103" s="10"/>
      <c r="V103" s="10"/>
      <c r="W103" s="32"/>
      <c r="X103" s="32"/>
      <c r="Y103" s="32"/>
      <c r="Z103" s="10"/>
      <c r="AA103" s="10"/>
      <c r="AB103" s="10"/>
      <c r="AC103" s="24">
        <v>5</v>
      </c>
      <c r="AD103" s="32"/>
      <c r="AE103" s="32"/>
      <c r="AF103" s="10"/>
      <c r="AG103" s="10"/>
      <c r="AH103" s="10"/>
      <c r="AI103" s="12">
        <f t="shared" ref="AI103:AK103" si="72">H103+K103+N103+Q103+T103+W103+Z103+AC103+AF103</f>
        <v>5</v>
      </c>
      <c r="AJ103" s="12">
        <f t="shared" si="72"/>
        <v>0</v>
      </c>
      <c r="AK103" s="12">
        <f t="shared" si="72"/>
        <v>0</v>
      </c>
    </row>
    <row r="104" spans="1:37" ht="12.75" customHeight="1" x14ac:dyDescent="0.2">
      <c r="A104" s="13">
        <v>73</v>
      </c>
      <c r="B104" s="7"/>
      <c r="C104" s="7"/>
      <c r="D104" s="7" t="s">
        <v>155</v>
      </c>
      <c r="E104" s="7">
        <v>2</v>
      </c>
      <c r="F104" s="7" t="s">
        <v>149</v>
      </c>
      <c r="G104" s="19" t="s">
        <v>154</v>
      </c>
      <c r="H104" s="20"/>
      <c r="I104" s="20"/>
      <c r="J104" s="20"/>
      <c r="K104" s="33"/>
      <c r="L104" s="33"/>
      <c r="M104" s="33"/>
      <c r="N104" s="21"/>
      <c r="O104" s="21"/>
      <c r="P104" s="21"/>
      <c r="Q104" s="33"/>
      <c r="R104" s="33"/>
      <c r="S104" s="33"/>
      <c r="T104" s="10"/>
      <c r="U104" s="10"/>
      <c r="V104" s="10"/>
      <c r="W104" s="32"/>
      <c r="X104" s="32"/>
      <c r="Y104" s="32"/>
      <c r="Z104" s="10"/>
      <c r="AA104" s="10"/>
      <c r="AB104" s="10"/>
      <c r="AC104" s="24">
        <v>2</v>
      </c>
      <c r="AD104" s="32"/>
      <c r="AE104" s="32"/>
      <c r="AF104" s="10"/>
      <c r="AG104" s="10"/>
      <c r="AH104" s="10"/>
      <c r="AI104" s="12">
        <f t="shared" ref="AI104:AK104" si="73">H104+K104+N104+Q104+T104+W104+Z104+AC104+AF104</f>
        <v>2</v>
      </c>
      <c r="AJ104" s="12">
        <f t="shared" si="73"/>
        <v>0</v>
      </c>
      <c r="AK104" s="12">
        <f t="shared" si="73"/>
        <v>0</v>
      </c>
    </row>
    <row r="105" spans="1:37" ht="12.75" customHeight="1" x14ac:dyDescent="0.2">
      <c r="A105" s="6"/>
      <c r="B105" s="7" t="s">
        <v>156</v>
      </c>
      <c r="C105" s="130" t="s">
        <v>157</v>
      </c>
      <c r="D105" s="131"/>
      <c r="E105" s="131"/>
      <c r="F105" s="131"/>
      <c r="G105" s="132"/>
      <c r="H105" s="20"/>
      <c r="I105" s="20"/>
      <c r="J105" s="20"/>
      <c r="K105" s="33"/>
      <c r="L105" s="33"/>
      <c r="M105" s="33"/>
      <c r="N105" s="21"/>
      <c r="O105" s="21"/>
      <c r="P105" s="21"/>
      <c r="Q105" s="33"/>
      <c r="R105" s="33"/>
      <c r="S105" s="33"/>
      <c r="T105" s="10"/>
      <c r="U105" s="10"/>
      <c r="V105" s="10"/>
      <c r="W105" s="32"/>
      <c r="X105" s="32"/>
      <c r="Y105" s="32"/>
      <c r="Z105" s="10"/>
      <c r="AA105" s="10"/>
      <c r="AB105" s="10"/>
      <c r="AC105" s="24"/>
      <c r="AD105" s="32"/>
      <c r="AE105" s="32"/>
      <c r="AF105" s="10"/>
      <c r="AG105" s="10"/>
      <c r="AH105" s="10"/>
      <c r="AI105" s="12"/>
      <c r="AJ105" s="12"/>
      <c r="AK105" s="12"/>
    </row>
    <row r="106" spans="1:37" ht="12.75" customHeight="1" x14ac:dyDescent="0.2">
      <c r="A106" s="13">
        <v>74</v>
      </c>
      <c r="B106" s="7"/>
      <c r="C106" s="7"/>
      <c r="D106" s="7" t="s">
        <v>158</v>
      </c>
      <c r="E106" s="7">
        <v>2</v>
      </c>
      <c r="F106" s="7" t="s">
        <v>149</v>
      </c>
      <c r="G106" s="19" t="s">
        <v>154</v>
      </c>
      <c r="H106" s="20"/>
      <c r="I106" s="20"/>
      <c r="J106" s="20"/>
      <c r="K106" s="33"/>
      <c r="L106" s="33"/>
      <c r="M106" s="33"/>
      <c r="N106" s="21"/>
      <c r="O106" s="21"/>
      <c r="P106" s="21"/>
      <c r="Q106" s="33"/>
      <c r="R106" s="33"/>
      <c r="S106" s="33"/>
      <c r="T106" s="10"/>
      <c r="U106" s="10"/>
      <c r="V106" s="10"/>
      <c r="W106" s="32"/>
      <c r="X106" s="32"/>
      <c r="Y106" s="32"/>
      <c r="Z106" s="10"/>
      <c r="AA106" s="10"/>
      <c r="AB106" s="10"/>
      <c r="AC106" s="24">
        <v>2</v>
      </c>
      <c r="AD106" s="32"/>
      <c r="AE106" s="32"/>
      <c r="AF106" s="10"/>
      <c r="AG106" s="10"/>
      <c r="AH106" s="10"/>
      <c r="AI106" s="12">
        <f t="shared" ref="AI106:AK106" si="74">H106+K106+N106+Q106+T106+W106+Z106+AC106+AF106</f>
        <v>2</v>
      </c>
      <c r="AJ106" s="12">
        <f t="shared" si="74"/>
        <v>0</v>
      </c>
      <c r="AK106" s="12">
        <f t="shared" si="74"/>
        <v>0</v>
      </c>
    </row>
    <row r="107" spans="1:37" ht="12.75" customHeight="1" x14ac:dyDescent="0.2">
      <c r="A107" s="13">
        <v>75</v>
      </c>
      <c r="B107" s="7"/>
      <c r="C107" s="7"/>
      <c r="D107" s="7" t="s">
        <v>159</v>
      </c>
      <c r="E107" s="7">
        <v>5</v>
      </c>
      <c r="F107" s="7" t="s">
        <v>149</v>
      </c>
      <c r="G107" s="19" t="s">
        <v>154</v>
      </c>
      <c r="H107" s="20"/>
      <c r="I107" s="20"/>
      <c r="J107" s="20"/>
      <c r="K107" s="33"/>
      <c r="L107" s="33"/>
      <c r="M107" s="33"/>
      <c r="N107" s="21"/>
      <c r="O107" s="21"/>
      <c r="P107" s="21"/>
      <c r="Q107" s="33"/>
      <c r="R107" s="33"/>
      <c r="S107" s="33"/>
      <c r="T107" s="10"/>
      <c r="U107" s="10"/>
      <c r="V107" s="10"/>
      <c r="W107" s="32"/>
      <c r="X107" s="32"/>
      <c r="Y107" s="32"/>
      <c r="Z107" s="10"/>
      <c r="AA107" s="10"/>
      <c r="AB107" s="10"/>
      <c r="AC107" s="24">
        <v>5</v>
      </c>
      <c r="AD107" s="32"/>
      <c r="AE107" s="32"/>
      <c r="AF107" s="10"/>
      <c r="AG107" s="10"/>
      <c r="AH107" s="10"/>
      <c r="AI107" s="12">
        <f t="shared" ref="AI107:AK107" si="75">H107+K107+N107+Q107+T107+W107+Z107+AC107+AF107</f>
        <v>5</v>
      </c>
      <c r="AJ107" s="12">
        <f t="shared" si="75"/>
        <v>0</v>
      </c>
      <c r="AK107" s="12">
        <f t="shared" si="75"/>
        <v>0</v>
      </c>
    </row>
    <row r="108" spans="1:37" ht="12.75" customHeight="1" x14ac:dyDescent="0.2">
      <c r="A108" s="37"/>
      <c r="B108" s="28"/>
      <c r="C108" s="36"/>
      <c r="D108" s="37"/>
      <c r="E108" s="29" t="s">
        <v>160</v>
      </c>
      <c r="F108" s="28"/>
      <c r="G108" s="29"/>
      <c r="H108" s="38">
        <f t="shared" ref="H108:J108" si="76">SUM(H5:H30)</f>
        <v>11.5</v>
      </c>
      <c r="I108" s="39">
        <f t="shared" si="76"/>
        <v>8.5</v>
      </c>
      <c r="J108" s="38">
        <f t="shared" si="76"/>
        <v>6.75</v>
      </c>
      <c r="K108" s="38">
        <f t="shared" ref="K108:M108" si="77">SUM(K4:K44)</f>
        <v>12.5</v>
      </c>
      <c r="L108" s="38">
        <f t="shared" si="77"/>
        <v>15.5</v>
      </c>
      <c r="M108" s="38">
        <f t="shared" si="77"/>
        <v>16.75</v>
      </c>
      <c r="N108" s="33">
        <f t="shared" ref="N108:AI108" si="78">SUM(N4:N107)</f>
        <v>19.5</v>
      </c>
      <c r="O108" s="33">
        <f t="shared" si="78"/>
        <v>0</v>
      </c>
      <c r="P108" s="33">
        <f t="shared" si="78"/>
        <v>0</v>
      </c>
      <c r="Q108" s="33">
        <f t="shared" si="78"/>
        <v>10</v>
      </c>
      <c r="R108" s="33">
        <f t="shared" si="78"/>
        <v>0</v>
      </c>
      <c r="S108" s="33">
        <f t="shared" si="78"/>
        <v>0</v>
      </c>
      <c r="T108" s="33">
        <f t="shared" si="78"/>
        <v>0</v>
      </c>
      <c r="U108" s="33">
        <f t="shared" si="78"/>
        <v>0</v>
      </c>
      <c r="V108" s="33">
        <f t="shared" si="78"/>
        <v>0</v>
      </c>
      <c r="W108" s="33">
        <f t="shared" si="78"/>
        <v>18.5</v>
      </c>
      <c r="X108" s="33">
        <f t="shared" si="78"/>
        <v>0</v>
      </c>
      <c r="Y108" s="33">
        <f t="shared" si="78"/>
        <v>0</v>
      </c>
      <c r="Z108" s="33">
        <f t="shared" si="78"/>
        <v>2</v>
      </c>
      <c r="AA108" s="33">
        <f t="shared" si="78"/>
        <v>0</v>
      </c>
      <c r="AB108" s="33">
        <f t="shared" si="78"/>
        <v>0</v>
      </c>
      <c r="AC108" s="33">
        <f t="shared" si="78"/>
        <v>14</v>
      </c>
      <c r="AD108" s="33">
        <f t="shared" si="78"/>
        <v>0</v>
      </c>
      <c r="AE108" s="33">
        <f t="shared" si="78"/>
        <v>0</v>
      </c>
      <c r="AF108" s="33">
        <f t="shared" si="78"/>
        <v>0</v>
      </c>
      <c r="AG108" s="33">
        <f t="shared" si="78"/>
        <v>0</v>
      </c>
      <c r="AH108" s="33">
        <f t="shared" si="78"/>
        <v>0</v>
      </c>
      <c r="AI108" s="12">
        <f t="shared" si="78"/>
        <v>88</v>
      </c>
      <c r="AJ108" s="12">
        <f>SUM(AJ5:AJ107)</f>
        <v>24</v>
      </c>
      <c r="AK108" s="12">
        <f>SUM(AK4:AK107)</f>
        <v>23.5</v>
      </c>
    </row>
    <row r="109" spans="1:37" ht="12.75" customHeight="1" x14ac:dyDescent="0.2">
      <c r="A109" s="28"/>
      <c r="B109" s="36"/>
      <c r="C109" s="37"/>
      <c r="D109" s="37"/>
      <c r="E109" s="6" t="s">
        <v>161</v>
      </c>
      <c r="F109" s="6"/>
      <c r="G109" s="6"/>
      <c r="H109" s="38">
        <f t="shared" ref="H109:J109" si="79">H108</f>
        <v>11.5</v>
      </c>
      <c r="I109" s="39">
        <f t="shared" si="79"/>
        <v>8.5</v>
      </c>
      <c r="J109" s="38">
        <f t="shared" si="79"/>
        <v>6.75</v>
      </c>
      <c r="K109" s="38">
        <f t="shared" ref="K109:M109" si="80">K108+H109</f>
        <v>24</v>
      </c>
      <c r="L109" s="38">
        <f t="shared" si="80"/>
        <v>24</v>
      </c>
      <c r="M109" s="38">
        <f t="shared" si="80"/>
        <v>23.5</v>
      </c>
      <c r="N109" s="33">
        <f t="shared" ref="N109:AH109" si="81">SUM(N108+K109)</f>
        <v>43.5</v>
      </c>
      <c r="O109" s="33">
        <f t="shared" si="81"/>
        <v>24</v>
      </c>
      <c r="P109" s="33">
        <f t="shared" si="81"/>
        <v>23.5</v>
      </c>
      <c r="Q109" s="33">
        <f t="shared" si="81"/>
        <v>53.5</v>
      </c>
      <c r="R109" s="33">
        <f t="shared" si="81"/>
        <v>24</v>
      </c>
      <c r="S109" s="33">
        <f t="shared" si="81"/>
        <v>23.5</v>
      </c>
      <c r="T109" s="33">
        <f t="shared" si="81"/>
        <v>53.5</v>
      </c>
      <c r="U109" s="33">
        <f t="shared" si="81"/>
        <v>24</v>
      </c>
      <c r="V109" s="33">
        <f t="shared" si="81"/>
        <v>23.5</v>
      </c>
      <c r="W109" s="33">
        <f t="shared" si="81"/>
        <v>72</v>
      </c>
      <c r="X109" s="33">
        <f t="shared" si="81"/>
        <v>24</v>
      </c>
      <c r="Y109" s="33">
        <f t="shared" si="81"/>
        <v>23.5</v>
      </c>
      <c r="Z109" s="33">
        <f t="shared" si="81"/>
        <v>74</v>
      </c>
      <c r="AA109" s="33">
        <f t="shared" si="81"/>
        <v>24</v>
      </c>
      <c r="AB109" s="33">
        <f t="shared" si="81"/>
        <v>23.5</v>
      </c>
      <c r="AC109" s="33">
        <f t="shared" si="81"/>
        <v>88</v>
      </c>
      <c r="AD109" s="33">
        <f t="shared" si="81"/>
        <v>24</v>
      </c>
      <c r="AE109" s="33">
        <f t="shared" si="81"/>
        <v>23.5</v>
      </c>
      <c r="AF109" s="33">
        <f t="shared" si="81"/>
        <v>88</v>
      </c>
      <c r="AG109" s="33">
        <f t="shared" si="81"/>
        <v>24</v>
      </c>
      <c r="AH109" s="33">
        <f t="shared" si="81"/>
        <v>23.5</v>
      </c>
      <c r="AI109" s="12"/>
      <c r="AJ109" s="12"/>
      <c r="AK109" s="12"/>
    </row>
    <row r="110" spans="1:37" ht="12.75" customHeight="1" x14ac:dyDescent="0.2">
      <c r="A110" s="28"/>
      <c r="B110" s="36"/>
      <c r="C110" s="37"/>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row>
    <row r="111" spans="1:37" ht="12.75" customHeight="1" x14ac:dyDescent="0.2">
      <c r="A111" s="149"/>
      <c r="B111" s="137"/>
      <c r="C111" s="137"/>
      <c r="D111" s="137"/>
      <c r="E111" s="137"/>
      <c r="F111" s="28"/>
      <c r="G111" s="40"/>
      <c r="H111" s="40"/>
      <c r="I111" s="40"/>
      <c r="J111" s="40"/>
      <c r="K111" s="40"/>
      <c r="L111" s="40"/>
      <c r="M111" s="40"/>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row>
    <row r="112" spans="1:37" ht="12.75" customHeight="1" x14ac:dyDescent="0.2">
      <c r="A112" s="133" t="s">
        <v>162</v>
      </c>
      <c r="B112" s="134"/>
      <c r="C112" s="134"/>
      <c r="D112" s="134"/>
      <c r="E112" s="135"/>
      <c r="F112" s="28"/>
      <c r="G112" s="40"/>
      <c r="H112" s="40"/>
      <c r="I112" s="40"/>
      <c r="J112" s="40"/>
      <c r="K112" s="40"/>
      <c r="L112" s="40"/>
      <c r="M112" s="40"/>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row>
    <row r="113" spans="1:37" ht="12.75" customHeight="1" x14ac:dyDescent="0.2">
      <c r="A113" s="136"/>
      <c r="B113" s="137"/>
      <c r="C113" s="137"/>
      <c r="D113" s="137"/>
      <c r="E113" s="137"/>
      <c r="F113" s="28"/>
      <c r="G113" s="40"/>
      <c r="H113" s="40"/>
      <c r="I113" s="40"/>
      <c r="J113" s="40"/>
      <c r="K113" s="40"/>
      <c r="L113" s="40"/>
      <c r="M113" s="40"/>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136"/>
      <c r="B114" s="137"/>
      <c r="C114" s="137"/>
      <c r="D114" s="137"/>
      <c r="E114" s="137"/>
      <c r="F114" s="28"/>
      <c r="G114" s="40"/>
      <c r="H114" s="40"/>
      <c r="I114" s="40"/>
      <c r="J114" s="40"/>
      <c r="K114" s="40"/>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28"/>
      <c r="B115" s="28"/>
      <c r="C115" s="28"/>
      <c r="D115" s="28"/>
      <c r="E115" s="28"/>
      <c r="F115" s="28"/>
      <c r="G115" s="136"/>
      <c r="H115" s="137"/>
      <c r="I115" s="40"/>
      <c r="J115" s="40"/>
      <c r="K115" s="40"/>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28"/>
      <c r="B116" s="28"/>
      <c r="C116" s="28"/>
      <c r="D116" s="28"/>
      <c r="E116" s="28"/>
      <c r="F116" s="28"/>
      <c r="G116" s="40"/>
      <c r="H116" s="40"/>
      <c r="I116" s="40"/>
      <c r="J116" s="40"/>
      <c r="K116" s="40"/>
      <c r="L116" s="40"/>
      <c r="M116" s="40"/>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28"/>
      <c r="B117" s="28"/>
      <c r="C117" s="28"/>
      <c r="D117" s="28"/>
      <c r="E117" s="28"/>
      <c r="F117" s="28"/>
      <c r="G117" s="6" t="s">
        <v>163</v>
      </c>
      <c r="H117" s="41">
        <f>E128-E126</f>
        <v>-3</v>
      </c>
      <c r="I117" s="138" t="s">
        <v>164</v>
      </c>
      <c r="J117" s="132"/>
      <c r="K117" s="138" t="s">
        <v>165</v>
      </c>
      <c r="L117" s="131"/>
      <c r="M117" s="131"/>
      <c r="N117" s="131"/>
      <c r="O117" s="131"/>
      <c r="P117" s="131"/>
      <c r="Q117" s="132"/>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28"/>
      <c r="B118" s="28"/>
      <c r="C118" s="28"/>
      <c r="D118" s="28"/>
      <c r="E118" s="28"/>
      <c r="F118" s="28"/>
      <c r="G118" s="6" t="s">
        <v>166</v>
      </c>
      <c r="H118" s="41">
        <f>E128-E127</f>
        <v>1.75</v>
      </c>
      <c r="I118" s="138" t="s">
        <v>167</v>
      </c>
      <c r="J118" s="132"/>
      <c r="K118" s="138" t="s">
        <v>168</v>
      </c>
      <c r="L118" s="131"/>
      <c r="M118" s="131"/>
      <c r="N118" s="131"/>
      <c r="O118" s="131"/>
      <c r="P118" s="131"/>
      <c r="Q118" s="132"/>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28"/>
      <c r="B119" s="28"/>
      <c r="C119" s="28"/>
      <c r="D119" s="28"/>
      <c r="E119" s="28"/>
      <c r="F119" s="28"/>
      <c r="G119" s="6" t="s">
        <v>170</v>
      </c>
      <c r="H119" s="41">
        <f>E128/E126</f>
        <v>0.73913043478260865</v>
      </c>
      <c r="I119" s="138" t="s">
        <v>171</v>
      </c>
      <c r="J119" s="132"/>
      <c r="K119" s="138" t="s">
        <v>172</v>
      </c>
      <c r="L119" s="131"/>
      <c r="M119" s="131"/>
      <c r="N119" s="131"/>
      <c r="O119" s="131"/>
      <c r="P119" s="131"/>
      <c r="Q119" s="132"/>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28"/>
      <c r="B120" s="28"/>
      <c r="C120" s="28"/>
      <c r="D120" s="28"/>
      <c r="E120" s="28"/>
      <c r="F120" s="28"/>
      <c r="G120" s="6" t="s">
        <v>174</v>
      </c>
      <c r="H120" s="41">
        <f>E128/E127</f>
        <v>1.2592592592592593</v>
      </c>
      <c r="I120" s="138" t="s">
        <v>175</v>
      </c>
      <c r="J120" s="132"/>
      <c r="K120" s="138" t="s">
        <v>176</v>
      </c>
      <c r="L120" s="131"/>
      <c r="M120" s="131"/>
      <c r="N120" s="131"/>
      <c r="O120" s="131"/>
      <c r="P120" s="131"/>
      <c r="Q120" s="132"/>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28"/>
      <c r="B121" s="28"/>
      <c r="C121" s="28"/>
      <c r="D121" s="28"/>
      <c r="E121" s="28"/>
      <c r="F121" s="28"/>
      <c r="G121" s="6" t="s">
        <v>177</v>
      </c>
      <c r="H121" s="41">
        <f>E125-E128</f>
        <v>79.5</v>
      </c>
      <c r="I121" s="138" t="s">
        <v>178</v>
      </c>
      <c r="J121" s="132"/>
      <c r="K121" s="138" t="s">
        <v>179</v>
      </c>
      <c r="L121" s="131"/>
      <c r="M121" s="131"/>
      <c r="N121" s="131"/>
      <c r="O121" s="131"/>
      <c r="P121" s="131"/>
      <c r="Q121" s="132"/>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28"/>
      <c r="B122" s="28"/>
      <c r="C122" s="28"/>
      <c r="D122" s="28"/>
      <c r="E122" s="28"/>
      <c r="F122" s="28"/>
      <c r="G122" s="6" t="s">
        <v>177</v>
      </c>
      <c r="H122" s="41">
        <f>(E125-E128)/(H119*H120)</f>
        <v>85.414359861591706</v>
      </c>
      <c r="I122" s="138" t="s">
        <v>180</v>
      </c>
      <c r="J122" s="132"/>
      <c r="K122" s="138" t="s">
        <v>181</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28"/>
      <c r="B123" s="28"/>
      <c r="C123" s="28"/>
      <c r="D123" s="28"/>
      <c r="E123" s="28"/>
      <c r="F123" s="28"/>
      <c r="G123" s="6" t="s">
        <v>182</v>
      </c>
      <c r="H123" s="41">
        <f>E127+(E125-E128)</f>
        <v>86.25</v>
      </c>
      <c r="I123" s="138" t="s">
        <v>183</v>
      </c>
      <c r="J123" s="132"/>
      <c r="K123" s="138" t="s">
        <v>179</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28"/>
      <c r="B124" s="28"/>
      <c r="C124" s="28"/>
      <c r="D124" s="139" t="s">
        <v>203</v>
      </c>
      <c r="E124" s="132"/>
      <c r="F124" s="28"/>
      <c r="G124" s="6" t="s">
        <v>182</v>
      </c>
      <c r="H124" s="41">
        <f>E125/H120</f>
        <v>69.882352941176464</v>
      </c>
      <c r="I124" s="138" t="s">
        <v>184</v>
      </c>
      <c r="J124" s="132"/>
      <c r="K124" s="138" t="s">
        <v>181</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28"/>
      <c r="B125" s="28"/>
      <c r="C125" s="28"/>
      <c r="D125" s="29" t="s">
        <v>173</v>
      </c>
      <c r="E125" s="29">
        <f>SUM(E5:E9,E11:E15,E17:E21,E23,E25:E26,E28,E30,E32:E34,E36:E38,E40:E41,E43:E44,E46:E48,E50:E51,E53:E56,E58:E59,E61:E63,E65:E66,E68:E71,E73:E74,E76:E78,E80:E82,E84:E85,E87:E89,E91:E92,E94:E95,E97:E98,E100:E101,E103:E104,E106:E107)</f>
        <v>88</v>
      </c>
      <c r="F125" s="28"/>
      <c r="G125" s="6" t="s">
        <v>182</v>
      </c>
      <c r="H125" s="41">
        <f>E127+(E125-E128)/(H119*H120)</f>
        <v>92.164359861591706</v>
      </c>
      <c r="I125" s="138" t="s">
        <v>185</v>
      </c>
      <c r="J125" s="132"/>
      <c r="K125" s="138" t="s">
        <v>186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
      <c r="A126" s="28"/>
      <c r="B126" s="28"/>
      <c r="C126" s="28"/>
      <c r="D126" s="6" t="s">
        <v>18</v>
      </c>
      <c r="E126" s="6">
        <f>H109</f>
        <v>11.5</v>
      </c>
      <c r="F126" s="28"/>
      <c r="G126" s="6" t="s">
        <v>187</v>
      </c>
      <c r="H126" s="41">
        <f>(E125-E128)/(E125-E127)</f>
        <v>0.97846153846153849</v>
      </c>
      <c r="I126" s="138" t="s">
        <v>188</v>
      </c>
      <c r="J126" s="132"/>
      <c r="K126" s="138" t="s">
        <v>189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
      <c r="A127" s="28"/>
      <c r="B127" s="28"/>
      <c r="C127" s="28"/>
      <c r="D127" s="43" t="s">
        <v>20</v>
      </c>
      <c r="E127" s="6">
        <f>J109</f>
        <v>6.75</v>
      </c>
      <c r="F127" s="28"/>
      <c r="K127" s="150"/>
      <c r="L127" s="137"/>
      <c r="M127" s="137"/>
      <c r="N127" s="137"/>
      <c r="O127" s="137"/>
      <c r="P127" s="137"/>
      <c r="Q127" s="137"/>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
      <c r="A128" s="28"/>
      <c r="B128" s="28"/>
      <c r="C128" s="28"/>
      <c r="D128" s="6" t="s">
        <v>19</v>
      </c>
      <c r="E128" s="6">
        <f>I109</f>
        <v>8.5</v>
      </c>
      <c r="F128" s="28"/>
      <c r="K128" s="150"/>
      <c r="L128" s="137"/>
      <c r="M128" s="137"/>
      <c r="N128" s="137"/>
      <c r="O128" s="137"/>
      <c r="P128" s="137"/>
      <c r="Q128" s="137"/>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
      <c r="A129" s="28"/>
      <c r="B129" s="28"/>
      <c r="C129" s="28"/>
      <c r="D129" s="28"/>
      <c r="E129" s="28"/>
      <c r="F129" s="28"/>
      <c r="K129" s="150"/>
      <c r="L129" s="137"/>
      <c r="M129" s="137"/>
      <c r="N129" s="137"/>
      <c r="O129" s="137"/>
      <c r="P129" s="137"/>
      <c r="Q129" s="137"/>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
      <c r="A130" s="28"/>
      <c r="B130" s="28"/>
      <c r="C130" s="28"/>
      <c r="D130" s="28"/>
      <c r="E130" s="28"/>
      <c r="F130" s="28"/>
      <c r="K130" s="150"/>
      <c r="L130" s="137"/>
      <c r="M130" s="137"/>
      <c r="N130" s="137"/>
      <c r="O130" s="137"/>
      <c r="P130" s="137"/>
      <c r="Q130" s="137"/>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
      <c r="A131" s="28"/>
      <c r="B131" s="28"/>
      <c r="C131" s="28"/>
      <c r="D131" s="28"/>
      <c r="E131" s="28"/>
      <c r="F131" s="28"/>
      <c r="K131" s="150"/>
      <c r="L131" s="137"/>
      <c r="M131" s="137"/>
      <c r="N131" s="137"/>
      <c r="O131" s="137"/>
      <c r="P131" s="137"/>
      <c r="Q131" s="137"/>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
      <c r="A134" s="28"/>
      <c r="B134" s="28"/>
      <c r="C134" s="28"/>
      <c r="D134" s="28"/>
      <c r="E134" s="28"/>
      <c r="F134" s="28"/>
      <c r="G134" s="6"/>
      <c r="H134" s="6" t="s">
        <v>18</v>
      </c>
      <c r="I134" s="6" t="s">
        <v>19</v>
      </c>
      <c r="J134" s="6" t="s">
        <v>20</v>
      </c>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
      <c r="A135" s="28"/>
      <c r="B135" s="28"/>
      <c r="C135" s="28"/>
      <c r="D135" s="28"/>
      <c r="E135" s="28"/>
      <c r="F135" s="28"/>
      <c r="G135" s="6" t="s">
        <v>192</v>
      </c>
      <c r="H135" s="6">
        <f t="shared" ref="H135:J135" si="82">I108</f>
        <v>8.5</v>
      </c>
      <c r="I135" s="6">
        <f t="shared" si="82"/>
        <v>6.75</v>
      </c>
      <c r="J135" s="6">
        <f t="shared" si="82"/>
        <v>12.5</v>
      </c>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
      <c r="A136" s="28"/>
      <c r="B136" s="28"/>
      <c r="C136" s="28"/>
      <c r="D136" s="28"/>
      <c r="E136" s="28"/>
      <c r="F136" s="28"/>
      <c r="G136" s="6" t="s">
        <v>194</v>
      </c>
      <c r="H136" s="6">
        <f t="shared" ref="H136:J136" si="83">K109</f>
        <v>24</v>
      </c>
      <c r="I136" s="6">
        <f t="shared" si="83"/>
        <v>24</v>
      </c>
      <c r="J136" s="6">
        <f t="shared" si="83"/>
        <v>23.5</v>
      </c>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
      <c r="A137" s="28"/>
      <c r="B137" s="28"/>
      <c r="C137" s="28"/>
      <c r="D137" s="28"/>
      <c r="E137" s="28"/>
      <c r="F137" s="28"/>
      <c r="G137" s="6" t="s">
        <v>195</v>
      </c>
      <c r="H137" s="6">
        <f>N109</f>
        <v>43.5</v>
      </c>
      <c r="I137" s="6">
        <f t="shared" ref="I137:J137" si="84">O116</f>
        <v>0</v>
      </c>
      <c r="J137" s="6">
        <f t="shared" si="84"/>
        <v>0</v>
      </c>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
      <c r="A138" s="28"/>
      <c r="B138" s="28"/>
      <c r="C138" s="28"/>
      <c r="D138" s="28"/>
      <c r="E138" s="28"/>
      <c r="F138" s="28"/>
      <c r="G138" s="6" t="s">
        <v>196</v>
      </c>
      <c r="H138" s="6">
        <f>Q109</f>
        <v>53.5</v>
      </c>
      <c r="I138" s="6">
        <f t="shared" ref="I138:J138" si="85">R116</f>
        <v>0</v>
      </c>
      <c r="J138" s="6">
        <f t="shared" si="85"/>
        <v>0</v>
      </c>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
      <c r="A139" s="28"/>
      <c r="B139" s="28"/>
      <c r="C139" s="28"/>
      <c r="D139" s="28"/>
      <c r="E139" s="28"/>
      <c r="F139" s="28"/>
      <c r="G139" s="6" t="s">
        <v>197</v>
      </c>
      <c r="H139" s="6">
        <f>T109</f>
        <v>53.5</v>
      </c>
      <c r="I139" s="6">
        <f t="shared" ref="I139:J139" si="86">U116</f>
        <v>0</v>
      </c>
      <c r="J139" s="6">
        <f t="shared" si="86"/>
        <v>0</v>
      </c>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
      <c r="A140" s="28"/>
      <c r="B140" s="28"/>
      <c r="C140" s="28"/>
      <c r="D140" s="28"/>
      <c r="E140" s="28"/>
      <c r="F140" s="28"/>
      <c r="G140" s="6" t="s">
        <v>198</v>
      </c>
      <c r="H140" s="6">
        <f>W109</f>
        <v>72</v>
      </c>
      <c r="I140" s="6"/>
      <c r="J140" s="6"/>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
      <c r="A141" s="28"/>
      <c r="B141" s="28"/>
      <c r="C141" s="28"/>
      <c r="D141" s="28"/>
      <c r="E141" s="28"/>
      <c r="F141" s="28"/>
      <c r="G141" s="6" t="s">
        <v>199</v>
      </c>
      <c r="H141" s="6">
        <f>Z109</f>
        <v>74</v>
      </c>
      <c r="I141" s="6"/>
      <c r="J141" s="6"/>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28"/>
      <c r="B142" s="28"/>
      <c r="C142" s="44" t="s">
        <v>204</v>
      </c>
      <c r="D142" s="45"/>
      <c r="E142" s="46"/>
      <c r="F142" s="28"/>
      <c r="G142" s="6" t="s">
        <v>200</v>
      </c>
      <c r="H142" s="6">
        <f>AC109</f>
        <v>88</v>
      </c>
      <c r="I142" s="6"/>
      <c r="J142" s="6"/>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28"/>
      <c r="B143" s="28"/>
      <c r="C143" s="45" t="s">
        <v>191</v>
      </c>
      <c r="D143" s="45"/>
      <c r="E143" s="46"/>
      <c r="F143" s="28"/>
      <c r="G143" s="6" t="s">
        <v>201</v>
      </c>
      <c r="H143" s="6">
        <f>AF109</f>
        <v>88</v>
      </c>
      <c r="I143" s="6"/>
      <c r="J143" s="6"/>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28"/>
      <c r="B144" s="28"/>
      <c r="C144" s="47" t="s">
        <v>2</v>
      </c>
      <c r="D144" s="48" t="s">
        <v>20</v>
      </c>
      <c r="E144" s="45" t="s">
        <v>193</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5">
      <c r="A145" s="28"/>
      <c r="B145" s="28"/>
      <c r="C145" s="44" t="s">
        <v>205</v>
      </c>
      <c r="D145" s="49">
        <v>0.5</v>
      </c>
      <c r="E145" s="50" t="s">
        <v>206</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5">
      <c r="A146" s="28"/>
      <c r="B146" s="28"/>
      <c r="C146" s="44" t="s">
        <v>207</v>
      </c>
      <c r="D146" s="49">
        <v>0</v>
      </c>
      <c r="E146" s="50" t="s">
        <v>208</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5">
      <c r="A147" s="28"/>
      <c r="B147" s="28"/>
      <c r="C147" s="44" t="s">
        <v>209</v>
      </c>
      <c r="D147" s="49">
        <v>0.25</v>
      </c>
      <c r="E147" s="50" t="s">
        <v>206</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5">
      <c r="A148" s="28"/>
      <c r="B148" s="28"/>
      <c r="C148" s="44" t="s">
        <v>210</v>
      </c>
      <c r="D148" s="49">
        <v>0</v>
      </c>
      <c r="E148" s="50" t="s">
        <v>208</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5">
      <c r="A149" s="28"/>
      <c r="B149" s="28"/>
      <c r="C149" s="44" t="s">
        <v>211</v>
      </c>
      <c r="D149" s="49">
        <v>0.25</v>
      </c>
      <c r="E149" s="50" t="s">
        <v>206</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5">
      <c r="A150" s="28"/>
      <c r="B150" s="28"/>
      <c r="C150" s="44" t="s">
        <v>212</v>
      </c>
      <c r="D150" s="49">
        <v>0.5</v>
      </c>
      <c r="E150" s="50" t="s">
        <v>206</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5">
      <c r="A151" s="28"/>
      <c r="B151" s="28"/>
      <c r="C151" s="44" t="s">
        <v>213</v>
      </c>
      <c r="D151" s="49">
        <v>0</v>
      </c>
      <c r="E151" s="50" t="s">
        <v>208</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5">
      <c r="A152" s="28"/>
      <c r="B152" s="28"/>
      <c r="C152" s="44" t="s">
        <v>214</v>
      </c>
      <c r="D152" s="49">
        <v>0.25</v>
      </c>
      <c r="E152" s="50" t="s">
        <v>206</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5">
      <c r="A153" s="28"/>
      <c r="B153" s="28"/>
      <c r="C153" s="44" t="s">
        <v>215</v>
      </c>
      <c r="D153" s="49">
        <v>0</v>
      </c>
      <c r="E153" s="50" t="s">
        <v>208</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5">
      <c r="A154" s="28"/>
      <c r="B154" s="28"/>
      <c r="C154" s="44" t="s">
        <v>216</v>
      </c>
      <c r="D154" s="49">
        <v>0.25</v>
      </c>
      <c r="E154" s="50" t="s">
        <v>206</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5">
      <c r="A155" s="28"/>
      <c r="B155" s="28"/>
      <c r="C155" s="44" t="s">
        <v>217</v>
      </c>
      <c r="D155" s="49">
        <v>0.5</v>
      </c>
      <c r="E155" s="50" t="s">
        <v>206</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5">
      <c r="A156" s="28"/>
      <c r="B156" s="28"/>
      <c r="C156" s="44" t="s">
        <v>218</v>
      </c>
      <c r="D156" s="49">
        <v>0</v>
      </c>
      <c r="E156" s="50" t="s">
        <v>208</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5">
      <c r="A157" s="28"/>
      <c r="B157" s="28"/>
      <c r="C157" s="44" t="s">
        <v>219</v>
      </c>
      <c r="D157" s="49">
        <v>0.25</v>
      </c>
      <c r="E157" s="50" t="s">
        <v>206</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5">
      <c r="A158" s="28"/>
      <c r="B158" s="28"/>
      <c r="C158" s="44" t="s">
        <v>220</v>
      </c>
      <c r="D158" s="49">
        <v>0</v>
      </c>
      <c r="E158" s="50" t="s">
        <v>208</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5">
      <c r="A159" s="28"/>
      <c r="B159" s="28"/>
      <c r="C159" s="44" t="s">
        <v>221</v>
      </c>
      <c r="D159" s="49">
        <v>0.5</v>
      </c>
      <c r="E159" s="50" t="s">
        <v>206</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5">
      <c r="A160" s="28"/>
      <c r="B160" s="28"/>
      <c r="C160" s="44" t="s">
        <v>222</v>
      </c>
      <c r="D160" s="49">
        <v>1</v>
      </c>
      <c r="E160" s="50" t="s">
        <v>206</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5">
      <c r="A161" s="28"/>
      <c r="B161" s="28"/>
      <c r="C161" s="44" t="s">
        <v>223</v>
      </c>
      <c r="D161" s="49">
        <v>0.5</v>
      </c>
      <c r="E161" s="50" t="s">
        <v>206</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5">
      <c r="A162" s="28"/>
      <c r="B162" s="28"/>
      <c r="C162" s="44" t="s">
        <v>224</v>
      </c>
      <c r="D162" s="49">
        <v>0.5</v>
      </c>
      <c r="E162" s="50" t="s">
        <v>206</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5">
      <c r="A163" s="28"/>
      <c r="B163" s="28"/>
      <c r="C163" s="44" t="s">
        <v>225</v>
      </c>
      <c r="D163" s="49">
        <v>1</v>
      </c>
      <c r="E163" s="50" t="s">
        <v>206</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5">
      <c r="A164" s="28"/>
      <c r="B164" s="28"/>
      <c r="C164" s="44" t="s">
        <v>226</v>
      </c>
      <c r="D164" s="49">
        <v>0.5</v>
      </c>
      <c r="E164" s="50" t="s">
        <v>206</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28"/>
      <c r="B165" s="28"/>
      <c r="C165" s="51"/>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28"/>
      <c r="B166" s="28"/>
      <c r="C166" s="51"/>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2.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row>
    <row r="333" spans="1:37" ht="12.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row>
    <row r="334" spans="1:37" ht="12.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row>
    <row r="335" spans="1:37" ht="12.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row>
    <row r="336" spans="1:37" ht="12.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row>
    <row r="337" spans="1:37" ht="12.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row>
    <row r="338" spans="1:37" ht="12.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row>
    <row r="339" spans="1:37" ht="15.75" customHeight="1" x14ac:dyDescent="0.2"/>
    <row r="340" spans="1:37" ht="15.75" customHeight="1" x14ac:dyDescent="0.2"/>
    <row r="341" spans="1:37" ht="15.75" customHeight="1" x14ac:dyDescent="0.2"/>
    <row r="342" spans="1:37" ht="15.75" customHeight="1" x14ac:dyDescent="0.2"/>
    <row r="343" spans="1:37" ht="15.75" customHeight="1" x14ac:dyDescent="0.2"/>
    <row r="344" spans="1:37" ht="15.75" customHeight="1" x14ac:dyDescent="0.2"/>
    <row r="345" spans="1:37" ht="15.75" customHeight="1" x14ac:dyDescent="0.2"/>
    <row r="346" spans="1:37" ht="15.75" customHeight="1" x14ac:dyDescent="0.2"/>
    <row r="347" spans="1:37" ht="15.75" customHeight="1" x14ac:dyDescent="0.2"/>
    <row r="348" spans="1:37" ht="15.75" customHeight="1" x14ac:dyDescent="0.2"/>
    <row r="349" spans="1:37" ht="15.75" customHeight="1" x14ac:dyDescent="0.2"/>
    <row r="350" spans="1:37" ht="15.75" customHeight="1" x14ac:dyDescent="0.2"/>
    <row r="351" spans="1:37" ht="15.75" customHeight="1" x14ac:dyDescent="0.2"/>
    <row r="352" spans="1:37"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row r="1030" ht="15.75" customHeight="1" x14ac:dyDescent="0.2"/>
    <row r="1031" ht="15.75" customHeight="1" x14ac:dyDescent="0.2"/>
    <row r="1032" ht="15.75" customHeight="1" x14ac:dyDescent="0.2"/>
    <row r="1033" ht="15.75" customHeight="1" x14ac:dyDescent="0.2"/>
    <row r="1034" ht="15.75" customHeight="1" x14ac:dyDescent="0.2"/>
    <row r="1035" ht="15.75" customHeight="1" x14ac:dyDescent="0.2"/>
    <row r="1036" ht="15.75" customHeight="1" x14ac:dyDescent="0.2"/>
    <row r="1037" ht="15.75" customHeight="1" x14ac:dyDescent="0.2"/>
    <row r="1038" ht="15.75" customHeight="1" x14ac:dyDescent="0.2"/>
    <row r="1039" ht="15.75" customHeight="1" x14ac:dyDescent="0.2"/>
    <row r="1040" ht="15.75" customHeight="1" x14ac:dyDescent="0.2"/>
    <row r="1041" ht="15.75" customHeight="1" x14ac:dyDescent="0.2"/>
    <row r="1042" ht="15.75" customHeight="1" x14ac:dyDescent="0.2"/>
    <row r="1043" ht="15.75" customHeight="1" x14ac:dyDescent="0.2"/>
    <row r="1044" ht="15.75" customHeight="1" x14ac:dyDescent="0.2"/>
    <row r="1045" ht="15.75" customHeight="1" x14ac:dyDescent="0.2"/>
    <row r="1046" ht="15.75" customHeight="1" x14ac:dyDescent="0.2"/>
    <row r="1047" ht="15.75" customHeight="1" x14ac:dyDescent="0.2"/>
    <row r="1048" ht="15.75" customHeight="1" x14ac:dyDescent="0.2"/>
    <row r="1049" ht="15.75" customHeight="1" x14ac:dyDescent="0.2"/>
    <row r="1050" ht="15.75" customHeight="1" x14ac:dyDescent="0.2"/>
    <row r="1051" ht="15.75" customHeight="1" x14ac:dyDescent="0.2"/>
    <row r="1052" ht="15.75" customHeight="1" x14ac:dyDescent="0.2"/>
    <row r="1053" ht="15.75" customHeight="1" x14ac:dyDescent="0.2"/>
    <row r="1054" ht="15.75" customHeight="1" x14ac:dyDescent="0.2"/>
    <row r="1055" ht="15.75" customHeight="1" x14ac:dyDescent="0.2"/>
    <row r="1056" ht="15.75" customHeight="1" x14ac:dyDescent="0.2"/>
    <row r="1057" ht="15.75" customHeight="1" x14ac:dyDescent="0.2"/>
  </sheetData>
  <mergeCells count="76">
    <mergeCell ref="C90:G90"/>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AF1:AH1"/>
    <mergeCell ref="AI1:AK1"/>
    <mergeCell ref="K1:M1"/>
    <mergeCell ref="N1:P1"/>
    <mergeCell ref="Q1:S1"/>
    <mergeCell ref="T1:V1"/>
    <mergeCell ref="W1:Y1"/>
    <mergeCell ref="Z1:AB1"/>
    <mergeCell ref="AC1:AE1"/>
    <mergeCell ref="K128:Q128"/>
    <mergeCell ref="K129:Q129"/>
    <mergeCell ref="K130:Q130"/>
    <mergeCell ref="K131:Q131"/>
    <mergeCell ref="I124:J124"/>
    <mergeCell ref="K124:Q124"/>
    <mergeCell ref="I125:J125"/>
    <mergeCell ref="K125:Q125"/>
    <mergeCell ref="I126:J126"/>
    <mergeCell ref="K126:Q126"/>
    <mergeCell ref="K127:Q127"/>
    <mergeCell ref="I122:J122"/>
    <mergeCell ref="K122:Q122"/>
    <mergeCell ref="I123:J123"/>
    <mergeCell ref="K123:Q123"/>
    <mergeCell ref="D124:E124"/>
    <mergeCell ref="I119:J119"/>
    <mergeCell ref="K119:Q119"/>
    <mergeCell ref="I120:J120"/>
    <mergeCell ref="K120:Q120"/>
    <mergeCell ref="I121:J121"/>
    <mergeCell ref="K121:Q121"/>
    <mergeCell ref="G115:H115"/>
    <mergeCell ref="K117:Q117"/>
    <mergeCell ref="I117:J117"/>
    <mergeCell ref="I118:J118"/>
    <mergeCell ref="K118:Q118"/>
    <mergeCell ref="C105:G105"/>
    <mergeCell ref="A111:E111"/>
    <mergeCell ref="A112:E112"/>
    <mergeCell ref="A113:E113"/>
    <mergeCell ref="A114:E114"/>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990"/>
  <sheetViews>
    <sheetView topLeftCell="H112" workbookViewId="0">
      <selection activeCell="J138" sqref="J138"/>
    </sheetView>
  </sheetViews>
  <sheetFormatPr baseColWidth="10" defaultColWidth="14.42578125" defaultRowHeight="15" customHeight="1" x14ac:dyDescent="0.2"/>
  <cols>
    <col min="1" max="1" width="17.140625" customWidth="1"/>
    <col min="2" max="2" width="10.7109375" customWidth="1"/>
    <col min="3" max="3" width="41.7109375" customWidth="1"/>
    <col min="4" max="4" width="70.7109375" customWidth="1"/>
    <col min="5" max="5" width="12.85546875" customWidth="1"/>
    <col min="6"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7"/>
      <c r="B4" s="7" t="s">
        <v>21</v>
      </c>
      <c r="C4" s="130" t="s">
        <v>22</v>
      </c>
      <c r="D4" s="131"/>
      <c r="E4" s="131"/>
      <c r="F4" s="131"/>
      <c r="G4" s="132"/>
      <c r="H4" s="8"/>
      <c r="I4" s="8"/>
      <c r="J4" s="8"/>
      <c r="K4" s="9"/>
      <c r="L4" s="9"/>
      <c r="M4" s="9"/>
      <c r="N4" s="8"/>
      <c r="O4" s="8"/>
      <c r="P4" s="8"/>
      <c r="Q4" s="11"/>
      <c r="R4" s="11"/>
      <c r="S4" s="11"/>
      <c r="T4" s="8"/>
      <c r="U4" s="8"/>
      <c r="V4" s="8"/>
      <c r="W4" s="11"/>
      <c r="X4" s="11"/>
      <c r="Y4" s="11"/>
      <c r="Z4" s="8"/>
      <c r="AA4" s="8"/>
      <c r="AB4" s="8"/>
      <c r="AC4" s="11"/>
      <c r="AD4" s="11"/>
      <c r="AE4" s="11"/>
      <c r="AF4" s="8"/>
      <c r="AG4" s="8"/>
      <c r="AH4" s="8"/>
      <c r="AI4" s="12">
        <f t="shared" ref="AI4:AK4" si="0">H4+K4+N4+Q4+T4+W4+Z4+AC4+AF4</f>
        <v>0</v>
      </c>
      <c r="AJ4" s="12">
        <f t="shared" si="0"/>
        <v>0</v>
      </c>
      <c r="AK4" s="12">
        <f t="shared" si="0"/>
        <v>0</v>
      </c>
    </row>
    <row r="5" spans="1:37" ht="12.75" customHeight="1" x14ac:dyDescent="0.2">
      <c r="A5" s="19">
        <v>1</v>
      </c>
      <c r="B5" s="7"/>
      <c r="C5" s="6"/>
      <c r="D5" s="6" t="s">
        <v>23</v>
      </c>
      <c r="E5" s="9">
        <v>0.5</v>
      </c>
      <c r="F5" s="9" t="s">
        <v>24</v>
      </c>
      <c r="G5" s="15"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1">H5+K5+N5+Q5+T5+W5+Z5+AC5+AF5</f>
        <v>0.5</v>
      </c>
      <c r="AJ5" s="12">
        <f t="shared" si="1"/>
        <v>0.5</v>
      </c>
      <c r="AK5" s="12">
        <f t="shared" si="1"/>
        <v>0.5</v>
      </c>
    </row>
    <row r="6" spans="1:37" ht="12.75" customHeight="1" x14ac:dyDescent="0.2">
      <c r="A6" s="19">
        <v>2</v>
      </c>
      <c r="B6" s="7"/>
      <c r="C6" s="6"/>
      <c r="D6" s="6" t="s">
        <v>26</v>
      </c>
      <c r="E6" s="9">
        <v>0.5</v>
      </c>
      <c r="F6" s="9" t="s">
        <v>24</v>
      </c>
      <c r="G6" s="15"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2">H6+K6+N6+Q6+T6+W6+Z6+AC6+AF6</f>
        <v>0.5</v>
      </c>
      <c r="AJ6" s="12">
        <f t="shared" si="2"/>
        <v>0.5</v>
      </c>
      <c r="AK6" s="12">
        <f t="shared" si="2"/>
        <v>0.25</v>
      </c>
    </row>
    <row r="7" spans="1:37" ht="12.75" customHeight="1" x14ac:dyDescent="0.2">
      <c r="A7" s="19">
        <v>3</v>
      </c>
      <c r="B7" s="17"/>
      <c r="C7" s="18"/>
      <c r="D7" s="6" t="s">
        <v>27</v>
      </c>
      <c r="E7" s="9">
        <v>0.5</v>
      </c>
      <c r="F7" s="14" t="s">
        <v>24</v>
      </c>
      <c r="G7" s="15"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3">H7+K7+N7+Q7+T7+W7+Z7+AC7+AF7</f>
        <v>0.5</v>
      </c>
      <c r="AJ7" s="12">
        <f t="shared" si="3"/>
        <v>0.5</v>
      </c>
      <c r="AK7" s="12">
        <f t="shared" si="3"/>
        <v>0.25</v>
      </c>
    </row>
    <row r="8" spans="1:37" ht="12.75" customHeight="1" x14ac:dyDescent="0.2">
      <c r="A8" s="19">
        <v>4</v>
      </c>
      <c r="B8" s="17"/>
      <c r="C8" s="18"/>
      <c r="D8" s="6" t="s">
        <v>28</v>
      </c>
      <c r="E8" s="9">
        <v>0.5</v>
      </c>
      <c r="F8" s="14" t="s">
        <v>24</v>
      </c>
      <c r="G8" s="15"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4">H8+K8+N8+Q8+T8+W8+Z8+AC8+AF8</f>
        <v>0.5</v>
      </c>
      <c r="AJ8" s="12">
        <f t="shared" si="4"/>
        <v>0.5</v>
      </c>
      <c r="AK8" s="12">
        <f t="shared" si="4"/>
        <v>0.25</v>
      </c>
    </row>
    <row r="9" spans="1:37" ht="12.75" customHeight="1" x14ac:dyDescent="0.2">
      <c r="A9" s="19">
        <v>5</v>
      </c>
      <c r="B9" s="17"/>
      <c r="C9" s="18"/>
      <c r="D9" s="6" t="s">
        <v>29</v>
      </c>
      <c r="E9" s="9">
        <v>0.5</v>
      </c>
      <c r="F9" s="14" t="s">
        <v>24</v>
      </c>
      <c r="G9" s="15"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5">H9+K9+N9+Q9+T9+W9+Z9+AC9+AF9</f>
        <v>0.5</v>
      </c>
      <c r="AJ9" s="12">
        <f t="shared" si="5"/>
        <v>0.5</v>
      </c>
      <c r="AK9" s="12">
        <f t="shared" si="5"/>
        <v>0.25</v>
      </c>
    </row>
    <row r="10" spans="1:37" ht="12.75" customHeight="1" x14ac:dyDescent="0.2">
      <c r="A10" s="7"/>
      <c r="B10" s="7" t="s">
        <v>30</v>
      </c>
      <c r="C10" s="130" t="s">
        <v>31</v>
      </c>
      <c r="D10" s="131"/>
      <c r="E10" s="131"/>
      <c r="F10" s="131"/>
      <c r="G10" s="132"/>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19">
        <v>6</v>
      </c>
      <c r="B11" s="17"/>
      <c r="C11" s="18"/>
      <c r="D11" s="6" t="s">
        <v>32</v>
      </c>
      <c r="E11" s="9">
        <v>1</v>
      </c>
      <c r="F11" s="14" t="s">
        <v>24</v>
      </c>
      <c r="G11" s="15"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6">H11+K11+N11+Q11+T11+W11+Z11+AC11+AF11</f>
        <v>1</v>
      </c>
      <c r="AJ11" s="12">
        <f t="shared" si="6"/>
        <v>1</v>
      </c>
      <c r="AK11" s="12">
        <f t="shared" si="6"/>
        <v>0.5</v>
      </c>
    </row>
    <row r="12" spans="1:37" ht="12.75" customHeight="1" x14ac:dyDescent="0.2">
      <c r="A12" s="19">
        <v>7</v>
      </c>
      <c r="B12" s="7"/>
      <c r="C12" s="6"/>
      <c r="D12" s="6" t="s">
        <v>33</v>
      </c>
      <c r="E12" s="9">
        <v>0.5</v>
      </c>
      <c r="F12" s="14" t="s">
        <v>24</v>
      </c>
      <c r="G12" s="15"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7">H12+K12+N12+Q12+T12+W12+Z12+AC12+AF12</f>
        <v>0.5</v>
      </c>
      <c r="AJ12" s="12">
        <f t="shared" si="7"/>
        <v>0.5</v>
      </c>
      <c r="AK12" s="12">
        <f t="shared" si="7"/>
        <v>0.25</v>
      </c>
    </row>
    <row r="13" spans="1:37" ht="12.75" customHeight="1" x14ac:dyDescent="0.2">
      <c r="A13" s="19">
        <v>8</v>
      </c>
      <c r="B13" s="7"/>
      <c r="C13" s="6"/>
      <c r="D13" s="6" t="s">
        <v>34</v>
      </c>
      <c r="E13" s="9">
        <v>0.5</v>
      </c>
      <c r="F13" s="14" t="s">
        <v>24</v>
      </c>
      <c r="G13" s="15"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8">H13+K13+N13+Q13+T13+W13+Z13+AC13+AF13</f>
        <v>0.5</v>
      </c>
      <c r="AJ13" s="12">
        <f t="shared" si="8"/>
        <v>0.5</v>
      </c>
      <c r="AK13" s="12">
        <f t="shared" si="8"/>
        <v>0.25</v>
      </c>
    </row>
    <row r="14" spans="1:37" ht="12.75" customHeight="1" x14ac:dyDescent="0.2">
      <c r="A14" s="19">
        <v>9</v>
      </c>
      <c r="B14" s="7"/>
      <c r="C14" s="6"/>
      <c r="D14" s="6" t="s">
        <v>35</v>
      </c>
      <c r="E14" s="9">
        <v>0.5</v>
      </c>
      <c r="F14" s="14" t="s">
        <v>24</v>
      </c>
      <c r="G14" s="15"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9">H14+K14+N14+Q14+T14+W14+Z14+AC14+AF14</f>
        <v>0.5</v>
      </c>
      <c r="AJ14" s="12">
        <f t="shared" si="9"/>
        <v>0.5</v>
      </c>
      <c r="AK14" s="12">
        <f t="shared" si="9"/>
        <v>0.25</v>
      </c>
    </row>
    <row r="15" spans="1:37" ht="12.75" customHeight="1" x14ac:dyDescent="0.2">
      <c r="A15" s="19">
        <v>10</v>
      </c>
      <c r="B15" s="17"/>
      <c r="C15" s="18"/>
      <c r="D15" s="6" t="s">
        <v>36</v>
      </c>
      <c r="E15" s="9">
        <v>0.5</v>
      </c>
      <c r="F15" s="14" t="s">
        <v>24</v>
      </c>
      <c r="G15" s="15"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10">H15+K15+N15+Q15+T15+W15+Z15+AC15+AF15</f>
        <v>0.5</v>
      </c>
      <c r="AJ15" s="12">
        <f t="shared" si="10"/>
        <v>0.5</v>
      </c>
      <c r="AK15" s="12">
        <f t="shared" si="10"/>
        <v>0.25</v>
      </c>
    </row>
    <row r="16" spans="1:37" ht="12.75" customHeight="1" x14ac:dyDescent="0.2">
      <c r="A16" s="7"/>
      <c r="B16" s="7" t="s">
        <v>37</v>
      </c>
      <c r="C16" s="130" t="s">
        <v>38</v>
      </c>
      <c r="D16" s="131"/>
      <c r="E16" s="131"/>
      <c r="F16" s="131"/>
      <c r="G16" s="132"/>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19">
        <v>11</v>
      </c>
      <c r="B17" s="17"/>
      <c r="C17" s="18"/>
      <c r="D17" s="6" t="s">
        <v>202</v>
      </c>
      <c r="E17" s="9">
        <v>1</v>
      </c>
      <c r="F17" s="14" t="s">
        <v>24</v>
      </c>
      <c r="G17" s="15"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1">H17+K17+N17+Q17+T17+W17+Z17+AC17+AF17</f>
        <v>1</v>
      </c>
      <c r="AJ17" s="12">
        <f t="shared" si="11"/>
        <v>1</v>
      </c>
      <c r="AK17" s="12">
        <f t="shared" si="11"/>
        <v>0.5</v>
      </c>
    </row>
    <row r="18" spans="1:37" ht="12.75" customHeight="1" x14ac:dyDescent="0.2">
      <c r="A18" s="19">
        <v>12</v>
      </c>
      <c r="B18" s="7"/>
      <c r="C18" s="6"/>
      <c r="D18" s="6" t="s">
        <v>40</v>
      </c>
      <c r="E18" s="9">
        <v>0.5</v>
      </c>
      <c r="F18" s="14" t="s">
        <v>24</v>
      </c>
      <c r="G18" s="15"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2">H18+K18+N18+Q18+T18+W18+Z18+AC18+AF18</f>
        <v>0.5</v>
      </c>
      <c r="AJ18" s="12">
        <f t="shared" si="12"/>
        <v>0.5</v>
      </c>
      <c r="AK18" s="12">
        <f t="shared" si="12"/>
        <v>0.25</v>
      </c>
    </row>
    <row r="19" spans="1:37" ht="12.75" customHeight="1" x14ac:dyDescent="0.2">
      <c r="A19" s="19">
        <v>13</v>
      </c>
      <c r="B19" s="7"/>
      <c r="C19" s="6"/>
      <c r="D19" s="6" t="s">
        <v>41</v>
      </c>
      <c r="E19" s="9">
        <v>0.5</v>
      </c>
      <c r="F19" s="14" t="s">
        <v>24</v>
      </c>
      <c r="G19" s="15"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3">H19+K19+N19+Q19+T19+W19+Z19+AC19+AF19</f>
        <v>0.5</v>
      </c>
      <c r="AJ19" s="12">
        <f t="shared" si="13"/>
        <v>0.5</v>
      </c>
      <c r="AK19" s="12">
        <f t="shared" si="13"/>
        <v>0.25</v>
      </c>
    </row>
    <row r="20" spans="1:37" ht="12.75" customHeight="1" x14ac:dyDescent="0.2">
      <c r="A20" s="19">
        <v>14</v>
      </c>
      <c r="B20" s="7"/>
      <c r="C20" s="6"/>
      <c r="D20" s="6" t="s">
        <v>42</v>
      </c>
      <c r="E20" s="9">
        <v>0.5</v>
      </c>
      <c r="F20" s="14" t="s">
        <v>24</v>
      </c>
      <c r="G20" s="15"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4">H20+K20+N20+Q20+T20+W20+Z20+AC20+AF20</f>
        <v>0.5</v>
      </c>
      <c r="AJ20" s="12">
        <f t="shared" si="14"/>
        <v>0.5</v>
      </c>
      <c r="AK20" s="12">
        <f t="shared" si="14"/>
        <v>0.5</v>
      </c>
    </row>
    <row r="21" spans="1:37" ht="12.75" customHeight="1" x14ac:dyDescent="0.2">
      <c r="A21" s="19">
        <v>15</v>
      </c>
      <c r="B21" s="17"/>
      <c r="C21" s="18"/>
      <c r="D21" s="6" t="s">
        <v>43</v>
      </c>
      <c r="E21" s="9">
        <v>0.5</v>
      </c>
      <c r="F21" s="14" t="s">
        <v>24</v>
      </c>
      <c r="G21" s="15"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5">H21+K21+N21+Q21+T21+W21+Z21+AC21+AF21</f>
        <v>0.5</v>
      </c>
      <c r="AJ21" s="12">
        <f t="shared" si="15"/>
        <v>0.5</v>
      </c>
      <c r="AK21" s="12">
        <f t="shared" si="15"/>
        <v>0.5</v>
      </c>
    </row>
    <row r="22" spans="1:37" ht="12.75" customHeight="1" x14ac:dyDescent="0.2">
      <c r="A22" s="7"/>
      <c r="B22" s="22" t="s">
        <v>44</v>
      </c>
      <c r="C22" s="130" t="s">
        <v>45</v>
      </c>
      <c r="D22" s="131"/>
      <c r="E22" s="131"/>
      <c r="F22" s="131"/>
      <c r="G22" s="132"/>
      <c r="H22" s="20"/>
      <c r="I22" s="20"/>
      <c r="J22" s="20"/>
      <c r="K22" s="9"/>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19">
        <v>16</v>
      </c>
      <c r="B23" s="17"/>
      <c r="C23" s="18"/>
      <c r="D23" s="6" t="s">
        <v>46</v>
      </c>
      <c r="E23" s="9" t="s">
        <v>227</v>
      </c>
      <c r="F23" s="14" t="s">
        <v>24</v>
      </c>
      <c r="G23" s="15"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6">H23+K23+N23+Q23+T23+W23+Z23+AC23+AF23</f>
        <v>0.5</v>
      </c>
      <c r="AJ23" s="12">
        <f t="shared" si="16"/>
        <v>0.5</v>
      </c>
      <c r="AK23" s="12">
        <f t="shared" si="16"/>
        <v>1</v>
      </c>
    </row>
    <row r="24" spans="1:37" ht="12.75" customHeight="1" x14ac:dyDescent="0.2">
      <c r="A24" s="7"/>
      <c r="B24" s="22" t="s">
        <v>47</v>
      </c>
      <c r="C24" s="130" t="s">
        <v>48</v>
      </c>
      <c r="D24" s="131"/>
      <c r="E24" s="131"/>
      <c r="F24" s="131"/>
      <c r="G24" s="132"/>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19">
        <v>17</v>
      </c>
      <c r="B25" s="17"/>
      <c r="C25" s="18"/>
      <c r="D25" s="6" t="s">
        <v>49</v>
      </c>
      <c r="E25" s="9">
        <v>0.5</v>
      </c>
      <c r="F25" s="14" t="s">
        <v>24</v>
      </c>
      <c r="G25" s="15"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7">H25+K25+N25+Q25+T25+W25+Z25+AC25+AF25</f>
        <v>0.5</v>
      </c>
      <c r="AJ25" s="12">
        <f t="shared" si="17"/>
        <v>0.5</v>
      </c>
      <c r="AK25" s="12">
        <f t="shared" si="17"/>
        <v>0.5</v>
      </c>
    </row>
    <row r="26" spans="1:37" ht="12.75" customHeight="1" x14ac:dyDescent="0.2">
      <c r="A26" s="19">
        <v>18</v>
      </c>
      <c r="B26" s="17"/>
      <c r="C26" s="18"/>
      <c r="D26" s="6" t="s">
        <v>50</v>
      </c>
      <c r="E26" s="9">
        <v>0.5</v>
      </c>
      <c r="F26" s="14" t="s">
        <v>24</v>
      </c>
      <c r="G26" s="15"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8">H26+K26+N26+Q26+T26+W26+Z26+AC26+AF26</f>
        <v>0.5</v>
      </c>
      <c r="AJ26" s="12">
        <f t="shared" si="18"/>
        <v>0.5</v>
      </c>
      <c r="AK26" s="12">
        <f t="shared" si="18"/>
        <v>0.5</v>
      </c>
    </row>
    <row r="27" spans="1:37" ht="12.75" customHeight="1" x14ac:dyDescent="0.2">
      <c r="A27" s="7"/>
      <c r="B27" s="22" t="s">
        <v>51</v>
      </c>
      <c r="C27" s="130" t="s">
        <v>52</v>
      </c>
      <c r="D27" s="131"/>
      <c r="E27" s="131"/>
      <c r="F27" s="131"/>
      <c r="G27" s="132"/>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19">
        <v>19</v>
      </c>
      <c r="B28" s="17"/>
      <c r="C28" s="18"/>
      <c r="D28" s="6" t="s">
        <v>53</v>
      </c>
      <c r="E28" s="9">
        <v>1</v>
      </c>
      <c r="F28" s="14" t="s">
        <v>24</v>
      </c>
      <c r="G28" s="15"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9">H28+K28+N28+Q28+T28+W28+Z28+AC28+AF28</f>
        <v>1</v>
      </c>
      <c r="AJ28" s="12">
        <f t="shared" si="19"/>
        <v>1</v>
      </c>
      <c r="AK28" s="12">
        <f t="shared" si="19"/>
        <v>1</v>
      </c>
    </row>
    <row r="29" spans="1:37" ht="12.75" customHeight="1" x14ac:dyDescent="0.2">
      <c r="A29" s="7"/>
      <c r="B29" s="22" t="s">
        <v>54</v>
      </c>
      <c r="C29" s="130" t="s">
        <v>55</v>
      </c>
      <c r="D29" s="131"/>
      <c r="E29" s="131"/>
      <c r="F29" s="131"/>
      <c r="G29" s="132"/>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19">
        <v>20</v>
      </c>
      <c r="B30" s="17"/>
      <c r="C30" s="18"/>
      <c r="D30" s="18" t="s">
        <v>55</v>
      </c>
      <c r="E30" s="9">
        <v>0.5</v>
      </c>
      <c r="F30" s="14" t="s">
        <v>24</v>
      </c>
      <c r="G30" s="15"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20">H30+K30+N30+Q30+T30+W30+Z30+AC30+AF30</f>
        <v>0.5</v>
      </c>
      <c r="AJ30" s="12">
        <f t="shared" si="20"/>
        <v>0.5</v>
      </c>
      <c r="AK30" s="12">
        <f t="shared" si="20"/>
        <v>0.5</v>
      </c>
    </row>
    <row r="31" spans="1:37" ht="12.75" customHeight="1" x14ac:dyDescent="0.2">
      <c r="A31" s="7"/>
      <c r="B31" s="22" t="s">
        <v>56</v>
      </c>
      <c r="C31" s="130" t="s">
        <v>57</v>
      </c>
      <c r="D31" s="131"/>
      <c r="E31" s="131"/>
      <c r="F31" s="131"/>
      <c r="G31" s="132"/>
      <c r="H31" s="20"/>
      <c r="I31" s="20"/>
      <c r="J31" s="20"/>
      <c r="K31" s="9"/>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19">
        <v>21</v>
      </c>
      <c r="B32" s="17"/>
      <c r="C32" s="18"/>
      <c r="D32" s="6" t="s">
        <v>58</v>
      </c>
      <c r="E32" s="9">
        <v>0.5</v>
      </c>
      <c r="F32" s="14" t="s">
        <v>25</v>
      </c>
      <c r="G32" s="23"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1">H32+K32+N32+Q32+T32+W32+Z32+AC32+AF32</f>
        <v>0.5</v>
      </c>
      <c r="AJ32" s="12">
        <f t="shared" si="21"/>
        <v>0.5</v>
      </c>
      <c r="AK32" s="12">
        <f t="shared" si="21"/>
        <v>2</v>
      </c>
    </row>
    <row r="33" spans="1:37" ht="12.75" customHeight="1" x14ac:dyDescent="0.2">
      <c r="A33" s="19">
        <v>22</v>
      </c>
      <c r="B33" s="17"/>
      <c r="C33" s="18"/>
      <c r="D33" s="6" t="s">
        <v>60</v>
      </c>
      <c r="E33" s="9">
        <v>0.5</v>
      </c>
      <c r="F33" s="14" t="s">
        <v>25</v>
      </c>
      <c r="G33" s="15"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2">H33+K33+N33+Q33+T33+W33+Z33+AC33+AF33</f>
        <v>0.5</v>
      </c>
      <c r="AJ33" s="12">
        <f t="shared" si="22"/>
        <v>0.5</v>
      </c>
      <c r="AK33" s="12">
        <f t="shared" si="22"/>
        <v>1</v>
      </c>
    </row>
    <row r="34" spans="1:37" ht="12.75" customHeight="1" x14ac:dyDescent="0.2">
      <c r="A34" s="19">
        <v>23</v>
      </c>
      <c r="B34" s="17"/>
      <c r="C34" s="18"/>
      <c r="D34" s="6" t="s">
        <v>61</v>
      </c>
      <c r="E34" s="9">
        <v>0.5</v>
      </c>
      <c r="F34" s="14" t="s">
        <v>25</v>
      </c>
      <c r="G34" s="23"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3">H34+K34+N34+Q34+T34+W34+Z34+AC34+AF34</f>
        <v>0.5</v>
      </c>
      <c r="AJ34" s="12">
        <f t="shared" si="23"/>
        <v>0.5</v>
      </c>
      <c r="AK34" s="12">
        <f t="shared" si="23"/>
        <v>0.5</v>
      </c>
    </row>
    <row r="35" spans="1:37" ht="12.75" customHeight="1" x14ac:dyDescent="0.2">
      <c r="A35" s="7"/>
      <c r="B35" s="22" t="s">
        <v>62</v>
      </c>
      <c r="C35" s="130" t="s">
        <v>63</v>
      </c>
      <c r="D35" s="131"/>
      <c r="E35" s="131"/>
      <c r="F35" s="131"/>
      <c r="G35" s="132"/>
      <c r="H35" s="20"/>
      <c r="I35" s="20"/>
      <c r="J35" s="20"/>
      <c r="K35" s="16"/>
      <c r="L35" s="24"/>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19">
        <v>24</v>
      </c>
      <c r="B36" s="17"/>
      <c r="C36" s="18"/>
      <c r="D36" s="6" t="s">
        <v>64</v>
      </c>
      <c r="E36" s="9">
        <v>3</v>
      </c>
      <c r="F36" s="14" t="s">
        <v>25</v>
      </c>
      <c r="G36" s="23"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4">H36+K36+N36+Q36+T36+W36+Z36+AC36+AF36</f>
        <v>3</v>
      </c>
      <c r="AJ36" s="12">
        <f t="shared" si="24"/>
        <v>3</v>
      </c>
      <c r="AK36" s="12">
        <f t="shared" si="24"/>
        <v>2</v>
      </c>
    </row>
    <row r="37" spans="1:37" ht="12.75" customHeight="1" x14ac:dyDescent="0.2">
      <c r="A37" s="19">
        <v>25</v>
      </c>
      <c r="B37" s="17"/>
      <c r="C37" s="18"/>
      <c r="D37" s="6" t="s">
        <v>65</v>
      </c>
      <c r="E37" s="9">
        <v>2</v>
      </c>
      <c r="F37" s="14" t="s">
        <v>25</v>
      </c>
      <c r="G37" s="15"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5">H37+K37+N37+Q37+T37+W37+Z37+AC37+AF37</f>
        <v>2</v>
      </c>
      <c r="AJ37" s="12">
        <f t="shared" si="25"/>
        <v>2</v>
      </c>
      <c r="AK37" s="12">
        <f t="shared" si="25"/>
        <v>2</v>
      </c>
    </row>
    <row r="38" spans="1:37" ht="12.75" customHeight="1" x14ac:dyDescent="0.2">
      <c r="A38" s="19">
        <v>26</v>
      </c>
      <c r="B38" s="17"/>
      <c r="C38" s="18"/>
      <c r="D38" s="6" t="s">
        <v>66</v>
      </c>
      <c r="E38" s="9">
        <v>1</v>
      </c>
      <c r="F38" s="14" t="s">
        <v>25</v>
      </c>
      <c r="G38" s="23"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6">H38+K38+N38+Q38+T38+W38+Z38+AC38+AF38</f>
        <v>1</v>
      </c>
      <c r="AJ38" s="12">
        <f t="shared" si="26"/>
        <v>1</v>
      </c>
      <c r="AK38" s="12">
        <f t="shared" si="26"/>
        <v>2</v>
      </c>
    </row>
    <row r="39" spans="1:37" ht="12.75" customHeight="1" x14ac:dyDescent="0.2">
      <c r="A39" s="19"/>
      <c r="B39" s="22" t="s">
        <v>67</v>
      </c>
      <c r="C39" s="130" t="s">
        <v>68</v>
      </c>
      <c r="D39" s="131"/>
      <c r="E39" s="131"/>
      <c r="F39" s="131"/>
      <c r="G39" s="132"/>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19">
        <v>27</v>
      </c>
      <c r="B40" s="17"/>
      <c r="C40" s="18"/>
      <c r="D40" s="18" t="s">
        <v>69</v>
      </c>
      <c r="E40" s="9">
        <v>1</v>
      </c>
      <c r="F40" s="14" t="s">
        <v>25</v>
      </c>
      <c r="G40" s="15"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7">H40+K40+N40+Q40+T40+W40+Z40+AC40+AF40</f>
        <v>1</v>
      </c>
      <c r="AJ40" s="12">
        <f t="shared" si="27"/>
        <v>1</v>
      </c>
      <c r="AK40" s="12">
        <f t="shared" si="27"/>
        <v>1</v>
      </c>
    </row>
    <row r="41" spans="1:37" ht="12.75" customHeight="1" x14ac:dyDescent="0.2">
      <c r="A41" s="19">
        <v>28</v>
      </c>
      <c r="B41" s="17"/>
      <c r="C41" s="18"/>
      <c r="D41" s="18" t="s">
        <v>70</v>
      </c>
      <c r="E41" s="9">
        <v>1</v>
      </c>
      <c r="F41" s="14" t="s">
        <v>25</v>
      </c>
      <c r="G41" s="23"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8">H41+K41+N41+Q41+T41+W41+Z41+AC41+AF41</f>
        <v>1</v>
      </c>
      <c r="AJ41" s="12">
        <f t="shared" si="28"/>
        <v>1</v>
      </c>
      <c r="AK41" s="12">
        <f t="shared" si="28"/>
        <v>1</v>
      </c>
    </row>
    <row r="42" spans="1:37" ht="12.75" customHeight="1" x14ac:dyDescent="0.2">
      <c r="A42" s="19"/>
      <c r="B42" s="22" t="s">
        <v>71</v>
      </c>
      <c r="C42" s="130" t="s">
        <v>72</v>
      </c>
      <c r="D42" s="131"/>
      <c r="E42" s="131"/>
      <c r="F42" s="131"/>
      <c r="G42" s="132"/>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19">
        <v>29</v>
      </c>
      <c r="B43" s="17"/>
      <c r="C43" s="18"/>
      <c r="D43" s="18" t="s">
        <v>73</v>
      </c>
      <c r="E43" s="9">
        <v>2</v>
      </c>
      <c r="F43" s="14" t="s">
        <v>25</v>
      </c>
      <c r="G43" s="23"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9">H43+K43+N43+Q43+T43+W43+Z43+AC43+AF43</f>
        <v>2</v>
      </c>
      <c r="AJ43" s="12">
        <f t="shared" si="29"/>
        <v>2</v>
      </c>
      <c r="AK43" s="12">
        <f t="shared" si="29"/>
        <v>2.5</v>
      </c>
    </row>
    <row r="44" spans="1:37" ht="12.75" customHeight="1" x14ac:dyDescent="0.2">
      <c r="A44" s="19">
        <v>30</v>
      </c>
      <c r="B44" s="17"/>
      <c r="C44" s="18"/>
      <c r="D44" s="18" t="s">
        <v>74</v>
      </c>
      <c r="E44" s="9">
        <v>1</v>
      </c>
      <c r="F44" s="14" t="s">
        <v>25</v>
      </c>
      <c r="G44" s="15"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30">H44+K44+N44+Q44+T44+W44+Z44+AC44+AF44</f>
        <v>1</v>
      </c>
      <c r="AJ44" s="12">
        <f t="shared" si="30"/>
        <v>1</v>
      </c>
      <c r="AK44" s="12">
        <f t="shared" si="30"/>
        <v>1</v>
      </c>
    </row>
    <row r="45" spans="1:37" ht="12.75" customHeight="1" x14ac:dyDescent="0.2">
      <c r="A45" s="7"/>
      <c r="B45" s="22" t="s">
        <v>75</v>
      </c>
      <c r="C45" s="130" t="s">
        <v>228</v>
      </c>
      <c r="D45" s="131"/>
      <c r="E45" s="131"/>
      <c r="F45" s="131"/>
      <c r="G45" s="132"/>
      <c r="H45" s="20"/>
      <c r="I45" s="20"/>
      <c r="J45" s="20"/>
      <c r="K45" s="9"/>
      <c r="L45" s="6"/>
      <c r="M45" s="6"/>
      <c r="N45" s="27"/>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19">
        <v>31</v>
      </c>
      <c r="B46" s="17"/>
      <c r="C46" s="18"/>
      <c r="D46" s="18" t="s">
        <v>77</v>
      </c>
      <c r="E46" s="9">
        <v>0.5</v>
      </c>
      <c r="F46" s="14" t="s">
        <v>59</v>
      </c>
      <c r="G46" s="15" t="s">
        <v>78</v>
      </c>
      <c r="H46" s="20"/>
      <c r="I46" s="20"/>
      <c r="J46" s="20"/>
      <c r="K46" s="9"/>
      <c r="L46" s="6"/>
      <c r="M46" s="6"/>
      <c r="N46" s="27">
        <v>0.5</v>
      </c>
      <c r="O46" s="27">
        <v>0.5</v>
      </c>
      <c r="P46" s="20">
        <v>0.5</v>
      </c>
      <c r="Q46" s="6"/>
      <c r="R46" s="6"/>
      <c r="S46" s="6"/>
      <c r="T46" s="10"/>
      <c r="U46" s="10"/>
      <c r="V46" s="10"/>
      <c r="W46" s="6"/>
      <c r="X46" s="6"/>
      <c r="Y46" s="6"/>
      <c r="Z46" s="10"/>
      <c r="AA46" s="10"/>
      <c r="AB46" s="10"/>
      <c r="AC46" s="6"/>
      <c r="AD46" s="6"/>
      <c r="AE46" s="6"/>
      <c r="AF46" s="10"/>
      <c r="AG46" s="10"/>
      <c r="AH46" s="10"/>
      <c r="AI46" s="12">
        <f t="shared" ref="AI46:AK46" si="31">H46+K46+N46+Q46+T46+W46+Z46+AC46+AF46</f>
        <v>0.5</v>
      </c>
      <c r="AJ46" s="12">
        <f t="shared" si="31"/>
        <v>0.5</v>
      </c>
      <c r="AK46" s="12">
        <f t="shared" si="31"/>
        <v>0.5</v>
      </c>
    </row>
    <row r="47" spans="1:37" ht="12.75" customHeight="1" x14ac:dyDescent="0.2">
      <c r="A47" s="19">
        <v>32</v>
      </c>
      <c r="B47" s="17"/>
      <c r="C47" s="18"/>
      <c r="D47" s="18" t="s">
        <v>79</v>
      </c>
      <c r="E47" s="9">
        <v>2</v>
      </c>
      <c r="F47" s="14" t="s">
        <v>59</v>
      </c>
      <c r="G47" s="15" t="s">
        <v>78</v>
      </c>
      <c r="H47" s="20"/>
      <c r="I47" s="20"/>
      <c r="J47" s="20"/>
      <c r="K47" s="9"/>
      <c r="L47" s="6"/>
      <c r="M47" s="6"/>
      <c r="N47" s="27">
        <v>2</v>
      </c>
      <c r="O47" s="27">
        <v>2</v>
      </c>
      <c r="P47" s="62">
        <v>2.5</v>
      </c>
      <c r="Q47" s="6"/>
      <c r="R47" s="6"/>
      <c r="S47" s="6"/>
      <c r="T47" s="10"/>
      <c r="U47" s="10"/>
      <c r="V47" s="10"/>
      <c r="W47" s="6"/>
      <c r="X47" s="6"/>
      <c r="Y47" s="6"/>
      <c r="Z47" s="10"/>
      <c r="AA47" s="10"/>
      <c r="AB47" s="10"/>
      <c r="AC47" s="6"/>
      <c r="AD47" s="6"/>
      <c r="AE47" s="6"/>
      <c r="AF47" s="10"/>
      <c r="AG47" s="10"/>
      <c r="AH47" s="10"/>
      <c r="AI47" s="12">
        <f t="shared" ref="AI47:AK47" si="32">H47+K47+N47+Q47+T47+W47+Z47+AC47+AF47</f>
        <v>2</v>
      </c>
      <c r="AJ47" s="12">
        <f t="shared" si="32"/>
        <v>2</v>
      </c>
      <c r="AK47" s="12">
        <f t="shared" si="32"/>
        <v>2.5</v>
      </c>
    </row>
    <row r="48" spans="1:37" ht="12.75" customHeight="1" x14ac:dyDescent="0.2">
      <c r="A48" s="19">
        <v>33</v>
      </c>
      <c r="B48" s="17"/>
      <c r="C48" s="18"/>
      <c r="D48" s="18" t="s">
        <v>80</v>
      </c>
      <c r="E48" s="9">
        <v>2</v>
      </c>
      <c r="F48" s="14" t="s">
        <v>59</v>
      </c>
      <c r="G48" s="15" t="s">
        <v>78</v>
      </c>
      <c r="H48" s="20"/>
      <c r="I48" s="20"/>
      <c r="J48" s="20"/>
      <c r="K48" s="9"/>
      <c r="L48" s="6"/>
      <c r="M48" s="6"/>
      <c r="N48" s="27">
        <v>2</v>
      </c>
      <c r="O48" s="21"/>
      <c r="P48" s="20"/>
      <c r="Q48" s="6"/>
      <c r="R48" s="6"/>
      <c r="S48" s="6"/>
      <c r="T48" s="10"/>
      <c r="U48" s="10"/>
      <c r="V48" s="10"/>
      <c r="W48" s="6"/>
      <c r="X48" s="6"/>
      <c r="Y48" s="6"/>
      <c r="Z48" s="10"/>
      <c r="AA48" s="10"/>
      <c r="AB48" s="10"/>
      <c r="AC48" s="6"/>
      <c r="AD48" s="6"/>
      <c r="AE48" s="6"/>
      <c r="AF48" s="10"/>
      <c r="AG48" s="10"/>
      <c r="AH48" s="10"/>
      <c r="AI48" s="12">
        <f t="shared" ref="AI48:AK48" si="33">H48+K48+N48+Q48+T48+W48+Z48+AC48+AF48</f>
        <v>2</v>
      </c>
      <c r="AJ48" s="12">
        <f t="shared" si="33"/>
        <v>0</v>
      </c>
      <c r="AK48" s="12">
        <f t="shared" si="33"/>
        <v>0</v>
      </c>
    </row>
    <row r="49" spans="1:37" ht="12.75" customHeight="1" x14ac:dyDescent="0.2">
      <c r="A49" s="7"/>
      <c r="B49" s="22" t="s">
        <v>51</v>
      </c>
      <c r="C49" s="130" t="s">
        <v>81</v>
      </c>
      <c r="D49" s="131"/>
      <c r="E49" s="131"/>
      <c r="F49" s="131"/>
      <c r="G49" s="132"/>
      <c r="H49" s="20"/>
      <c r="I49" s="20"/>
      <c r="J49" s="20"/>
      <c r="K49" s="9"/>
      <c r="L49" s="6"/>
      <c r="M49" s="6"/>
      <c r="N49" s="27"/>
      <c r="O49" s="21"/>
      <c r="P49" s="20"/>
      <c r="Q49" s="6"/>
      <c r="R49" s="6"/>
      <c r="S49" s="6"/>
      <c r="T49" s="10"/>
      <c r="U49" s="10"/>
      <c r="V49" s="10"/>
      <c r="W49" s="6"/>
      <c r="X49" s="6"/>
      <c r="Y49" s="6"/>
      <c r="Z49" s="10"/>
      <c r="AA49" s="10"/>
      <c r="AB49" s="10"/>
      <c r="AC49" s="6"/>
      <c r="AD49" s="6"/>
      <c r="AE49" s="6"/>
      <c r="AF49" s="10"/>
      <c r="AG49" s="10"/>
      <c r="AH49" s="10"/>
      <c r="AI49" s="12"/>
      <c r="AJ49" s="12"/>
      <c r="AK49" s="12"/>
    </row>
    <row r="50" spans="1:37" ht="12.75" customHeight="1" x14ac:dyDescent="0.2">
      <c r="A50" s="19">
        <v>34</v>
      </c>
      <c r="B50" s="17"/>
      <c r="C50" s="18"/>
      <c r="D50" s="18" t="s">
        <v>82</v>
      </c>
      <c r="E50" s="9">
        <v>1</v>
      </c>
      <c r="F50" s="14" t="s">
        <v>59</v>
      </c>
      <c r="G50" s="15" t="s">
        <v>78</v>
      </c>
      <c r="H50" s="20"/>
      <c r="I50" s="20"/>
      <c r="J50" s="20"/>
      <c r="K50" s="9"/>
      <c r="L50" s="6"/>
      <c r="M50" s="6"/>
      <c r="N50" s="27">
        <v>1</v>
      </c>
      <c r="O50" s="21"/>
      <c r="P50" s="20"/>
      <c r="Q50" s="6"/>
      <c r="R50" s="6"/>
      <c r="S50" s="6"/>
      <c r="T50" s="10"/>
      <c r="U50" s="10"/>
      <c r="V50" s="10"/>
      <c r="W50" s="6"/>
      <c r="X50" s="6"/>
      <c r="Y50" s="6"/>
      <c r="Z50" s="10"/>
      <c r="AA50" s="10"/>
      <c r="AB50" s="10"/>
      <c r="AC50" s="6"/>
      <c r="AD50" s="6"/>
      <c r="AE50" s="6"/>
      <c r="AF50" s="10"/>
      <c r="AG50" s="10"/>
      <c r="AH50" s="10"/>
      <c r="AI50" s="12">
        <f t="shared" ref="AI50:AK50" si="34">H50+K50+N50+Q50+T50+W50+Z50+AC50+AF50</f>
        <v>1</v>
      </c>
      <c r="AJ50" s="12">
        <f t="shared" si="34"/>
        <v>0</v>
      </c>
      <c r="AK50" s="12">
        <f t="shared" si="34"/>
        <v>0</v>
      </c>
    </row>
    <row r="51" spans="1:37" ht="12.75" customHeight="1" x14ac:dyDescent="0.2">
      <c r="A51" s="19">
        <v>35</v>
      </c>
      <c r="B51" s="17"/>
      <c r="C51" s="18"/>
      <c r="D51" s="18" t="s">
        <v>83</v>
      </c>
      <c r="E51" s="9">
        <v>1</v>
      </c>
      <c r="F51" s="14" t="s">
        <v>59</v>
      </c>
      <c r="G51" s="15" t="s">
        <v>78</v>
      </c>
      <c r="H51" s="20"/>
      <c r="I51" s="20"/>
      <c r="J51" s="20"/>
      <c r="K51" s="9"/>
      <c r="L51" s="6"/>
      <c r="M51" s="6"/>
      <c r="N51" s="27">
        <v>1</v>
      </c>
      <c r="O51" s="21"/>
      <c r="P51" s="20"/>
      <c r="Q51" s="6"/>
      <c r="R51" s="6"/>
      <c r="S51" s="6"/>
      <c r="T51" s="10"/>
      <c r="U51" s="10"/>
      <c r="V51" s="10"/>
      <c r="W51" s="6"/>
      <c r="X51" s="6"/>
      <c r="Y51" s="6"/>
      <c r="Z51" s="10"/>
      <c r="AA51" s="10"/>
      <c r="AB51" s="10"/>
      <c r="AC51" s="6"/>
      <c r="AD51" s="6"/>
      <c r="AE51" s="6"/>
      <c r="AF51" s="10"/>
      <c r="AG51" s="10"/>
      <c r="AH51" s="10"/>
      <c r="AI51" s="12">
        <f t="shared" ref="AI51:AK51" si="35">H51+K51+N51+Q51+T51+W51+Z51+AC51+AF51</f>
        <v>1</v>
      </c>
      <c r="AJ51" s="12">
        <f t="shared" si="35"/>
        <v>0</v>
      </c>
      <c r="AK51" s="12">
        <f t="shared" si="35"/>
        <v>0</v>
      </c>
    </row>
    <row r="52" spans="1:37" ht="12.75" customHeight="1" x14ac:dyDescent="0.2">
      <c r="A52" s="7"/>
      <c r="B52" s="22" t="s">
        <v>84</v>
      </c>
      <c r="C52" s="130" t="s">
        <v>85</v>
      </c>
      <c r="D52" s="131"/>
      <c r="E52" s="131"/>
      <c r="F52" s="131"/>
      <c r="G52" s="132"/>
      <c r="H52" s="20"/>
      <c r="I52" s="20"/>
      <c r="J52" s="20"/>
      <c r="K52" s="9"/>
      <c r="L52" s="6"/>
      <c r="M52" s="6"/>
      <c r="N52" s="27"/>
      <c r="O52" s="21"/>
      <c r="P52" s="20"/>
      <c r="Q52" s="6"/>
      <c r="R52" s="6"/>
      <c r="S52" s="6"/>
      <c r="T52" s="10"/>
      <c r="U52" s="10"/>
      <c r="V52" s="10"/>
      <c r="W52" s="6"/>
      <c r="X52" s="6"/>
      <c r="Y52" s="6"/>
      <c r="Z52" s="10"/>
      <c r="AA52" s="10"/>
      <c r="AB52" s="10"/>
      <c r="AC52" s="6"/>
      <c r="AD52" s="6"/>
      <c r="AE52" s="6"/>
      <c r="AF52" s="10"/>
      <c r="AG52" s="10"/>
      <c r="AH52" s="10"/>
      <c r="AI52" s="12"/>
      <c r="AJ52" s="12"/>
      <c r="AK52" s="12"/>
    </row>
    <row r="53" spans="1:37" ht="12.75" customHeight="1" x14ac:dyDescent="0.2">
      <c r="A53" s="19">
        <v>36</v>
      </c>
      <c r="B53" s="17"/>
      <c r="C53" s="18"/>
      <c r="D53" s="18" t="s">
        <v>86</v>
      </c>
      <c r="E53" s="9">
        <v>0.5</v>
      </c>
      <c r="F53" s="14" t="s">
        <v>59</v>
      </c>
      <c r="G53" s="15" t="s">
        <v>78</v>
      </c>
      <c r="H53" s="20"/>
      <c r="I53" s="20"/>
      <c r="J53" s="20"/>
      <c r="K53" s="9"/>
      <c r="L53" s="6"/>
      <c r="M53" s="6"/>
      <c r="N53" s="27">
        <v>0.5</v>
      </c>
      <c r="O53" s="27">
        <v>0.5</v>
      </c>
      <c r="P53" s="27">
        <v>0.5</v>
      </c>
      <c r="Q53" s="6"/>
      <c r="R53" s="6"/>
      <c r="S53" s="6"/>
      <c r="T53" s="10"/>
      <c r="U53" s="10"/>
      <c r="V53" s="10"/>
      <c r="W53" s="6"/>
      <c r="X53" s="6"/>
      <c r="Y53" s="6"/>
      <c r="Z53" s="10"/>
      <c r="AA53" s="10"/>
      <c r="AB53" s="10"/>
      <c r="AC53" s="6"/>
      <c r="AD53" s="6"/>
      <c r="AE53" s="6"/>
      <c r="AF53" s="10"/>
      <c r="AG53" s="10"/>
      <c r="AH53" s="10"/>
      <c r="AI53" s="12">
        <f t="shared" ref="AI53:AK53" si="36">H53+K53+N53+Q53+T53+W53+Z53+AC53+AF53</f>
        <v>0.5</v>
      </c>
      <c r="AJ53" s="12">
        <f t="shared" si="36"/>
        <v>0.5</v>
      </c>
      <c r="AK53" s="12">
        <f t="shared" si="36"/>
        <v>0.5</v>
      </c>
    </row>
    <row r="54" spans="1:37" ht="12.75" customHeight="1" x14ac:dyDescent="0.2">
      <c r="A54" s="19">
        <v>37</v>
      </c>
      <c r="B54" s="17"/>
      <c r="C54" s="18"/>
      <c r="D54" s="18" t="s">
        <v>87</v>
      </c>
      <c r="E54" s="9">
        <v>0.5</v>
      </c>
      <c r="F54" s="14" t="s">
        <v>59</v>
      </c>
      <c r="G54" s="15" t="s">
        <v>78</v>
      </c>
      <c r="H54" s="20"/>
      <c r="I54" s="20"/>
      <c r="J54" s="20"/>
      <c r="K54" s="9"/>
      <c r="L54" s="6"/>
      <c r="M54" s="6"/>
      <c r="N54" s="27">
        <v>0.5</v>
      </c>
      <c r="O54" s="27">
        <v>0.5</v>
      </c>
      <c r="P54" s="27">
        <v>0.5</v>
      </c>
      <c r="Q54" s="6"/>
      <c r="R54" s="6"/>
      <c r="S54" s="6"/>
      <c r="T54" s="10"/>
      <c r="U54" s="10"/>
      <c r="V54" s="10"/>
      <c r="W54" s="6"/>
      <c r="X54" s="6"/>
      <c r="Y54" s="6"/>
      <c r="Z54" s="10"/>
      <c r="AA54" s="10"/>
      <c r="AB54" s="10"/>
      <c r="AC54" s="6"/>
      <c r="AD54" s="6"/>
      <c r="AE54" s="6"/>
      <c r="AF54" s="10"/>
      <c r="AG54" s="10"/>
      <c r="AH54" s="10"/>
      <c r="AI54" s="12">
        <f t="shared" ref="AI54:AK54" si="37">H54+K54+N54+Q54+T54+W54+Z54+AC54+AF54</f>
        <v>0.5</v>
      </c>
      <c r="AJ54" s="12">
        <f t="shared" si="37"/>
        <v>0.5</v>
      </c>
      <c r="AK54" s="12">
        <f t="shared" si="37"/>
        <v>0.5</v>
      </c>
    </row>
    <row r="55" spans="1:37" ht="12.75" customHeight="1" x14ac:dyDescent="0.2">
      <c r="A55" s="19">
        <v>38</v>
      </c>
      <c r="B55" s="17"/>
      <c r="C55" s="18"/>
      <c r="D55" s="18" t="s">
        <v>88</v>
      </c>
      <c r="E55" s="9">
        <v>0.5</v>
      </c>
      <c r="F55" s="14" t="s">
        <v>59</v>
      </c>
      <c r="G55" s="15" t="s">
        <v>78</v>
      </c>
      <c r="H55" s="20"/>
      <c r="I55" s="20"/>
      <c r="J55" s="20"/>
      <c r="K55" s="9"/>
      <c r="L55" s="6"/>
      <c r="M55" s="6"/>
      <c r="N55" s="27">
        <v>0.5</v>
      </c>
      <c r="O55" s="27">
        <v>0.5</v>
      </c>
      <c r="P55" s="27">
        <v>0.5</v>
      </c>
      <c r="Q55" s="6"/>
      <c r="R55" s="6"/>
      <c r="S55" s="6"/>
      <c r="T55" s="10"/>
      <c r="U55" s="10"/>
      <c r="V55" s="10"/>
      <c r="W55" s="6"/>
      <c r="X55" s="6"/>
      <c r="Y55" s="6"/>
      <c r="Z55" s="10"/>
      <c r="AA55" s="10"/>
      <c r="AB55" s="10"/>
      <c r="AC55" s="6"/>
      <c r="AD55" s="6"/>
      <c r="AE55" s="6"/>
      <c r="AF55" s="10"/>
      <c r="AG55" s="10"/>
      <c r="AH55" s="10"/>
      <c r="AI55" s="12">
        <f t="shared" ref="AI55:AK55" si="38">H55+K55+N55+Q55+T55+W55+Z55+AC55+AF55</f>
        <v>0.5</v>
      </c>
      <c r="AJ55" s="12">
        <f t="shared" si="38"/>
        <v>0.5</v>
      </c>
      <c r="AK55" s="12">
        <f t="shared" si="38"/>
        <v>0.5</v>
      </c>
    </row>
    <row r="56" spans="1:37" ht="12.75" customHeight="1" x14ac:dyDescent="0.2">
      <c r="A56" s="19">
        <v>39</v>
      </c>
      <c r="B56" s="17"/>
      <c r="C56" s="18"/>
      <c r="D56" s="18" t="s">
        <v>89</v>
      </c>
      <c r="E56" s="9">
        <v>0.5</v>
      </c>
      <c r="F56" s="14" t="s">
        <v>59</v>
      </c>
      <c r="G56" s="15" t="s">
        <v>78</v>
      </c>
      <c r="H56" s="20"/>
      <c r="I56" s="20"/>
      <c r="J56" s="20"/>
      <c r="K56" s="9"/>
      <c r="L56" s="6"/>
      <c r="M56" s="6"/>
      <c r="N56" s="27">
        <v>0.5</v>
      </c>
      <c r="O56" s="27">
        <v>0.5</v>
      </c>
      <c r="P56" s="27">
        <v>0.5</v>
      </c>
      <c r="Q56" s="6"/>
      <c r="R56" s="6"/>
      <c r="S56" s="6"/>
      <c r="T56" s="10"/>
      <c r="U56" s="10"/>
      <c r="V56" s="10"/>
      <c r="W56" s="6"/>
      <c r="X56" s="6"/>
      <c r="Y56" s="6"/>
      <c r="Z56" s="10"/>
      <c r="AA56" s="10"/>
      <c r="AB56" s="10"/>
      <c r="AC56" s="6"/>
      <c r="AD56" s="6"/>
      <c r="AE56" s="6"/>
      <c r="AF56" s="10"/>
      <c r="AG56" s="10"/>
      <c r="AH56" s="10"/>
      <c r="AI56" s="12">
        <f t="shared" ref="AI56:AK56" si="39">H56+K56+N56+Q56+T56+W56+Z56+AC56+AF56</f>
        <v>0.5</v>
      </c>
      <c r="AJ56" s="12">
        <f t="shared" si="39"/>
        <v>0.5</v>
      </c>
      <c r="AK56" s="12">
        <f t="shared" si="39"/>
        <v>0.5</v>
      </c>
    </row>
    <row r="57" spans="1:37" ht="12.75" customHeight="1" x14ac:dyDescent="0.2">
      <c r="A57" s="7"/>
      <c r="B57" s="22" t="s">
        <v>90</v>
      </c>
      <c r="C57" s="130" t="s">
        <v>91</v>
      </c>
      <c r="D57" s="131"/>
      <c r="E57" s="131"/>
      <c r="F57" s="131"/>
      <c r="G57" s="132"/>
      <c r="H57" s="20"/>
      <c r="I57" s="20"/>
      <c r="J57" s="20"/>
      <c r="K57" s="9"/>
      <c r="L57" s="6"/>
      <c r="M57" s="6"/>
      <c r="N57" s="27"/>
      <c r="O57" s="27"/>
      <c r="P57" s="27"/>
      <c r="Q57" s="6"/>
      <c r="R57" s="6"/>
      <c r="S57" s="6"/>
      <c r="T57" s="10"/>
      <c r="U57" s="10"/>
      <c r="V57" s="10"/>
      <c r="W57" s="6"/>
      <c r="X57" s="6"/>
      <c r="Y57" s="6"/>
      <c r="Z57" s="10"/>
      <c r="AA57" s="10"/>
      <c r="AB57" s="10"/>
      <c r="AC57" s="6"/>
      <c r="AD57" s="6"/>
      <c r="AE57" s="6"/>
      <c r="AF57" s="10"/>
      <c r="AG57" s="10"/>
      <c r="AH57" s="10"/>
      <c r="AI57" s="12"/>
      <c r="AJ57" s="12"/>
      <c r="AK57" s="12"/>
    </row>
    <row r="58" spans="1:37" ht="12.75" customHeight="1" x14ac:dyDescent="0.2">
      <c r="A58" s="19">
        <v>40</v>
      </c>
      <c r="B58" s="17"/>
      <c r="C58" s="18"/>
      <c r="D58" s="18" t="s">
        <v>92</v>
      </c>
      <c r="E58" s="9">
        <v>1</v>
      </c>
      <c r="F58" s="14" t="s">
        <v>59</v>
      </c>
      <c r="G58" s="15" t="s">
        <v>78</v>
      </c>
      <c r="H58" s="20"/>
      <c r="I58" s="20"/>
      <c r="J58" s="20"/>
      <c r="K58" s="9"/>
      <c r="L58" s="6"/>
      <c r="M58" s="6"/>
      <c r="N58" s="27">
        <v>1</v>
      </c>
      <c r="O58" s="27">
        <v>1</v>
      </c>
      <c r="P58" s="27">
        <v>1.5</v>
      </c>
      <c r="Q58" s="6"/>
      <c r="R58" s="6"/>
      <c r="S58" s="6"/>
      <c r="T58" s="10"/>
      <c r="U58" s="10"/>
      <c r="V58" s="10"/>
      <c r="W58" s="6"/>
      <c r="X58" s="6"/>
      <c r="Y58" s="6"/>
      <c r="Z58" s="10"/>
      <c r="AA58" s="10"/>
      <c r="AB58" s="10"/>
      <c r="AC58" s="6"/>
      <c r="AD58" s="6"/>
      <c r="AE58" s="6"/>
      <c r="AF58" s="10"/>
      <c r="AG58" s="10"/>
      <c r="AH58" s="10"/>
      <c r="AI58" s="12">
        <f t="shared" ref="AI58:AK58" si="40">H58+K58+N58+Q58+T58+W58+Z58+AC58+AF58</f>
        <v>1</v>
      </c>
      <c r="AJ58" s="12">
        <f t="shared" si="40"/>
        <v>1</v>
      </c>
      <c r="AK58" s="12">
        <f t="shared" si="40"/>
        <v>1.5</v>
      </c>
    </row>
    <row r="59" spans="1:37" ht="12.75" customHeight="1" x14ac:dyDescent="0.2">
      <c r="A59" s="19">
        <v>41</v>
      </c>
      <c r="B59" s="17"/>
      <c r="C59" s="18"/>
      <c r="D59" s="18" t="s">
        <v>93</v>
      </c>
      <c r="E59" s="9">
        <v>1</v>
      </c>
      <c r="F59" s="14" t="s">
        <v>59</v>
      </c>
      <c r="G59" s="15" t="s">
        <v>78</v>
      </c>
      <c r="H59" s="20"/>
      <c r="I59" s="20"/>
      <c r="J59" s="20"/>
      <c r="K59" s="6"/>
      <c r="L59" s="6"/>
      <c r="M59" s="6"/>
      <c r="N59" s="27">
        <v>1</v>
      </c>
      <c r="O59" s="21"/>
      <c r="P59" s="21"/>
      <c r="Q59" s="6"/>
      <c r="R59" s="6"/>
      <c r="S59" s="6"/>
      <c r="T59" s="10"/>
      <c r="U59" s="10"/>
      <c r="V59" s="10"/>
      <c r="W59" s="6"/>
      <c r="X59" s="6"/>
      <c r="Y59" s="6"/>
      <c r="Z59" s="10"/>
      <c r="AA59" s="10"/>
      <c r="AB59" s="10"/>
      <c r="AC59" s="6"/>
      <c r="AD59" s="6"/>
      <c r="AE59" s="6"/>
      <c r="AF59" s="10"/>
      <c r="AG59" s="10"/>
      <c r="AH59" s="10"/>
      <c r="AI59" s="12">
        <f t="shared" ref="AI59:AK59" si="41">H59+K59+N59+Q59+T59+W59+Z59+AC59+AF59</f>
        <v>1</v>
      </c>
      <c r="AJ59" s="12">
        <f t="shared" si="41"/>
        <v>0</v>
      </c>
      <c r="AK59" s="12">
        <f t="shared" si="41"/>
        <v>0</v>
      </c>
    </row>
    <row r="60" spans="1:37" ht="12.75" customHeight="1" x14ac:dyDescent="0.2">
      <c r="A60" s="7"/>
      <c r="B60" s="22" t="s">
        <v>94</v>
      </c>
      <c r="C60" s="130" t="s">
        <v>95</v>
      </c>
      <c r="D60" s="131"/>
      <c r="E60" s="131"/>
      <c r="F60" s="131"/>
      <c r="G60" s="132"/>
      <c r="H60" s="20"/>
      <c r="I60" s="20"/>
      <c r="J60" s="20"/>
      <c r="K60" s="6"/>
      <c r="L60" s="6"/>
      <c r="M60" s="6"/>
      <c r="N60" s="27"/>
      <c r="O60" s="21"/>
      <c r="P60" s="21"/>
      <c r="Q60" s="6"/>
      <c r="R60" s="6"/>
      <c r="S60" s="6"/>
      <c r="T60" s="10"/>
      <c r="U60" s="10"/>
      <c r="V60" s="10"/>
      <c r="W60" s="6"/>
      <c r="X60" s="6"/>
      <c r="Y60" s="6"/>
      <c r="Z60" s="10"/>
      <c r="AA60" s="10"/>
      <c r="AB60" s="10"/>
      <c r="AC60" s="6"/>
      <c r="AD60" s="6"/>
      <c r="AE60" s="6"/>
      <c r="AF60" s="10"/>
      <c r="AG60" s="10"/>
      <c r="AH60" s="10"/>
      <c r="AI60" s="12"/>
      <c r="AJ60" s="12"/>
      <c r="AK60" s="12"/>
    </row>
    <row r="61" spans="1:37" ht="12.75" customHeight="1" x14ac:dyDescent="0.2">
      <c r="A61" s="19">
        <v>42</v>
      </c>
      <c r="B61" s="17"/>
      <c r="C61" s="18"/>
      <c r="D61" s="18" t="s">
        <v>96</v>
      </c>
      <c r="E61" s="9">
        <v>2</v>
      </c>
      <c r="F61" s="14" t="s">
        <v>59</v>
      </c>
      <c r="G61" s="15" t="s">
        <v>78</v>
      </c>
      <c r="H61" s="20"/>
      <c r="I61" s="20"/>
      <c r="J61" s="20"/>
      <c r="K61" s="6"/>
      <c r="L61" s="6"/>
      <c r="M61" s="6"/>
      <c r="N61" s="27">
        <v>2</v>
      </c>
      <c r="O61" s="21"/>
      <c r="P61" s="21"/>
      <c r="Q61" s="6"/>
      <c r="R61" s="6"/>
      <c r="S61" s="6"/>
      <c r="T61" s="10"/>
      <c r="U61" s="10"/>
      <c r="V61" s="10"/>
      <c r="W61" s="6"/>
      <c r="X61" s="6"/>
      <c r="Y61" s="6"/>
      <c r="Z61" s="10"/>
      <c r="AA61" s="10"/>
      <c r="AB61" s="10"/>
      <c r="AC61" s="6"/>
      <c r="AD61" s="6"/>
      <c r="AE61" s="6"/>
      <c r="AF61" s="10"/>
      <c r="AG61" s="10"/>
      <c r="AH61" s="10"/>
      <c r="AI61" s="12">
        <f t="shared" ref="AI61:AK61" si="42">H61+K61+N61+Q61+T61+W61+Z61+AC61+AF61</f>
        <v>2</v>
      </c>
      <c r="AJ61" s="12">
        <f t="shared" si="42"/>
        <v>0</v>
      </c>
      <c r="AK61" s="12">
        <f t="shared" si="42"/>
        <v>0</v>
      </c>
    </row>
    <row r="62" spans="1:37" ht="12.75" customHeight="1" x14ac:dyDescent="0.2">
      <c r="A62" s="19">
        <v>43</v>
      </c>
      <c r="B62" s="17"/>
      <c r="C62" s="18"/>
      <c r="D62" s="18" t="s">
        <v>97</v>
      </c>
      <c r="E62" s="9">
        <v>0.5</v>
      </c>
      <c r="F62" s="14" t="s">
        <v>59</v>
      </c>
      <c r="G62" s="15" t="s">
        <v>78</v>
      </c>
      <c r="H62" s="20"/>
      <c r="I62" s="20"/>
      <c r="J62" s="20"/>
      <c r="K62" s="6"/>
      <c r="L62" s="6"/>
      <c r="M62" s="6"/>
      <c r="N62" s="27">
        <v>0.5</v>
      </c>
      <c r="O62" s="27">
        <v>0.5</v>
      </c>
      <c r="P62" s="27">
        <v>1.5</v>
      </c>
      <c r="Q62" s="6"/>
      <c r="R62" s="6"/>
      <c r="S62" s="6"/>
      <c r="T62" s="10"/>
      <c r="U62" s="10"/>
      <c r="V62" s="10"/>
      <c r="W62" s="6"/>
      <c r="X62" s="6"/>
      <c r="Y62" s="6"/>
      <c r="Z62" s="10"/>
      <c r="AA62" s="10"/>
      <c r="AB62" s="10"/>
      <c r="AC62" s="6"/>
      <c r="AD62" s="6"/>
      <c r="AE62" s="6"/>
      <c r="AF62" s="10"/>
      <c r="AG62" s="10"/>
      <c r="AH62" s="10"/>
      <c r="AI62" s="12">
        <f t="shared" ref="AI62:AK62" si="43">H62+K62+N62+Q62+T62+W62+Z62+AC62+AF62</f>
        <v>0.5</v>
      </c>
      <c r="AJ62" s="12">
        <f t="shared" si="43"/>
        <v>0.5</v>
      </c>
      <c r="AK62" s="12">
        <f t="shared" si="43"/>
        <v>1.5</v>
      </c>
    </row>
    <row r="63" spans="1:37" ht="12.75" customHeight="1" x14ac:dyDescent="0.2">
      <c r="A63" s="19">
        <v>44</v>
      </c>
      <c r="B63" s="28"/>
      <c r="C63" s="18"/>
      <c r="D63" s="18" t="s">
        <v>98</v>
      </c>
      <c r="E63" s="9">
        <v>0.5</v>
      </c>
      <c r="F63" s="14" t="s">
        <v>59</v>
      </c>
      <c r="G63" s="15" t="s">
        <v>78</v>
      </c>
      <c r="H63" s="20"/>
      <c r="I63" s="20"/>
      <c r="J63" s="20"/>
      <c r="K63" s="6"/>
      <c r="L63" s="6"/>
      <c r="M63" s="6"/>
      <c r="N63" s="27">
        <v>0.5</v>
      </c>
      <c r="O63" s="21"/>
      <c r="P63" s="21"/>
      <c r="Q63" s="6"/>
      <c r="R63" s="6"/>
      <c r="S63" s="6"/>
      <c r="T63" s="10"/>
      <c r="U63" s="10"/>
      <c r="V63" s="10"/>
      <c r="W63" s="6"/>
      <c r="X63" s="6"/>
      <c r="Y63" s="6"/>
      <c r="Z63" s="10"/>
      <c r="AA63" s="10"/>
      <c r="AB63" s="10"/>
      <c r="AC63" s="6"/>
      <c r="AD63" s="6"/>
      <c r="AE63" s="6"/>
      <c r="AF63" s="10"/>
      <c r="AG63" s="10"/>
      <c r="AH63" s="10"/>
      <c r="AI63" s="12">
        <f t="shared" ref="AI63:AK63" si="44">H63+K63+N63+Q63+T63+W63+Z63+AC63+AF63</f>
        <v>0.5</v>
      </c>
      <c r="AJ63" s="12">
        <f t="shared" si="44"/>
        <v>0</v>
      </c>
      <c r="AK63" s="12">
        <f t="shared" si="44"/>
        <v>0</v>
      </c>
    </row>
    <row r="64" spans="1:37" ht="12.75" customHeight="1" x14ac:dyDescent="0.2">
      <c r="A64" s="7"/>
      <c r="B64" s="22" t="s">
        <v>99</v>
      </c>
      <c r="C64" s="130" t="s">
        <v>100</v>
      </c>
      <c r="D64" s="131"/>
      <c r="E64" s="131"/>
      <c r="F64" s="131"/>
      <c r="G64" s="132"/>
      <c r="H64" s="20"/>
      <c r="I64" s="20"/>
      <c r="J64" s="20"/>
      <c r="K64" s="6"/>
      <c r="L64" s="6"/>
      <c r="M64" s="6"/>
      <c r="N64" s="27"/>
      <c r="O64" s="21"/>
      <c r="P64" s="21"/>
      <c r="Q64" s="6"/>
      <c r="R64" s="6"/>
      <c r="S64" s="6"/>
      <c r="T64" s="10"/>
      <c r="U64" s="10"/>
      <c r="V64" s="10"/>
      <c r="W64" s="6"/>
      <c r="X64" s="6"/>
      <c r="Y64" s="6"/>
      <c r="Z64" s="10"/>
      <c r="AA64" s="10"/>
      <c r="AB64" s="10"/>
      <c r="AC64" s="6"/>
      <c r="AD64" s="6"/>
      <c r="AE64" s="6"/>
      <c r="AF64" s="10"/>
      <c r="AG64" s="10"/>
      <c r="AH64" s="10"/>
      <c r="AI64" s="12"/>
      <c r="AJ64" s="12"/>
      <c r="AK64" s="12"/>
    </row>
    <row r="65" spans="1:37" ht="12.75" customHeight="1" x14ac:dyDescent="0.2">
      <c r="A65" s="19">
        <v>45</v>
      </c>
      <c r="B65" s="17"/>
      <c r="C65" s="18"/>
      <c r="D65" s="18" t="s">
        <v>101</v>
      </c>
      <c r="E65" s="9">
        <v>0.5</v>
      </c>
      <c r="F65" s="14" t="s">
        <v>59</v>
      </c>
      <c r="G65" s="15" t="s">
        <v>78</v>
      </c>
      <c r="H65" s="20"/>
      <c r="I65" s="20"/>
      <c r="J65" s="20"/>
      <c r="K65" s="6"/>
      <c r="L65" s="6"/>
      <c r="M65" s="6"/>
      <c r="N65" s="27">
        <v>0.5</v>
      </c>
      <c r="O65" s="21"/>
      <c r="P65" s="21"/>
      <c r="Q65" s="6"/>
      <c r="R65" s="6"/>
      <c r="S65" s="6"/>
      <c r="T65" s="10"/>
      <c r="U65" s="10"/>
      <c r="V65" s="10"/>
      <c r="W65" s="6"/>
      <c r="X65" s="6"/>
      <c r="Y65" s="6"/>
      <c r="Z65" s="10"/>
      <c r="AA65" s="10"/>
      <c r="AB65" s="10"/>
      <c r="AC65" s="6"/>
      <c r="AD65" s="6"/>
      <c r="AE65" s="6"/>
      <c r="AF65" s="10"/>
      <c r="AG65" s="10"/>
      <c r="AH65" s="10"/>
      <c r="AI65" s="12">
        <f t="shared" ref="AI65:AK65" si="45">H65+K65+N65+Q65+T65+W65+Z65+AC65+AF65</f>
        <v>0.5</v>
      </c>
      <c r="AJ65" s="12">
        <f t="shared" si="45"/>
        <v>0</v>
      </c>
      <c r="AK65" s="12">
        <f t="shared" si="45"/>
        <v>0</v>
      </c>
    </row>
    <row r="66" spans="1:37" ht="12.75" customHeight="1" x14ac:dyDescent="0.2">
      <c r="A66" s="19">
        <v>46</v>
      </c>
      <c r="B66" s="17"/>
      <c r="C66" s="18"/>
      <c r="D66" s="6" t="s">
        <v>102</v>
      </c>
      <c r="E66" s="9">
        <v>0.5</v>
      </c>
      <c r="F66" s="14" t="s">
        <v>59</v>
      </c>
      <c r="G66" s="15" t="s">
        <v>78</v>
      </c>
      <c r="H66" s="20"/>
      <c r="I66" s="20"/>
      <c r="J66" s="20"/>
      <c r="K66" s="6"/>
      <c r="L66" s="6"/>
      <c r="M66" s="6"/>
      <c r="N66" s="27">
        <v>0.5</v>
      </c>
      <c r="O66" s="21"/>
      <c r="P66" s="20"/>
      <c r="Q66" s="6"/>
      <c r="R66" s="6"/>
      <c r="S66" s="6"/>
      <c r="T66" s="10"/>
      <c r="U66" s="10"/>
      <c r="V66" s="10"/>
      <c r="W66" s="6"/>
      <c r="X66" s="6"/>
      <c r="Y66" s="6"/>
      <c r="Z66" s="10"/>
      <c r="AA66" s="10"/>
      <c r="AB66" s="10"/>
      <c r="AC66" s="6"/>
      <c r="AD66" s="6"/>
      <c r="AE66" s="6"/>
      <c r="AF66" s="10"/>
      <c r="AG66" s="10"/>
      <c r="AH66" s="10"/>
      <c r="AI66" s="12">
        <f t="shared" ref="AI66:AK66" si="46">H66+K66+N66+Q66+T66+W66+Z66+AC66+AF66</f>
        <v>0.5</v>
      </c>
      <c r="AJ66" s="12">
        <f t="shared" si="46"/>
        <v>0</v>
      </c>
      <c r="AK66" s="12">
        <f t="shared" si="46"/>
        <v>0</v>
      </c>
    </row>
    <row r="67" spans="1:37" ht="12.75" customHeight="1" x14ac:dyDescent="0.2">
      <c r="A67" s="7"/>
      <c r="B67" s="22" t="s">
        <v>103</v>
      </c>
      <c r="C67" s="130" t="s">
        <v>104</v>
      </c>
      <c r="D67" s="131"/>
      <c r="E67" s="131"/>
      <c r="F67" s="131"/>
      <c r="G67" s="132"/>
      <c r="H67" s="20"/>
      <c r="I67" s="20"/>
      <c r="J67" s="20"/>
      <c r="K67" s="6"/>
      <c r="L67" s="6"/>
      <c r="M67" s="6"/>
      <c r="N67" s="27"/>
      <c r="O67" s="21"/>
      <c r="P67" s="20"/>
      <c r="Q67" s="6"/>
      <c r="R67" s="6"/>
      <c r="S67" s="6"/>
      <c r="T67" s="10"/>
      <c r="U67" s="10"/>
      <c r="V67" s="10"/>
      <c r="W67" s="6"/>
      <c r="X67" s="6"/>
      <c r="Y67" s="6"/>
      <c r="Z67" s="10"/>
      <c r="AA67" s="10"/>
      <c r="AB67" s="10"/>
      <c r="AC67" s="6"/>
      <c r="AD67" s="6"/>
      <c r="AE67" s="6"/>
      <c r="AF67" s="10"/>
      <c r="AG67" s="10"/>
      <c r="AH67" s="10"/>
      <c r="AI67" s="12"/>
      <c r="AJ67" s="12"/>
      <c r="AK67" s="12"/>
    </row>
    <row r="68" spans="1:37" ht="12.75" customHeight="1" x14ac:dyDescent="0.2">
      <c r="A68" s="19">
        <v>47</v>
      </c>
      <c r="B68" s="17"/>
      <c r="C68" s="18"/>
      <c r="D68" s="18" t="s">
        <v>105</v>
      </c>
      <c r="E68" s="9">
        <v>0.5</v>
      </c>
      <c r="F68" s="14" t="s">
        <v>59</v>
      </c>
      <c r="G68" s="15" t="s">
        <v>78</v>
      </c>
      <c r="H68" s="20"/>
      <c r="I68" s="20"/>
      <c r="J68" s="20"/>
      <c r="K68" s="6"/>
      <c r="L68" s="6"/>
      <c r="M68" s="6"/>
      <c r="N68" s="27">
        <v>0.5</v>
      </c>
      <c r="O68" s="27">
        <v>0.5</v>
      </c>
      <c r="P68" s="20">
        <v>0.5</v>
      </c>
      <c r="Q68" s="6"/>
      <c r="R68" s="6"/>
      <c r="S68" s="6"/>
      <c r="T68" s="10"/>
      <c r="U68" s="10"/>
      <c r="V68" s="10"/>
      <c r="W68" s="6"/>
      <c r="X68" s="6"/>
      <c r="Y68" s="6"/>
      <c r="Z68" s="10"/>
      <c r="AA68" s="10"/>
      <c r="AB68" s="10"/>
      <c r="AC68" s="6"/>
      <c r="AD68" s="6"/>
      <c r="AE68" s="6"/>
      <c r="AF68" s="10"/>
      <c r="AG68" s="10"/>
      <c r="AH68" s="10"/>
      <c r="AI68" s="12">
        <f t="shared" ref="AI68:AK68" si="47">H68+K68+N68+Q68+T68+W68+Z68+AC68+AF68</f>
        <v>0.5</v>
      </c>
      <c r="AJ68" s="12">
        <f t="shared" si="47"/>
        <v>0.5</v>
      </c>
      <c r="AK68" s="12">
        <f t="shared" si="47"/>
        <v>0.5</v>
      </c>
    </row>
    <row r="69" spans="1:37" ht="12.75" customHeight="1" x14ac:dyDescent="0.2">
      <c r="A69" s="19">
        <v>48</v>
      </c>
      <c r="B69" s="17"/>
      <c r="C69" s="18"/>
      <c r="D69" s="18" t="s">
        <v>106</v>
      </c>
      <c r="E69" s="9">
        <v>2</v>
      </c>
      <c r="F69" s="14" t="s">
        <v>59</v>
      </c>
      <c r="G69" s="15" t="s">
        <v>78</v>
      </c>
      <c r="H69" s="20"/>
      <c r="I69" s="20"/>
      <c r="J69" s="20"/>
      <c r="K69" s="6"/>
      <c r="L69" s="6"/>
      <c r="M69" s="6"/>
      <c r="N69" s="27">
        <v>2</v>
      </c>
      <c r="O69" s="27">
        <v>2</v>
      </c>
      <c r="P69" s="20">
        <v>1.5</v>
      </c>
      <c r="Q69" s="6"/>
      <c r="R69" s="6"/>
      <c r="S69" s="6"/>
      <c r="T69" s="10"/>
      <c r="U69" s="10"/>
      <c r="V69" s="10"/>
      <c r="W69" s="6"/>
      <c r="X69" s="6"/>
      <c r="Y69" s="6"/>
      <c r="Z69" s="10"/>
      <c r="AA69" s="10"/>
      <c r="AB69" s="10"/>
      <c r="AC69" s="6"/>
      <c r="AD69" s="6"/>
      <c r="AE69" s="6"/>
      <c r="AF69" s="10"/>
      <c r="AG69" s="10"/>
      <c r="AH69" s="10"/>
      <c r="AI69" s="12">
        <f t="shared" ref="AI69:AK69" si="48">H69+K69+N69+Q69+T69+W69+Z69+AC69+AF69</f>
        <v>2</v>
      </c>
      <c r="AJ69" s="12">
        <f t="shared" si="48"/>
        <v>2</v>
      </c>
      <c r="AK69" s="12">
        <f t="shared" si="48"/>
        <v>1.5</v>
      </c>
    </row>
    <row r="70" spans="1:37" ht="12.75" customHeight="1" x14ac:dyDescent="0.2">
      <c r="A70" s="19">
        <v>49</v>
      </c>
      <c r="B70" s="17"/>
      <c r="C70" s="18"/>
      <c r="D70" s="18" t="s">
        <v>107</v>
      </c>
      <c r="E70" s="9">
        <v>2</v>
      </c>
      <c r="F70" s="14" t="s">
        <v>59</v>
      </c>
      <c r="G70" s="15" t="s">
        <v>78</v>
      </c>
      <c r="H70" s="20"/>
      <c r="I70" s="20"/>
      <c r="J70" s="20"/>
      <c r="K70" s="6"/>
      <c r="L70" s="6"/>
      <c r="M70" s="6"/>
      <c r="N70" s="27">
        <v>2</v>
      </c>
      <c r="O70" s="27">
        <v>2</v>
      </c>
      <c r="P70" s="20">
        <v>0.5</v>
      </c>
      <c r="Q70" s="6"/>
      <c r="R70" s="6"/>
      <c r="S70" s="6"/>
      <c r="T70" s="10"/>
      <c r="U70" s="10"/>
      <c r="V70" s="10"/>
      <c r="W70" s="6"/>
      <c r="X70" s="6"/>
      <c r="Y70" s="6"/>
      <c r="Z70" s="10"/>
      <c r="AA70" s="10"/>
      <c r="AB70" s="10"/>
      <c r="AC70" s="6"/>
      <c r="AD70" s="6"/>
      <c r="AE70" s="6"/>
      <c r="AF70" s="10"/>
      <c r="AG70" s="10"/>
      <c r="AH70" s="10"/>
      <c r="AI70" s="12">
        <f t="shared" ref="AI70:AK70" si="49">H70+K70+N70+Q70+T70+W70+Z70+AC70+AF70</f>
        <v>2</v>
      </c>
      <c r="AJ70" s="12">
        <f t="shared" si="49"/>
        <v>2</v>
      </c>
      <c r="AK70" s="12">
        <f t="shared" si="49"/>
        <v>0.5</v>
      </c>
    </row>
    <row r="71" spans="1:37" ht="12.75" customHeight="1" x14ac:dyDescent="0.2">
      <c r="A71" s="19">
        <v>50</v>
      </c>
      <c r="B71" s="17"/>
      <c r="C71" s="18"/>
      <c r="D71" s="6" t="s">
        <v>102</v>
      </c>
      <c r="E71" s="9">
        <v>0.5</v>
      </c>
      <c r="F71" s="14" t="s">
        <v>59</v>
      </c>
      <c r="G71" s="15" t="s">
        <v>78</v>
      </c>
      <c r="H71" s="20"/>
      <c r="I71" s="20"/>
      <c r="J71" s="20"/>
      <c r="K71" s="6"/>
      <c r="L71" s="6"/>
      <c r="M71" s="6"/>
      <c r="N71" s="27">
        <v>0.5</v>
      </c>
      <c r="O71" s="27">
        <v>0.5</v>
      </c>
      <c r="P71" s="27">
        <v>0.5</v>
      </c>
      <c r="Q71" s="6"/>
      <c r="R71" s="6"/>
      <c r="S71" s="6"/>
      <c r="T71" s="10"/>
      <c r="U71" s="10"/>
      <c r="V71" s="10"/>
      <c r="W71" s="6"/>
      <c r="X71" s="6"/>
      <c r="Y71" s="6"/>
      <c r="Z71" s="10"/>
      <c r="AA71" s="10"/>
      <c r="AB71" s="10"/>
      <c r="AC71" s="6"/>
      <c r="AD71" s="6"/>
      <c r="AE71" s="6"/>
      <c r="AF71" s="10"/>
      <c r="AG71" s="10"/>
      <c r="AH71" s="10"/>
      <c r="AI71" s="12">
        <f t="shared" ref="AI71:AK71" si="50">H71+K71+N71+Q71+T71+W71+Z71+AC71+AF71</f>
        <v>0.5</v>
      </c>
      <c r="AJ71" s="12">
        <f t="shared" si="50"/>
        <v>0.5</v>
      </c>
      <c r="AK71" s="12">
        <f t="shared" si="50"/>
        <v>0.5</v>
      </c>
    </row>
    <row r="72" spans="1:37" ht="12.75" customHeight="1" x14ac:dyDescent="0.2">
      <c r="A72" s="7"/>
      <c r="B72" s="7" t="s">
        <v>108</v>
      </c>
      <c r="C72" s="130" t="s">
        <v>109</v>
      </c>
      <c r="D72" s="131"/>
      <c r="E72" s="131"/>
      <c r="F72" s="131"/>
      <c r="G72" s="132"/>
      <c r="H72" s="20"/>
      <c r="I72" s="20"/>
      <c r="J72" s="20"/>
      <c r="K72" s="31"/>
      <c r="L72" s="31"/>
      <c r="M72" s="31"/>
      <c r="N72" s="27"/>
      <c r="O72" s="27"/>
      <c r="P72" s="27"/>
      <c r="Q72" s="24"/>
      <c r="R72" s="32"/>
      <c r="S72" s="32"/>
      <c r="T72" s="10"/>
      <c r="U72" s="10"/>
      <c r="V72" s="10"/>
      <c r="W72" s="32"/>
      <c r="X72" s="32"/>
      <c r="Y72" s="32"/>
      <c r="Z72" s="10"/>
      <c r="AA72" s="10"/>
      <c r="AB72" s="10"/>
      <c r="AC72" s="32"/>
      <c r="AD72" s="32"/>
      <c r="AE72" s="32"/>
      <c r="AF72" s="10"/>
      <c r="AG72" s="10"/>
      <c r="AH72" s="10"/>
      <c r="AI72" s="12"/>
      <c r="AJ72" s="12"/>
      <c r="AK72" s="12"/>
    </row>
    <row r="73" spans="1:37" ht="12.75" customHeight="1" x14ac:dyDescent="0.2">
      <c r="A73" s="19">
        <v>51</v>
      </c>
      <c r="B73" s="7"/>
      <c r="C73" s="7"/>
      <c r="D73" s="7" t="s">
        <v>110</v>
      </c>
      <c r="E73" s="7">
        <v>0.5</v>
      </c>
      <c r="F73" s="7" t="s">
        <v>78</v>
      </c>
      <c r="G73" s="19" t="s">
        <v>111</v>
      </c>
      <c r="H73" s="20"/>
      <c r="I73" s="20"/>
      <c r="J73" s="20"/>
      <c r="K73" s="31"/>
      <c r="L73" s="31"/>
      <c r="M73" s="31"/>
      <c r="N73" s="27"/>
      <c r="O73" s="27"/>
      <c r="P73" s="27"/>
      <c r="Q73" s="24">
        <v>0.5</v>
      </c>
      <c r="R73" s="32"/>
      <c r="S73" s="32"/>
      <c r="T73" s="10"/>
      <c r="U73" s="10"/>
      <c r="V73" s="10"/>
      <c r="W73" s="32"/>
      <c r="X73" s="32"/>
      <c r="Y73" s="32"/>
      <c r="Z73" s="10"/>
      <c r="AA73" s="10"/>
      <c r="AB73" s="10"/>
      <c r="AC73" s="32"/>
      <c r="AD73" s="32"/>
      <c r="AE73" s="32"/>
      <c r="AF73" s="10"/>
      <c r="AG73" s="10"/>
      <c r="AH73" s="10"/>
      <c r="AI73" s="12">
        <f t="shared" ref="AI73:AK73" si="51">H73+K73+N73+Q73+T73+W73+Z73+AC73+AF73</f>
        <v>0.5</v>
      </c>
      <c r="AJ73" s="12">
        <f t="shared" si="51"/>
        <v>0</v>
      </c>
      <c r="AK73" s="12">
        <f t="shared" si="51"/>
        <v>0</v>
      </c>
    </row>
    <row r="74" spans="1:37" ht="12.75" customHeight="1" x14ac:dyDescent="0.2">
      <c r="A74" s="19">
        <v>52</v>
      </c>
      <c r="B74" s="7"/>
      <c r="C74" s="7"/>
      <c r="D74" s="7" t="s">
        <v>112</v>
      </c>
      <c r="E74" s="7">
        <v>0.5</v>
      </c>
      <c r="F74" s="7" t="s">
        <v>78</v>
      </c>
      <c r="G74" s="19" t="s">
        <v>111</v>
      </c>
      <c r="H74" s="20"/>
      <c r="I74" s="20"/>
      <c r="J74" s="20"/>
      <c r="K74" s="31"/>
      <c r="L74" s="31"/>
      <c r="M74" s="31"/>
      <c r="N74" s="27"/>
      <c r="O74" s="27"/>
      <c r="P74" s="27"/>
      <c r="Q74" s="24">
        <v>0.5</v>
      </c>
      <c r="R74" s="32"/>
      <c r="S74" s="32"/>
      <c r="T74" s="10"/>
      <c r="U74" s="10"/>
      <c r="V74" s="10"/>
      <c r="W74" s="32"/>
      <c r="X74" s="32"/>
      <c r="Y74" s="32"/>
      <c r="Z74" s="10"/>
      <c r="AA74" s="10"/>
      <c r="AB74" s="10"/>
      <c r="AC74" s="32"/>
      <c r="AD74" s="32"/>
      <c r="AE74" s="32"/>
      <c r="AF74" s="10"/>
      <c r="AG74" s="10"/>
      <c r="AH74" s="10"/>
      <c r="AI74" s="12">
        <f t="shared" ref="AI74:AK74" si="52">H74+K74+N74+Q74+T74+W74+Z74+AC74+AF74</f>
        <v>0.5</v>
      </c>
      <c r="AJ74" s="12">
        <f t="shared" si="52"/>
        <v>0</v>
      </c>
      <c r="AK74" s="12">
        <f t="shared" si="52"/>
        <v>0</v>
      </c>
    </row>
    <row r="75" spans="1:37" ht="12.75" customHeight="1" x14ac:dyDescent="0.2">
      <c r="A75" s="7"/>
      <c r="B75" s="7" t="s">
        <v>113</v>
      </c>
      <c r="C75" s="130" t="s">
        <v>114</v>
      </c>
      <c r="D75" s="131"/>
      <c r="E75" s="131"/>
      <c r="F75" s="131"/>
      <c r="G75" s="132"/>
      <c r="H75" s="20"/>
      <c r="I75" s="20"/>
      <c r="J75" s="20"/>
      <c r="K75" s="31"/>
      <c r="L75" s="31"/>
      <c r="M75" s="31"/>
      <c r="N75" s="27"/>
      <c r="O75" s="27"/>
      <c r="P75" s="27"/>
      <c r="Q75" s="24"/>
      <c r="R75" s="32"/>
      <c r="S75" s="32"/>
      <c r="T75" s="10"/>
      <c r="U75" s="10"/>
      <c r="V75" s="10"/>
      <c r="W75" s="32"/>
      <c r="X75" s="32"/>
      <c r="Y75" s="32"/>
      <c r="Z75" s="10"/>
      <c r="AA75" s="10"/>
      <c r="AB75" s="10"/>
      <c r="AC75" s="32"/>
      <c r="AD75" s="32"/>
      <c r="AE75" s="32"/>
      <c r="AF75" s="10"/>
      <c r="AG75" s="10"/>
      <c r="AH75" s="10"/>
      <c r="AI75" s="12"/>
      <c r="AJ75" s="12"/>
      <c r="AK75" s="12"/>
    </row>
    <row r="76" spans="1:37" ht="12.75" customHeight="1" x14ac:dyDescent="0.2">
      <c r="A76" s="19">
        <v>53</v>
      </c>
      <c r="B76" s="7"/>
      <c r="C76" s="7"/>
      <c r="D76" s="7" t="s">
        <v>115</v>
      </c>
      <c r="E76" s="7">
        <v>1</v>
      </c>
      <c r="F76" s="7" t="s">
        <v>78</v>
      </c>
      <c r="G76" s="19" t="s">
        <v>111</v>
      </c>
      <c r="H76" s="20"/>
      <c r="I76" s="20"/>
      <c r="J76" s="20"/>
      <c r="K76" s="31"/>
      <c r="L76" s="31"/>
      <c r="M76" s="31"/>
      <c r="N76" s="27"/>
      <c r="O76" s="27"/>
      <c r="P76" s="27"/>
      <c r="Q76" s="24">
        <v>1</v>
      </c>
      <c r="R76" s="32"/>
      <c r="S76" s="32"/>
      <c r="T76" s="10"/>
      <c r="U76" s="10"/>
      <c r="V76" s="10"/>
      <c r="W76" s="32"/>
      <c r="X76" s="32"/>
      <c r="Y76" s="32"/>
      <c r="Z76" s="10"/>
      <c r="AA76" s="10"/>
      <c r="AB76" s="10"/>
      <c r="AC76" s="32"/>
      <c r="AD76" s="32"/>
      <c r="AE76" s="32"/>
      <c r="AF76" s="10"/>
      <c r="AG76" s="10"/>
      <c r="AH76" s="10"/>
      <c r="AI76" s="12">
        <f t="shared" ref="AI76:AK76" si="53">H76+K76+N76+Q76+T76+W76+Z76+AC76+AF76</f>
        <v>1</v>
      </c>
      <c r="AJ76" s="12">
        <f t="shared" si="53"/>
        <v>0</v>
      </c>
      <c r="AK76" s="12">
        <f t="shared" si="53"/>
        <v>0</v>
      </c>
    </row>
    <row r="77" spans="1:37" ht="12.75" customHeight="1" x14ac:dyDescent="0.2">
      <c r="A77" s="19">
        <v>54</v>
      </c>
      <c r="B77" s="7"/>
      <c r="C77" s="7"/>
      <c r="D77" s="7" t="s">
        <v>116</v>
      </c>
      <c r="E77" s="7">
        <v>1</v>
      </c>
      <c r="F77" s="7" t="s">
        <v>78</v>
      </c>
      <c r="G77" s="19" t="s">
        <v>111</v>
      </c>
      <c r="H77" s="20"/>
      <c r="I77" s="20"/>
      <c r="J77" s="20"/>
      <c r="K77" s="31"/>
      <c r="L77" s="31"/>
      <c r="M77" s="31"/>
      <c r="N77" s="27"/>
      <c r="O77" s="27"/>
      <c r="P77" s="27"/>
      <c r="Q77" s="24">
        <v>1</v>
      </c>
      <c r="R77" s="32"/>
      <c r="S77" s="32"/>
      <c r="T77" s="10"/>
      <c r="U77" s="10"/>
      <c r="V77" s="10"/>
      <c r="W77" s="32"/>
      <c r="X77" s="32"/>
      <c r="Y77" s="32"/>
      <c r="Z77" s="10"/>
      <c r="AA77" s="10"/>
      <c r="AB77" s="10"/>
      <c r="AC77" s="32"/>
      <c r="AD77" s="32"/>
      <c r="AE77" s="32"/>
      <c r="AF77" s="10"/>
      <c r="AG77" s="10"/>
      <c r="AH77" s="10"/>
      <c r="AI77" s="12">
        <f t="shared" ref="AI77:AK77" si="54">H77+K77+N77+Q77+T77+W77+Z77+AC77+AF77</f>
        <v>1</v>
      </c>
      <c r="AJ77" s="12">
        <f t="shared" si="54"/>
        <v>0</v>
      </c>
      <c r="AK77" s="12">
        <f t="shared" si="54"/>
        <v>0</v>
      </c>
    </row>
    <row r="78" spans="1:37" ht="12.75" customHeight="1" x14ac:dyDescent="0.2">
      <c r="A78" s="19">
        <v>55</v>
      </c>
      <c r="B78" s="7"/>
      <c r="C78" s="7"/>
      <c r="D78" s="7" t="s">
        <v>117</v>
      </c>
      <c r="E78" s="7">
        <v>0.5</v>
      </c>
      <c r="F78" s="7" t="s">
        <v>78</v>
      </c>
      <c r="G78" s="19" t="s">
        <v>111</v>
      </c>
      <c r="H78" s="20"/>
      <c r="I78" s="20"/>
      <c r="J78" s="20"/>
      <c r="K78" s="31"/>
      <c r="L78" s="31"/>
      <c r="M78" s="31"/>
      <c r="N78" s="27"/>
      <c r="O78" s="27"/>
      <c r="P78" s="27"/>
      <c r="Q78" s="24">
        <v>0.5</v>
      </c>
      <c r="R78" s="32"/>
      <c r="S78" s="32"/>
      <c r="T78" s="10"/>
      <c r="U78" s="10"/>
      <c r="V78" s="10"/>
      <c r="W78" s="32"/>
      <c r="X78" s="32"/>
      <c r="Y78" s="32"/>
      <c r="Z78" s="10"/>
      <c r="AA78" s="10"/>
      <c r="AB78" s="10"/>
      <c r="AC78" s="32"/>
      <c r="AD78" s="32"/>
      <c r="AE78" s="32"/>
      <c r="AF78" s="10"/>
      <c r="AG78" s="10"/>
      <c r="AH78" s="10"/>
      <c r="AI78" s="12">
        <f t="shared" ref="AI78:AK78" si="55">H78+K78+N78+Q78+T78+W78+Z78+AC78+AF78</f>
        <v>0.5</v>
      </c>
      <c r="AJ78" s="12">
        <f t="shared" si="55"/>
        <v>0</v>
      </c>
      <c r="AK78" s="12">
        <f t="shared" si="55"/>
        <v>0</v>
      </c>
    </row>
    <row r="79" spans="1:37" ht="12.75" customHeight="1" x14ac:dyDescent="0.2">
      <c r="A79" s="7"/>
      <c r="B79" s="7" t="s">
        <v>118</v>
      </c>
      <c r="C79" s="130" t="s">
        <v>119</v>
      </c>
      <c r="D79" s="131"/>
      <c r="E79" s="131"/>
      <c r="F79" s="131"/>
      <c r="G79" s="132"/>
      <c r="H79" s="20"/>
      <c r="I79" s="20"/>
      <c r="J79" s="20"/>
      <c r="K79" s="31"/>
      <c r="L79" s="31"/>
      <c r="M79" s="31"/>
      <c r="N79" s="27"/>
      <c r="O79" s="27"/>
      <c r="P79" s="27"/>
      <c r="Q79" s="24"/>
      <c r="R79" s="32"/>
      <c r="S79" s="32"/>
      <c r="T79" s="10"/>
      <c r="U79" s="10"/>
      <c r="V79" s="10"/>
      <c r="W79" s="32"/>
      <c r="X79" s="32"/>
      <c r="Y79" s="32"/>
      <c r="Z79" s="10"/>
      <c r="AA79" s="10"/>
      <c r="AB79" s="10"/>
      <c r="AC79" s="32"/>
      <c r="AD79" s="32"/>
      <c r="AE79" s="32"/>
      <c r="AF79" s="10"/>
      <c r="AG79" s="10"/>
      <c r="AH79" s="10"/>
      <c r="AI79" s="12"/>
      <c r="AJ79" s="12"/>
      <c r="AK79" s="12"/>
    </row>
    <row r="80" spans="1:37" ht="12.75" customHeight="1" x14ac:dyDescent="0.2">
      <c r="A80" s="19">
        <v>56</v>
      </c>
      <c r="B80" s="7"/>
      <c r="C80" s="7"/>
      <c r="D80" s="7" t="s">
        <v>120</v>
      </c>
      <c r="E80" s="7">
        <v>0.5</v>
      </c>
      <c r="F80" s="7" t="s">
        <v>78</v>
      </c>
      <c r="G80" s="19" t="s">
        <v>111</v>
      </c>
      <c r="H80" s="20"/>
      <c r="I80" s="20"/>
      <c r="J80" s="20"/>
      <c r="K80" s="31"/>
      <c r="L80" s="31"/>
      <c r="M80" s="31"/>
      <c r="N80" s="27"/>
      <c r="O80" s="27"/>
      <c r="P80" s="27"/>
      <c r="Q80" s="24">
        <v>0.5</v>
      </c>
      <c r="R80" s="32"/>
      <c r="S80" s="32"/>
      <c r="T80" s="10"/>
      <c r="U80" s="10"/>
      <c r="V80" s="10"/>
      <c r="W80" s="32"/>
      <c r="X80" s="32"/>
      <c r="Y80" s="32"/>
      <c r="Z80" s="10"/>
      <c r="AA80" s="10"/>
      <c r="AB80" s="10"/>
      <c r="AC80" s="32"/>
      <c r="AD80" s="32"/>
      <c r="AE80" s="32"/>
      <c r="AF80" s="10"/>
      <c r="AG80" s="10"/>
      <c r="AH80" s="10"/>
      <c r="AI80" s="12">
        <f t="shared" ref="AI80:AK80" si="56">H80+K80+N80+Q80+T80+W80+Z80+AC80+AF80</f>
        <v>0.5</v>
      </c>
      <c r="AJ80" s="12">
        <f t="shared" si="56"/>
        <v>0</v>
      </c>
      <c r="AK80" s="12">
        <f t="shared" si="56"/>
        <v>0</v>
      </c>
    </row>
    <row r="81" spans="1:37" ht="12.75" customHeight="1" x14ac:dyDescent="0.2">
      <c r="A81" s="19">
        <v>57</v>
      </c>
      <c r="B81" s="7"/>
      <c r="C81" s="7"/>
      <c r="D81" s="7" t="s">
        <v>121</v>
      </c>
      <c r="E81" s="7">
        <v>1</v>
      </c>
      <c r="F81" s="7" t="s">
        <v>78</v>
      </c>
      <c r="G81" s="19" t="s">
        <v>111</v>
      </c>
      <c r="H81" s="20"/>
      <c r="I81" s="20"/>
      <c r="J81" s="20"/>
      <c r="K81" s="31"/>
      <c r="L81" s="31"/>
      <c r="M81" s="31"/>
      <c r="N81" s="27"/>
      <c r="O81" s="27"/>
      <c r="P81" s="27"/>
      <c r="Q81" s="24">
        <v>1</v>
      </c>
      <c r="R81" s="32"/>
      <c r="S81" s="32"/>
      <c r="T81" s="10"/>
      <c r="U81" s="10"/>
      <c r="V81" s="10"/>
      <c r="W81" s="32"/>
      <c r="X81" s="32"/>
      <c r="Y81" s="32"/>
      <c r="Z81" s="10"/>
      <c r="AA81" s="10"/>
      <c r="AB81" s="10"/>
      <c r="AC81" s="32"/>
      <c r="AD81" s="32"/>
      <c r="AE81" s="32"/>
      <c r="AF81" s="10"/>
      <c r="AG81" s="10"/>
      <c r="AH81" s="10"/>
      <c r="AI81" s="12">
        <f t="shared" ref="AI81:AK81" si="57">H81+K81+N81+Q81+T81+W81+Z81+AC81+AF81</f>
        <v>1</v>
      </c>
      <c r="AJ81" s="12">
        <f t="shared" si="57"/>
        <v>0</v>
      </c>
      <c r="AK81" s="12">
        <f t="shared" si="57"/>
        <v>0</v>
      </c>
    </row>
    <row r="82" spans="1:37" ht="12.75" customHeight="1" x14ac:dyDescent="0.2">
      <c r="A82" s="19">
        <v>58</v>
      </c>
      <c r="B82" s="7"/>
      <c r="C82" s="7"/>
      <c r="D82" s="7" t="s">
        <v>122</v>
      </c>
      <c r="E82" s="7">
        <v>1</v>
      </c>
      <c r="F82" s="7" t="s">
        <v>78</v>
      </c>
      <c r="G82" s="19" t="s">
        <v>111</v>
      </c>
      <c r="H82" s="20"/>
      <c r="I82" s="20"/>
      <c r="J82" s="20"/>
      <c r="K82" s="31"/>
      <c r="L82" s="31"/>
      <c r="M82" s="31"/>
      <c r="N82" s="27"/>
      <c r="O82" s="27"/>
      <c r="P82" s="27"/>
      <c r="Q82" s="24">
        <v>1</v>
      </c>
      <c r="R82" s="32"/>
      <c r="S82" s="32"/>
      <c r="T82" s="10"/>
      <c r="U82" s="10"/>
      <c r="V82" s="10"/>
      <c r="W82" s="32"/>
      <c r="X82" s="32"/>
      <c r="Y82" s="32"/>
      <c r="Z82" s="10"/>
      <c r="AA82" s="10"/>
      <c r="AB82" s="10"/>
      <c r="AC82" s="32"/>
      <c r="AD82" s="32"/>
      <c r="AE82" s="32"/>
      <c r="AF82" s="10"/>
      <c r="AG82" s="10"/>
      <c r="AH82" s="10"/>
      <c r="AI82" s="12">
        <f t="shared" ref="AI82:AK82" si="58">H82+K82+N82+Q82+T82+W82+Z82+AC82+AF82</f>
        <v>1</v>
      </c>
      <c r="AJ82" s="12">
        <f t="shared" si="58"/>
        <v>0</v>
      </c>
      <c r="AK82" s="12">
        <f t="shared" si="58"/>
        <v>0</v>
      </c>
    </row>
    <row r="83" spans="1:37" ht="12.75" customHeight="1" x14ac:dyDescent="0.2">
      <c r="A83" s="7"/>
      <c r="B83" s="7" t="s">
        <v>123</v>
      </c>
      <c r="C83" s="130" t="s">
        <v>124</v>
      </c>
      <c r="D83" s="131"/>
      <c r="E83" s="131"/>
      <c r="F83" s="131"/>
      <c r="G83" s="132"/>
      <c r="H83" s="20"/>
      <c r="I83" s="20"/>
      <c r="J83" s="20"/>
      <c r="K83" s="31"/>
      <c r="L83" s="31"/>
      <c r="M83" s="31"/>
      <c r="N83" s="27"/>
      <c r="O83" s="27"/>
      <c r="P83" s="27"/>
      <c r="Q83" s="24"/>
      <c r="R83" s="32"/>
      <c r="S83" s="32"/>
      <c r="T83" s="10"/>
      <c r="U83" s="10"/>
      <c r="V83" s="10"/>
      <c r="W83" s="32"/>
      <c r="X83" s="32"/>
      <c r="Y83" s="32"/>
      <c r="Z83" s="10"/>
      <c r="AA83" s="10"/>
      <c r="AB83" s="10"/>
      <c r="AC83" s="32"/>
      <c r="AD83" s="32"/>
      <c r="AE83" s="32"/>
      <c r="AF83" s="10"/>
      <c r="AG83" s="10"/>
      <c r="AH83" s="10"/>
      <c r="AI83" s="12"/>
      <c r="AJ83" s="12"/>
      <c r="AK83" s="12"/>
    </row>
    <row r="84" spans="1:37" ht="12.75" customHeight="1" x14ac:dyDescent="0.2">
      <c r="A84" s="19">
        <v>59</v>
      </c>
      <c r="B84" s="7"/>
      <c r="C84" s="7"/>
      <c r="D84" s="7" t="s">
        <v>125</v>
      </c>
      <c r="E84" s="7">
        <v>2</v>
      </c>
      <c r="F84" s="7" t="s">
        <v>78</v>
      </c>
      <c r="G84" s="19" t="s">
        <v>111</v>
      </c>
      <c r="H84" s="20"/>
      <c r="I84" s="20"/>
      <c r="J84" s="20"/>
      <c r="K84" s="31"/>
      <c r="L84" s="31"/>
      <c r="M84" s="31"/>
      <c r="N84" s="27"/>
      <c r="O84" s="27"/>
      <c r="P84" s="27"/>
      <c r="Q84" s="24">
        <v>2</v>
      </c>
      <c r="R84" s="32"/>
      <c r="S84" s="32"/>
      <c r="T84" s="10"/>
      <c r="U84" s="10"/>
      <c r="V84" s="10"/>
      <c r="W84" s="32"/>
      <c r="X84" s="32"/>
      <c r="Y84" s="32"/>
      <c r="Z84" s="10"/>
      <c r="AA84" s="10"/>
      <c r="AB84" s="10"/>
      <c r="AC84" s="32"/>
      <c r="AD84" s="32"/>
      <c r="AE84" s="32"/>
      <c r="AF84" s="10"/>
      <c r="AG84" s="10"/>
      <c r="AH84" s="10"/>
      <c r="AI84" s="12">
        <f t="shared" ref="AI84:AK84" si="59">H84+K84+N84+Q84+T84+W84+Z84+AC84+AF84</f>
        <v>2</v>
      </c>
      <c r="AJ84" s="12">
        <f t="shared" si="59"/>
        <v>0</v>
      </c>
      <c r="AK84" s="12">
        <f t="shared" si="59"/>
        <v>0</v>
      </c>
    </row>
    <row r="85" spans="1:37" ht="12.75" customHeight="1" x14ac:dyDescent="0.2">
      <c r="A85" s="19">
        <v>60</v>
      </c>
      <c r="B85" s="7"/>
      <c r="C85" s="7"/>
      <c r="D85" s="7" t="s">
        <v>126</v>
      </c>
      <c r="E85" s="7">
        <v>2</v>
      </c>
      <c r="F85" s="7" t="s">
        <v>78</v>
      </c>
      <c r="G85" s="19" t="s">
        <v>111</v>
      </c>
      <c r="H85" s="20"/>
      <c r="I85" s="20"/>
      <c r="J85" s="20"/>
      <c r="K85" s="31"/>
      <c r="L85" s="31"/>
      <c r="M85" s="31"/>
      <c r="N85" s="27"/>
      <c r="O85" s="27"/>
      <c r="P85" s="27"/>
      <c r="Q85" s="24">
        <v>2</v>
      </c>
      <c r="R85" s="32"/>
      <c r="S85" s="32"/>
      <c r="T85" s="10"/>
      <c r="U85" s="10"/>
      <c r="V85" s="10"/>
      <c r="W85" s="32"/>
      <c r="X85" s="32"/>
      <c r="Y85" s="32"/>
      <c r="Z85" s="10"/>
      <c r="AA85" s="10"/>
      <c r="AB85" s="10"/>
      <c r="AC85" s="32"/>
      <c r="AD85" s="32"/>
      <c r="AE85" s="32"/>
      <c r="AF85" s="10"/>
      <c r="AG85" s="10"/>
      <c r="AH85" s="10"/>
      <c r="AI85" s="12">
        <f t="shared" ref="AI85:AK85" si="60">H85+K85+N85+Q85+T85+W85+Z85+AC85+AF85</f>
        <v>2</v>
      </c>
      <c r="AJ85" s="12">
        <f t="shared" si="60"/>
        <v>0</v>
      </c>
      <c r="AK85" s="12">
        <f t="shared" si="60"/>
        <v>0</v>
      </c>
    </row>
    <row r="86" spans="1:37" ht="12.75" customHeight="1" x14ac:dyDescent="0.2">
      <c r="A86" s="19"/>
      <c r="B86" s="7" t="s">
        <v>127</v>
      </c>
      <c r="C86" s="130" t="s">
        <v>128</v>
      </c>
      <c r="D86" s="131"/>
      <c r="E86" s="131"/>
      <c r="F86" s="131"/>
      <c r="G86" s="132"/>
      <c r="H86" s="20"/>
      <c r="I86" s="20"/>
      <c r="J86" s="20"/>
      <c r="K86" s="31"/>
      <c r="L86" s="31"/>
      <c r="M86" s="31"/>
      <c r="N86" s="27"/>
      <c r="O86" s="27"/>
      <c r="P86" s="27"/>
      <c r="Q86" s="63"/>
      <c r="R86" s="32"/>
      <c r="S86" s="32"/>
      <c r="T86" s="10"/>
      <c r="U86" s="10"/>
      <c r="V86" s="10"/>
      <c r="W86" s="24"/>
      <c r="X86" s="32"/>
      <c r="Y86" s="32"/>
      <c r="Z86" s="10"/>
      <c r="AA86" s="10"/>
      <c r="AB86" s="10"/>
      <c r="AC86" s="32"/>
      <c r="AD86" s="32"/>
      <c r="AE86" s="32"/>
      <c r="AF86" s="10"/>
      <c r="AG86" s="10"/>
      <c r="AH86" s="10"/>
      <c r="AI86" s="12"/>
      <c r="AJ86" s="12"/>
      <c r="AK86" s="12"/>
    </row>
    <row r="87" spans="1:37" ht="12.75" customHeight="1" x14ac:dyDescent="0.2">
      <c r="A87" s="19">
        <v>61</v>
      </c>
      <c r="B87" s="7"/>
      <c r="C87" s="7"/>
      <c r="D87" s="7" t="s">
        <v>129</v>
      </c>
      <c r="E87" s="7">
        <v>1</v>
      </c>
      <c r="F87" s="7" t="s">
        <v>130</v>
      </c>
      <c r="G87" s="19" t="s">
        <v>131</v>
      </c>
      <c r="H87" s="20"/>
      <c r="I87" s="20"/>
      <c r="J87" s="20"/>
      <c r="K87" s="31"/>
      <c r="L87" s="31"/>
      <c r="M87" s="31"/>
      <c r="N87" s="27"/>
      <c r="O87" s="27"/>
      <c r="P87" s="27"/>
      <c r="Q87" s="63"/>
      <c r="R87" s="32"/>
      <c r="S87" s="32"/>
      <c r="T87" s="10"/>
      <c r="U87" s="10"/>
      <c r="V87" s="10"/>
      <c r="W87" s="24">
        <v>1</v>
      </c>
      <c r="X87" s="32"/>
      <c r="Y87" s="32"/>
      <c r="Z87" s="10"/>
      <c r="AA87" s="10"/>
      <c r="AB87" s="10"/>
      <c r="AC87" s="32"/>
      <c r="AD87" s="32"/>
      <c r="AE87" s="32"/>
      <c r="AF87" s="10"/>
      <c r="AG87" s="10"/>
      <c r="AH87" s="10"/>
      <c r="AI87" s="12">
        <f t="shared" ref="AI87:AK87" si="61">H87+K87+N87+Q87+T87+W87+Z87+AC87+AF87</f>
        <v>1</v>
      </c>
      <c r="AJ87" s="12">
        <f t="shared" si="61"/>
        <v>0</v>
      </c>
      <c r="AK87" s="12">
        <f t="shared" si="61"/>
        <v>0</v>
      </c>
    </row>
    <row r="88" spans="1:37" ht="12.75" customHeight="1" x14ac:dyDescent="0.2">
      <c r="A88" s="19">
        <v>62</v>
      </c>
      <c r="B88" s="7"/>
      <c r="C88" s="7"/>
      <c r="D88" s="7" t="s">
        <v>132</v>
      </c>
      <c r="E88" s="7">
        <v>1</v>
      </c>
      <c r="F88" s="7" t="s">
        <v>130</v>
      </c>
      <c r="G88" s="19" t="s">
        <v>131</v>
      </c>
      <c r="H88" s="20"/>
      <c r="I88" s="20"/>
      <c r="J88" s="20"/>
      <c r="K88" s="31"/>
      <c r="L88" s="31"/>
      <c r="M88" s="31"/>
      <c r="N88" s="27"/>
      <c r="O88" s="27"/>
      <c r="P88" s="27"/>
      <c r="Q88" s="32"/>
      <c r="R88" s="32"/>
      <c r="S88" s="32"/>
      <c r="T88" s="10"/>
      <c r="U88" s="10"/>
      <c r="V88" s="10"/>
      <c r="W88" s="24">
        <v>1</v>
      </c>
      <c r="X88" s="32"/>
      <c r="Y88" s="32"/>
      <c r="Z88" s="10"/>
      <c r="AA88" s="10"/>
      <c r="AB88" s="10"/>
      <c r="AC88" s="32"/>
      <c r="AD88" s="32"/>
      <c r="AE88" s="32"/>
      <c r="AF88" s="10"/>
      <c r="AG88" s="10"/>
      <c r="AH88" s="10"/>
      <c r="AI88" s="12">
        <f t="shared" ref="AI88:AK88" si="62">H88+K88+N88+Q88+T88+W88+Z88+AC88+AF88</f>
        <v>1</v>
      </c>
      <c r="AJ88" s="12">
        <f t="shared" si="62"/>
        <v>0</v>
      </c>
      <c r="AK88" s="12">
        <f t="shared" si="62"/>
        <v>0</v>
      </c>
    </row>
    <row r="89" spans="1:37" ht="12.75" customHeight="1" x14ac:dyDescent="0.2">
      <c r="A89" s="19">
        <v>63</v>
      </c>
      <c r="B89" s="7"/>
      <c r="C89" s="7"/>
      <c r="D89" s="7" t="s">
        <v>133</v>
      </c>
      <c r="E89" s="7">
        <v>1</v>
      </c>
      <c r="F89" s="7" t="s">
        <v>130</v>
      </c>
      <c r="G89" s="19" t="s">
        <v>131</v>
      </c>
      <c r="H89" s="20"/>
      <c r="I89" s="20"/>
      <c r="J89" s="20"/>
      <c r="K89" s="31"/>
      <c r="L89" s="31"/>
      <c r="M89" s="31"/>
      <c r="N89" s="27"/>
      <c r="O89" s="27"/>
      <c r="P89" s="27"/>
      <c r="Q89" s="32"/>
      <c r="R89" s="32"/>
      <c r="S89" s="32"/>
      <c r="T89" s="10"/>
      <c r="U89" s="10"/>
      <c r="V89" s="10"/>
      <c r="W89" s="24">
        <v>1</v>
      </c>
      <c r="X89" s="32"/>
      <c r="Y89" s="32"/>
      <c r="Z89" s="10"/>
      <c r="AA89" s="10"/>
      <c r="AB89" s="10"/>
      <c r="AC89" s="32"/>
      <c r="AD89" s="32"/>
      <c r="AE89" s="32"/>
      <c r="AF89" s="10"/>
      <c r="AG89" s="10"/>
      <c r="AH89" s="10"/>
      <c r="AI89" s="12">
        <f t="shared" ref="AI89:AK89" si="63">H89+K89+N89+Q89+T89+W89+Z89+AC89+AF89</f>
        <v>1</v>
      </c>
      <c r="AJ89" s="12">
        <f t="shared" si="63"/>
        <v>0</v>
      </c>
      <c r="AK89" s="12">
        <f t="shared" si="63"/>
        <v>0</v>
      </c>
    </row>
    <row r="90" spans="1:37" ht="12.75" customHeight="1" x14ac:dyDescent="0.2">
      <c r="A90" s="7"/>
      <c r="B90" s="7" t="s">
        <v>134</v>
      </c>
      <c r="C90" s="130" t="s">
        <v>135</v>
      </c>
      <c r="D90" s="131"/>
      <c r="E90" s="131"/>
      <c r="F90" s="131"/>
      <c r="G90" s="132"/>
      <c r="H90" s="20"/>
      <c r="I90" s="20"/>
      <c r="J90" s="20"/>
      <c r="K90" s="31"/>
      <c r="L90" s="31"/>
      <c r="M90" s="31"/>
      <c r="N90" s="27"/>
      <c r="O90" s="27"/>
      <c r="P90" s="27"/>
      <c r="Q90" s="32"/>
      <c r="R90" s="32"/>
      <c r="S90" s="32"/>
      <c r="T90" s="10"/>
      <c r="U90" s="10"/>
      <c r="V90" s="10"/>
      <c r="W90" s="24"/>
      <c r="X90" s="32"/>
      <c r="Y90" s="32"/>
      <c r="Z90" s="10"/>
      <c r="AA90" s="10"/>
      <c r="AB90" s="10"/>
      <c r="AC90" s="32"/>
      <c r="AD90" s="32"/>
      <c r="AE90" s="32"/>
      <c r="AF90" s="10"/>
      <c r="AG90" s="10"/>
      <c r="AH90" s="10"/>
      <c r="AI90" s="12"/>
      <c r="AJ90" s="12"/>
      <c r="AK90" s="12"/>
    </row>
    <row r="91" spans="1:37" ht="12.75" customHeight="1" x14ac:dyDescent="0.2">
      <c r="A91" s="19">
        <v>64</v>
      </c>
      <c r="B91" s="7"/>
      <c r="C91" s="7"/>
      <c r="D91" s="7" t="s">
        <v>136</v>
      </c>
      <c r="E91" s="7">
        <v>2.5</v>
      </c>
      <c r="F91" s="7" t="s">
        <v>130</v>
      </c>
      <c r="G91" s="19" t="s">
        <v>131</v>
      </c>
      <c r="H91" s="20"/>
      <c r="I91" s="20"/>
      <c r="J91" s="20"/>
      <c r="K91" s="31"/>
      <c r="L91" s="31"/>
      <c r="M91" s="31"/>
      <c r="N91" s="27"/>
      <c r="O91" s="27"/>
      <c r="P91" s="27"/>
      <c r="Q91" s="32"/>
      <c r="R91" s="32"/>
      <c r="S91" s="32"/>
      <c r="T91" s="10"/>
      <c r="U91" s="10"/>
      <c r="V91" s="10"/>
      <c r="W91" s="24">
        <v>2.5</v>
      </c>
      <c r="X91" s="32"/>
      <c r="Y91" s="32"/>
      <c r="Z91" s="10"/>
      <c r="AA91" s="10"/>
      <c r="AB91" s="10"/>
      <c r="AC91" s="32"/>
      <c r="AD91" s="32"/>
      <c r="AE91" s="32"/>
      <c r="AF91" s="10"/>
      <c r="AG91" s="10"/>
      <c r="AH91" s="10"/>
      <c r="AI91" s="12">
        <f t="shared" ref="AI91:AK91" si="64">H91+K91+N91+Q91+T91+W91+Z91+AC91+AF91</f>
        <v>2.5</v>
      </c>
      <c r="AJ91" s="12">
        <f t="shared" si="64"/>
        <v>0</v>
      </c>
      <c r="AK91" s="12">
        <f t="shared" si="64"/>
        <v>0</v>
      </c>
    </row>
    <row r="92" spans="1:37" ht="12.75" customHeight="1" x14ac:dyDescent="0.2">
      <c r="A92" s="19">
        <v>65</v>
      </c>
      <c r="B92" s="7"/>
      <c r="C92" s="7"/>
      <c r="D92" s="7" t="s">
        <v>137</v>
      </c>
      <c r="E92" s="7">
        <v>1</v>
      </c>
      <c r="F92" s="7" t="s">
        <v>130</v>
      </c>
      <c r="G92" s="19" t="s">
        <v>131</v>
      </c>
      <c r="H92" s="20"/>
      <c r="I92" s="20"/>
      <c r="J92" s="20"/>
      <c r="K92" s="31"/>
      <c r="L92" s="31"/>
      <c r="M92" s="31"/>
      <c r="N92" s="27"/>
      <c r="O92" s="27"/>
      <c r="P92" s="27"/>
      <c r="Q92" s="32"/>
      <c r="R92" s="32"/>
      <c r="S92" s="32"/>
      <c r="T92" s="10"/>
      <c r="U92" s="10"/>
      <c r="V92" s="10"/>
      <c r="W92" s="24">
        <v>1</v>
      </c>
      <c r="X92" s="32"/>
      <c r="Y92" s="32"/>
      <c r="Z92" s="10"/>
      <c r="AA92" s="10"/>
      <c r="AB92" s="10"/>
      <c r="AC92" s="32"/>
      <c r="AD92" s="32"/>
      <c r="AE92" s="32"/>
      <c r="AF92" s="10"/>
      <c r="AG92" s="10"/>
      <c r="AH92" s="10"/>
      <c r="AI92" s="12">
        <f t="shared" ref="AI92:AK92" si="65">H92+K92+N92+Q92+T92+W92+Z92+AC92+AF92</f>
        <v>1</v>
      </c>
      <c r="AJ92" s="12">
        <f t="shared" si="65"/>
        <v>0</v>
      </c>
      <c r="AK92" s="12">
        <f t="shared" si="65"/>
        <v>0</v>
      </c>
    </row>
    <row r="93" spans="1:37" ht="12.75" customHeight="1" x14ac:dyDescent="0.2">
      <c r="A93" s="7"/>
      <c r="B93" s="7" t="s">
        <v>138</v>
      </c>
      <c r="C93" s="130" t="s">
        <v>139</v>
      </c>
      <c r="D93" s="131"/>
      <c r="E93" s="131"/>
      <c r="F93" s="131"/>
      <c r="G93" s="132"/>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19">
        <v>66</v>
      </c>
      <c r="B94" s="7"/>
      <c r="C94" s="7"/>
      <c r="D94" s="7" t="s">
        <v>140</v>
      </c>
      <c r="E94" s="7">
        <v>1</v>
      </c>
      <c r="F94" s="7" t="s">
        <v>130</v>
      </c>
      <c r="G94" s="19" t="s">
        <v>131</v>
      </c>
      <c r="H94" s="20"/>
      <c r="I94" s="20"/>
      <c r="J94" s="20"/>
      <c r="K94" s="31"/>
      <c r="L94" s="31"/>
      <c r="M94" s="31"/>
      <c r="N94" s="27"/>
      <c r="O94" s="27"/>
      <c r="P94" s="27"/>
      <c r="Q94" s="32"/>
      <c r="R94" s="32"/>
      <c r="S94" s="32"/>
      <c r="T94" s="10"/>
      <c r="U94" s="10"/>
      <c r="V94" s="10"/>
      <c r="W94" s="24">
        <v>1</v>
      </c>
      <c r="X94" s="32"/>
      <c r="Y94" s="32"/>
      <c r="Z94" s="10"/>
      <c r="AA94" s="10"/>
      <c r="AB94" s="10"/>
      <c r="AC94" s="32"/>
      <c r="AD94" s="32"/>
      <c r="AE94" s="32"/>
      <c r="AF94" s="10"/>
      <c r="AG94" s="10"/>
      <c r="AH94" s="10"/>
      <c r="AI94" s="12">
        <f t="shared" ref="AI94:AK94" si="66">H94+K94+N94+Q94+T94+W94+Z94+AC94+AF94</f>
        <v>1</v>
      </c>
      <c r="AJ94" s="12">
        <f t="shared" si="66"/>
        <v>0</v>
      </c>
      <c r="AK94" s="12">
        <f t="shared" si="66"/>
        <v>0</v>
      </c>
    </row>
    <row r="95" spans="1:37" ht="12.75" customHeight="1" x14ac:dyDescent="0.2">
      <c r="A95" s="19">
        <v>67</v>
      </c>
      <c r="B95" s="7"/>
      <c r="C95" s="7"/>
      <c r="D95" s="7" t="s">
        <v>141</v>
      </c>
      <c r="E95" s="7">
        <v>1</v>
      </c>
      <c r="F95" s="7" t="s">
        <v>130</v>
      </c>
      <c r="G95" s="19" t="s">
        <v>131</v>
      </c>
      <c r="H95" s="20"/>
      <c r="I95" s="20"/>
      <c r="J95" s="20"/>
      <c r="K95" s="31"/>
      <c r="L95" s="31"/>
      <c r="M95" s="31"/>
      <c r="N95" s="27"/>
      <c r="O95" s="27"/>
      <c r="P95" s="27"/>
      <c r="Q95" s="32"/>
      <c r="R95" s="32"/>
      <c r="S95" s="32"/>
      <c r="T95" s="10"/>
      <c r="U95" s="10"/>
      <c r="V95" s="10"/>
      <c r="W95" s="24">
        <v>1</v>
      </c>
      <c r="X95" s="32"/>
      <c r="Y95" s="32"/>
      <c r="Z95" s="10"/>
      <c r="AA95" s="10"/>
      <c r="AB95" s="10"/>
      <c r="AC95" s="32"/>
      <c r="AD95" s="32"/>
      <c r="AE95" s="32"/>
      <c r="AF95" s="10"/>
      <c r="AG95" s="10"/>
      <c r="AH95" s="10"/>
      <c r="AI95" s="12">
        <f t="shared" ref="AI95:AK95" si="67">H95+K95+N95+Q95+T95+W95+Z95+AC95+AF95</f>
        <v>1</v>
      </c>
      <c r="AJ95" s="12">
        <f t="shared" si="67"/>
        <v>0</v>
      </c>
      <c r="AK95" s="12">
        <f t="shared" si="67"/>
        <v>0</v>
      </c>
    </row>
    <row r="96" spans="1:37" ht="12.75" customHeight="1" x14ac:dyDescent="0.2">
      <c r="A96" s="7"/>
      <c r="B96" s="7" t="s">
        <v>142</v>
      </c>
      <c r="C96" s="130" t="s">
        <v>143</v>
      </c>
      <c r="D96" s="131"/>
      <c r="E96" s="131"/>
      <c r="F96" s="131"/>
      <c r="G96" s="132"/>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19">
        <v>68</v>
      </c>
      <c r="B97" s="7"/>
      <c r="C97" s="7"/>
      <c r="D97" s="7" t="s">
        <v>144</v>
      </c>
      <c r="E97" s="7">
        <v>5</v>
      </c>
      <c r="F97" s="7" t="s">
        <v>130</v>
      </c>
      <c r="G97" s="19" t="s">
        <v>131</v>
      </c>
      <c r="H97" s="20"/>
      <c r="I97" s="20"/>
      <c r="J97" s="20"/>
      <c r="K97" s="31"/>
      <c r="L97" s="31"/>
      <c r="M97" s="31"/>
      <c r="N97" s="27"/>
      <c r="O97" s="27"/>
      <c r="P97" s="27"/>
      <c r="Q97" s="32"/>
      <c r="R97" s="32"/>
      <c r="S97" s="32"/>
      <c r="T97" s="10"/>
      <c r="U97" s="10"/>
      <c r="V97" s="10"/>
      <c r="W97" s="24">
        <v>5</v>
      </c>
      <c r="X97" s="32"/>
      <c r="Y97" s="32"/>
      <c r="Z97" s="10"/>
      <c r="AA97" s="10"/>
      <c r="AB97" s="10"/>
      <c r="AC97" s="32"/>
      <c r="AD97" s="32"/>
      <c r="AE97" s="32"/>
      <c r="AF97" s="10"/>
      <c r="AG97" s="10"/>
      <c r="AH97" s="10"/>
      <c r="AI97" s="12">
        <f t="shared" ref="AI97:AK97" si="68">H97+K97+N97+Q97+T97+W97+Z97+AC97+AF97</f>
        <v>5</v>
      </c>
      <c r="AJ97" s="12">
        <f t="shared" si="68"/>
        <v>0</v>
      </c>
      <c r="AK97" s="12">
        <f t="shared" si="68"/>
        <v>0</v>
      </c>
    </row>
    <row r="98" spans="1:37" ht="12.75" customHeight="1" x14ac:dyDescent="0.2">
      <c r="A98" s="19">
        <v>69</v>
      </c>
      <c r="B98" s="7"/>
      <c r="C98" s="7"/>
      <c r="D98" s="7" t="s">
        <v>145</v>
      </c>
      <c r="E98" s="7">
        <v>5</v>
      </c>
      <c r="F98" s="7" t="s">
        <v>130</v>
      </c>
      <c r="G98" s="19" t="s">
        <v>131</v>
      </c>
      <c r="H98" s="20"/>
      <c r="I98" s="20"/>
      <c r="J98" s="20"/>
      <c r="K98" s="31"/>
      <c r="L98" s="31"/>
      <c r="M98" s="31"/>
      <c r="N98" s="27"/>
      <c r="O98" s="27"/>
      <c r="P98" s="27"/>
      <c r="Q98" s="32"/>
      <c r="R98" s="32"/>
      <c r="S98" s="32"/>
      <c r="T98" s="10"/>
      <c r="U98" s="10"/>
      <c r="V98" s="10"/>
      <c r="W98" s="24">
        <v>5</v>
      </c>
      <c r="X98" s="32"/>
      <c r="Y98" s="32"/>
      <c r="Z98" s="10"/>
      <c r="AA98" s="10"/>
      <c r="AB98" s="10"/>
      <c r="AC98" s="32"/>
      <c r="AD98" s="32"/>
      <c r="AE98" s="32"/>
      <c r="AF98" s="10"/>
      <c r="AG98" s="10"/>
      <c r="AH98" s="10"/>
      <c r="AI98" s="12">
        <f t="shared" ref="AI98:AK98" si="69">H98+K98+N98+Q98+T98+W98+Z98+AC98+AF98</f>
        <v>5</v>
      </c>
      <c r="AJ98" s="12">
        <f t="shared" si="69"/>
        <v>0</v>
      </c>
      <c r="AK98" s="12">
        <f t="shared" si="69"/>
        <v>0</v>
      </c>
    </row>
    <row r="99" spans="1:37" ht="12.75" customHeight="1" x14ac:dyDescent="0.2">
      <c r="A99" s="7"/>
      <c r="B99" s="7" t="s">
        <v>146</v>
      </c>
      <c r="C99" s="130" t="s">
        <v>147</v>
      </c>
      <c r="D99" s="131"/>
      <c r="E99" s="131"/>
      <c r="F99" s="131"/>
      <c r="G99" s="132"/>
      <c r="H99" s="20"/>
      <c r="I99" s="20"/>
      <c r="J99" s="20"/>
      <c r="K99" s="31"/>
      <c r="L99" s="31"/>
      <c r="M99" s="31"/>
      <c r="N99" s="27"/>
      <c r="O99" s="27"/>
      <c r="P99" s="27"/>
      <c r="Q99" s="32"/>
      <c r="R99" s="32"/>
      <c r="S99" s="32"/>
      <c r="T99" s="10"/>
      <c r="U99" s="10"/>
      <c r="V99" s="10"/>
      <c r="W99" s="63"/>
      <c r="X99" s="32"/>
      <c r="Y99" s="32"/>
      <c r="Z99" s="10"/>
      <c r="AA99" s="10"/>
      <c r="AB99" s="10"/>
      <c r="AC99" s="32"/>
      <c r="AD99" s="32"/>
      <c r="AE99" s="32"/>
      <c r="AF99" s="10"/>
      <c r="AG99" s="10"/>
      <c r="AH99" s="10"/>
      <c r="AI99" s="12"/>
      <c r="AJ99" s="12"/>
      <c r="AK99" s="12"/>
    </row>
    <row r="100" spans="1:37" ht="12.75" customHeight="1" x14ac:dyDescent="0.2">
      <c r="A100" s="19">
        <v>70</v>
      </c>
      <c r="B100" s="7"/>
      <c r="C100" s="7"/>
      <c r="D100" s="7" t="s">
        <v>148</v>
      </c>
      <c r="E100" s="7">
        <v>1</v>
      </c>
      <c r="F100" s="7" t="s">
        <v>131</v>
      </c>
      <c r="G100" s="19" t="s">
        <v>149</v>
      </c>
      <c r="H100" s="20"/>
      <c r="I100" s="20"/>
      <c r="J100" s="20"/>
      <c r="K100" s="31"/>
      <c r="L100" s="31"/>
      <c r="M100" s="31"/>
      <c r="N100" s="27"/>
      <c r="O100" s="27"/>
      <c r="P100" s="27"/>
      <c r="Q100" s="32"/>
      <c r="R100" s="32"/>
      <c r="S100" s="32"/>
      <c r="T100" s="10"/>
      <c r="U100" s="10"/>
      <c r="V100" s="10"/>
      <c r="W100" s="32"/>
      <c r="X100" s="32"/>
      <c r="Y100" s="32"/>
      <c r="Z100" s="10">
        <v>1</v>
      </c>
      <c r="AA100" s="10"/>
      <c r="AB100" s="10"/>
      <c r="AC100" s="32"/>
      <c r="AD100" s="32"/>
      <c r="AE100" s="32"/>
      <c r="AF100" s="10"/>
      <c r="AG100" s="10"/>
      <c r="AH100" s="10"/>
      <c r="AI100" s="12">
        <f t="shared" ref="AI100:AK100" si="70">H100+K100+N100+Q100+T100+W100+Z100+AC100+AF100</f>
        <v>1</v>
      </c>
      <c r="AJ100" s="12">
        <f t="shared" si="70"/>
        <v>0</v>
      </c>
      <c r="AK100" s="12">
        <f t="shared" si="70"/>
        <v>0</v>
      </c>
    </row>
    <row r="101" spans="1:37" ht="12.75" customHeight="1" x14ac:dyDescent="0.2">
      <c r="A101" s="19">
        <v>71</v>
      </c>
      <c r="B101" s="7"/>
      <c r="C101" s="7"/>
      <c r="D101" s="7" t="s">
        <v>150</v>
      </c>
      <c r="E101" s="7">
        <v>1</v>
      </c>
      <c r="F101" s="7" t="s">
        <v>131</v>
      </c>
      <c r="G101" s="19" t="s">
        <v>149</v>
      </c>
      <c r="H101" s="20"/>
      <c r="I101" s="20"/>
      <c r="J101" s="20"/>
      <c r="K101" s="31"/>
      <c r="L101" s="31"/>
      <c r="M101" s="31"/>
      <c r="N101" s="27"/>
      <c r="O101" s="27"/>
      <c r="P101" s="27"/>
      <c r="Q101" s="32"/>
      <c r="R101" s="32"/>
      <c r="S101" s="32"/>
      <c r="T101" s="10"/>
      <c r="U101" s="10"/>
      <c r="V101" s="10"/>
      <c r="W101" s="32"/>
      <c r="X101" s="32"/>
      <c r="Y101" s="32"/>
      <c r="Z101" s="10">
        <v>1</v>
      </c>
      <c r="AA101" s="10"/>
      <c r="AB101" s="10"/>
      <c r="AC101" s="32"/>
      <c r="AD101" s="32"/>
      <c r="AE101" s="32"/>
      <c r="AF101" s="10"/>
      <c r="AG101" s="10"/>
      <c r="AH101" s="10"/>
      <c r="AI101" s="12">
        <f t="shared" ref="AI101:AK101" si="71">H101+K101+N101+Q101+T101+W101+Z101+AC101+AF101</f>
        <v>1</v>
      </c>
      <c r="AJ101" s="12">
        <f t="shared" si="71"/>
        <v>0</v>
      </c>
      <c r="AK101" s="12">
        <f t="shared" si="71"/>
        <v>0</v>
      </c>
    </row>
    <row r="102" spans="1:37" ht="12.75" customHeight="1" x14ac:dyDescent="0.2">
      <c r="A102" s="7"/>
      <c r="B102" s="7" t="s">
        <v>151</v>
      </c>
      <c r="C102" s="130" t="s">
        <v>152</v>
      </c>
      <c r="D102" s="131"/>
      <c r="E102" s="131"/>
      <c r="F102" s="131"/>
      <c r="G102" s="132"/>
      <c r="H102" s="20"/>
      <c r="I102" s="20"/>
      <c r="J102" s="20"/>
      <c r="K102" s="31"/>
      <c r="L102" s="31"/>
      <c r="M102" s="31"/>
      <c r="N102" s="27"/>
      <c r="O102" s="27"/>
      <c r="P102" s="27"/>
      <c r="Q102" s="32"/>
      <c r="R102" s="32"/>
      <c r="S102" s="32"/>
      <c r="T102" s="10"/>
      <c r="U102" s="10"/>
      <c r="V102" s="10"/>
      <c r="W102" s="32"/>
      <c r="X102" s="32"/>
      <c r="Y102" s="32"/>
      <c r="Z102" s="10"/>
      <c r="AA102" s="10"/>
      <c r="AB102" s="10"/>
      <c r="AC102" s="7"/>
      <c r="AD102" s="32"/>
      <c r="AE102" s="32"/>
      <c r="AF102" s="10"/>
      <c r="AG102" s="10"/>
      <c r="AH102" s="10"/>
      <c r="AI102" s="12"/>
      <c r="AJ102" s="12"/>
      <c r="AK102" s="12"/>
    </row>
    <row r="103" spans="1:37" ht="12.75" customHeight="1" x14ac:dyDescent="0.2">
      <c r="A103" s="19">
        <v>72</v>
      </c>
      <c r="B103" s="7"/>
      <c r="C103" s="7"/>
      <c r="D103" s="7" t="s">
        <v>153</v>
      </c>
      <c r="E103" s="7">
        <v>5</v>
      </c>
      <c r="F103" s="7" t="s">
        <v>149</v>
      </c>
      <c r="G103" s="19" t="s">
        <v>154</v>
      </c>
      <c r="H103" s="20"/>
      <c r="I103" s="20"/>
      <c r="J103" s="20"/>
      <c r="K103" s="31"/>
      <c r="L103" s="31"/>
      <c r="M103" s="31"/>
      <c r="N103" s="27"/>
      <c r="O103" s="27"/>
      <c r="P103" s="27"/>
      <c r="Q103" s="32"/>
      <c r="R103" s="32"/>
      <c r="S103" s="32"/>
      <c r="T103" s="10"/>
      <c r="U103" s="10"/>
      <c r="V103" s="10"/>
      <c r="W103" s="32"/>
      <c r="X103" s="32"/>
      <c r="Y103" s="32"/>
      <c r="Z103" s="10"/>
      <c r="AA103" s="10"/>
      <c r="AB103" s="10"/>
      <c r="AC103" s="24">
        <v>5</v>
      </c>
      <c r="AD103" s="32"/>
      <c r="AE103" s="32"/>
      <c r="AF103" s="10"/>
      <c r="AG103" s="10"/>
      <c r="AH103" s="10"/>
      <c r="AI103" s="12">
        <f t="shared" ref="AI103:AK103" si="72">H103+K103+N103+Q103+T103+W103+Z103+AC103+AF103</f>
        <v>5</v>
      </c>
      <c r="AJ103" s="12">
        <f t="shared" si="72"/>
        <v>0</v>
      </c>
      <c r="AK103" s="12">
        <f t="shared" si="72"/>
        <v>0</v>
      </c>
    </row>
    <row r="104" spans="1:37" ht="12.75" customHeight="1" x14ac:dyDescent="0.2">
      <c r="A104" s="19">
        <v>73</v>
      </c>
      <c r="B104" s="7"/>
      <c r="C104" s="7"/>
      <c r="D104" s="7" t="s">
        <v>155</v>
      </c>
      <c r="E104" s="7">
        <v>2</v>
      </c>
      <c r="F104" s="7" t="s">
        <v>149</v>
      </c>
      <c r="G104" s="19" t="s">
        <v>154</v>
      </c>
      <c r="H104" s="20"/>
      <c r="I104" s="20"/>
      <c r="J104" s="20"/>
      <c r="K104" s="31"/>
      <c r="L104" s="31"/>
      <c r="M104" s="31"/>
      <c r="N104" s="27"/>
      <c r="O104" s="27"/>
      <c r="P104" s="27"/>
      <c r="Q104" s="32"/>
      <c r="R104" s="32"/>
      <c r="S104" s="32"/>
      <c r="T104" s="10"/>
      <c r="U104" s="10"/>
      <c r="V104" s="10"/>
      <c r="W104" s="32"/>
      <c r="X104" s="32"/>
      <c r="Y104" s="32"/>
      <c r="Z104" s="10"/>
      <c r="AA104" s="10"/>
      <c r="AB104" s="10"/>
      <c r="AC104" s="24">
        <v>2</v>
      </c>
      <c r="AD104" s="32"/>
      <c r="AE104" s="32"/>
      <c r="AF104" s="10"/>
      <c r="AG104" s="10"/>
      <c r="AH104" s="10"/>
      <c r="AI104" s="12">
        <f t="shared" ref="AI104:AK104" si="73">H104+K104+N104+Q104+T104+W104+Z104+AC104+AF104</f>
        <v>2</v>
      </c>
      <c r="AJ104" s="12">
        <f t="shared" si="73"/>
        <v>0</v>
      </c>
      <c r="AK104" s="12">
        <f t="shared" si="73"/>
        <v>0</v>
      </c>
    </row>
    <row r="105" spans="1:37" ht="12.75" customHeight="1" x14ac:dyDescent="0.2">
      <c r="A105" s="7"/>
      <c r="B105" s="7" t="s">
        <v>156</v>
      </c>
      <c r="C105" s="130" t="s">
        <v>157</v>
      </c>
      <c r="D105" s="131"/>
      <c r="E105" s="131"/>
      <c r="F105" s="131"/>
      <c r="G105" s="132"/>
      <c r="H105" s="20"/>
      <c r="I105" s="20"/>
      <c r="J105" s="20"/>
      <c r="K105" s="31"/>
      <c r="L105" s="31"/>
      <c r="M105" s="31"/>
      <c r="N105" s="27"/>
      <c r="O105" s="27"/>
      <c r="P105" s="27"/>
      <c r="Q105" s="32"/>
      <c r="R105" s="32"/>
      <c r="S105" s="32"/>
      <c r="T105" s="10"/>
      <c r="U105" s="10"/>
      <c r="V105" s="10"/>
      <c r="W105" s="32"/>
      <c r="X105" s="32"/>
      <c r="Y105" s="32"/>
      <c r="Z105" s="10"/>
      <c r="AA105" s="10"/>
      <c r="AB105" s="10"/>
      <c r="AC105" s="24"/>
      <c r="AD105" s="32"/>
      <c r="AE105" s="32"/>
      <c r="AF105" s="10"/>
      <c r="AG105" s="10"/>
      <c r="AH105" s="10"/>
      <c r="AI105" s="12"/>
      <c r="AJ105" s="12"/>
      <c r="AK105" s="12"/>
    </row>
    <row r="106" spans="1:37" ht="12.75" customHeight="1" x14ac:dyDescent="0.2">
      <c r="A106" s="19">
        <v>74</v>
      </c>
      <c r="B106" s="7"/>
      <c r="C106" s="7"/>
      <c r="D106" s="7" t="s">
        <v>158</v>
      </c>
      <c r="E106" s="7">
        <v>2</v>
      </c>
      <c r="F106" s="7" t="s">
        <v>149</v>
      </c>
      <c r="G106" s="19"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2</v>
      </c>
      <c r="AD106" s="32"/>
      <c r="AE106" s="32"/>
      <c r="AF106" s="10"/>
      <c r="AG106" s="10"/>
      <c r="AH106" s="10"/>
      <c r="AI106" s="12">
        <f t="shared" ref="AI106:AK106" si="74">H106+K106+N106+Q106+T106+W106+Z106+AC106+AF106</f>
        <v>2</v>
      </c>
      <c r="AJ106" s="12">
        <f t="shared" si="74"/>
        <v>0</v>
      </c>
      <c r="AK106" s="12">
        <f t="shared" si="74"/>
        <v>0</v>
      </c>
    </row>
    <row r="107" spans="1:37" ht="12.75" customHeight="1" x14ac:dyDescent="0.2">
      <c r="A107" s="19">
        <v>75</v>
      </c>
      <c r="B107" s="7"/>
      <c r="C107" s="7"/>
      <c r="D107" s="7" t="s">
        <v>159</v>
      </c>
      <c r="E107" s="7">
        <v>5</v>
      </c>
      <c r="F107" s="7" t="s">
        <v>149</v>
      </c>
      <c r="G107" s="19"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5</v>
      </c>
      <c r="AD107" s="32"/>
      <c r="AE107" s="32"/>
      <c r="AF107" s="10"/>
      <c r="AG107" s="10"/>
      <c r="AH107" s="10"/>
      <c r="AI107" s="12">
        <f t="shared" ref="AI107:AK107" si="75">H107+K107+N107+Q107+T107+W107+Z107+AC107+AF107</f>
        <v>5</v>
      </c>
      <c r="AJ107" s="12">
        <f t="shared" si="75"/>
        <v>0</v>
      </c>
      <c r="AK107" s="12">
        <f t="shared" si="75"/>
        <v>0</v>
      </c>
    </row>
    <row r="108" spans="1:37" ht="12.75" customHeight="1" x14ac:dyDescent="0.2">
      <c r="A108" s="64"/>
      <c r="B108" s="28"/>
      <c r="C108" s="28"/>
      <c r="E108" s="7" t="s">
        <v>160</v>
      </c>
      <c r="F108" s="7"/>
      <c r="G108" s="7"/>
      <c r="H108" s="7">
        <f t="shared" ref="H108:AK108" si="76">SUM(H4:H107)</f>
        <v>11.5</v>
      </c>
      <c r="I108" s="7">
        <f t="shared" si="76"/>
        <v>8.5</v>
      </c>
      <c r="J108" s="7">
        <f t="shared" si="76"/>
        <v>6.75</v>
      </c>
      <c r="K108" s="7">
        <f t="shared" si="76"/>
        <v>12.5</v>
      </c>
      <c r="L108" s="7">
        <f t="shared" si="76"/>
        <v>15.5</v>
      </c>
      <c r="M108" s="7">
        <f t="shared" si="76"/>
        <v>16.75</v>
      </c>
      <c r="N108" s="7">
        <f t="shared" si="76"/>
        <v>19.5</v>
      </c>
      <c r="O108" s="7">
        <f t="shared" si="76"/>
        <v>11</v>
      </c>
      <c r="P108" s="7">
        <f t="shared" si="76"/>
        <v>11</v>
      </c>
      <c r="Q108" s="7">
        <f t="shared" si="76"/>
        <v>10</v>
      </c>
      <c r="R108" s="7">
        <f t="shared" si="76"/>
        <v>0</v>
      </c>
      <c r="S108" s="7">
        <f t="shared" si="76"/>
        <v>0</v>
      </c>
      <c r="T108" s="7">
        <f t="shared" si="76"/>
        <v>0</v>
      </c>
      <c r="U108" s="7">
        <f t="shared" si="76"/>
        <v>0</v>
      </c>
      <c r="V108" s="7">
        <f t="shared" si="76"/>
        <v>0</v>
      </c>
      <c r="W108" s="7">
        <f t="shared" si="76"/>
        <v>18.5</v>
      </c>
      <c r="X108" s="7">
        <f t="shared" si="76"/>
        <v>0</v>
      </c>
      <c r="Y108" s="7">
        <f t="shared" si="76"/>
        <v>0</v>
      </c>
      <c r="Z108" s="7">
        <f t="shared" si="76"/>
        <v>2</v>
      </c>
      <c r="AA108" s="7">
        <f t="shared" si="76"/>
        <v>0</v>
      </c>
      <c r="AB108" s="7">
        <f t="shared" si="76"/>
        <v>0</v>
      </c>
      <c r="AC108" s="7">
        <f t="shared" si="76"/>
        <v>14</v>
      </c>
      <c r="AD108" s="7">
        <f t="shared" si="76"/>
        <v>0</v>
      </c>
      <c r="AE108" s="7">
        <f t="shared" si="76"/>
        <v>0</v>
      </c>
      <c r="AF108" s="7">
        <f t="shared" si="76"/>
        <v>0</v>
      </c>
      <c r="AG108" s="7">
        <f t="shared" si="76"/>
        <v>0</v>
      </c>
      <c r="AH108" s="7">
        <f t="shared" si="76"/>
        <v>0</v>
      </c>
      <c r="AI108" s="65">
        <f t="shared" si="76"/>
        <v>88</v>
      </c>
      <c r="AJ108" s="65">
        <f t="shared" si="76"/>
        <v>35</v>
      </c>
      <c r="AK108" s="65">
        <f t="shared" si="76"/>
        <v>34.5</v>
      </c>
    </row>
    <row r="109" spans="1:37" ht="12.75" customHeight="1" x14ac:dyDescent="0.2">
      <c r="A109" s="64"/>
      <c r="B109" s="28"/>
      <c r="C109" s="28"/>
      <c r="E109" s="7" t="s">
        <v>161</v>
      </c>
      <c r="F109" s="7"/>
      <c r="G109" s="7"/>
      <c r="H109" s="7">
        <f t="shared" ref="H109:J109" si="77">SUM(H108)</f>
        <v>11.5</v>
      </c>
      <c r="I109" s="7">
        <f t="shared" si="77"/>
        <v>8.5</v>
      </c>
      <c r="J109" s="7">
        <f t="shared" si="77"/>
        <v>6.75</v>
      </c>
      <c r="K109" s="7">
        <f t="shared" ref="K109:AH109" si="78">SUM(K108+H109)</f>
        <v>24</v>
      </c>
      <c r="L109" s="7">
        <f t="shared" si="78"/>
        <v>24</v>
      </c>
      <c r="M109" s="7">
        <f t="shared" si="78"/>
        <v>23.5</v>
      </c>
      <c r="N109" s="7">
        <f t="shared" si="78"/>
        <v>43.5</v>
      </c>
      <c r="O109" s="7">
        <f t="shared" si="78"/>
        <v>35</v>
      </c>
      <c r="P109" s="7">
        <f t="shared" si="78"/>
        <v>34.5</v>
      </c>
      <c r="Q109" s="7">
        <f t="shared" si="78"/>
        <v>53.5</v>
      </c>
      <c r="R109" s="7">
        <f t="shared" si="78"/>
        <v>35</v>
      </c>
      <c r="S109" s="7">
        <f t="shared" si="78"/>
        <v>34.5</v>
      </c>
      <c r="T109" s="7">
        <f t="shared" si="78"/>
        <v>53.5</v>
      </c>
      <c r="U109" s="7">
        <f t="shared" si="78"/>
        <v>35</v>
      </c>
      <c r="V109" s="7">
        <f t="shared" si="78"/>
        <v>34.5</v>
      </c>
      <c r="W109" s="7">
        <f t="shared" si="78"/>
        <v>72</v>
      </c>
      <c r="X109" s="7">
        <f t="shared" si="78"/>
        <v>35</v>
      </c>
      <c r="Y109" s="7">
        <f t="shared" si="78"/>
        <v>34.5</v>
      </c>
      <c r="Z109" s="7">
        <f t="shared" si="78"/>
        <v>74</v>
      </c>
      <c r="AA109" s="7">
        <f t="shared" si="78"/>
        <v>35</v>
      </c>
      <c r="AB109" s="7">
        <f t="shared" si="78"/>
        <v>34.5</v>
      </c>
      <c r="AC109" s="7">
        <f t="shared" si="78"/>
        <v>88</v>
      </c>
      <c r="AD109" s="7">
        <f t="shared" si="78"/>
        <v>35</v>
      </c>
      <c r="AE109" s="7">
        <f t="shared" si="78"/>
        <v>34.5</v>
      </c>
      <c r="AF109" s="7">
        <f t="shared" si="78"/>
        <v>88</v>
      </c>
      <c r="AG109" s="7">
        <f t="shared" si="78"/>
        <v>35</v>
      </c>
      <c r="AH109" s="7">
        <f t="shared" si="78"/>
        <v>34.5</v>
      </c>
      <c r="AK109" s="28"/>
    </row>
    <row r="110" spans="1:37" ht="12.75" customHeight="1" x14ac:dyDescent="0.2">
      <c r="A110" s="64"/>
      <c r="B110" s="64"/>
      <c r="C110" s="64"/>
      <c r="D110" s="66" t="s">
        <v>229</v>
      </c>
      <c r="S110" s="28"/>
      <c r="T110" s="28"/>
      <c r="U110" s="28"/>
      <c r="V110" s="28"/>
      <c r="AK110" s="28"/>
    </row>
    <row r="111" spans="1:37" ht="12.75" customHeight="1" x14ac:dyDescent="0.2">
      <c r="A111" s="64"/>
      <c r="B111" s="28"/>
      <c r="C111" s="28"/>
      <c r="S111" s="28"/>
      <c r="T111" s="28"/>
      <c r="U111" s="28"/>
      <c r="V111" s="28"/>
      <c r="W111" s="28"/>
    </row>
    <row r="112" spans="1:37" ht="12.75" customHeight="1" x14ac:dyDescent="0.2">
      <c r="A112" s="64"/>
      <c r="B112" s="28"/>
      <c r="C112" s="28"/>
      <c r="D112" s="28"/>
      <c r="S112" s="28"/>
      <c r="T112" s="28"/>
      <c r="U112" s="28"/>
      <c r="V112" s="28"/>
      <c r="W112" s="28"/>
    </row>
    <row r="113" spans="1:23" ht="12.75" customHeight="1" x14ac:dyDescent="0.2">
      <c r="A113" s="64"/>
      <c r="B113" s="28"/>
      <c r="C113" s="28"/>
      <c r="D113" s="28"/>
      <c r="S113" s="28"/>
      <c r="T113" s="28"/>
      <c r="U113" s="28"/>
      <c r="V113" s="28"/>
      <c r="W113" s="28"/>
    </row>
    <row r="114" spans="1:23" ht="12.75" customHeight="1" x14ac:dyDescent="0.2">
      <c r="A114" s="64"/>
      <c r="B114" s="28"/>
      <c r="C114" s="28"/>
      <c r="D114" s="28"/>
      <c r="E114" s="28"/>
      <c r="F114" s="28"/>
      <c r="G114" s="6" t="s">
        <v>163</v>
      </c>
      <c r="H114" s="41">
        <f>E120-E118</f>
        <v>0</v>
      </c>
      <c r="I114" s="138" t="s">
        <v>164</v>
      </c>
      <c r="J114" s="132"/>
      <c r="K114" s="138" t="s">
        <v>165</v>
      </c>
      <c r="L114" s="131"/>
      <c r="M114" s="131"/>
      <c r="N114" s="131"/>
      <c r="O114" s="131"/>
      <c r="P114" s="131"/>
      <c r="Q114" s="132"/>
      <c r="S114" s="28"/>
      <c r="T114" s="28"/>
      <c r="U114" s="28"/>
      <c r="V114" s="28"/>
      <c r="W114" s="28"/>
    </row>
    <row r="115" spans="1:23" ht="12.75" customHeight="1" x14ac:dyDescent="0.2">
      <c r="A115" s="64"/>
      <c r="B115" s="28"/>
      <c r="C115" s="28"/>
      <c r="D115" s="28"/>
      <c r="E115" s="28"/>
      <c r="F115" s="28"/>
      <c r="G115" s="6" t="s">
        <v>166</v>
      </c>
      <c r="H115" s="41">
        <f>E120-E119</f>
        <v>0.5</v>
      </c>
      <c r="I115" s="138" t="s">
        <v>167</v>
      </c>
      <c r="J115" s="132"/>
      <c r="K115" s="138" t="s">
        <v>168</v>
      </c>
      <c r="L115" s="131"/>
      <c r="M115" s="131"/>
      <c r="N115" s="131"/>
      <c r="O115" s="131"/>
      <c r="P115" s="131"/>
      <c r="Q115" s="132"/>
      <c r="R115" s="28"/>
      <c r="S115" s="28"/>
      <c r="T115" s="28"/>
      <c r="U115" s="28"/>
      <c r="V115" s="28"/>
      <c r="W115" s="28"/>
    </row>
    <row r="116" spans="1:23" ht="12.75" customHeight="1" x14ac:dyDescent="0.2">
      <c r="A116" s="64"/>
      <c r="D116" s="139" t="s">
        <v>230</v>
      </c>
      <c r="E116" s="132"/>
      <c r="F116" s="28"/>
      <c r="G116" s="6" t="s">
        <v>170</v>
      </c>
      <c r="H116" s="41">
        <f>E120/E118</f>
        <v>1</v>
      </c>
      <c r="I116" s="138" t="s">
        <v>171</v>
      </c>
      <c r="J116" s="132"/>
      <c r="K116" s="138" t="s">
        <v>172</v>
      </c>
      <c r="L116" s="131"/>
      <c r="M116" s="131"/>
      <c r="N116" s="131"/>
      <c r="O116" s="131"/>
      <c r="P116" s="131"/>
      <c r="Q116" s="132"/>
    </row>
    <row r="117" spans="1:23" ht="12.75" customHeight="1" x14ac:dyDescent="0.2">
      <c r="A117" s="64"/>
      <c r="D117" s="29" t="s">
        <v>173</v>
      </c>
      <c r="E117" s="6">
        <f>SUM(AI108)</f>
        <v>88</v>
      </c>
      <c r="F117" s="28"/>
      <c r="G117" s="6" t="s">
        <v>174</v>
      </c>
      <c r="H117" s="41">
        <f>E120/E119</f>
        <v>1.0212765957446808</v>
      </c>
      <c r="I117" s="138" t="s">
        <v>175</v>
      </c>
      <c r="J117" s="132"/>
      <c r="K117" s="138" t="s">
        <v>176</v>
      </c>
      <c r="L117" s="131"/>
      <c r="M117" s="131"/>
      <c r="N117" s="131"/>
      <c r="O117" s="131"/>
      <c r="P117" s="131"/>
      <c r="Q117" s="132"/>
    </row>
    <row r="118" spans="1:23" ht="12.75" customHeight="1" x14ac:dyDescent="0.2">
      <c r="A118" s="64"/>
      <c r="D118" s="6" t="s">
        <v>18</v>
      </c>
      <c r="E118" s="6">
        <f>K109</f>
        <v>24</v>
      </c>
      <c r="F118" s="28"/>
      <c r="G118" s="6" t="s">
        <v>177</v>
      </c>
      <c r="H118" s="41">
        <f>E117-E120</f>
        <v>64</v>
      </c>
      <c r="I118" s="138" t="s">
        <v>178</v>
      </c>
      <c r="J118" s="132"/>
      <c r="K118" s="138" t="s">
        <v>179</v>
      </c>
      <c r="L118" s="131"/>
      <c r="M118" s="131"/>
      <c r="N118" s="131"/>
      <c r="O118" s="131"/>
      <c r="P118" s="131"/>
      <c r="Q118" s="132"/>
    </row>
    <row r="119" spans="1:23" ht="12.75" customHeight="1" x14ac:dyDescent="0.2">
      <c r="A119" s="64"/>
      <c r="D119" s="43" t="s">
        <v>20</v>
      </c>
      <c r="E119" s="6">
        <f>M109</f>
        <v>23.5</v>
      </c>
      <c r="F119" s="28"/>
      <c r="G119" s="6" t="s">
        <v>177</v>
      </c>
      <c r="H119" s="41">
        <f>(E117-E120)/(H116*H117)</f>
        <v>62.666666666666671</v>
      </c>
      <c r="I119" s="138" t="s">
        <v>180</v>
      </c>
      <c r="J119" s="132"/>
      <c r="K119" s="138" t="s">
        <v>181</v>
      </c>
      <c r="L119" s="131"/>
      <c r="M119" s="131"/>
      <c r="N119" s="131"/>
      <c r="O119" s="131"/>
      <c r="P119" s="131"/>
      <c r="Q119" s="132"/>
    </row>
    <row r="120" spans="1:23" ht="12.75" customHeight="1" x14ac:dyDescent="0.2">
      <c r="A120" s="64"/>
      <c r="D120" s="6" t="s">
        <v>19</v>
      </c>
      <c r="E120" s="6">
        <f>L109</f>
        <v>24</v>
      </c>
      <c r="F120" s="28"/>
      <c r="G120" s="6" t="s">
        <v>182</v>
      </c>
      <c r="H120" s="41">
        <f>E119+(E117-E120)</f>
        <v>87.5</v>
      </c>
      <c r="I120" s="138" t="s">
        <v>183</v>
      </c>
      <c r="J120" s="132"/>
      <c r="K120" s="138" t="s">
        <v>179</v>
      </c>
      <c r="L120" s="131"/>
      <c r="M120" s="131"/>
      <c r="N120" s="131"/>
      <c r="O120" s="131"/>
      <c r="P120" s="131"/>
      <c r="Q120" s="132"/>
    </row>
    <row r="121" spans="1:23" ht="12.75" customHeight="1" x14ac:dyDescent="0.2">
      <c r="A121" s="64"/>
      <c r="D121" s="28"/>
      <c r="E121" s="28"/>
      <c r="F121" s="28"/>
      <c r="G121" s="6" t="s">
        <v>182</v>
      </c>
      <c r="H121" s="41">
        <f>E117/H117</f>
        <v>86.166666666666671</v>
      </c>
      <c r="I121" s="138" t="s">
        <v>184</v>
      </c>
      <c r="J121" s="132"/>
      <c r="K121" s="138" t="s">
        <v>181</v>
      </c>
      <c r="L121" s="131"/>
      <c r="M121" s="131"/>
      <c r="N121" s="131"/>
      <c r="O121" s="131"/>
      <c r="P121" s="131"/>
      <c r="Q121" s="132"/>
    </row>
    <row r="122" spans="1:23" ht="12.75" customHeight="1" x14ac:dyDescent="0.2">
      <c r="A122" s="64"/>
      <c r="D122" s="28"/>
      <c r="E122" s="28"/>
      <c r="F122" s="28"/>
      <c r="G122" s="6" t="s">
        <v>182</v>
      </c>
      <c r="H122" s="41">
        <f>E119+(E117-E120)/(H116*H117)</f>
        <v>86.166666666666671</v>
      </c>
      <c r="I122" s="138" t="s">
        <v>185</v>
      </c>
      <c r="J122" s="132"/>
      <c r="K122" s="138" t="s">
        <v>186</v>
      </c>
      <c r="L122" s="131"/>
      <c r="M122" s="131"/>
      <c r="N122" s="131"/>
      <c r="O122" s="131"/>
      <c r="P122" s="131"/>
      <c r="Q122" s="132"/>
    </row>
    <row r="123" spans="1:23" ht="12.75" customHeight="1" x14ac:dyDescent="0.2">
      <c r="A123" s="64"/>
      <c r="D123" s="28"/>
      <c r="E123" s="28"/>
      <c r="F123" s="28"/>
      <c r="G123" s="6" t="s">
        <v>187</v>
      </c>
      <c r="H123" s="41">
        <f>(E117-E120)/(E117-E119)</f>
        <v>0.99224806201550386</v>
      </c>
      <c r="I123" s="138" t="s">
        <v>188</v>
      </c>
      <c r="J123" s="132"/>
      <c r="K123" s="138" t="s">
        <v>189</v>
      </c>
      <c r="L123" s="131"/>
      <c r="M123" s="131"/>
      <c r="N123" s="131"/>
      <c r="O123" s="131"/>
      <c r="P123" s="131"/>
      <c r="Q123" s="132"/>
    </row>
    <row r="124" spans="1:23" ht="12.75" customHeight="1" x14ac:dyDescent="0.2">
      <c r="A124" s="64"/>
      <c r="D124" s="28"/>
      <c r="E124" s="28"/>
      <c r="F124" s="28"/>
      <c r="G124" s="28"/>
      <c r="H124" s="28"/>
      <c r="I124" s="28"/>
      <c r="J124" s="28"/>
      <c r="K124" s="28"/>
      <c r="L124" s="28"/>
      <c r="M124" s="28"/>
      <c r="N124" s="28"/>
      <c r="O124" s="28"/>
      <c r="P124" s="28"/>
      <c r="Q124" s="28"/>
    </row>
    <row r="125" spans="1:23" ht="12.75" customHeight="1" x14ac:dyDescent="0.2">
      <c r="A125" s="64"/>
      <c r="D125" s="28"/>
      <c r="E125" s="28"/>
      <c r="F125" s="28"/>
      <c r="G125" s="28"/>
      <c r="H125" s="28"/>
      <c r="I125" s="28"/>
      <c r="J125" s="28"/>
      <c r="K125" s="28"/>
      <c r="L125" s="28"/>
      <c r="M125" s="28"/>
      <c r="N125" s="28"/>
      <c r="O125" s="28"/>
      <c r="P125" s="28"/>
      <c r="Q125" s="28"/>
    </row>
    <row r="126" spans="1:23" ht="12.75" customHeight="1" x14ac:dyDescent="0.2">
      <c r="A126" s="64"/>
      <c r="D126" s="28"/>
      <c r="E126" s="28"/>
      <c r="F126" s="28"/>
      <c r="G126" s="28"/>
      <c r="H126" s="28"/>
      <c r="I126" s="28"/>
      <c r="J126" s="28"/>
      <c r="K126" s="28"/>
      <c r="L126" s="28"/>
      <c r="M126" s="28"/>
      <c r="N126" s="28"/>
      <c r="O126" s="28"/>
      <c r="P126" s="28"/>
      <c r="Q126" s="28"/>
    </row>
    <row r="127" spans="1:23" ht="12.75" customHeight="1" x14ac:dyDescent="0.2">
      <c r="A127" s="64"/>
      <c r="D127" s="28"/>
      <c r="E127" s="28"/>
      <c r="F127" s="28"/>
      <c r="G127" s="6"/>
      <c r="H127" s="6" t="s">
        <v>18</v>
      </c>
      <c r="I127" s="6" t="s">
        <v>19</v>
      </c>
      <c r="J127" s="6" t="s">
        <v>20</v>
      </c>
      <c r="K127" s="28"/>
      <c r="L127" s="28"/>
      <c r="M127" s="28"/>
      <c r="N127" s="28"/>
      <c r="O127" s="28"/>
      <c r="P127" s="28"/>
      <c r="Q127" s="28"/>
    </row>
    <row r="128" spans="1:23" ht="12.75" customHeight="1" x14ac:dyDescent="0.2">
      <c r="A128" s="64"/>
      <c r="D128" s="28"/>
      <c r="E128" s="28"/>
      <c r="F128" s="28"/>
      <c r="G128" s="6" t="s">
        <v>192</v>
      </c>
      <c r="H128" s="6">
        <f t="shared" ref="H128:J128" si="79">H109</f>
        <v>11.5</v>
      </c>
      <c r="I128" s="6">
        <f t="shared" si="79"/>
        <v>8.5</v>
      </c>
      <c r="J128" s="6">
        <f t="shared" si="79"/>
        <v>6.75</v>
      </c>
      <c r="K128" s="28"/>
      <c r="L128" s="28"/>
      <c r="M128" s="28"/>
      <c r="N128" s="28"/>
      <c r="O128" s="28"/>
      <c r="P128" s="28"/>
      <c r="Q128" s="28"/>
    </row>
    <row r="129" spans="1:17" ht="12.75" customHeight="1" x14ac:dyDescent="0.2">
      <c r="A129" s="64"/>
      <c r="D129" s="28"/>
      <c r="E129" s="28"/>
      <c r="F129" s="28"/>
      <c r="G129" s="6" t="s">
        <v>194</v>
      </c>
      <c r="H129" s="6">
        <f t="shared" ref="H129:J129" si="80">K109</f>
        <v>24</v>
      </c>
      <c r="I129" s="6">
        <f t="shared" si="80"/>
        <v>24</v>
      </c>
      <c r="J129" s="6">
        <f t="shared" si="80"/>
        <v>23.5</v>
      </c>
      <c r="K129" s="28"/>
      <c r="L129" s="28"/>
      <c r="M129" s="28"/>
      <c r="N129" s="28"/>
      <c r="O129" s="28"/>
      <c r="P129" s="28"/>
      <c r="Q129" s="28"/>
    </row>
    <row r="130" spans="1:17" ht="12.75" customHeight="1" x14ac:dyDescent="0.2">
      <c r="A130" s="64"/>
      <c r="D130" s="28"/>
      <c r="E130" s="28"/>
      <c r="F130" s="28"/>
      <c r="G130" s="6" t="s">
        <v>195</v>
      </c>
      <c r="H130" s="6">
        <f t="shared" ref="H130:J130" si="81">N109</f>
        <v>43.5</v>
      </c>
      <c r="I130" s="6">
        <f t="shared" si="81"/>
        <v>35</v>
      </c>
      <c r="J130" s="6">
        <f t="shared" si="81"/>
        <v>34.5</v>
      </c>
      <c r="K130" s="28"/>
      <c r="L130" s="28"/>
      <c r="M130" s="28"/>
      <c r="N130" s="28"/>
      <c r="O130" s="28"/>
      <c r="P130" s="28"/>
      <c r="Q130" s="28"/>
    </row>
    <row r="131" spans="1:17" ht="12.75" customHeight="1" x14ac:dyDescent="0.2">
      <c r="A131" s="64"/>
      <c r="D131" s="28"/>
      <c r="E131" s="28"/>
      <c r="F131" s="28"/>
      <c r="G131" s="6" t="s">
        <v>196</v>
      </c>
      <c r="H131" s="6">
        <f>Q109</f>
        <v>53.5</v>
      </c>
      <c r="I131" s="6"/>
      <c r="J131" s="6"/>
      <c r="K131" s="28"/>
      <c r="L131" s="28"/>
      <c r="M131" s="28"/>
      <c r="N131" s="28"/>
      <c r="O131" s="28"/>
      <c r="P131" s="28"/>
      <c r="Q131" s="28"/>
    </row>
    <row r="132" spans="1:17" ht="12.75" customHeight="1" x14ac:dyDescent="0.2">
      <c r="A132" s="64"/>
      <c r="D132" s="28"/>
      <c r="E132" s="28"/>
      <c r="F132" s="28"/>
      <c r="G132" s="6" t="s">
        <v>197</v>
      </c>
      <c r="H132" s="6">
        <f>T109</f>
        <v>53.5</v>
      </c>
      <c r="I132" s="6"/>
      <c r="J132" s="6"/>
      <c r="K132" s="28"/>
      <c r="L132" s="28"/>
      <c r="M132" s="28"/>
      <c r="N132" s="28"/>
      <c r="O132" s="28"/>
      <c r="P132" s="28"/>
      <c r="Q132" s="28"/>
    </row>
    <row r="133" spans="1:17" ht="12.75" customHeight="1" x14ac:dyDescent="0.25">
      <c r="A133" s="64"/>
      <c r="C133" s="44" t="s">
        <v>231</v>
      </c>
      <c r="D133" s="45"/>
      <c r="E133" s="46"/>
      <c r="F133" s="28"/>
      <c r="G133" s="6" t="s">
        <v>198</v>
      </c>
      <c r="H133" s="6">
        <f>W109</f>
        <v>72</v>
      </c>
      <c r="I133" s="6"/>
      <c r="J133" s="6"/>
      <c r="K133" s="28"/>
      <c r="L133" s="28"/>
      <c r="M133" s="28"/>
      <c r="N133" s="28"/>
      <c r="O133" s="28"/>
      <c r="P133" s="28"/>
      <c r="Q133" s="28"/>
    </row>
    <row r="134" spans="1:17" ht="12.75" customHeight="1" x14ac:dyDescent="0.25">
      <c r="A134" s="64"/>
      <c r="C134" s="45" t="s">
        <v>191</v>
      </c>
      <c r="D134" s="45"/>
      <c r="E134" s="46"/>
      <c r="F134" s="28"/>
      <c r="G134" s="6" t="s">
        <v>199</v>
      </c>
      <c r="H134" s="6">
        <f>Z109</f>
        <v>74</v>
      </c>
      <c r="I134" s="6"/>
      <c r="J134" s="6"/>
      <c r="K134" s="28"/>
      <c r="L134" s="28"/>
      <c r="M134" s="28"/>
      <c r="N134" s="28"/>
      <c r="O134" s="28"/>
      <c r="P134" s="28"/>
      <c r="Q134" s="28"/>
    </row>
    <row r="135" spans="1:17" ht="12.75" customHeight="1" x14ac:dyDescent="0.25">
      <c r="A135" s="64"/>
      <c r="C135" s="47" t="s">
        <v>2</v>
      </c>
      <c r="D135" s="48" t="s">
        <v>20</v>
      </c>
      <c r="E135" s="45" t="s">
        <v>193</v>
      </c>
      <c r="F135" s="28"/>
      <c r="G135" s="6" t="s">
        <v>200</v>
      </c>
      <c r="H135" s="6">
        <f>AC109</f>
        <v>88</v>
      </c>
      <c r="I135" s="6"/>
      <c r="J135" s="6"/>
      <c r="K135" s="28"/>
      <c r="L135" s="28"/>
      <c r="M135" s="28"/>
      <c r="N135" s="28"/>
      <c r="O135" s="28"/>
      <c r="P135" s="28"/>
      <c r="Q135" s="28"/>
    </row>
    <row r="136" spans="1:17" ht="12.75" customHeight="1" x14ac:dyDescent="0.25">
      <c r="A136" s="64"/>
      <c r="C136" s="44" t="s">
        <v>207</v>
      </c>
      <c r="D136" s="49">
        <v>0.25</v>
      </c>
      <c r="E136" s="50" t="s">
        <v>232</v>
      </c>
      <c r="F136" s="28"/>
      <c r="G136" s="6" t="s">
        <v>201</v>
      </c>
      <c r="H136" s="6">
        <f>AF109</f>
        <v>88</v>
      </c>
      <c r="I136" s="6"/>
      <c r="J136" s="6"/>
      <c r="K136" s="28"/>
      <c r="L136" s="28"/>
      <c r="M136" s="28"/>
      <c r="N136" s="28"/>
      <c r="O136" s="28"/>
      <c r="P136" s="28"/>
      <c r="Q136" s="28"/>
    </row>
    <row r="137" spans="1:17" ht="12.75" customHeight="1" x14ac:dyDescent="0.25">
      <c r="A137" s="64"/>
      <c r="C137" s="44" t="s">
        <v>210</v>
      </c>
      <c r="D137" s="49">
        <v>0.25</v>
      </c>
      <c r="E137" s="50" t="s">
        <v>232</v>
      </c>
      <c r="F137" s="28"/>
      <c r="G137" s="28"/>
      <c r="H137" s="28"/>
      <c r="I137" s="28"/>
      <c r="J137" s="28"/>
      <c r="K137" s="28"/>
      <c r="L137" s="28"/>
      <c r="M137" s="28"/>
      <c r="N137" s="28"/>
      <c r="O137" s="28"/>
      <c r="P137" s="28"/>
      <c r="Q137" s="28"/>
    </row>
    <row r="138" spans="1:17" ht="12.75" customHeight="1" x14ac:dyDescent="0.25">
      <c r="A138" s="64"/>
      <c r="C138" s="44" t="s">
        <v>213</v>
      </c>
      <c r="D138" s="49">
        <v>0.25</v>
      </c>
      <c r="E138" s="50" t="s">
        <v>232</v>
      </c>
      <c r="F138" s="28"/>
      <c r="G138" s="28"/>
      <c r="H138" s="28"/>
      <c r="I138" s="28"/>
      <c r="J138" s="28"/>
      <c r="K138" s="28"/>
      <c r="L138" s="28"/>
      <c r="M138" s="28"/>
      <c r="N138" s="28"/>
      <c r="O138" s="28"/>
      <c r="P138" s="28"/>
      <c r="Q138" s="28"/>
    </row>
    <row r="139" spans="1:17" ht="12.75" customHeight="1" x14ac:dyDescent="0.25">
      <c r="A139" s="64"/>
      <c r="C139" s="44" t="s">
        <v>215</v>
      </c>
      <c r="D139" s="49">
        <v>0.25</v>
      </c>
      <c r="E139" s="50" t="s">
        <v>232</v>
      </c>
      <c r="F139" s="28"/>
      <c r="G139" s="28"/>
      <c r="H139" s="28"/>
      <c r="I139" s="28"/>
      <c r="J139" s="28"/>
      <c r="K139" s="28"/>
      <c r="L139" s="28"/>
      <c r="M139" s="28"/>
      <c r="N139" s="28"/>
      <c r="O139" s="28"/>
      <c r="P139" s="28"/>
      <c r="Q139" s="28"/>
    </row>
    <row r="140" spans="1:17" ht="12.75" customHeight="1" x14ac:dyDescent="0.25">
      <c r="A140" s="64"/>
      <c r="C140" s="44" t="s">
        <v>218</v>
      </c>
      <c r="D140" s="49">
        <v>0.25</v>
      </c>
      <c r="E140" s="50" t="s">
        <v>232</v>
      </c>
      <c r="F140" s="28"/>
      <c r="G140" s="28"/>
      <c r="H140" s="28"/>
      <c r="I140" s="28"/>
      <c r="J140" s="28"/>
      <c r="K140" s="28"/>
      <c r="L140" s="28"/>
      <c r="M140" s="28"/>
      <c r="N140" s="28"/>
      <c r="O140" s="28"/>
      <c r="P140" s="28"/>
      <c r="Q140" s="28"/>
    </row>
    <row r="141" spans="1:17" ht="12.75" customHeight="1" x14ac:dyDescent="0.25">
      <c r="A141" s="64"/>
      <c r="C141" s="44" t="s">
        <v>220</v>
      </c>
      <c r="D141" s="49">
        <v>0.5</v>
      </c>
      <c r="E141" s="50" t="s">
        <v>232</v>
      </c>
      <c r="F141" s="28"/>
      <c r="G141" s="28"/>
      <c r="H141" s="28"/>
      <c r="I141" s="28"/>
      <c r="J141" s="28"/>
      <c r="K141" s="28"/>
      <c r="L141" s="28"/>
      <c r="M141" s="28"/>
      <c r="N141" s="28"/>
      <c r="O141" s="28"/>
      <c r="P141" s="28"/>
      <c r="Q141" s="28"/>
    </row>
    <row r="142" spans="1:17" ht="12.75" customHeight="1" x14ac:dyDescent="0.25">
      <c r="A142" s="64"/>
      <c r="C142" s="44" t="s">
        <v>233</v>
      </c>
      <c r="D142" s="49">
        <v>2</v>
      </c>
      <c r="E142" s="50" t="s">
        <v>206</v>
      </c>
      <c r="F142" s="28"/>
      <c r="G142" s="28"/>
      <c r="H142" s="28"/>
      <c r="I142" s="28"/>
      <c r="J142" s="28"/>
      <c r="K142" s="28"/>
      <c r="L142" s="28"/>
      <c r="M142" s="28"/>
      <c r="N142" s="28"/>
      <c r="O142" s="28"/>
      <c r="P142" s="28"/>
      <c r="Q142" s="28"/>
    </row>
    <row r="143" spans="1:17" ht="12.75" customHeight="1" x14ac:dyDescent="0.25">
      <c r="A143" s="64"/>
      <c r="C143" s="44" t="s">
        <v>234</v>
      </c>
      <c r="D143" s="49">
        <v>1</v>
      </c>
      <c r="E143" s="50" t="s">
        <v>206</v>
      </c>
    </row>
    <row r="144" spans="1:17" ht="12.75" customHeight="1" x14ac:dyDescent="0.25">
      <c r="A144" s="64"/>
      <c r="C144" s="44" t="s">
        <v>235</v>
      </c>
      <c r="D144" s="49">
        <v>0.5</v>
      </c>
      <c r="E144" s="50" t="s">
        <v>206</v>
      </c>
    </row>
    <row r="145" spans="1:5" ht="12.75" customHeight="1" x14ac:dyDescent="0.25">
      <c r="A145" s="64"/>
      <c r="C145" s="44" t="s">
        <v>236</v>
      </c>
      <c r="D145" s="49">
        <v>2</v>
      </c>
      <c r="E145" s="50" t="s">
        <v>206</v>
      </c>
    </row>
    <row r="146" spans="1:5" ht="12.75" customHeight="1" x14ac:dyDescent="0.25">
      <c r="A146" s="64"/>
      <c r="C146" s="44" t="s">
        <v>237</v>
      </c>
      <c r="D146" s="49">
        <v>2</v>
      </c>
      <c r="E146" s="66" t="s">
        <v>206</v>
      </c>
    </row>
    <row r="147" spans="1:5" ht="12.75" customHeight="1" x14ac:dyDescent="0.25">
      <c r="A147" s="64"/>
      <c r="C147" s="44" t="s">
        <v>238</v>
      </c>
      <c r="D147" s="49">
        <v>2</v>
      </c>
      <c r="E147" s="66" t="s">
        <v>206</v>
      </c>
    </row>
    <row r="148" spans="1:5" ht="12.75" customHeight="1" x14ac:dyDescent="0.25">
      <c r="A148" s="64"/>
      <c r="C148" s="44" t="s">
        <v>239</v>
      </c>
      <c r="D148" s="49">
        <v>1</v>
      </c>
      <c r="E148" s="66" t="s">
        <v>206</v>
      </c>
    </row>
    <row r="149" spans="1:5" ht="12.75" customHeight="1" x14ac:dyDescent="0.25">
      <c r="A149" s="64"/>
      <c r="C149" s="44" t="s">
        <v>240</v>
      </c>
      <c r="D149" s="49">
        <v>1</v>
      </c>
      <c r="E149" s="66" t="s">
        <v>206</v>
      </c>
    </row>
    <row r="150" spans="1:5" ht="12.75" customHeight="1" x14ac:dyDescent="0.25">
      <c r="A150" s="64"/>
      <c r="C150" s="44" t="s">
        <v>241</v>
      </c>
      <c r="D150" s="49">
        <v>2.5</v>
      </c>
      <c r="E150" s="66" t="s">
        <v>206</v>
      </c>
    </row>
    <row r="151" spans="1:5" ht="12.75" customHeight="1" x14ac:dyDescent="0.25">
      <c r="A151" s="64"/>
      <c r="C151" s="44" t="s">
        <v>242</v>
      </c>
      <c r="D151" s="49">
        <v>1</v>
      </c>
      <c r="E151" s="66" t="s">
        <v>206</v>
      </c>
    </row>
    <row r="152" spans="1:5" ht="12.75" customHeight="1" x14ac:dyDescent="0.2">
      <c r="A152" s="64"/>
    </row>
    <row r="153" spans="1:5" ht="12.75" customHeight="1" x14ac:dyDescent="0.2">
      <c r="A153" s="64"/>
    </row>
    <row r="154" spans="1:5" ht="12.75" customHeight="1" x14ac:dyDescent="0.2">
      <c r="A154" s="64"/>
    </row>
    <row r="155" spans="1:5" ht="12.75" customHeight="1" x14ac:dyDescent="0.2">
      <c r="A155" s="64"/>
    </row>
    <row r="156" spans="1:5" ht="12.75" customHeight="1" x14ac:dyDescent="0.2">
      <c r="A156" s="64"/>
    </row>
    <row r="157" spans="1:5" ht="12.75" customHeight="1" x14ac:dyDescent="0.2">
      <c r="A157" s="64"/>
    </row>
    <row r="158" spans="1:5" ht="12.75" customHeight="1" x14ac:dyDescent="0.2">
      <c r="A158" s="64"/>
    </row>
    <row r="159" spans="1:5" ht="12.75" customHeight="1" x14ac:dyDescent="0.2">
      <c r="A159" s="64"/>
    </row>
    <row r="160" spans="1:5" ht="12.75" customHeight="1" x14ac:dyDescent="0.2">
      <c r="A160" s="64"/>
    </row>
    <row r="161" spans="1:1" ht="12.75" customHeight="1" x14ac:dyDescent="0.2">
      <c r="A161" s="64"/>
    </row>
    <row r="162" spans="1:1" ht="12.75" customHeight="1" x14ac:dyDescent="0.2">
      <c r="A162" s="64"/>
    </row>
    <row r="163" spans="1:1" ht="12.75" customHeight="1" x14ac:dyDescent="0.2">
      <c r="A163" s="64"/>
    </row>
    <row r="164" spans="1:1" ht="12.75" customHeight="1" x14ac:dyDescent="0.2">
      <c r="A164" s="64"/>
    </row>
    <row r="165" spans="1:1" ht="12.75" customHeight="1" x14ac:dyDescent="0.2">
      <c r="A165" s="64"/>
    </row>
    <row r="166" spans="1:1" ht="12.75" customHeight="1" x14ac:dyDescent="0.2">
      <c r="A166" s="64"/>
    </row>
    <row r="167" spans="1:1" ht="12.75" customHeight="1" x14ac:dyDescent="0.2">
      <c r="A167" s="64"/>
    </row>
    <row r="168" spans="1:1" ht="12.75" customHeight="1" x14ac:dyDescent="0.2">
      <c r="A168" s="64"/>
    </row>
    <row r="169" spans="1:1" ht="12.75" customHeight="1" x14ac:dyDescent="0.2">
      <c r="A169" s="64"/>
    </row>
    <row r="170" spans="1:1" ht="12.75" customHeight="1" x14ac:dyDescent="0.2">
      <c r="A170" s="64"/>
    </row>
    <row r="171" spans="1:1" ht="12.75" customHeight="1" x14ac:dyDescent="0.2">
      <c r="A171" s="64"/>
    </row>
    <row r="172" spans="1:1" ht="12.75" customHeight="1" x14ac:dyDescent="0.2">
      <c r="A172" s="64"/>
    </row>
    <row r="173" spans="1:1" ht="12.75" customHeight="1" x14ac:dyDescent="0.2">
      <c r="A173" s="64"/>
    </row>
    <row r="174" spans="1:1" ht="12.75" customHeight="1" x14ac:dyDescent="0.2">
      <c r="A174" s="64"/>
    </row>
    <row r="175" spans="1:1" ht="12.75" customHeight="1" x14ac:dyDescent="0.2">
      <c r="A175" s="64"/>
    </row>
    <row r="176" spans="1:1" ht="12.75" customHeight="1" x14ac:dyDescent="0.2">
      <c r="A176" s="64"/>
    </row>
    <row r="177" spans="1:1" ht="12.75" customHeight="1" x14ac:dyDescent="0.2">
      <c r="A177" s="64"/>
    </row>
    <row r="178" spans="1:1" ht="12.75" customHeight="1" x14ac:dyDescent="0.2">
      <c r="A178" s="64"/>
    </row>
    <row r="179" spans="1:1" ht="12.75" customHeight="1" x14ac:dyDescent="0.2">
      <c r="A179" s="64"/>
    </row>
    <row r="180" spans="1:1" ht="12.75" customHeight="1" x14ac:dyDescent="0.2">
      <c r="A180" s="64"/>
    </row>
    <row r="181" spans="1:1" ht="12.75" customHeight="1" x14ac:dyDescent="0.2">
      <c r="A181" s="64"/>
    </row>
    <row r="182" spans="1:1" ht="12.75" customHeight="1" x14ac:dyDescent="0.2">
      <c r="A182" s="64"/>
    </row>
    <row r="183" spans="1:1" ht="12.75" customHeight="1" x14ac:dyDescent="0.2">
      <c r="A183" s="64"/>
    </row>
    <row r="184" spans="1:1" ht="12.75" customHeight="1" x14ac:dyDescent="0.2">
      <c r="A184" s="64"/>
    </row>
    <row r="185" spans="1:1" ht="12.75" customHeight="1" x14ac:dyDescent="0.2">
      <c r="A185" s="64"/>
    </row>
    <row r="186" spans="1:1" ht="12.75" customHeight="1" x14ac:dyDescent="0.2">
      <c r="A186" s="64"/>
    </row>
    <row r="187" spans="1:1" ht="12.75" customHeight="1" x14ac:dyDescent="0.2">
      <c r="A187" s="64"/>
    </row>
    <row r="188" spans="1:1" ht="12.75" customHeight="1" x14ac:dyDescent="0.2">
      <c r="A188" s="64"/>
    </row>
    <row r="189" spans="1:1" ht="12.75" customHeight="1" x14ac:dyDescent="0.2">
      <c r="A189" s="64"/>
    </row>
    <row r="190" spans="1:1" ht="12.75" customHeight="1" x14ac:dyDescent="0.2">
      <c r="A190" s="64"/>
    </row>
    <row r="191" spans="1:1" ht="12.75" customHeight="1" x14ac:dyDescent="0.2">
      <c r="A191" s="64"/>
    </row>
    <row r="192" spans="1:1" ht="12.75" customHeight="1" x14ac:dyDescent="0.2">
      <c r="A192" s="64"/>
    </row>
    <row r="193" spans="1:1" ht="12.75" customHeight="1" x14ac:dyDescent="0.2">
      <c r="A193" s="64"/>
    </row>
    <row r="194" spans="1:1" ht="12.75" customHeight="1" x14ac:dyDescent="0.2">
      <c r="A194" s="64"/>
    </row>
    <row r="195" spans="1:1" ht="12.75" customHeight="1" x14ac:dyDescent="0.2">
      <c r="A195" s="64"/>
    </row>
    <row r="196" spans="1:1" ht="12.75" customHeight="1" x14ac:dyDescent="0.2">
      <c r="A196" s="64"/>
    </row>
    <row r="197" spans="1:1" ht="12.75" customHeight="1" x14ac:dyDescent="0.2">
      <c r="A197" s="64"/>
    </row>
    <row r="198" spans="1:1" ht="12.75" customHeight="1" x14ac:dyDescent="0.2">
      <c r="A198" s="64"/>
    </row>
    <row r="199" spans="1:1" ht="12.75" customHeight="1" x14ac:dyDescent="0.2">
      <c r="A199" s="64"/>
    </row>
    <row r="200" spans="1:1" ht="12.75" customHeight="1" x14ac:dyDescent="0.2">
      <c r="A200" s="64"/>
    </row>
    <row r="201" spans="1:1" ht="12.75" customHeight="1" x14ac:dyDescent="0.2">
      <c r="A201" s="64"/>
    </row>
    <row r="202" spans="1:1" ht="12.75" customHeight="1" x14ac:dyDescent="0.2">
      <c r="A202" s="64"/>
    </row>
    <row r="203" spans="1:1" ht="12.75" customHeight="1" x14ac:dyDescent="0.2">
      <c r="A203" s="64"/>
    </row>
    <row r="204" spans="1:1" ht="12.75" customHeight="1" x14ac:dyDescent="0.2">
      <c r="A204" s="64"/>
    </row>
    <row r="205" spans="1:1" ht="12.75" customHeight="1" x14ac:dyDescent="0.2">
      <c r="A205" s="64"/>
    </row>
    <row r="206" spans="1:1" ht="12.75" customHeight="1" x14ac:dyDescent="0.2">
      <c r="A206" s="64"/>
    </row>
    <row r="207" spans="1:1" ht="12.75" customHeight="1" x14ac:dyDescent="0.2">
      <c r="A207" s="64"/>
    </row>
    <row r="208" spans="1:1" ht="12.75" customHeight="1" x14ac:dyDescent="0.2">
      <c r="A208" s="64"/>
    </row>
    <row r="209" spans="1:1" ht="12.75" customHeight="1" x14ac:dyDescent="0.2">
      <c r="A209" s="64"/>
    </row>
    <row r="210" spans="1:1" ht="12.75" customHeight="1" x14ac:dyDescent="0.2">
      <c r="A210" s="64"/>
    </row>
    <row r="211" spans="1:1" ht="12.75" customHeight="1" x14ac:dyDescent="0.2">
      <c r="A211" s="64"/>
    </row>
    <row r="212" spans="1:1" ht="12.75" customHeight="1" x14ac:dyDescent="0.2">
      <c r="A212" s="64"/>
    </row>
    <row r="213" spans="1:1" ht="12.75" customHeight="1" x14ac:dyDescent="0.2">
      <c r="A213" s="64"/>
    </row>
    <row r="214" spans="1:1" ht="12.75" customHeight="1" x14ac:dyDescent="0.2">
      <c r="A214" s="64"/>
    </row>
    <row r="215" spans="1:1" ht="12.75" customHeight="1" x14ac:dyDescent="0.2">
      <c r="A215" s="64"/>
    </row>
    <row r="216" spans="1:1" ht="12.75" customHeight="1" x14ac:dyDescent="0.2">
      <c r="A216" s="64"/>
    </row>
    <row r="217" spans="1:1" ht="12.75" customHeight="1" x14ac:dyDescent="0.2">
      <c r="A217" s="64"/>
    </row>
    <row r="218" spans="1:1" ht="12.75" customHeight="1" x14ac:dyDescent="0.2">
      <c r="A218" s="64"/>
    </row>
    <row r="219" spans="1:1" ht="12.75" customHeight="1" x14ac:dyDescent="0.2">
      <c r="A219" s="64"/>
    </row>
    <row r="220" spans="1:1" ht="12.75" customHeight="1" x14ac:dyDescent="0.2">
      <c r="A220" s="64"/>
    </row>
    <row r="221" spans="1:1" ht="12.75" customHeight="1" x14ac:dyDescent="0.2">
      <c r="A221" s="64"/>
    </row>
    <row r="222" spans="1:1" ht="12.75" customHeight="1" x14ac:dyDescent="0.2">
      <c r="A222" s="64"/>
    </row>
    <row r="223" spans="1:1" ht="12.75" customHeight="1" x14ac:dyDescent="0.2">
      <c r="A223" s="64"/>
    </row>
    <row r="224" spans="1:1" ht="12.75" customHeight="1" x14ac:dyDescent="0.2">
      <c r="A224" s="64"/>
    </row>
    <row r="225" spans="1:1" ht="12.75" customHeight="1" x14ac:dyDescent="0.2">
      <c r="A225" s="64"/>
    </row>
    <row r="226" spans="1:1" ht="12.75" customHeight="1" x14ac:dyDescent="0.2">
      <c r="A226" s="64"/>
    </row>
    <row r="227" spans="1:1" ht="12.75" customHeight="1" x14ac:dyDescent="0.2">
      <c r="A227" s="64"/>
    </row>
    <row r="228" spans="1:1" ht="12.75" customHeight="1" x14ac:dyDescent="0.2">
      <c r="A228" s="64"/>
    </row>
    <row r="229" spans="1:1" ht="12.75" customHeight="1" x14ac:dyDescent="0.2">
      <c r="A229" s="64"/>
    </row>
    <row r="230" spans="1:1" ht="12.75" customHeight="1" x14ac:dyDescent="0.2">
      <c r="A230" s="64"/>
    </row>
    <row r="231" spans="1:1" ht="12.75" customHeight="1" x14ac:dyDescent="0.2">
      <c r="A231" s="64"/>
    </row>
    <row r="232" spans="1:1" ht="12.75" customHeight="1" x14ac:dyDescent="0.2">
      <c r="A232" s="64"/>
    </row>
    <row r="233" spans="1:1" ht="12.75" customHeight="1" x14ac:dyDescent="0.2">
      <c r="A233" s="64"/>
    </row>
    <row r="234" spans="1:1" ht="12.75" customHeight="1" x14ac:dyDescent="0.2">
      <c r="A234" s="64"/>
    </row>
    <row r="235" spans="1:1" ht="12.75" customHeight="1" x14ac:dyDescent="0.2">
      <c r="A235" s="64"/>
    </row>
    <row r="236" spans="1:1" ht="12.75" customHeight="1" x14ac:dyDescent="0.2">
      <c r="A236" s="64"/>
    </row>
    <row r="237" spans="1:1" ht="12.75" customHeight="1" x14ac:dyDescent="0.2">
      <c r="A237" s="64"/>
    </row>
    <row r="238" spans="1:1" ht="12.75" customHeight="1" x14ac:dyDescent="0.2">
      <c r="A238" s="64"/>
    </row>
    <row r="239" spans="1:1" ht="12.75" customHeight="1" x14ac:dyDescent="0.2">
      <c r="A239" s="64"/>
    </row>
    <row r="240" spans="1:1" ht="12.75" customHeight="1" x14ac:dyDescent="0.2">
      <c r="A240" s="64"/>
    </row>
    <row r="241" spans="1:1" ht="12.75" customHeight="1" x14ac:dyDescent="0.2">
      <c r="A241" s="64"/>
    </row>
    <row r="242" spans="1:1" ht="12.75" customHeight="1" x14ac:dyDescent="0.2">
      <c r="A242" s="64"/>
    </row>
    <row r="243" spans="1:1" ht="12.75" customHeight="1" x14ac:dyDescent="0.2">
      <c r="A243" s="64"/>
    </row>
    <row r="244" spans="1:1" ht="12.75" customHeight="1" x14ac:dyDescent="0.2">
      <c r="A244" s="64"/>
    </row>
    <row r="245" spans="1:1" ht="12.75" customHeight="1" x14ac:dyDescent="0.2">
      <c r="A245" s="64"/>
    </row>
    <row r="246" spans="1:1" ht="12.75" customHeight="1" x14ac:dyDescent="0.2">
      <c r="A246" s="64"/>
    </row>
    <row r="247" spans="1:1" ht="12.75" customHeight="1" x14ac:dyDescent="0.2">
      <c r="A247" s="64"/>
    </row>
    <row r="248" spans="1:1" ht="12.75" customHeight="1" x14ac:dyDescent="0.2">
      <c r="A248" s="64"/>
    </row>
    <row r="249" spans="1:1" ht="12.75" customHeight="1" x14ac:dyDescent="0.2">
      <c r="A249" s="64"/>
    </row>
    <row r="250" spans="1:1" ht="12.75" customHeight="1" x14ac:dyDescent="0.2">
      <c r="A250" s="64"/>
    </row>
    <row r="251" spans="1:1" ht="12.75" customHeight="1" x14ac:dyDescent="0.2">
      <c r="A251" s="64"/>
    </row>
    <row r="252" spans="1:1" ht="12.75" customHeight="1" x14ac:dyDescent="0.2">
      <c r="A252" s="64"/>
    </row>
    <row r="253" spans="1:1" ht="12.75" customHeight="1" x14ac:dyDescent="0.2">
      <c r="A253" s="64"/>
    </row>
    <row r="254" spans="1:1" ht="12.75" customHeight="1" x14ac:dyDescent="0.2">
      <c r="A254" s="64"/>
    </row>
    <row r="255" spans="1:1" ht="12.75" customHeight="1" x14ac:dyDescent="0.2">
      <c r="A255" s="64"/>
    </row>
    <row r="256" spans="1:1" ht="12.75" customHeight="1" x14ac:dyDescent="0.2">
      <c r="A256" s="64"/>
    </row>
    <row r="257" spans="1:1" ht="12.75" customHeight="1" x14ac:dyDescent="0.2">
      <c r="A257" s="64"/>
    </row>
    <row r="258" spans="1:1" ht="12.75" customHeight="1" x14ac:dyDescent="0.2">
      <c r="A258" s="64"/>
    </row>
    <row r="259" spans="1:1" ht="12.75" customHeight="1" x14ac:dyDescent="0.2">
      <c r="A259" s="64"/>
    </row>
    <row r="260" spans="1:1" ht="12.75" customHeight="1" x14ac:dyDescent="0.2">
      <c r="A260" s="64"/>
    </row>
    <row r="261" spans="1:1" ht="12.75" customHeight="1" x14ac:dyDescent="0.2">
      <c r="A261" s="64"/>
    </row>
    <row r="262" spans="1:1" ht="12.75" customHeight="1" x14ac:dyDescent="0.2">
      <c r="A262" s="64"/>
    </row>
    <row r="263" spans="1:1" ht="12.75" customHeight="1" x14ac:dyDescent="0.2">
      <c r="A263" s="64"/>
    </row>
    <row r="264" spans="1:1" ht="12.75" customHeight="1" x14ac:dyDescent="0.2">
      <c r="A264" s="64"/>
    </row>
    <row r="265" spans="1:1" ht="12.75" customHeight="1" x14ac:dyDescent="0.2">
      <c r="A265" s="64"/>
    </row>
    <row r="266" spans="1:1" ht="12.75" customHeight="1" x14ac:dyDescent="0.2">
      <c r="A266" s="64"/>
    </row>
    <row r="267" spans="1:1" ht="12.75" customHeight="1" x14ac:dyDescent="0.2">
      <c r="A267" s="64"/>
    </row>
    <row r="268" spans="1:1" ht="12.75" customHeight="1" x14ac:dyDescent="0.2">
      <c r="A268" s="64"/>
    </row>
    <row r="269" spans="1:1" ht="12.75" customHeight="1" x14ac:dyDescent="0.2">
      <c r="A269" s="64"/>
    </row>
    <row r="270" spans="1:1" ht="12.75" customHeight="1" x14ac:dyDescent="0.2">
      <c r="A270" s="64"/>
    </row>
    <row r="271" spans="1:1" ht="12.75" customHeight="1" x14ac:dyDescent="0.2">
      <c r="A271" s="64"/>
    </row>
    <row r="272" spans="1:1" ht="12.75" customHeight="1" x14ac:dyDescent="0.2">
      <c r="A272" s="64"/>
    </row>
    <row r="273" spans="1:1" ht="12.75" customHeight="1" x14ac:dyDescent="0.2">
      <c r="A273" s="64"/>
    </row>
    <row r="274" spans="1:1" ht="12.75" customHeight="1" x14ac:dyDescent="0.2">
      <c r="A274" s="64"/>
    </row>
    <row r="275" spans="1:1" ht="12.75" customHeight="1" x14ac:dyDescent="0.2">
      <c r="A275" s="64"/>
    </row>
    <row r="276" spans="1:1" ht="12.75" customHeight="1" x14ac:dyDescent="0.2">
      <c r="A276" s="64"/>
    </row>
    <row r="277" spans="1:1" ht="12.75" customHeight="1" x14ac:dyDescent="0.2">
      <c r="A277" s="64"/>
    </row>
    <row r="278" spans="1:1" ht="12.75" customHeight="1" x14ac:dyDescent="0.2">
      <c r="A278" s="64"/>
    </row>
    <row r="279" spans="1:1" ht="12.75" customHeight="1" x14ac:dyDescent="0.2">
      <c r="A279" s="64"/>
    </row>
    <row r="280" spans="1:1" ht="12.75" customHeight="1" x14ac:dyDescent="0.2">
      <c r="A280" s="64"/>
    </row>
    <row r="281" spans="1:1" ht="12.75" customHeight="1" x14ac:dyDescent="0.2">
      <c r="A281" s="64"/>
    </row>
    <row r="282" spans="1:1" ht="12.75" customHeight="1" x14ac:dyDescent="0.2">
      <c r="A282" s="64"/>
    </row>
    <row r="283" spans="1:1" ht="12.75" customHeight="1" x14ac:dyDescent="0.2">
      <c r="A283" s="64"/>
    </row>
    <row r="284" spans="1:1" ht="12.75" customHeight="1" x14ac:dyDescent="0.2">
      <c r="A284" s="64"/>
    </row>
    <row r="285" spans="1:1" ht="12.75" customHeight="1" x14ac:dyDescent="0.2">
      <c r="A285" s="64"/>
    </row>
    <row r="286" spans="1:1" ht="12.75" customHeight="1" x14ac:dyDescent="0.2">
      <c r="A286" s="64"/>
    </row>
    <row r="287" spans="1:1" ht="12.75" customHeight="1" x14ac:dyDescent="0.2">
      <c r="A287" s="64"/>
    </row>
    <row r="288" spans="1:1" ht="12.75" customHeight="1" x14ac:dyDescent="0.2">
      <c r="A288" s="64"/>
    </row>
    <row r="289" spans="1:1" ht="12.75" customHeight="1" x14ac:dyDescent="0.2">
      <c r="A289" s="64"/>
    </row>
    <row r="290" spans="1:1" ht="12.75" customHeight="1" x14ac:dyDescent="0.2">
      <c r="A290" s="64"/>
    </row>
    <row r="291" spans="1:1" ht="12.75" customHeight="1" x14ac:dyDescent="0.2">
      <c r="A291" s="64"/>
    </row>
    <row r="292" spans="1:1" ht="12.75" customHeight="1" x14ac:dyDescent="0.2">
      <c r="A292" s="64"/>
    </row>
    <row r="293" spans="1:1" ht="12.75" customHeight="1" x14ac:dyDescent="0.2">
      <c r="A293" s="64"/>
    </row>
    <row r="294" spans="1:1" ht="12.75" customHeight="1" x14ac:dyDescent="0.2">
      <c r="A294" s="64"/>
    </row>
    <row r="295" spans="1:1" ht="12.75" customHeight="1" x14ac:dyDescent="0.2">
      <c r="A295" s="64"/>
    </row>
    <row r="296" spans="1:1" ht="12.75" customHeight="1" x14ac:dyDescent="0.2">
      <c r="A296" s="64"/>
    </row>
    <row r="297" spans="1:1" ht="12.75" customHeight="1" x14ac:dyDescent="0.2">
      <c r="A297" s="64"/>
    </row>
    <row r="298" spans="1:1" ht="12.75" customHeight="1" x14ac:dyDescent="0.2">
      <c r="A298" s="64"/>
    </row>
    <row r="299" spans="1:1" ht="12.75" customHeight="1" x14ac:dyDescent="0.2">
      <c r="A299" s="64"/>
    </row>
    <row r="300" spans="1:1" ht="12.75" customHeight="1" x14ac:dyDescent="0.2">
      <c r="A300" s="64"/>
    </row>
    <row r="301" spans="1:1" ht="12.75" customHeight="1" x14ac:dyDescent="0.2">
      <c r="A301" s="64"/>
    </row>
    <row r="302" spans="1:1" ht="12.75" customHeight="1" x14ac:dyDescent="0.2">
      <c r="A302" s="64"/>
    </row>
    <row r="303" spans="1:1" ht="12.75" customHeight="1" x14ac:dyDescent="0.2">
      <c r="A303" s="64"/>
    </row>
    <row r="304" spans="1:1" ht="12.75" customHeight="1" x14ac:dyDescent="0.2">
      <c r="A304" s="64"/>
    </row>
    <row r="305" spans="1:1" ht="12.75" customHeight="1" x14ac:dyDescent="0.2">
      <c r="A305" s="64"/>
    </row>
    <row r="306" spans="1:1" ht="12.75" customHeight="1" x14ac:dyDescent="0.2">
      <c r="A306" s="64"/>
    </row>
    <row r="307" spans="1:1" ht="12.75" customHeight="1" x14ac:dyDescent="0.2">
      <c r="A307" s="64"/>
    </row>
    <row r="308" spans="1:1" ht="12.75" customHeight="1" x14ac:dyDescent="0.2">
      <c r="A308" s="64"/>
    </row>
    <row r="309" spans="1:1" ht="12.75" customHeight="1" x14ac:dyDescent="0.2">
      <c r="A309" s="64"/>
    </row>
    <row r="310" spans="1:1" ht="12.75" customHeight="1" x14ac:dyDescent="0.2">
      <c r="A310" s="64"/>
    </row>
    <row r="311" spans="1:1" ht="12.75" customHeight="1" x14ac:dyDescent="0.2">
      <c r="A311" s="64"/>
    </row>
    <row r="312" spans="1:1" ht="12.75" customHeight="1" x14ac:dyDescent="0.2">
      <c r="A312" s="64"/>
    </row>
    <row r="313" spans="1:1" ht="12.75" customHeight="1" x14ac:dyDescent="0.2">
      <c r="A313" s="64"/>
    </row>
    <row r="314" spans="1:1" ht="12.75" customHeight="1" x14ac:dyDescent="0.2">
      <c r="A314" s="64"/>
    </row>
    <row r="315" spans="1:1" ht="12.75" customHeight="1" x14ac:dyDescent="0.2">
      <c r="A315" s="64"/>
    </row>
    <row r="316" spans="1:1" ht="12.75" customHeight="1" x14ac:dyDescent="0.2">
      <c r="A316" s="64"/>
    </row>
    <row r="317" spans="1:1" ht="12.75" customHeight="1" x14ac:dyDescent="0.2">
      <c r="A317" s="64"/>
    </row>
    <row r="318" spans="1:1" ht="12.75" customHeight="1" x14ac:dyDescent="0.2">
      <c r="A318" s="64"/>
    </row>
    <row r="319" spans="1:1" ht="12.75" customHeight="1" x14ac:dyDescent="0.2">
      <c r="A319" s="64"/>
    </row>
    <row r="320" spans="1:1" ht="12.75" customHeight="1" x14ac:dyDescent="0.2">
      <c r="A320" s="64"/>
    </row>
    <row r="321" spans="1:1" ht="12.75" customHeight="1" x14ac:dyDescent="0.2">
      <c r="A321" s="64"/>
    </row>
    <row r="322" spans="1:1" ht="12.75" customHeight="1" x14ac:dyDescent="0.2">
      <c r="A322" s="64"/>
    </row>
    <row r="323" spans="1:1" ht="12.75" customHeight="1" x14ac:dyDescent="0.2">
      <c r="A323" s="64"/>
    </row>
    <row r="324" spans="1:1" ht="12.75" customHeight="1" x14ac:dyDescent="0.2">
      <c r="A324" s="64"/>
    </row>
    <row r="325" spans="1:1" ht="12.75" customHeight="1" x14ac:dyDescent="0.2">
      <c r="A325" s="64"/>
    </row>
    <row r="326" spans="1:1" ht="12.75" customHeight="1" x14ac:dyDescent="0.2">
      <c r="A326" s="64"/>
    </row>
    <row r="327" spans="1:1" ht="12.75" customHeight="1" x14ac:dyDescent="0.2">
      <c r="A327" s="64"/>
    </row>
    <row r="328" spans="1:1" ht="12.75" customHeight="1" x14ac:dyDescent="0.2">
      <c r="A328" s="64"/>
    </row>
    <row r="329" spans="1:1" ht="12.75" customHeight="1" x14ac:dyDescent="0.2">
      <c r="A329" s="64"/>
    </row>
    <row r="330" spans="1:1" ht="12.75" customHeight="1" x14ac:dyDescent="0.2">
      <c r="A330" s="64"/>
    </row>
    <row r="331" spans="1:1" ht="12.75" customHeight="1" x14ac:dyDescent="0.2">
      <c r="A331" s="64"/>
    </row>
    <row r="332" spans="1:1" ht="15.75" customHeight="1" x14ac:dyDescent="0.2"/>
    <row r="333" spans="1:1" ht="15.75" customHeight="1" x14ac:dyDescent="0.2"/>
    <row r="334" spans="1:1" ht="15.75" customHeight="1" x14ac:dyDescent="0.2"/>
    <row r="335" spans="1:1" ht="15.75" customHeight="1" x14ac:dyDescent="0.2"/>
    <row r="336" spans="1:1"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sheetData>
  <mergeCells count="66">
    <mergeCell ref="C90:G90"/>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AF1:AH1"/>
    <mergeCell ref="AI1:AK1"/>
    <mergeCell ref="K1:M1"/>
    <mergeCell ref="N1:P1"/>
    <mergeCell ref="Q1:S1"/>
    <mergeCell ref="T1:V1"/>
    <mergeCell ref="W1:Y1"/>
    <mergeCell ref="Z1:AB1"/>
    <mergeCell ref="AC1:AE1"/>
    <mergeCell ref="I122:J122"/>
    <mergeCell ref="K122:Q122"/>
    <mergeCell ref="I123:J123"/>
    <mergeCell ref="K123:Q123"/>
    <mergeCell ref="I116:J116"/>
    <mergeCell ref="I117:J117"/>
    <mergeCell ref="K117:Q117"/>
    <mergeCell ref="I118:J118"/>
    <mergeCell ref="K118:Q118"/>
    <mergeCell ref="I119:J119"/>
    <mergeCell ref="K119:Q119"/>
    <mergeCell ref="D116:E116"/>
    <mergeCell ref="K116:Q116"/>
    <mergeCell ref="I120:J120"/>
    <mergeCell ref="K120:Q120"/>
    <mergeCell ref="I121:J121"/>
    <mergeCell ref="K121:Q121"/>
    <mergeCell ref="C105:G105"/>
    <mergeCell ref="I114:J114"/>
    <mergeCell ref="K114:Q114"/>
    <mergeCell ref="I115:J115"/>
    <mergeCell ref="K115:Q115"/>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30"/>
  <sheetViews>
    <sheetView topLeftCell="F118" workbookViewId="0">
      <selection activeCell="J141" sqref="J141"/>
    </sheetView>
  </sheetViews>
  <sheetFormatPr baseColWidth="10" defaultColWidth="14.42578125" defaultRowHeight="15" customHeight="1" x14ac:dyDescent="0.2"/>
  <cols>
    <col min="1" max="1" width="17.140625" customWidth="1"/>
    <col min="2" max="2" width="10.7109375" customWidth="1"/>
    <col min="3" max="3" width="41.7109375" customWidth="1"/>
    <col min="4" max="4" width="70.7109375" customWidth="1"/>
    <col min="5" max="5" width="12.85546875" customWidth="1"/>
    <col min="6"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67"/>
      <c r="B4" s="7" t="s">
        <v>21</v>
      </c>
      <c r="C4" s="130" t="s">
        <v>22</v>
      </c>
      <c r="D4" s="131"/>
      <c r="E4" s="131"/>
      <c r="F4" s="131"/>
      <c r="G4" s="132"/>
      <c r="H4" s="68"/>
      <c r="I4" s="68"/>
      <c r="J4" s="68"/>
      <c r="K4" s="69"/>
      <c r="L4" s="70"/>
      <c r="M4" s="70"/>
      <c r="N4" s="71"/>
      <c r="O4" s="71"/>
      <c r="P4" s="71"/>
      <c r="Q4" s="70"/>
      <c r="R4" s="70"/>
      <c r="S4" s="70"/>
      <c r="T4" s="71"/>
      <c r="U4" s="71"/>
      <c r="V4" s="71"/>
      <c r="W4" s="70"/>
      <c r="X4" s="70"/>
      <c r="Y4" s="70"/>
      <c r="Z4" s="71"/>
      <c r="AA4" s="71"/>
      <c r="AB4" s="71"/>
      <c r="AC4" s="70"/>
      <c r="AD4" s="70"/>
      <c r="AE4" s="70"/>
      <c r="AF4" s="71"/>
      <c r="AG4" s="71"/>
      <c r="AH4" s="71"/>
      <c r="AI4" s="72"/>
      <c r="AJ4" s="72"/>
      <c r="AK4" s="72"/>
    </row>
    <row r="5" spans="1:37" ht="12.75" customHeight="1" x14ac:dyDescent="0.2">
      <c r="A5" s="7">
        <v>1</v>
      </c>
      <c r="B5" s="7"/>
      <c r="C5" s="6"/>
      <c r="D5" s="6" t="s">
        <v>23</v>
      </c>
      <c r="E5" s="9">
        <v>0.5</v>
      </c>
      <c r="F5" s="14" t="s">
        <v>24</v>
      </c>
      <c r="G5" s="14"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7">
        <v>2</v>
      </c>
      <c r="B6" s="7"/>
      <c r="C6" s="6"/>
      <c r="D6" s="6" t="s">
        <v>26</v>
      </c>
      <c r="E6" s="9">
        <v>0.5</v>
      </c>
      <c r="F6" s="14" t="s">
        <v>24</v>
      </c>
      <c r="G6" s="14"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7">
        <v>3</v>
      </c>
      <c r="B7" s="7"/>
      <c r="C7" s="6"/>
      <c r="D7" s="6" t="s">
        <v>27</v>
      </c>
      <c r="E7" s="9">
        <v>0.5</v>
      </c>
      <c r="F7" s="14" t="s">
        <v>24</v>
      </c>
      <c r="G7" s="73"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7">
        <v>4</v>
      </c>
      <c r="B8" s="7"/>
      <c r="C8" s="6"/>
      <c r="D8" s="6" t="s">
        <v>28</v>
      </c>
      <c r="E8" s="9">
        <v>0.5</v>
      </c>
      <c r="F8" s="14" t="s">
        <v>24</v>
      </c>
      <c r="G8" s="73"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7">
        <v>5</v>
      </c>
      <c r="B9" s="7"/>
      <c r="C9" s="6"/>
      <c r="D9" s="6" t="s">
        <v>29</v>
      </c>
      <c r="E9" s="9">
        <v>0.5</v>
      </c>
      <c r="F9" s="14" t="s">
        <v>24</v>
      </c>
      <c r="G9" s="73"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7"/>
      <c r="B10" s="7" t="s">
        <v>30</v>
      </c>
      <c r="C10" s="130" t="s">
        <v>31</v>
      </c>
      <c r="D10" s="131"/>
      <c r="E10" s="131"/>
      <c r="F10" s="131"/>
      <c r="G10" s="132"/>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7">
        <v>6</v>
      </c>
      <c r="B11" s="7"/>
      <c r="C11" s="6" t="s">
        <v>31</v>
      </c>
      <c r="D11" s="6" t="s">
        <v>32</v>
      </c>
      <c r="E11" s="9">
        <v>1</v>
      </c>
      <c r="F11" s="14" t="s">
        <v>24</v>
      </c>
      <c r="G11" s="73"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7">
        <v>7</v>
      </c>
      <c r="B12" s="7"/>
      <c r="C12" s="6" t="s">
        <v>31</v>
      </c>
      <c r="D12" s="6" t="s">
        <v>33</v>
      </c>
      <c r="E12" s="9">
        <v>0.5</v>
      </c>
      <c r="F12" s="14" t="s">
        <v>24</v>
      </c>
      <c r="G12" s="73"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7">
        <v>8</v>
      </c>
      <c r="B13" s="7"/>
      <c r="C13" s="6" t="s">
        <v>31</v>
      </c>
      <c r="D13" s="6" t="s">
        <v>34</v>
      </c>
      <c r="E13" s="9">
        <v>0.5</v>
      </c>
      <c r="F13" s="14" t="s">
        <v>24</v>
      </c>
      <c r="G13" s="73"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7">
        <v>9</v>
      </c>
      <c r="B14" s="7"/>
      <c r="C14" s="6" t="s">
        <v>31</v>
      </c>
      <c r="D14" s="6" t="s">
        <v>35</v>
      </c>
      <c r="E14" s="9">
        <v>0.5</v>
      </c>
      <c r="F14" s="14" t="s">
        <v>24</v>
      </c>
      <c r="G14" s="73"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7">
        <v>10</v>
      </c>
      <c r="B15" s="7"/>
      <c r="C15" s="6" t="s">
        <v>31</v>
      </c>
      <c r="D15" s="6" t="s">
        <v>36</v>
      </c>
      <c r="E15" s="9">
        <v>0.5</v>
      </c>
      <c r="F15" s="14" t="s">
        <v>24</v>
      </c>
      <c r="G15" s="73"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7"/>
      <c r="B16" s="7" t="s">
        <v>37</v>
      </c>
      <c r="C16" s="130" t="s">
        <v>38</v>
      </c>
      <c r="D16" s="131"/>
      <c r="E16" s="131"/>
      <c r="F16" s="131"/>
      <c r="G16" s="132"/>
      <c r="H16" s="8"/>
      <c r="I16" s="8"/>
      <c r="J16" s="20"/>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7">
        <v>11</v>
      </c>
      <c r="B17" s="7"/>
      <c r="C17" s="6"/>
      <c r="D17" s="6" t="s">
        <v>202</v>
      </c>
      <c r="E17" s="9">
        <v>1</v>
      </c>
      <c r="F17" s="14" t="s">
        <v>24</v>
      </c>
      <c r="G17" s="73"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7">
        <v>12</v>
      </c>
      <c r="B18" s="7"/>
      <c r="C18" s="6"/>
      <c r="D18" s="6" t="s">
        <v>40</v>
      </c>
      <c r="E18" s="9">
        <v>0.5</v>
      </c>
      <c r="F18" s="14" t="s">
        <v>24</v>
      </c>
      <c r="G18" s="73"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7">
        <v>13</v>
      </c>
      <c r="B19" s="7"/>
      <c r="C19" s="6"/>
      <c r="D19" s="6" t="s">
        <v>41</v>
      </c>
      <c r="E19" s="9">
        <v>0.5</v>
      </c>
      <c r="F19" s="14" t="s">
        <v>24</v>
      </c>
      <c r="G19" s="73"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7">
        <v>14</v>
      </c>
      <c r="B20" s="7"/>
      <c r="C20" s="6"/>
      <c r="D20" s="6" t="s">
        <v>42</v>
      </c>
      <c r="E20" s="9">
        <v>0.5</v>
      </c>
      <c r="F20" s="14" t="s">
        <v>24</v>
      </c>
      <c r="G20" s="73"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7">
        <v>15</v>
      </c>
      <c r="B21" s="7"/>
      <c r="C21" s="6"/>
      <c r="D21" s="6" t="s">
        <v>43</v>
      </c>
      <c r="E21" s="9">
        <v>0.5</v>
      </c>
      <c r="F21" s="14" t="s">
        <v>24</v>
      </c>
      <c r="G21" s="73"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7"/>
      <c r="B22" s="22" t="s">
        <v>44</v>
      </c>
      <c r="C22" s="130" t="s">
        <v>45</v>
      </c>
      <c r="D22" s="131"/>
      <c r="E22" s="131"/>
      <c r="F22" s="131"/>
      <c r="G22" s="132"/>
      <c r="H22" s="20"/>
      <c r="I22" s="20"/>
      <c r="J22" s="20"/>
      <c r="K22" s="7"/>
      <c r="L22" s="7"/>
      <c r="M22" s="7"/>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7">
        <v>16</v>
      </c>
      <c r="B23" s="17"/>
      <c r="C23" s="18"/>
      <c r="D23" s="6" t="s">
        <v>46</v>
      </c>
      <c r="E23" s="9">
        <v>0.5</v>
      </c>
      <c r="F23" s="14" t="s">
        <v>24</v>
      </c>
      <c r="G23" s="73"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7"/>
      <c r="B24" s="22" t="s">
        <v>47</v>
      </c>
      <c r="C24" s="130" t="s">
        <v>48</v>
      </c>
      <c r="D24" s="131"/>
      <c r="E24" s="131"/>
      <c r="F24" s="131"/>
      <c r="G24" s="132"/>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7">
        <v>17</v>
      </c>
      <c r="B25" s="17"/>
      <c r="C25" s="18"/>
      <c r="D25" s="6" t="s">
        <v>49</v>
      </c>
      <c r="E25" s="9">
        <v>0.5</v>
      </c>
      <c r="F25" s="14" t="s">
        <v>24</v>
      </c>
      <c r="G25" s="73"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7">
        <v>18</v>
      </c>
      <c r="B26" s="17"/>
      <c r="C26" s="18"/>
      <c r="D26" s="6" t="s">
        <v>50</v>
      </c>
      <c r="E26" s="9">
        <v>0.5</v>
      </c>
      <c r="F26" s="14" t="s">
        <v>24</v>
      </c>
      <c r="G26" s="73"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7"/>
      <c r="B27" s="22" t="s">
        <v>51</v>
      </c>
      <c r="C27" s="130" t="s">
        <v>52</v>
      </c>
      <c r="D27" s="131"/>
      <c r="E27" s="131"/>
      <c r="F27" s="131"/>
      <c r="G27" s="132"/>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7">
        <v>19</v>
      </c>
      <c r="B28" s="17"/>
      <c r="C28" s="18"/>
      <c r="D28" s="6" t="s">
        <v>53</v>
      </c>
      <c r="E28" s="9">
        <v>1</v>
      </c>
      <c r="F28" s="14" t="s">
        <v>24</v>
      </c>
      <c r="G28" s="73"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7"/>
      <c r="B29" s="22" t="s">
        <v>54</v>
      </c>
      <c r="C29" s="130" t="s">
        <v>55</v>
      </c>
      <c r="D29" s="131"/>
      <c r="E29" s="131"/>
      <c r="F29" s="131"/>
      <c r="G29" s="132"/>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7">
        <v>20</v>
      </c>
      <c r="B30" s="17"/>
      <c r="C30" s="18"/>
      <c r="D30" s="18" t="s">
        <v>55</v>
      </c>
      <c r="E30" s="9">
        <v>0.5</v>
      </c>
      <c r="F30" s="14" t="s">
        <v>24</v>
      </c>
      <c r="G30" s="73"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7"/>
      <c r="B31" s="22" t="s">
        <v>56</v>
      </c>
      <c r="C31" s="130" t="s">
        <v>57</v>
      </c>
      <c r="D31" s="131"/>
      <c r="E31" s="131"/>
      <c r="F31" s="131"/>
      <c r="G31" s="132"/>
      <c r="H31" s="20"/>
      <c r="I31" s="20"/>
      <c r="J31" s="20"/>
      <c r="K31" s="16"/>
      <c r="L31" s="16"/>
      <c r="M31" s="24"/>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7">
        <v>21</v>
      </c>
      <c r="B32" s="17"/>
      <c r="C32" s="18"/>
      <c r="D32" s="6" t="s">
        <v>58</v>
      </c>
      <c r="E32" s="9">
        <v>0.5</v>
      </c>
      <c r="F32" s="14" t="s">
        <v>25</v>
      </c>
      <c r="G32" s="14"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7">
        <v>22</v>
      </c>
      <c r="B33" s="17"/>
      <c r="C33" s="18"/>
      <c r="D33" s="6" t="s">
        <v>60</v>
      </c>
      <c r="E33" s="9">
        <v>0.5</v>
      </c>
      <c r="F33" s="14" t="s">
        <v>25</v>
      </c>
      <c r="G33" s="73"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7">
        <v>23</v>
      </c>
      <c r="B34" s="17"/>
      <c r="C34" s="18"/>
      <c r="D34" s="6" t="s">
        <v>61</v>
      </c>
      <c r="E34" s="9">
        <v>0.5</v>
      </c>
      <c r="F34" s="14" t="s">
        <v>25</v>
      </c>
      <c r="G34" s="14"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7"/>
      <c r="B35" s="22" t="s">
        <v>62</v>
      </c>
      <c r="C35" s="130" t="s">
        <v>63</v>
      </c>
      <c r="D35" s="131"/>
      <c r="E35" s="131"/>
      <c r="F35" s="131"/>
      <c r="G35" s="132"/>
      <c r="H35" s="20"/>
      <c r="I35" s="20"/>
      <c r="J35" s="20"/>
      <c r="K35" s="16"/>
      <c r="L35" s="24"/>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7">
        <v>24</v>
      </c>
      <c r="B36" s="17"/>
      <c r="C36" s="18"/>
      <c r="D36" s="6" t="s">
        <v>64</v>
      </c>
      <c r="E36" s="9">
        <v>3</v>
      </c>
      <c r="F36" s="14" t="s">
        <v>25</v>
      </c>
      <c r="G36" s="14"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7">
        <v>25</v>
      </c>
      <c r="B37" s="17"/>
      <c r="C37" s="18"/>
      <c r="D37" s="6" t="s">
        <v>65</v>
      </c>
      <c r="E37" s="9">
        <v>2</v>
      </c>
      <c r="F37" s="14" t="s">
        <v>25</v>
      </c>
      <c r="G37" s="73"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7">
        <v>26</v>
      </c>
      <c r="B38" s="17"/>
      <c r="C38" s="18"/>
      <c r="D38" s="6" t="s">
        <v>66</v>
      </c>
      <c r="E38" s="9">
        <v>1</v>
      </c>
      <c r="F38" s="14" t="s">
        <v>25</v>
      </c>
      <c r="G38" s="14"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7"/>
      <c r="B39" s="22" t="s">
        <v>67</v>
      </c>
      <c r="C39" s="130" t="s">
        <v>68</v>
      </c>
      <c r="D39" s="131"/>
      <c r="E39" s="131"/>
      <c r="F39" s="131"/>
      <c r="G39" s="132"/>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7">
        <v>27</v>
      </c>
      <c r="B40" s="17"/>
      <c r="C40" s="18"/>
      <c r="D40" s="18" t="s">
        <v>69</v>
      </c>
      <c r="E40" s="9">
        <v>1</v>
      </c>
      <c r="F40" s="14" t="s">
        <v>25</v>
      </c>
      <c r="G40" s="73"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7">
        <v>28</v>
      </c>
      <c r="B41" s="17"/>
      <c r="C41" s="18"/>
      <c r="D41" s="18" t="s">
        <v>70</v>
      </c>
      <c r="E41" s="9">
        <v>1</v>
      </c>
      <c r="F41" s="14" t="s">
        <v>25</v>
      </c>
      <c r="G41" s="14"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7"/>
      <c r="B42" s="22" t="s">
        <v>71</v>
      </c>
      <c r="C42" s="130" t="s">
        <v>72</v>
      </c>
      <c r="D42" s="131"/>
      <c r="E42" s="131"/>
      <c r="F42" s="131"/>
      <c r="G42" s="132"/>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7">
        <v>29</v>
      </c>
      <c r="B43" s="17"/>
      <c r="C43" s="18"/>
      <c r="D43" s="18" t="s">
        <v>73</v>
      </c>
      <c r="E43" s="9">
        <v>2</v>
      </c>
      <c r="F43" s="14" t="s">
        <v>25</v>
      </c>
      <c r="G43" s="14"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7">
        <v>30</v>
      </c>
      <c r="B44" s="17"/>
      <c r="C44" s="18"/>
      <c r="D44" s="18" t="s">
        <v>74</v>
      </c>
      <c r="E44" s="9">
        <v>1</v>
      </c>
      <c r="F44" s="14" t="s">
        <v>25</v>
      </c>
      <c r="G44" s="73"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7"/>
      <c r="B45" s="22" t="s">
        <v>75</v>
      </c>
      <c r="C45" s="130" t="s">
        <v>228</v>
      </c>
      <c r="D45" s="131"/>
      <c r="E45" s="131"/>
      <c r="F45" s="131"/>
      <c r="G45" s="132"/>
      <c r="H45" s="20"/>
      <c r="I45" s="20"/>
      <c r="J45" s="20"/>
      <c r="K45" s="9"/>
      <c r="L45" s="6"/>
      <c r="M45" s="6"/>
      <c r="N45" s="27"/>
      <c r="O45" s="27"/>
      <c r="P45" s="20"/>
      <c r="Q45" s="24"/>
      <c r="R45" s="24"/>
      <c r="S45" s="24"/>
      <c r="T45" s="10"/>
      <c r="U45" s="10"/>
      <c r="V45" s="10"/>
      <c r="W45" s="6"/>
      <c r="X45" s="6"/>
      <c r="Y45" s="6"/>
      <c r="Z45" s="10"/>
      <c r="AA45" s="10"/>
      <c r="AB45" s="10"/>
      <c r="AC45" s="6"/>
      <c r="AD45" s="6"/>
      <c r="AE45" s="6"/>
      <c r="AF45" s="10"/>
      <c r="AG45" s="10"/>
      <c r="AH45" s="10"/>
      <c r="AI45" s="12"/>
      <c r="AJ45" s="12"/>
      <c r="AK45" s="12"/>
    </row>
    <row r="46" spans="1:37" ht="12.75" customHeight="1" x14ac:dyDescent="0.2">
      <c r="A46" s="7">
        <v>31</v>
      </c>
      <c r="B46" s="17"/>
      <c r="C46" s="18"/>
      <c r="D46" s="18" t="s">
        <v>77</v>
      </c>
      <c r="E46" s="9">
        <v>0.5</v>
      </c>
      <c r="F46" s="14" t="s">
        <v>59</v>
      </c>
      <c r="G46" s="73" t="s">
        <v>78</v>
      </c>
      <c r="H46" s="20"/>
      <c r="I46" s="20"/>
      <c r="J46" s="20"/>
      <c r="K46" s="9"/>
      <c r="L46" s="6"/>
      <c r="M46" s="6"/>
      <c r="N46" s="27">
        <v>0.5</v>
      </c>
      <c r="O46" s="27">
        <v>0.5</v>
      </c>
      <c r="P46" s="20">
        <v>0.5</v>
      </c>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0.5</v>
      </c>
      <c r="AK46" s="12">
        <f t="shared" si="30"/>
        <v>0.5</v>
      </c>
    </row>
    <row r="47" spans="1:37" ht="12.75" customHeight="1" x14ac:dyDescent="0.2">
      <c r="A47" s="7">
        <v>32</v>
      </c>
      <c r="B47" s="17"/>
      <c r="C47" s="18"/>
      <c r="D47" s="18" t="s">
        <v>79</v>
      </c>
      <c r="E47" s="9">
        <v>2</v>
      </c>
      <c r="F47" s="14" t="s">
        <v>59</v>
      </c>
      <c r="G47" s="73" t="s">
        <v>78</v>
      </c>
      <c r="H47" s="20"/>
      <c r="I47" s="20"/>
      <c r="J47" s="20"/>
      <c r="K47" s="9"/>
      <c r="L47" s="6"/>
      <c r="M47" s="6"/>
      <c r="N47" s="27">
        <v>2</v>
      </c>
      <c r="O47" s="27">
        <v>2</v>
      </c>
      <c r="P47" s="20">
        <v>2.5</v>
      </c>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2</v>
      </c>
      <c r="AK47" s="12">
        <f t="shared" si="31"/>
        <v>2.5</v>
      </c>
    </row>
    <row r="48" spans="1:37" ht="12.75" customHeight="1" x14ac:dyDescent="0.2">
      <c r="A48" s="7">
        <v>33</v>
      </c>
      <c r="B48" s="17"/>
      <c r="C48" s="18"/>
      <c r="D48" s="18" t="s">
        <v>80</v>
      </c>
      <c r="E48" s="9">
        <v>2</v>
      </c>
      <c r="F48" s="14" t="s">
        <v>59</v>
      </c>
      <c r="G48" s="73" t="s">
        <v>78</v>
      </c>
      <c r="H48" s="20"/>
      <c r="I48" s="20"/>
      <c r="J48" s="20"/>
      <c r="K48" s="9"/>
      <c r="L48" s="6"/>
      <c r="M48" s="6"/>
      <c r="N48" s="27">
        <v>2</v>
      </c>
      <c r="O48" s="21"/>
      <c r="P48" s="20"/>
      <c r="Q48" s="24"/>
      <c r="R48" s="24"/>
      <c r="S48" s="24"/>
      <c r="T48" s="10"/>
      <c r="U48" s="10"/>
      <c r="V48" s="10"/>
      <c r="W48" s="6"/>
      <c r="X48" s="6"/>
      <c r="Y48" s="6"/>
      <c r="Z48" s="10"/>
      <c r="AA48" s="10"/>
      <c r="AB48" s="10"/>
      <c r="AC48" s="6"/>
      <c r="AD48" s="6"/>
      <c r="AE48" s="6"/>
      <c r="AF48" s="10"/>
      <c r="AG48" s="10"/>
      <c r="AH48" s="10"/>
      <c r="AI48" s="12">
        <f t="shared" ref="AI48:AK48" si="32">H48+K48+N48+Q48+T48+W48+Z48+AC48+AF48</f>
        <v>2</v>
      </c>
      <c r="AJ48" s="12">
        <f t="shared" si="32"/>
        <v>0</v>
      </c>
      <c r="AK48" s="12">
        <f t="shared" si="32"/>
        <v>0</v>
      </c>
    </row>
    <row r="49" spans="1:37" ht="12.75" customHeight="1" x14ac:dyDescent="0.2">
      <c r="A49" s="7"/>
      <c r="B49" s="22" t="s">
        <v>51</v>
      </c>
      <c r="C49" s="130" t="s">
        <v>81</v>
      </c>
      <c r="D49" s="131"/>
      <c r="E49" s="131"/>
      <c r="F49" s="131"/>
      <c r="G49" s="132"/>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7">
        <v>34</v>
      </c>
      <c r="B50" s="17"/>
      <c r="C50" s="18"/>
      <c r="D50" s="18" t="s">
        <v>82</v>
      </c>
      <c r="E50" s="9">
        <v>1</v>
      </c>
      <c r="F50" s="14" t="s">
        <v>59</v>
      </c>
      <c r="G50" s="73" t="s">
        <v>111</v>
      </c>
      <c r="H50" s="20"/>
      <c r="I50" s="20"/>
      <c r="J50" s="20"/>
      <c r="K50" s="9"/>
      <c r="L50" s="6"/>
      <c r="M50" s="6"/>
      <c r="N50" s="27">
        <v>1</v>
      </c>
      <c r="O50" s="21"/>
      <c r="P50" s="20"/>
      <c r="Q50" s="24"/>
      <c r="R50" s="24">
        <v>1</v>
      </c>
      <c r="S50" s="24">
        <v>2</v>
      </c>
      <c r="T50" s="10"/>
      <c r="U50" s="10"/>
      <c r="V50" s="10"/>
      <c r="W50" s="6"/>
      <c r="X50" s="6"/>
      <c r="Y50" s="6"/>
      <c r="Z50" s="10"/>
      <c r="AA50" s="10"/>
      <c r="AB50" s="10"/>
      <c r="AC50" s="6"/>
      <c r="AD50" s="6"/>
      <c r="AE50" s="6"/>
      <c r="AF50" s="10"/>
      <c r="AG50" s="10"/>
      <c r="AH50" s="10"/>
      <c r="AI50" s="12">
        <f t="shared" ref="AI50:AK50" si="33">H50+K50+N50+Q50+T50+W50+Z50+AC50+AF50</f>
        <v>1</v>
      </c>
      <c r="AJ50" s="12">
        <f t="shared" si="33"/>
        <v>1</v>
      </c>
      <c r="AK50" s="12">
        <f t="shared" si="33"/>
        <v>2</v>
      </c>
    </row>
    <row r="51" spans="1:37" ht="12.75" customHeight="1" x14ac:dyDescent="0.2">
      <c r="A51" s="7">
        <v>35</v>
      </c>
      <c r="B51" s="17"/>
      <c r="C51" s="18"/>
      <c r="D51" s="18" t="s">
        <v>83</v>
      </c>
      <c r="E51" s="9">
        <v>1</v>
      </c>
      <c r="F51" s="14" t="s">
        <v>59</v>
      </c>
      <c r="G51" s="73" t="s">
        <v>111</v>
      </c>
      <c r="H51" s="20"/>
      <c r="I51" s="20"/>
      <c r="J51" s="20"/>
      <c r="K51" s="9"/>
      <c r="L51" s="6"/>
      <c r="M51" s="6"/>
      <c r="N51" s="27">
        <v>1</v>
      </c>
      <c r="O51" s="21"/>
      <c r="P51" s="20"/>
      <c r="Q51" s="24"/>
      <c r="R51" s="24">
        <v>1</v>
      </c>
      <c r="S51" s="24">
        <v>1.5</v>
      </c>
      <c r="T51" s="10"/>
      <c r="U51" s="10"/>
      <c r="V51" s="10"/>
      <c r="W51" s="6"/>
      <c r="X51" s="6"/>
      <c r="Y51" s="6"/>
      <c r="Z51" s="10"/>
      <c r="AA51" s="10"/>
      <c r="AB51" s="10"/>
      <c r="AC51" s="6"/>
      <c r="AD51" s="6"/>
      <c r="AE51" s="6"/>
      <c r="AF51" s="10"/>
      <c r="AG51" s="10"/>
      <c r="AH51" s="10"/>
      <c r="AI51" s="12">
        <f t="shared" ref="AI51:AK51" si="34">H51+K51+N51+Q51+T51+W51+Z51+AC51+AF51</f>
        <v>1</v>
      </c>
      <c r="AJ51" s="12">
        <f t="shared" si="34"/>
        <v>1</v>
      </c>
      <c r="AK51" s="12">
        <f t="shared" si="34"/>
        <v>1.5</v>
      </c>
    </row>
    <row r="52" spans="1:37" ht="12.75" customHeight="1" x14ac:dyDescent="0.2">
      <c r="A52" s="7"/>
      <c r="B52" s="22" t="s">
        <v>84</v>
      </c>
      <c r="C52" s="130" t="s">
        <v>85</v>
      </c>
      <c r="D52" s="131"/>
      <c r="E52" s="131"/>
      <c r="F52" s="131"/>
      <c r="G52" s="132"/>
      <c r="H52" s="20"/>
      <c r="I52" s="20"/>
      <c r="J52" s="20"/>
      <c r="K52" s="9"/>
      <c r="L52" s="6"/>
      <c r="M52" s="6"/>
      <c r="N52" s="27"/>
      <c r="O52" s="27"/>
      <c r="P52" s="27"/>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7">
        <v>36</v>
      </c>
      <c r="B53" s="17"/>
      <c r="C53" s="18"/>
      <c r="D53" s="18" t="s">
        <v>86</v>
      </c>
      <c r="E53" s="9">
        <v>0.5</v>
      </c>
      <c r="F53" s="14" t="s">
        <v>59</v>
      </c>
      <c r="G53" s="73" t="s">
        <v>78</v>
      </c>
      <c r="H53" s="20"/>
      <c r="I53" s="20"/>
      <c r="J53" s="20"/>
      <c r="K53" s="9"/>
      <c r="L53" s="6"/>
      <c r="M53" s="6"/>
      <c r="N53" s="27">
        <v>0.5</v>
      </c>
      <c r="O53" s="27">
        <v>0.5</v>
      </c>
      <c r="P53" s="27">
        <v>0.5</v>
      </c>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0.5</v>
      </c>
      <c r="AK53" s="12">
        <f t="shared" si="35"/>
        <v>0.5</v>
      </c>
    </row>
    <row r="54" spans="1:37" ht="12.75" customHeight="1" x14ac:dyDescent="0.2">
      <c r="A54" s="7">
        <v>37</v>
      </c>
      <c r="B54" s="17"/>
      <c r="C54" s="18"/>
      <c r="D54" s="18" t="s">
        <v>87</v>
      </c>
      <c r="E54" s="9">
        <v>0.5</v>
      </c>
      <c r="F54" s="14" t="s">
        <v>59</v>
      </c>
      <c r="G54" s="73" t="s">
        <v>78</v>
      </c>
      <c r="H54" s="20"/>
      <c r="I54" s="20"/>
      <c r="J54" s="20"/>
      <c r="K54" s="9"/>
      <c r="L54" s="6"/>
      <c r="M54" s="6"/>
      <c r="N54" s="27">
        <v>0.5</v>
      </c>
      <c r="O54" s="27">
        <v>0.5</v>
      </c>
      <c r="P54" s="27">
        <v>0.5</v>
      </c>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0.5</v>
      </c>
      <c r="AK54" s="12">
        <f t="shared" si="36"/>
        <v>0.5</v>
      </c>
    </row>
    <row r="55" spans="1:37" ht="12.75" customHeight="1" x14ac:dyDescent="0.2">
      <c r="A55" s="7">
        <v>38</v>
      </c>
      <c r="B55" s="17"/>
      <c r="C55" s="18"/>
      <c r="D55" s="18" t="s">
        <v>88</v>
      </c>
      <c r="E55" s="9">
        <v>0.5</v>
      </c>
      <c r="F55" s="14" t="s">
        <v>59</v>
      </c>
      <c r="G55" s="73" t="s">
        <v>78</v>
      </c>
      <c r="H55" s="20"/>
      <c r="I55" s="20"/>
      <c r="J55" s="20"/>
      <c r="K55" s="9"/>
      <c r="L55" s="6"/>
      <c r="M55" s="6"/>
      <c r="N55" s="27">
        <v>0.5</v>
      </c>
      <c r="O55" s="27">
        <v>0.5</v>
      </c>
      <c r="P55" s="27">
        <v>0.5</v>
      </c>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0.5</v>
      </c>
      <c r="AK55" s="12">
        <f t="shared" si="37"/>
        <v>0.5</v>
      </c>
    </row>
    <row r="56" spans="1:37" ht="12.75" customHeight="1" x14ac:dyDescent="0.2">
      <c r="A56" s="7">
        <v>39</v>
      </c>
      <c r="B56" s="17"/>
      <c r="C56" s="18"/>
      <c r="D56" s="18" t="s">
        <v>89</v>
      </c>
      <c r="E56" s="9">
        <v>0.5</v>
      </c>
      <c r="F56" s="14" t="s">
        <v>59</v>
      </c>
      <c r="G56" s="73" t="s">
        <v>78</v>
      </c>
      <c r="H56" s="20"/>
      <c r="I56" s="20"/>
      <c r="J56" s="20"/>
      <c r="K56" s="9"/>
      <c r="L56" s="6"/>
      <c r="M56" s="6"/>
      <c r="N56" s="27">
        <v>0.5</v>
      </c>
      <c r="O56" s="27">
        <v>0.5</v>
      </c>
      <c r="P56" s="27">
        <v>0.5</v>
      </c>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0.5</v>
      </c>
      <c r="AK56" s="12">
        <f t="shared" si="38"/>
        <v>0.5</v>
      </c>
    </row>
    <row r="57" spans="1:37" ht="12.75" customHeight="1" x14ac:dyDescent="0.2">
      <c r="A57" s="7"/>
      <c r="B57" s="22" t="s">
        <v>90</v>
      </c>
      <c r="C57" s="130" t="s">
        <v>91</v>
      </c>
      <c r="D57" s="131"/>
      <c r="E57" s="131"/>
      <c r="F57" s="131"/>
      <c r="G57" s="132"/>
      <c r="H57" s="20"/>
      <c r="I57" s="20"/>
      <c r="J57" s="20"/>
      <c r="K57" s="9"/>
      <c r="L57" s="6"/>
      <c r="M57" s="6"/>
      <c r="N57" s="27"/>
      <c r="O57" s="27"/>
      <c r="P57" s="27"/>
      <c r="Q57" s="24"/>
      <c r="R57" s="24"/>
      <c r="S57" s="24"/>
      <c r="T57" s="10"/>
      <c r="U57" s="10"/>
      <c r="V57" s="10"/>
      <c r="W57" s="6"/>
      <c r="X57" s="6"/>
      <c r="Y57" s="6"/>
      <c r="Z57" s="10"/>
      <c r="AA57" s="10"/>
      <c r="AB57" s="10"/>
      <c r="AC57" s="6"/>
      <c r="AD57" s="6"/>
      <c r="AE57" s="6"/>
      <c r="AF57" s="10"/>
      <c r="AG57" s="10"/>
      <c r="AH57" s="10"/>
      <c r="AI57" s="12"/>
      <c r="AJ57" s="12"/>
      <c r="AK57" s="12"/>
    </row>
    <row r="58" spans="1:37" ht="12.75" customHeight="1" x14ac:dyDescent="0.2">
      <c r="A58" s="7">
        <v>40</v>
      </c>
      <c r="B58" s="17"/>
      <c r="C58" s="18"/>
      <c r="D58" s="18" t="s">
        <v>92</v>
      </c>
      <c r="E58" s="9">
        <v>1</v>
      </c>
      <c r="F58" s="14" t="s">
        <v>59</v>
      </c>
      <c r="G58" s="73" t="s">
        <v>78</v>
      </c>
      <c r="H58" s="20"/>
      <c r="I58" s="20"/>
      <c r="J58" s="20"/>
      <c r="K58" s="9"/>
      <c r="L58" s="6"/>
      <c r="M58" s="6"/>
      <c r="N58" s="27">
        <v>1</v>
      </c>
      <c r="O58" s="27">
        <v>1</v>
      </c>
      <c r="P58" s="27">
        <v>1.5</v>
      </c>
      <c r="Q58" s="24"/>
      <c r="R58" s="24"/>
      <c r="S58" s="24"/>
      <c r="T58" s="10"/>
      <c r="U58" s="10"/>
      <c r="V58" s="10"/>
      <c r="W58" s="6"/>
      <c r="X58" s="6"/>
      <c r="Y58" s="6"/>
      <c r="Z58" s="10"/>
      <c r="AA58" s="10"/>
      <c r="AB58" s="10"/>
      <c r="AC58" s="6"/>
      <c r="AD58" s="6"/>
      <c r="AE58" s="6"/>
      <c r="AF58" s="10"/>
      <c r="AG58" s="10"/>
      <c r="AH58" s="10"/>
      <c r="AI58" s="12">
        <f t="shared" ref="AI58:AK58" si="39">H58+K58+N58+Q58+T58+W58+Z58+AC58+AF58</f>
        <v>1</v>
      </c>
      <c r="AJ58" s="12">
        <f t="shared" si="39"/>
        <v>1</v>
      </c>
      <c r="AK58" s="12">
        <f t="shared" si="39"/>
        <v>1.5</v>
      </c>
    </row>
    <row r="59" spans="1:37" ht="14.25" customHeight="1" x14ac:dyDescent="0.2">
      <c r="A59" s="7">
        <v>41</v>
      </c>
      <c r="B59" s="17"/>
      <c r="C59" s="18"/>
      <c r="D59" s="18" t="s">
        <v>93</v>
      </c>
      <c r="E59" s="9">
        <v>1</v>
      </c>
      <c r="F59" s="14" t="s">
        <v>59</v>
      </c>
      <c r="G59" s="73" t="s">
        <v>59</v>
      </c>
      <c r="H59" s="20"/>
      <c r="I59" s="20"/>
      <c r="J59" s="20"/>
      <c r="K59" s="6"/>
      <c r="L59" s="6"/>
      <c r="M59" s="6"/>
      <c r="N59" s="27">
        <v>1</v>
      </c>
      <c r="O59" s="21"/>
      <c r="P59" s="21"/>
      <c r="Q59" s="24"/>
      <c r="R59" s="24"/>
      <c r="S59" s="24"/>
      <c r="T59" s="10"/>
      <c r="U59" s="10"/>
      <c r="V59" s="10"/>
      <c r="W59" s="6"/>
      <c r="X59" s="6"/>
      <c r="Y59" s="6"/>
      <c r="Z59" s="10"/>
      <c r="AA59" s="10"/>
      <c r="AB59" s="10"/>
      <c r="AC59" s="6"/>
      <c r="AD59" s="6"/>
      <c r="AE59" s="6"/>
      <c r="AF59" s="10"/>
      <c r="AG59" s="10"/>
      <c r="AH59" s="10"/>
      <c r="AI59" s="12">
        <f t="shared" ref="AI59:AK59" si="40">H59+K59+N59+Q59+T59+W59+Z59+AC59+AF59</f>
        <v>1</v>
      </c>
      <c r="AJ59" s="12">
        <f t="shared" si="40"/>
        <v>0</v>
      </c>
      <c r="AK59" s="12">
        <f t="shared" si="40"/>
        <v>0</v>
      </c>
    </row>
    <row r="60" spans="1:37" ht="12.75" customHeight="1" x14ac:dyDescent="0.2">
      <c r="A60" s="7"/>
      <c r="B60" s="22" t="s">
        <v>94</v>
      </c>
      <c r="C60" s="130" t="s">
        <v>95</v>
      </c>
      <c r="D60" s="131"/>
      <c r="E60" s="131"/>
      <c r="F60" s="131"/>
      <c r="G60" s="132"/>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7">
        <v>42</v>
      </c>
      <c r="B61" s="17"/>
      <c r="C61" s="18"/>
      <c r="D61" s="18" t="s">
        <v>96</v>
      </c>
      <c r="E61" s="9">
        <v>2</v>
      </c>
      <c r="F61" s="14" t="s">
        <v>59</v>
      </c>
      <c r="G61" s="73" t="s">
        <v>111</v>
      </c>
      <c r="H61" s="20"/>
      <c r="I61" s="20"/>
      <c r="J61" s="20"/>
      <c r="K61" s="6"/>
      <c r="L61" s="6"/>
      <c r="M61" s="6"/>
      <c r="N61" s="74">
        <v>2</v>
      </c>
      <c r="O61" s="21"/>
      <c r="P61" s="21"/>
      <c r="Q61" s="24"/>
      <c r="R61" s="75">
        <v>2</v>
      </c>
      <c r="S61" s="75">
        <v>0.5</v>
      </c>
      <c r="T61" s="10"/>
      <c r="U61" s="10"/>
      <c r="V61" s="10"/>
      <c r="W61" s="6"/>
      <c r="X61" s="6"/>
      <c r="Y61" s="6"/>
      <c r="Z61" s="10"/>
      <c r="AA61" s="10"/>
      <c r="AB61" s="10"/>
      <c r="AC61" s="6"/>
      <c r="AD61" s="6"/>
      <c r="AE61" s="6"/>
      <c r="AF61" s="10"/>
      <c r="AG61" s="10"/>
      <c r="AH61" s="10"/>
      <c r="AI61" s="12">
        <f t="shared" ref="AI61:AK61" si="41">H61+K61+N61+Q61+T61+W61+Z61+AC61+AF61</f>
        <v>2</v>
      </c>
      <c r="AJ61" s="12">
        <f t="shared" si="41"/>
        <v>2</v>
      </c>
      <c r="AK61" s="12">
        <f t="shared" si="41"/>
        <v>0.5</v>
      </c>
    </row>
    <row r="62" spans="1:37" ht="12.75" customHeight="1" x14ac:dyDescent="0.2">
      <c r="A62" s="7">
        <v>43</v>
      </c>
      <c r="B62" s="17"/>
      <c r="C62" s="18"/>
      <c r="D62" s="18" t="s">
        <v>97</v>
      </c>
      <c r="E62" s="9">
        <v>0.5</v>
      </c>
      <c r="F62" s="14" t="s">
        <v>59</v>
      </c>
      <c r="G62" s="73" t="s">
        <v>78</v>
      </c>
      <c r="H62" s="20"/>
      <c r="I62" s="20"/>
      <c r="J62" s="20"/>
      <c r="K62" s="6"/>
      <c r="L62" s="6"/>
      <c r="M62" s="6"/>
      <c r="N62" s="27">
        <v>0.5</v>
      </c>
      <c r="O62" s="27">
        <v>0.5</v>
      </c>
      <c r="P62" s="27">
        <v>1.5</v>
      </c>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0.5</v>
      </c>
      <c r="AK62" s="12">
        <f t="shared" si="42"/>
        <v>1.5</v>
      </c>
    </row>
    <row r="63" spans="1:37" ht="12.75" customHeight="1" x14ac:dyDescent="0.2">
      <c r="A63" s="7">
        <v>44</v>
      </c>
      <c r="B63" s="17"/>
      <c r="C63" s="18"/>
      <c r="D63" s="18" t="s">
        <v>98</v>
      </c>
      <c r="E63" s="9">
        <v>0.5</v>
      </c>
      <c r="F63" s="14" t="s">
        <v>59</v>
      </c>
      <c r="G63" s="73" t="s">
        <v>111</v>
      </c>
      <c r="H63" s="20"/>
      <c r="I63" s="20"/>
      <c r="J63" s="20"/>
      <c r="K63" s="6"/>
      <c r="L63" s="6"/>
      <c r="M63" s="6"/>
      <c r="N63" s="74">
        <v>0.5</v>
      </c>
      <c r="O63" s="21"/>
      <c r="P63" s="21"/>
      <c r="Q63" s="24"/>
      <c r="R63" s="75">
        <v>0.5</v>
      </c>
      <c r="S63" s="24">
        <v>1</v>
      </c>
      <c r="T63" s="10"/>
      <c r="U63" s="10"/>
      <c r="V63" s="10"/>
      <c r="W63" s="6"/>
      <c r="X63" s="6"/>
      <c r="Y63" s="6"/>
      <c r="Z63" s="10"/>
      <c r="AA63" s="10"/>
      <c r="AB63" s="10"/>
      <c r="AC63" s="6"/>
      <c r="AD63" s="6"/>
      <c r="AE63" s="6"/>
      <c r="AF63" s="10"/>
      <c r="AG63" s="10"/>
      <c r="AH63" s="10"/>
      <c r="AI63" s="12">
        <f t="shared" ref="AI63:AK63" si="43">H63+K63+N63+Q63+T63+W63+Z63+AC63+AF63</f>
        <v>0.5</v>
      </c>
      <c r="AJ63" s="12">
        <f t="shared" si="43"/>
        <v>0.5</v>
      </c>
      <c r="AK63" s="12">
        <f t="shared" si="43"/>
        <v>1</v>
      </c>
    </row>
    <row r="64" spans="1:37" ht="12.75" customHeight="1" x14ac:dyDescent="0.2">
      <c r="A64" s="7"/>
      <c r="B64" s="22" t="s">
        <v>99</v>
      </c>
      <c r="C64" s="130" t="s">
        <v>100</v>
      </c>
      <c r="D64" s="131"/>
      <c r="E64" s="131"/>
      <c r="F64" s="131"/>
      <c r="G64" s="132"/>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7">
        <v>45</v>
      </c>
      <c r="B65" s="17"/>
      <c r="C65" s="18"/>
      <c r="D65" s="18" t="s">
        <v>101</v>
      </c>
      <c r="E65" s="9">
        <v>0.5</v>
      </c>
      <c r="F65" s="14" t="s">
        <v>59</v>
      </c>
      <c r="G65" s="73" t="s">
        <v>111</v>
      </c>
      <c r="H65" s="20"/>
      <c r="I65" s="20"/>
      <c r="J65" s="20"/>
      <c r="K65" s="6"/>
      <c r="L65" s="6"/>
      <c r="M65" s="6"/>
      <c r="N65" s="27">
        <v>0.5</v>
      </c>
      <c r="O65" s="21"/>
      <c r="P65" s="21"/>
      <c r="Q65" s="24"/>
      <c r="R65" s="24">
        <v>0.5</v>
      </c>
      <c r="S65" s="24">
        <v>0.5</v>
      </c>
      <c r="T65" s="10"/>
      <c r="U65" s="10"/>
      <c r="V65" s="10"/>
      <c r="W65" s="6"/>
      <c r="X65" s="6"/>
      <c r="Y65" s="6"/>
      <c r="Z65" s="10"/>
      <c r="AA65" s="10"/>
      <c r="AB65" s="10"/>
      <c r="AC65" s="6"/>
      <c r="AD65" s="6"/>
      <c r="AE65" s="6"/>
      <c r="AF65" s="10"/>
      <c r="AG65" s="10"/>
      <c r="AH65" s="10"/>
      <c r="AI65" s="12">
        <f t="shared" ref="AI65:AK65" si="44">H65+K65+N65+Q65+T65+W65+Z65+AC65+AF65</f>
        <v>0.5</v>
      </c>
      <c r="AJ65" s="12">
        <f t="shared" si="44"/>
        <v>0.5</v>
      </c>
      <c r="AK65" s="12">
        <f t="shared" si="44"/>
        <v>0.5</v>
      </c>
    </row>
    <row r="66" spans="1:37" ht="12.75" customHeight="1" x14ac:dyDescent="0.2">
      <c r="A66" s="7">
        <v>46</v>
      </c>
      <c r="B66" s="17"/>
      <c r="C66" s="18"/>
      <c r="D66" s="6" t="s">
        <v>102</v>
      </c>
      <c r="E66" s="9">
        <v>0.5</v>
      </c>
      <c r="F66" s="14" t="s">
        <v>59</v>
      </c>
      <c r="G66" s="73" t="s">
        <v>111</v>
      </c>
      <c r="H66" s="20"/>
      <c r="I66" s="20"/>
      <c r="J66" s="20"/>
      <c r="K66" s="6"/>
      <c r="L66" s="6"/>
      <c r="M66" s="6"/>
      <c r="N66" s="27">
        <v>0.5</v>
      </c>
      <c r="O66" s="21"/>
      <c r="P66" s="20"/>
      <c r="Q66" s="24"/>
      <c r="R66" s="24">
        <v>0.5</v>
      </c>
      <c r="S66" s="24">
        <v>0.5</v>
      </c>
      <c r="T66" s="10"/>
      <c r="U66" s="10"/>
      <c r="V66" s="10"/>
      <c r="W66" s="6"/>
      <c r="X66" s="6"/>
      <c r="Y66" s="6"/>
      <c r="Z66" s="10"/>
      <c r="AA66" s="10"/>
      <c r="AB66" s="10"/>
      <c r="AC66" s="6"/>
      <c r="AD66" s="6"/>
      <c r="AE66" s="6"/>
      <c r="AF66" s="10"/>
      <c r="AG66" s="10"/>
      <c r="AH66" s="10"/>
      <c r="AI66" s="12">
        <f t="shared" ref="AI66:AK66" si="45">H66+K66+N66+Q66+T66+W66+Z66+AC66+AF66</f>
        <v>0.5</v>
      </c>
      <c r="AJ66" s="12">
        <f t="shared" si="45"/>
        <v>0.5</v>
      </c>
      <c r="AK66" s="12">
        <f t="shared" si="45"/>
        <v>0.5</v>
      </c>
    </row>
    <row r="67" spans="1:37" ht="12.75" customHeight="1" x14ac:dyDescent="0.2">
      <c r="A67" s="7"/>
      <c r="B67" s="22" t="s">
        <v>103</v>
      </c>
      <c r="C67" s="130" t="s">
        <v>104</v>
      </c>
      <c r="D67" s="131"/>
      <c r="E67" s="131"/>
      <c r="F67" s="131"/>
      <c r="G67" s="132"/>
      <c r="H67" s="20"/>
      <c r="I67" s="20"/>
      <c r="J67" s="20"/>
      <c r="K67" s="6"/>
      <c r="L67" s="6"/>
      <c r="M67" s="6"/>
      <c r="N67" s="27"/>
      <c r="O67" s="27"/>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7">
        <v>47</v>
      </c>
      <c r="B68" s="17"/>
      <c r="C68" s="18"/>
      <c r="D68" s="18" t="s">
        <v>105</v>
      </c>
      <c r="E68" s="9">
        <v>0.5</v>
      </c>
      <c r="F68" s="14" t="s">
        <v>59</v>
      </c>
      <c r="G68" s="73" t="s">
        <v>78</v>
      </c>
      <c r="H68" s="20"/>
      <c r="I68" s="20"/>
      <c r="J68" s="20"/>
      <c r="K68" s="6"/>
      <c r="L68" s="6"/>
      <c r="M68" s="6"/>
      <c r="N68" s="27">
        <v>0.5</v>
      </c>
      <c r="O68" s="27">
        <v>0.5</v>
      </c>
      <c r="P68" s="20">
        <v>0.5</v>
      </c>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0.5</v>
      </c>
      <c r="AK68" s="12">
        <f t="shared" si="46"/>
        <v>0.5</v>
      </c>
    </row>
    <row r="69" spans="1:37" ht="12.75" customHeight="1" x14ac:dyDescent="0.2">
      <c r="A69" s="7">
        <v>48</v>
      </c>
      <c r="B69" s="17"/>
      <c r="C69" s="18"/>
      <c r="D69" s="18" t="s">
        <v>106</v>
      </c>
      <c r="E69" s="9">
        <v>2</v>
      </c>
      <c r="F69" s="14" t="s">
        <v>59</v>
      </c>
      <c r="G69" s="73" t="s">
        <v>78</v>
      </c>
      <c r="H69" s="20"/>
      <c r="I69" s="20"/>
      <c r="J69" s="20"/>
      <c r="K69" s="6"/>
      <c r="L69" s="6"/>
      <c r="M69" s="6"/>
      <c r="N69" s="27">
        <v>2</v>
      </c>
      <c r="O69" s="27">
        <v>2</v>
      </c>
      <c r="P69" s="20">
        <v>1.5</v>
      </c>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2</v>
      </c>
      <c r="AK69" s="12">
        <f t="shared" si="47"/>
        <v>1.5</v>
      </c>
    </row>
    <row r="70" spans="1:37" ht="12.75" customHeight="1" x14ac:dyDescent="0.2">
      <c r="A70" s="7">
        <v>49</v>
      </c>
      <c r="B70" s="17"/>
      <c r="C70" s="18"/>
      <c r="D70" s="18" t="s">
        <v>107</v>
      </c>
      <c r="E70" s="9">
        <v>2</v>
      </c>
      <c r="F70" s="14" t="s">
        <v>59</v>
      </c>
      <c r="G70" s="73" t="s">
        <v>78</v>
      </c>
      <c r="H70" s="20"/>
      <c r="I70" s="20"/>
      <c r="J70" s="20"/>
      <c r="K70" s="6"/>
      <c r="L70" s="6"/>
      <c r="M70" s="6"/>
      <c r="N70" s="27">
        <v>2</v>
      </c>
      <c r="O70" s="27">
        <v>2</v>
      </c>
      <c r="P70" s="20">
        <v>0.5</v>
      </c>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2</v>
      </c>
      <c r="AK70" s="12">
        <f t="shared" si="48"/>
        <v>0.5</v>
      </c>
    </row>
    <row r="71" spans="1:37" ht="12.75" customHeight="1" x14ac:dyDescent="0.2">
      <c r="A71" s="7">
        <v>50</v>
      </c>
      <c r="B71" s="17"/>
      <c r="C71" s="18"/>
      <c r="D71" s="6" t="s">
        <v>102</v>
      </c>
      <c r="E71" s="9">
        <v>0.5</v>
      </c>
      <c r="F71" s="14" t="s">
        <v>59</v>
      </c>
      <c r="G71" s="15" t="s">
        <v>78</v>
      </c>
      <c r="H71" s="20"/>
      <c r="I71" s="20"/>
      <c r="J71" s="20"/>
      <c r="K71" s="6"/>
      <c r="L71" s="6"/>
      <c r="M71" s="6"/>
      <c r="N71" s="27">
        <v>0.5</v>
      </c>
      <c r="O71" s="27">
        <v>0.5</v>
      </c>
      <c r="P71" s="27">
        <v>0.5</v>
      </c>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0.5</v>
      </c>
      <c r="AK71" s="12">
        <f t="shared" si="49"/>
        <v>0.5</v>
      </c>
    </row>
    <row r="72" spans="1:37" ht="12.75" customHeight="1" x14ac:dyDescent="0.2">
      <c r="A72" s="7"/>
      <c r="B72" s="7" t="s">
        <v>108</v>
      </c>
      <c r="C72" s="130" t="s">
        <v>109</v>
      </c>
      <c r="D72" s="131"/>
      <c r="E72" s="131"/>
      <c r="F72" s="131"/>
      <c r="G72" s="132"/>
      <c r="H72" s="20"/>
      <c r="I72" s="20"/>
      <c r="J72" s="20"/>
      <c r="K72" s="76"/>
      <c r="L72" s="76"/>
      <c r="M72" s="76"/>
      <c r="N72" s="27"/>
      <c r="O72" s="27"/>
      <c r="P72" s="27"/>
      <c r="Q72" s="24"/>
      <c r="R72" s="76"/>
      <c r="S72" s="76"/>
      <c r="T72" s="10"/>
      <c r="U72" s="10"/>
      <c r="V72" s="10"/>
      <c r="W72" s="77"/>
      <c r="X72" s="77"/>
      <c r="Y72" s="77"/>
      <c r="Z72" s="10"/>
      <c r="AA72" s="10"/>
      <c r="AB72" s="10"/>
      <c r="AC72" s="77"/>
      <c r="AD72" s="77"/>
      <c r="AE72" s="77"/>
      <c r="AF72" s="10"/>
      <c r="AG72" s="10"/>
      <c r="AH72" s="10"/>
      <c r="AI72" s="12"/>
      <c r="AJ72" s="12"/>
      <c r="AK72" s="12"/>
    </row>
    <row r="73" spans="1:37" ht="12.75" customHeight="1" x14ac:dyDescent="0.2">
      <c r="A73" s="7">
        <v>51</v>
      </c>
      <c r="B73" s="7"/>
      <c r="C73" s="7"/>
      <c r="D73" s="7" t="s">
        <v>110</v>
      </c>
      <c r="E73" s="7">
        <v>0.5</v>
      </c>
      <c r="F73" s="7" t="s">
        <v>78</v>
      </c>
      <c r="G73" s="7" t="s">
        <v>111</v>
      </c>
      <c r="H73" s="20"/>
      <c r="I73" s="20"/>
      <c r="J73" s="20"/>
      <c r="K73" s="31"/>
      <c r="L73" s="31"/>
      <c r="M73" s="31"/>
      <c r="N73" s="27"/>
      <c r="O73" s="27"/>
      <c r="P73" s="27"/>
      <c r="Q73" s="24">
        <v>0.5</v>
      </c>
      <c r="R73" s="31">
        <v>0.5</v>
      </c>
      <c r="S73" s="31">
        <v>1.5</v>
      </c>
      <c r="T73" s="10"/>
      <c r="U73" s="10"/>
      <c r="V73" s="10"/>
      <c r="W73" s="32"/>
      <c r="X73" s="32"/>
      <c r="Y73" s="32"/>
      <c r="Z73" s="10"/>
      <c r="AA73" s="10"/>
      <c r="AB73" s="10"/>
      <c r="AC73" s="32"/>
      <c r="AD73" s="32"/>
      <c r="AE73" s="32"/>
      <c r="AF73" s="10"/>
      <c r="AG73" s="10"/>
      <c r="AH73" s="10"/>
      <c r="AI73" s="12">
        <f t="shared" ref="AI73:AK73" si="50">H73+K73+N73+Q73+T73+W73+Z73+AC73+AF73</f>
        <v>0.5</v>
      </c>
      <c r="AJ73" s="12">
        <f t="shared" si="50"/>
        <v>0.5</v>
      </c>
      <c r="AK73" s="12">
        <f t="shared" si="50"/>
        <v>1.5</v>
      </c>
    </row>
    <row r="74" spans="1:37" ht="18.75" customHeight="1" x14ac:dyDescent="0.2">
      <c r="A74" s="7">
        <v>52</v>
      </c>
      <c r="B74" s="7"/>
      <c r="C74" s="7"/>
      <c r="D74" s="7" t="s">
        <v>112</v>
      </c>
      <c r="E74" s="7">
        <v>0.5</v>
      </c>
      <c r="F74" s="7" t="s">
        <v>78</v>
      </c>
      <c r="G74" s="7" t="s">
        <v>111</v>
      </c>
      <c r="H74" s="20"/>
      <c r="I74" s="20"/>
      <c r="J74" s="20"/>
      <c r="K74" s="31"/>
      <c r="L74" s="31"/>
      <c r="M74" s="31"/>
      <c r="N74" s="27"/>
      <c r="O74" s="27"/>
      <c r="P74" s="27"/>
      <c r="Q74" s="24">
        <v>0.5</v>
      </c>
      <c r="R74" s="31">
        <v>0.5</v>
      </c>
      <c r="S74" s="31">
        <v>2</v>
      </c>
      <c r="T74" s="10"/>
      <c r="U74" s="10"/>
      <c r="V74" s="10"/>
      <c r="W74" s="32"/>
      <c r="X74" s="32"/>
      <c r="Y74" s="32"/>
      <c r="Z74" s="10"/>
      <c r="AA74" s="10"/>
      <c r="AB74" s="10"/>
      <c r="AC74" s="32"/>
      <c r="AD74" s="32"/>
      <c r="AE74" s="32"/>
      <c r="AF74" s="10"/>
      <c r="AG74" s="10"/>
      <c r="AH74" s="10"/>
      <c r="AI74" s="12">
        <f t="shared" ref="AI74:AK74" si="51">H74+K74+N74+Q74+T74+W74+Z74+AC74+AF74</f>
        <v>0.5</v>
      </c>
      <c r="AJ74" s="12">
        <f t="shared" si="51"/>
        <v>0.5</v>
      </c>
      <c r="AK74" s="12">
        <f t="shared" si="51"/>
        <v>2</v>
      </c>
    </row>
    <row r="75" spans="1:37" ht="12.75" customHeight="1" x14ac:dyDescent="0.2">
      <c r="A75" s="7"/>
      <c r="B75" s="7" t="s">
        <v>113</v>
      </c>
      <c r="C75" s="130" t="s">
        <v>114</v>
      </c>
      <c r="D75" s="131"/>
      <c r="E75" s="131"/>
      <c r="F75" s="131"/>
      <c r="G75" s="132"/>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7">
        <v>53</v>
      </c>
      <c r="B76" s="7"/>
      <c r="C76" s="7"/>
      <c r="D76" s="7" t="s">
        <v>115</v>
      </c>
      <c r="E76" s="7">
        <v>1</v>
      </c>
      <c r="F76" s="7" t="s">
        <v>78</v>
      </c>
      <c r="G76" s="7" t="s">
        <v>111</v>
      </c>
      <c r="H76" s="20"/>
      <c r="I76" s="20"/>
      <c r="J76" s="20"/>
      <c r="K76" s="31"/>
      <c r="L76" s="31"/>
      <c r="M76" s="31"/>
      <c r="N76" s="27"/>
      <c r="O76" s="27"/>
      <c r="P76" s="27"/>
      <c r="Q76" s="24">
        <v>1</v>
      </c>
      <c r="R76" s="31">
        <v>1</v>
      </c>
      <c r="S76" s="31">
        <v>2</v>
      </c>
      <c r="T76" s="10"/>
      <c r="U76" s="10"/>
      <c r="V76" s="10"/>
      <c r="W76" s="32"/>
      <c r="X76" s="32"/>
      <c r="Y76" s="32"/>
      <c r="Z76" s="10"/>
      <c r="AA76" s="10"/>
      <c r="AB76" s="10"/>
      <c r="AC76" s="32"/>
      <c r="AD76" s="32"/>
      <c r="AE76" s="32"/>
      <c r="AF76" s="10"/>
      <c r="AG76" s="10"/>
      <c r="AH76" s="10"/>
      <c r="AI76" s="12">
        <f t="shared" ref="AI76:AK76" si="52">H76+K76+N76+Q76+T76+W76+Z76+AC76+AF76</f>
        <v>1</v>
      </c>
      <c r="AJ76" s="12">
        <f t="shared" si="52"/>
        <v>1</v>
      </c>
      <c r="AK76" s="12">
        <f t="shared" si="52"/>
        <v>2</v>
      </c>
    </row>
    <row r="77" spans="1:37" ht="12.75" customHeight="1" x14ac:dyDescent="0.2">
      <c r="A77" s="7">
        <v>54</v>
      </c>
      <c r="B77" s="7"/>
      <c r="C77" s="7"/>
      <c r="D77" s="7" t="s">
        <v>116</v>
      </c>
      <c r="E77" s="7">
        <v>1</v>
      </c>
      <c r="F77" s="7" t="s">
        <v>78</v>
      </c>
      <c r="G77" s="7" t="s">
        <v>111</v>
      </c>
      <c r="H77" s="20"/>
      <c r="I77" s="20"/>
      <c r="J77" s="20"/>
      <c r="K77" s="31"/>
      <c r="L77" s="31"/>
      <c r="M77" s="31"/>
      <c r="N77" s="27"/>
      <c r="O77" s="27"/>
      <c r="P77" s="27"/>
      <c r="Q77" s="24">
        <v>1</v>
      </c>
      <c r="R77" s="31">
        <v>1</v>
      </c>
      <c r="S77" s="31">
        <v>1.5</v>
      </c>
      <c r="T77" s="10"/>
      <c r="U77" s="10"/>
      <c r="V77" s="10"/>
      <c r="W77" s="32"/>
      <c r="X77" s="32"/>
      <c r="Y77" s="32"/>
      <c r="Z77" s="10"/>
      <c r="AA77" s="10"/>
      <c r="AB77" s="10"/>
      <c r="AC77" s="32"/>
      <c r="AD77" s="32"/>
      <c r="AE77" s="32"/>
      <c r="AF77" s="10"/>
      <c r="AG77" s="10"/>
      <c r="AH77" s="10"/>
      <c r="AI77" s="12">
        <f t="shared" ref="AI77:AK77" si="53">H77+K77+N77+Q77+T77+W77+Z77+AC77+AF77</f>
        <v>1</v>
      </c>
      <c r="AJ77" s="12">
        <f t="shared" si="53"/>
        <v>1</v>
      </c>
      <c r="AK77" s="12">
        <f t="shared" si="53"/>
        <v>1.5</v>
      </c>
    </row>
    <row r="78" spans="1:37" ht="12.75" customHeight="1" x14ac:dyDescent="0.2">
      <c r="A78" s="7">
        <v>55</v>
      </c>
      <c r="B78" s="7"/>
      <c r="C78" s="7"/>
      <c r="D78" s="7" t="s">
        <v>117</v>
      </c>
      <c r="E78" s="7">
        <v>0.5</v>
      </c>
      <c r="F78" s="7" t="s">
        <v>78</v>
      </c>
      <c r="G78" s="7" t="s">
        <v>111</v>
      </c>
      <c r="H78" s="20"/>
      <c r="I78" s="20"/>
      <c r="J78" s="20"/>
      <c r="K78" s="31"/>
      <c r="L78" s="31"/>
      <c r="M78" s="31"/>
      <c r="N78" s="27"/>
      <c r="O78" s="27"/>
      <c r="P78" s="27"/>
      <c r="Q78" s="24">
        <v>0.5</v>
      </c>
      <c r="R78" s="31">
        <v>0.5</v>
      </c>
      <c r="S78" s="31">
        <v>1.5</v>
      </c>
      <c r="T78" s="10"/>
      <c r="U78" s="10"/>
      <c r="V78" s="10"/>
      <c r="W78" s="32"/>
      <c r="X78" s="32"/>
      <c r="Y78" s="32"/>
      <c r="Z78" s="10"/>
      <c r="AA78" s="10"/>
      <c r="AB78" s="10"/>
      <c r="AC78" s="32"/>
      <c r="AD78" s="32"/>
      <c r="AE78" s="32"/>
      <c r="AF78" s="10"/>
      <c r="AG78" s="10"/>
      <c r="AH78" s="10"/>
      <c r="AI78" s="12">
        <f t="shared" ref="AI78:AK78" si="54">H78+K78+N78+Q78+T78+W78+Z78+AC78+AF78</f>
        <v>0.5</v>
      </c>
      <c r="AJ78" s="12">
        <f t="shared" si="54"/>
        <v>0.5</v>
      </c>
      <c r="AK78" s="12">
        <f t="shared" si="54"/>
        <v>1.5</v>
      </c>
    </row>
    <row r="79" spans="1:37" ht="12.75" customHeight="1" x14ac:dyDescent="0.2">
      <c r="A79" s="7"/>
      <c r="B79" s="7" t="s">
        <v>118</v>
      </c>
      <c r="C79" s="130" t="s">
        <v>119</v>
      </c>
      <c r="D79" s="131"/>
      <c r="E79" s="131"/>
      <c r="F79" s="131"/>
      <c r="G79" s="132"/>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7">
        <v>56</v>
      </c>
      <c r="B80" s="7"/>
      <c r="C80" s="7"/>
      <c r="D80" s="7" t="s">
        <v>120</v>
      </c>
      <c r="E80" s="7">
        <v>0.5</v>
      </c>
      <c r="F80" s="7" t="s">
        <v>78</v>
      </c>
      <c r="G80" s="19" t="s">
        <v>111</v>
      </c>
      <c r="H80" s="20"/>
      <c r="I80" s="20"/>
      <c r="J80" s="20"/>
      <c r="K80" s="31"/>
      <c r="L80" s="31"/>
      <c r="M80" s="31"/>
      <c r="N80" s="27"/>
      <c r="O80" s="27"/>
      <c r="P80" s="27"/>
      <c r="Q80" s="24">
        <v>0.5</v>
      </c>
      <c r="R80" s="31"/>
      <c r="S80" s="31"/>
      <c r="T80" s="10"/>
      <c r="U80" s="10"/>
      <c r="V80" s="10"/>
      <c r="W80" s="32"/>
      <c r="X80" s="32"/>
      <c r="Y80" s="32"/>
      <c r="Z80" s="10"/>
      <c r="AA80" s="10"/>
      <c r="AB80" s="10"/>
      <c r="AC80" s="32"/>
      <c r="AD80" s="32"/>
      <c r="AE80" s="32"/>
      <c r="AF80" s="10"/>
      <c r="AG80" s="10"/>
      <c r="AH80" s="10"/>
      <c r="AI80" s="12">
        <f t="shared" ref="AI80:AK80" si="55">H80+K80+N80+Q80+T80+W80+Z80+AC80+AF80</f>
        <v>0.5</v>
      </c>
      <c r="AJ80" s="12">
        <f t="shared" si="55"/>
        <v>0</v>
      </c>
      <c r="AK80" s="12">
        <f t="shared" si="55"/>
        <v>0</v>
      </c>
    </row>
    <row r="81" spans="1:37" ht="12.75" customHeight="1" x14ac:dyDescent="0.2">
      <c r="A81" s="7">
        <v>57</v>
      </c>
      <c r="B81" s="7"/>
      <c r="C81" s="7"/>
      <c r="D81" s="7" t="s">
        <v>121</v>
      </c>
      <c r="E81" s="7">
        <v>1</v>
      </c>
      <c r="F81" s="7" t="s">
        <v>78</v>
      </c>
      <c r="G81" s="19" t="s">
        <v>111</v>
      </c>
      <c r="H81" s="20"/>
      <c r="I81" s="20"/>
      <c r="J81" s="20"/>
      <c r="K81" s="31"/>
      <c r="L81" s="31"/>
      <c r="M81" s="31"/>
      <c r="N81" s="27"/>
      <c r="O81" s="27"/>
      <c r="P81" s="27"/>
      <c r="Q81" s="24">
        <v>1</v>
      </c>
      <c r="R81" s="31"/>
      <c r="S81" s="31"/>
      <c r="T81" s="10"/>
      <c r="U81" s="10"/>
      <c r="V81" s="10"/>
      <c r="W81" s="32"/>
      <c r="X81" s="32"/>
      <c r="Y81" s="32"/>
      <c r="Z81" s="10"/>
      <c r="AA81" s="10"/>
      <c r="AB81" s="10"/>
      <c r="AC81" s="32"/>
      <c r="AD81" s="32"/>
      <c r="AE81" s="32"/>
      <c r="AF81" s="10"/>
      <c r="AG81" s="10"/>
      <c r="AH81" s="10"/>
      <c r="AI81" s="12">
        <f t="shared" ref="AI81:AK81" si="56">H81+K81+N81+Q81+T81+W81+Z81+AC81+AF81</f>
        <v>1</v>
      </c>
      <c r="AJ81" s="12">
        <f t="shared" si="56"/>
        <v>0</v>
      </c>
      <c r="AK81" s="12">
        <f t="shared" si="56"/>
        <v>0</v>
      </c>
    </row>
    <row r="82" spans="1:37" ht="12.75" customHeight="1" x14ac:dyDescent="0.2">
      <c r="A82" s="7">
        <v>58</v>
      </c>
      <c r="B82" s="7"/>
      <c r="C82" s="7"/>
      <c r="D82" s="7" t="s">
        <v>122</v>
      </c>
      <c r="E82" s="7">
        <v>1</v>
      </c>
      <c r="F82" s="7" t="s">
        <v>78</v>
      </c>
      <c r="G82" s="19" t="s">
        <v>111</v>
      </c>
      <c r="H82" s="20"/>
      <c r="I82" s="20"/>
      <c r="J82" s="20"/>
      <c r="K82" s="31"/>
      <c r="L82" s="31"/>
      <c r="M82" s="31"/>
      <c r="N82" s="27"/>
      <c r="O82" s="27"/>
      <c r="P82" s="27"/>
      <c r="Q82" s="24">
        <v>1</v>
      </c>
      <c r="R82" s="31"/>
      <c r="S82" s="31"/>
      <c r="T82" s="10"/>
      <c r="U82" s="10"/>
      <c r="V82" s="10"/>
      <c r="W82" s="32"/>
      <c r="X82" s="32"/>
      <c r="Y82" s="32"/>
      <c r="Z82" s="10"/>
      <c r="AA82" s="10"/>
      <c r="AB82" s="10"/>
      <c r="AC82" s="32"/>
      <c r="AD82" s="32"/>
      <c r="AE82" s="32"/>
      <c r="AF82" s="10"/>
      <c r="AG82" s="10"/>
      <c r="AH82" s="10"/>
      <c r="AI82" s="12">
        <f t="shared" ref="AI82:AK82" si="57">H82+K82+N82+Q82+T82+W82+Z82+AC82+AF82</f>
        <v>1</v>
      </c>
      <c r="AJ82" s="12">
        <f t="shared" si="57"/>
        <v>0</v>
      </c>
      <c r="AK82" s="12">
        <f t="shared" si="57"/>
        <v>0</v>
      </c>
    </row>
    <row r="83" spans="1:37" ht="12.75" customHeight="1" x14ac:dyDescent="0.2">
      <c r="A83" s="7"/>
      <c r="B83" s="7" t="s">
        <v>123</v>
      </c>
      <c r="C83" s="130" t="s">
        <v>124</v>
      </c>
      <c r="D83" s="131"/>
      <c r="E83" s="131"/>
      <c r="F83" s="131"/>
      <c r="G83" s="132"/>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7">
        <v>59</v>
      </c>
      <c r="B84" s="7"/>
      <c r="C84" s="7"/>
      <c r="D84" s="7" t="s">
        <v>125</v>
      </c>
      <c r="E84" s="7">
        <v>2</v>
      </c>
      <c r="F84" s="7" t="s">
        <v>78</v>
      </c>
      <c r="G84" s="7" t="s">
        <v>111</v>
      </c>
      <c r="H84" s="20"/>
      <c r="I84" s="20"/>
      <c r="J84" s="20"/>
      <c r="K84" s="31"/>
      <c r="L84" s="31"/>
      <c r="M84" s="31"/>
      <c r="N84" s="27"/>
      <c r="O84" s="27"/>
      <c r="P84" s="27"/>
      <c r="Q84" s="24">
        <v>2</v>
      </c>
      <c r="R84" s="31">
        <v>2</v>
      </c>
      <c r="S84" s="31">
        <v>3</v>
      </c>
      <c r="T84" s="10"/>
      <c r="U84" s="10"/>
      <c r="V84" s="10"/>
      <c r="W84" s="32"/>
      <c r="X84" s="32"/>
      <c r="Y84" s="32"/>
      <c r="Z84" s="10"/>
      <c r="AA84" s="10"/>
      <c r="AB84" s="10"/>
      <c r="AC84" s="32"/>
      <c r="AD84" s="32"/>
      <c r="AE84" s="32"/>
      <c r="AF84" s="10"/>
      <c r="AG84" s="10"/>
      <c r="AH84" s="10"/>
      <c r="AI84" s="12">
        <f t="shared" ref="AI84:AK84" si="58">H84+K84+N84+Q84+T84+W84+Z84+AC84+AF84</f>
        <v>2</v>
      </c>
      <c r="AJ84" s="12">
        <f t="shared" si="58"/>
        <v>2</v>
      </c>
      <c r="AK84" s="12">
        <f t="shared" si="58"/>
        <v>3</v>
      </c>
    </row>
    <row r="85" spans="1:37" ht="12.75" customHeight="1" x14ac:dyDescent="0.2">
      <c r="A85" s="7">
        <v>60</v>
      </c>
      <c r="B85" s="7"/>
      <c r="C85" s="7"/>
      <c r="D85" s="7" t="s">
        <v>126</v>
      </c>
      <c r="E85" s="7">
        <v>2</v>
      </c>
      <c r="F85" s="7" t="s">
        <v>78</v>
      </c>
      <c r="G85" s="7" t="s">
        <v>111</v>
      </c>
      <c r="H85" s="20"/>
      <c r="I85" s="20"/>
      <c r="J85" s="20"/>
      <c r="K85" s="31"/>
      <c r="L85" s="31"/>
      <c r="M85" s="31"/>
      <c r="N85" s="27"/>
      <c r="O85" s="27"/>
      <c r="P85" s="27"/>
      <c r="Q85" s="24">
        <v>2</v>
      </c>
      <c r="R85" s="31">
        <v>2</v>
      </c>
      <c r="S85" s="31">
        <v>1</v>
      </c>
      <c r="T85" s="10"/>
      <c r="U85" s="10"/>
      <c r="V85" s="10"/>
      <c r="W85" s="32"/>
      <c r="X85" s="32"/>
      <c r="Y85" s="32"/>
      <c r="Z85" s="10"/>
      <c r="AA85" s="10"/>
      <c r="AB85" s="10"/>
      <c r="AC85" s="32"/>
      <c r="AD85" s="32"/>
      <c r="AE85" s="32"/>
      <c r="AF85" s="10"/>
      <c r="AG85" s="10"/>
      <c r="AH85" s="10"/>
      <c r="AI85" s="12">
        <f t="shared" ref="AI85:AK85" si="59">H85+K85+N85+Q85+T85+W85+Z85+AC85+AF85</f>
        <v>2</v>
      </c>
      <c r="AJ85" s="12">
        <f t="shared" si="59"/>
        <v>2</v>
      </c>
      <c r="AK85" s="12">
        <f t="shared" si="59"/>
        <v>1</v>
      </c>
    </row>
    <row r="86" spans="1:37" ht="12.75" customHeight="1" x14ac:dyDescent="0.2">
      <c r="A86" s="7"/>
      <c r="B86" s="7"/>
      <c r="C86" s="130" t="s">
        <v>243</v>
      </c>
      <c r="D86" s="131"/>
      <c r="E86" s="131"/>
      <c r="F86" s="131"/>
      <c r="G86" s="132"/>
      <c r="H86" s="20"/>
      <c r="I86" s="20"/>
      <c r="J86" s="20"/>
      <c r="K86" s="31"/>
      <c r="L86" s="31"/>
      <c r="M86" s="31"/>
      <c r="N86" s="27"/>
      <c r="O86" s="27"/>
      <c r="P86" s="27"/>
      <c r="Q86" s="30"/>
      <c r="R86" s="31"/>
      <c r="S86" s="31"/>
      <c r="T86" s="10"/>
      <c r="U86" s="10"/>
      <c r="V86" s="10"/>
      <c r="W86" s="32"/>
      <c r="X86" s="32"/>
      <c r="Y86" s="32"/>
      <c r="Z86" s="10"/>
      <c r="AA86" s="10"/>
      <c r="AB86" s="10"/>
      <c r="AC86" s="32"/>
      <c r="AD86" s="32"/>
      <c r="AE86" s="32"/>
      <c r="AF86" s="10"/>
      <c r="AG86" s="10"/>
      <c r="AH86" s="10"/>
      <c r="AI86" s="78"/>
      <c r="AJ86" s="12"/>
      <c r="AK86" s="12"/>
    </row>
    <row r="87" spans="1:37" ht="12.75" customHeight="1" x14ac:dyDescent="0.2">
      <c r="A87" s="7">
        <v>61</v>
      </c>
      <c r="B87" s="7"/>
      <c r="C87" s="7"/>
      <c r="D87" s="7" t="s">
        <v>244</v>
      </c>
      <c r="E87" s="7">
        <v>1</v>
      </c>
      <c r="F87" s="7" t="s">
        <v>111</v>
      </c>
      <c r="G87" s="7" t="s">
        <v>130</v>
      </c>
      <c r="H87" s="20"/>
      <c r="I87" s="20"/>
      <c r="J87" s="20"/>
      <c r="K87" s="31"/>
      <c r="L87" s="31"/>
      <c r="M87" s="31"/>
      <c r="N87" s="27"/>
      <c r="O87" s="27"/>
      <c r="P87" s="27"/>
      <c r="Q87" s="30"/>
      <c r="R87" s="31"/>
      <c r="S87" s="31"/>
      <c r="T87" s="10">
        <v>1</v>
      </c>
      <c r="U87" s="10"/>
      <c r="V87" s="10"/>
      <c r="W87" s="32"/>
      <c r="X87" s="32"/>
      <c r="Y87" s="32"/>
      <c r="Z87" s="10"/>
      <c r="AA87" s="10"/>
      <c r="AB87" s="10"/>
      <c r="AC87" s="32"/>
      <c r="AD87" s="32"/>
      <c r="AE87" s="32"/>
      <c r="AF87" s="10"/>
      <c r="AG87" s="10"/>
      <c r="AH87" s="10"/>
      <c r="AI87" s="78">
        <f t="shared" ref="AI87:AK87" si="60">H87+K87+N87+Q87+T87+W87+Z87+AC87+AF87</f>
        <v>1</v>
      </c>
      <c r="AJ87" s="12">
        <f t="shared" si="60"/>
        <v>0</v>
      </c>
      <c r="AK87" s="12">
        <f t="shared" si="60"/>
        <v>0</v>
      </c>
    </row>
    <row r="88" spans="1:37" ht="12.75" customHeight="1" x14ac:dyDescent="0.2">
      <c r="A88" s="7">
        <v>62</v>
      </c>
      <c r="B88" s="7"/>
      <c r="C88" s="7"/>
      <c r="D88" s="7" t="s">
        <v>245</v>
      </c>
      <c r="E88" s="7">
        <v>2</v>
      </c>
      <c r="F88" s="7" t="s">
        <v>111</v>
      </c>
      <c r="G88" s="7" t="s">
        <v>130</v>
      </c>
      <c r="H88" s="20"/>
      <c r="I88" s="20"/>
      <c r="J88" s="20"/>
      <c r="K88" s="31"/>
      <c r="L88" s="31"/>
      <c r="M88" s="31"/>
      <c r="N88" s="27"/>
      <c r="O88" s="27"/>
      <c r="P88" s="27"/>
      <c r="Q88" s="30"/>
      <c r="R88" s="31"/>
      <c r="S88" s="31"/>
      <c r="T88" s="10">
        <v>2</v>
      </c>
      <c r="U88" s="10"/>
      <c r="V88" s="10"/>
      <c r="W88" s="32"/>
      <c r="X88" s="32"/>
      <c r="Y88" s="32"/>
      <c r="Z88" s="10"/>
      <c r="AA88" s="10"/>
      <c r="AB88" s="10"/>
      <c r="AC88" s="32"/>
      <c r="AD88" s="32"/>
      <c r="AE88" s="32"/>
      <c r="AF88" s="10"/>
      <c r="AG88" s="10"/>
      <c r="AH88" s="10"/>
      <c r="AI88" s="78">
        <f t="shared" ref="AI88:AK88" si="61">H88+K88+N88+Q88+T88+W88+Z88+AC88+AF88</f>
        <v>2</v>
      </c>
      <c r="AJ88" s="12">
        <f t="shared" si="61"/>
        <v>0</v>
      </c>
      <c r="AK88" s="12">
        <f t="shared" si="61"/>
        <v>0</v>
      </c>
    </row>
    <row r="89" spans="1:37" ht="12.75" customHeight="1" x14ac:dyDescent="0.2">
      <c r="A89" s="7"/>
      <c r="B89" s="7" t="s">
        <v>127</v>
      </c>
      <c r="C89" s="130" t="s">
        <v>128</v>
      </c>
      <c r="D89" s="131"/>
      <c r="E89" s="131"/>
      <c r="F89" s="131"/>
      <c r="G89" s="132"/>
      <c r="H89" s="20"/>
      <c r="I89" s="20"/>
      <c r="J89" s="20"/>
      <c r="K89" s="31"/>
      <c r="L89" s="31"/>
      <c r="M89" s="31"/>
      <c r="N89" s="27"/>
      <c r="O89" s="27"/>
      <c r="P89" s="27"/>
      <c r="Q89" s="76"/>
      <c r="R89" s="31"/>
      <c r="S89" s="31"/>
      <c r="T89" s="10"/>
      <c r="U89" s="10"/>
      <c r="V89" s="10"/>
      <c r="W89" s="30"/>
      <c r="X89" s="32"/>
      <c r="Y89" s="32"/>
      <c r="Z89" s="10"/>
      <c r="AA89" s="10"/>
      <c r="AB89" s="10"/>
      <c r="AC89" s="32"/>
      <c r="AD89" s="32"/>
      <c r="AE89" s="32"/>
      <c r="AF89" s="10"/>
      <c r="AG89" s="10"/>
      <c r="AH89" s="10"/>
      <c r="AI89" s="12"/>
      <c r="AJ89" s="12"/>
      <c r="AK89" s="12"/>
    </row>
    <row r="90" spans="1:37" ht="12.75" customHeight="1" x14ac:dyDescent="0.2">
      <c r="A90" s="7">
        <v>63</v>
      </c>
      <c r="B90" s="7"/>
      <c r="C90" s="7"/>
      <c r="D90" s="7" t="s">
        <v>129</v>
      </c>
      <c r="E90" s="7">
        <v>1</v>
      </c>
      <c r="F90" s="7" t="s">
        <v>130</v>
      </c>
      <c r="G90" s="7" t="s">
        <v>131</v>
      </c>
      <c r="H90" s="20"/>
      <c r="I90" s="20"/>
      <c r="J90" s="20"/>
      <c r="K90" s="31"/>
      <c r="L90" s="31"/>
      <c r="M90" s="31"/>
      <c r="N90" s="27"/>
      <c r="O90" s="27"/>
      <c r="P90" s="27"/>
      <c r="Q90" s="31"/>
      <c r="R90" s="31"/>
      <c r="S90" s="31"/>
      <c r="T90" s="10"/>
      <c r="U90" s="10"/>
      <c r="V90" s="10"/>
      <c r="W90" s="24">
        <v>1</v>
      </c>
      <c r="X90" s="32"/>
      <c r="Y90" s="32"/>
      <c r="Z90" s="10"/>
      <c r="AA90" s="10"/>
      <c r="AB90" s="10"/>
      <c r="AC90" s="32"/>
      <c r="AD90" s="32"/>
      <c r="AE90" s="32"/>
      <c r="AF90" s="10"/>
      <c r="AG90" s="10"/>
      <c r="AH90" s="10"/>
      <c r="AI90" s="12">
        <f t="shared" ref="AI90:AK90" si="62">H90+K90+N90+Q90+T90+W90+Z90+AC90+AF90</f>
        <v>1</v>
      </c>
      <c r="AJ90" s="12">
        <f t="shared" si="62"/>
        <v>0</v>
      </c>
      <c r="AK90" s="12">
        <f t="shared" si="62"/>
        <v>0</v>
      </c>
    </row>
    <row r="91" spans="1:37" ht="12.75" customHeight="1" x14ac:dyDescent="0.2">
      <c r="A91" s="7">
        <v>64</v>
      </c>
      <c r="B91" s="7"/>
      <c r="C91" s="7"/>
      <c r="D91" s="7" t="s">
        <v>132</v>
      </c>
      <c r="E91" s="7">
        <v>1</v>
      </c>
      <c r="F91" s="7" t="s">
        <v>130</v>
      </c>
      <c r="G91" s="7" t="s">
        <v>131</v>
      </c>
      <c r="H91" s="20"/>
      <c r="I91" s="20"/>
      <c r="J91" s="20"/>
      <c r="K91" s="31"/>
      <c r="L91" s="31"/>
      <c r="M91" s="31"/>
      <c r="N91" s="27"/>
      <c r="O91" s="27"/>
      <c r="P91" s="27"/>
      <c r="Q91" s="31"/>
      <c r="R91" s="31"/>
      <c r="S91" s="31"/>
      <c r="T91" s="10"/>
      <c r="U91" s="10"/>
      <c r="V91" s="10"/>
      <c r="W91" s="24">
        <v>1</v>
      </c>
      <c r="X91" s="32"/>
      <c r="Y91" s="32"/>
      <c r="Z91" s="10"/>
      <c r="AA91" s="10"/>
      <c r="AB91" s="10"/>
      <c r="AC91" s="32"/>
      <c r="AD91" s="32"/>
      <c r="AE91" s="32"/>
      <c r="AF91" s="10"/>
      <c r="AG91" s="10"/>
      <c r="AH91" s="10"/>
      <c r="AI91" s="12">
        <f t="shared" ref="AI91:AK91" si="63">H91+K91+N91+Q91+T91+W91+Z91+AC91+AF91</f>
        <v>1</v>
      </c>
      <c r="AJ91" s="12">
        <f t="shared" si="63"/>
        <v>0</v>
      </c>
      <c r="AK91" s="12">
        <f t="shared" si="63"/>
        <v>0</v>
      </c>
    </row>
    <row r="92" spans="1:37" ht="12.75" customHeight="1" x14ac:dyDescent="0.2">
      <c r="A92" s="7">
        <v>65</v>
      </c>
      <c r="B92" s="7"/>
      <c r="C92" s="7"/>
      <c r="D92" s="7" t="s">
        <v>133</v>
      </c>
      <c r="E92" s="7">
        <v>1</v>
      </c>
      <c r="F92" s="7" t="s">
        <v>130</v>
      </c>
      <c r="G92" s="7" t="s">
        <v>131</v>
      </c>
      <c r="H92" s="20"/>
      <c r="I92" s="20"/>
      <c r="J92" s="20"/>
      <c r="K92" s="31"/>
      <c r="L92" s="31"/>
      <c r="M92" s="31"/>
      <c r="N92" s="27"/>
      <c r="O92" s="27"/>
      <c r="P92" s="27"/>
      <c r="Q92" s="32"/>
      <c r="R92" s="32"/>
      <c r="S92" s="32"/>
      <c r="T92" s="10"/>
      <c r="U92" s="10"/>
      <c r="V92" s="10"/>
      <c r="W92" s="24">
        <v>1</v>
      </c>
      <c r="X92" s="32"/>
      <c r="Y92" s="32"/>
      <c r="Z92" s="10"/>
      <c r="AA92" s="10"/>
      <c r="AB92" s="10"/>
      <c r="AC92" s="32"/>
      <c r="AD92" s="32"/>
      <c r="AE92" s="32"/>
      <c r="AF92" s="10"/>
      <c r="AG92" s="10"/>
      <c r="AH92" s="10"/>
      <c r="AI92" s="12">
        <f t="shared" ref="AI92:AK92" si="64">H92+K92+N92+Q92+T92+W92+Z92+AC92+AF92</f>
        <v>1</v>
      </c>
      <c r="AJ92" s="12">
        <f t="shared" si="64"/>
        <v>0</v>
      </c>
      <c r="AK92" s="12">
        <f t="shared" si="64"/>
        <v>0</v>
      </c>
    </row>
    <row r="93" spans="1:37" ht="12.75" customHeight="1" x14ac:dyDescent="0.2">
      <c r="A93" s="7"/>
      <c r="B93" s="7" t="s">
        <v>134</v>
      </c>
      <c r="C93" s="130" t="s">
        <v>135</v>
      </c>
      <c r="D93" s="131"/>
      <c r="E93" s="131"/>
      <c r="F93" s="131"/>
      <c r="G93" s="132"/>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7">
        <v>66</v>
      </c>
      <c r="B94" s="7"/>
      <c r="C94" s="7"/>
      <c r="D94" s="7" t="s">
        <v>136</v>
      </c>
      <c r="E94" s="7">
        <v>2.5</v>
      </c>
      <c r="F94" s="7" t="s">
        <v>130</v>
      </c>
      <c r="G94" s="7" t="s">
        <v>131</v>
      </c>
      <c r="H94" s="20"/>
      <c r="I94" s="20"/>
      <c r="J94" s="20"/>
      <c r="K94" s="31"/>
      <c r="L94" s="31"/>
      <c r="M94" s="31"/>
      <c r="N94" s="27"/>
      <c r="O94" s="27"/>
      <c r="P94" s="27"/>
      <c r="Q94" s="32"/>
      <c r="R94" s="32"/>
      <c r="S94" s="32"/>
      <c r="T94" s="10"/>
      <c r="U94" s="10"/>
      <c r="V94" s="10"/>
      <c r="W94" s="24">
        <v>2.5</v>
      </c>
      <c r="X94" s="32"/>
      <c r="Y94" s="32"/>
      <c r="Z94" s="10"/>
      <c r="AA94" s="10"/>
      <c r="AB94" s="10"/>
      <c r="AC94" s="32"/>
      <c r="AD94" s="32"/>
      <c r="AE94" s="32"/>
      <c r="AF94" s="10"/>
      <c r="AG94" s="10"/>
      <c r="AH94" s="10"/>
      <c r="AI94" s="12">
        <f t="shared" ref="AI94:AK94" si="65">H94+K94+N94+Q94+T94+W94+Z94+AC94+AF94</f>
        <v>2.5</v>
      </c>
      <c r="AJ94" s="12">
        <f t="shared" si="65"/>
        <v>0</v>
      </c>
      <c r="AK94" s="12">
        <f t="shared" si="65"/>
        <v>0</v>
      </c>
    </row>
    <row r="95" spans="1:37" ht="12.75" customHeight="1" x14ac:dyDescent="0.2">
      <c r="A95" s="7">
        <v>67</v>
      </c>
      <c r="B95" s="7"/>
      <c r="C95" s="7"/>
      <c r="D95" s="7" t="s">
        <v>137</v>
      </c>
      <c r="E95" s="7">
        <v>1</v>
      </c>
      <c r="F95" s="7" t="s">
        <v>130</v>
      </c>
      <c r="G95" s="7" t="s">
        <v>131</v>
      </c>
      <c r="H95" s="20"/>
      <c r="I95" s="20"/>
      <c r="J95" s="20"/>
      <c r="K95" s="31"/>
      <c r="L95" s="31"/>
      <c r="M95" s="31"/>
      <c r="N95" s="27"/>
      <c r="O95" s="27"/>
      <c r="P95" s="27"/>
      <c r="Q95" s="32"/>
      <c r="R95" s="32"/>
      <c r="S95" s="32"/>
      <c r="T95" s="10"/>
      <c r="U95" s="10"/>
      <c r="V95" s="10"/>
      <c r="W95" s="24">
        <v>1</v>
      </c>
      <c r="X95" s="32"/>
      <c r="Y95" s="32"/>
      <c r="Z95" s="10"/>
      <c r="AA95" s="10"/>
      <c r="AB95" s="10"/>
      <c r="AC95" s="32"/>
      <c r="AD95" s="32"/>
      <c r="AE95" s="32"/>
      <c r="AF95" s="10"/>
      <c r="AG95" s="10"/>
      <c r="AH95" s="10"/>
      <c r="AI95" s="12">
        <f t="shared" ref="AI95:AK95" si="66">H95+K95+N95+Q95+T95+W95+Z95+AC95+AF95</f>
        <v>1</v>
      </c>
      <c r="AJ95" s="12">
        <f t="shared" si="66"/>
        <v>0</v>
      </c>
      <c r="AK95" s="12">
        <f t="shared" si="66"/>
        <v>0</v>
      </c>
    </row>
    <row r="96" spans="1:37" ht="12.75" customHeight="1" x14ac:dyDescent="0.2">
      <c r="A96" s="7"/>
      <c r="B96" s="7" t="s">
        <v>138</v>
      </c>
      <c r="C96" s="130" t="s">
        <v>139</v>
      </c>
      <c r="D96" s="131"/>
      <c r="E96" s="131"/>
      <c r="F96" s="131"/>
      <c r="G96" s="132"/>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7">
        <v>68</v>
      </c>
      <c r="B97" s="7"/>
      <c r="C97" s="7"/>
      <c r="D97" s="7" t="s">
        <v>140</v>
      </c>
      <c r="E97" s="7">
        <v>1</v>
      </c>
      <c r="F97" s="7" t="s">
        <v>130</v>
      </c>
      <c r="G97" s="7" t="s">
        <v>131</v>
      </c>
      <c r="H97" s="20"/>
      <c r="I97" s="20"/>
      <c r="J97" s="20"/>
      <c r="K97" s="31"/>
      <c r="L97" s="31"/>
      <c r="M97" s="31"/>
      <c r="N97" s="27"/>
      <c r="O97" s="27"/>
      <c r="P97" s="27"/>
      <c r="Q97" s="32"/>
      <c r="R97" s="32"/>
      <c r="S97" s="32"/>
      <c r="T97" s="10"/>
      <c r="U97" s="10"/>
      <c r="V97" s="10"/>
      <c r="W97" s="24">
        <v>1</v>
      </c>
      <c r="X97" s="32"/>
      <c r="Y97" s="32"/>
      <c r="Z97" s="10"/>
      <c r="AA97" s="10"/>
      <c r="AB97" s="10"/>
      <c r="AC97" s="32"/>
      <c r="AD97" s="32"/>
      <c r="AE97" s="32"/>
      <c r="AF97" s="10"/>
      <c r="AG97" s="10"/>
      <c r="AH97" s="10"/>
      <c r="AI97" s="12">
        <f t="shared" ref="AI97:AK97" si="67">H97+K97+N97+Q97+T97+W97+Z97+AC97+AF97</f>
        <v>1</v>
      </c>
      <c r="AJ97" s="12">
        <f t="shared" si="67"/>
        <v>0</v>
      </c>
      <c r="AK97" s="12">
        <f t="shared" si="67"/>
        <v>0</v>
      </c>
    </row>
    <row r="98" spans="1:37" ht="12.75" customHeight="1" x14ac:dyDescent="0.2">
      <c r="A98" s="7">
        <v>69</v>
      </c>
      <c r="B98" s="7"/>
      <c r="C98" s="7"/>
      <c r="D98" s="7" t="s">
        <v>141</v>
      </c>
      <c r="E98" s="7">
        <v>1</v>
      </c>
      <c r="F98" s="7" t="s">
        <v>130</v>
      </c>
      <c r="G98" s="7" t="s">
        <v>131</v>
      </c>
      <c r="H98" s="20"/>
      <c r="I98" s="20"/>
      <c r="J98" s="20"/>
      <c r="K98" s="31"/>
      <c r="L98" s="31"/>
      <c r="M98" s="31"/>
      <c r="N98" s="27"/>
      <c r="O98" s="27"/>
      <c r="P98" s="27"/>
      <c r="Q98" s="32"/>
      <c r="R98" s="32"/>
      <c r="S98" s="32"/>
      <c r="T98" s="10"/>
      <c r="U98" s="10"/>
      <c r="V98" s="10"/>
      <c r="W98" s="24">
        <v>1</v>
      </c>
      <c r="X98" s="32"/>
      <c r="Y98" s="32"/>
      <c r="Z98" s="10"/>
      <c r="AA98" s="10"/>
      <c r="AB98" s="10"/>
      <c r="AC98" s="32"/>
      <c r="AD98" s="32"/>
      <c r="AE98" s="32"/>
      <c r="AF98" s="10"/>
      <c r="AG98" s="10"/>
      <c r="AH98" s="10"/>
      <c r="AI98" s="12">
        <f t="shared" ref="AI98:AK98" si="68">H98+K98+N98+Q98+T98+W98+Z98+AC98+AF98</f>
        <v>1</v>
      </c>
      <c r="AJ98" s="12">
        <f t="shared" si="68"/>
        <v>0</v>
      </c>
      <c r="AK98" s="12">
        <f t="shared" si="68"/>
        <v>0</v>
      </c>
    </row>
    <row r="99" spans="1:37" ht="12.75" customHeight="1" x14ac:dyDescent="0.2">
      <c r="A99" s="7"/>
      <c r="B99" s="7" t="s">
        <v>142</v>
      </c>
      <c r="C99" s="130" t="s">
        <v>143</v>
      </c>
      <c r="D99" s="131"/>
      <c r="E99" s="131"/>
      <c r="F99" s="131"/>
      <c r="G99" s="132"/>
      <c r="H99" s="20"/>
      <c r="I99" s="20"/>
      <c r="J99" s="20"/>
      <c r="K99" s="31"/>
      <c r="L99" s="31"/>
      <c r="M99" s="31"/>
      <c r="N99" s="27"/>
      <c r="O99" s="27"/>
      <c r="P99" s="27"/>
      <c r="Q99" s="32"/>
      <c r="R99" s="32"/>
      <c r="S99" s="32"/>
      <c r="T99" s="10"/>
      <c r="U99" s="10"/>
      <c r="V99" s="10"/>
      <c r="W99" s="24"/>
      <c r="X99" s="32"/>
      <c r="Y99" s="32"/>
      <c r="Z99" s="10"/>
      <c r="AA99" s="10"/>
      <c r="AB99" s="10"/>
      <c r="AC99" s="32"/>
      <c r="AD99" s="32"/>
      <c r="AE99" s="32"/>
      <c r="AF99" s="10"/>
      <c r="AG99" s="10"/>
      <c r="AH99" s="10"/>
      <c r="AI99" s="12"/>
      <c r="AJ99" s="12"/>
      <c r="AK99" s="12"/>
    </row>
    <row r="100" spans="1:37" ht="12.75" customHeight="1" x14ac:dyDescent="0.2">
      <c r="A100" s="7">
        <v>70</v>
      </c>
      <c r="B100" s="7"/>
      <c r="C100" s="7"/>
      <c r="D100" s="7" t="s">
        <v>144</v>
      </c>
      <c r="E100" s="7">
        <v>5</v>
      </c>
      <c r="F100" s="7" t="s">
        <v>130</v>
      </c>
      <c r="G100" s="7" t="s">
        <v>131</v>
      </c>
      <c r="H100" s="20"/>
      <c r="I100" s="20"/>
      <c r="J100" s="20"/>
      <c r="K100" s="31"/>
      <c r="L100" s="31"/>
      <c r="M100" s="31"/>
      <c r="N100" s="27"/>
      <c r="O100" s="27"/>
      <c r="P100" s="27"/>
      <c r="Q100" s="32"/>
      <c r="R100" s="32"/>
      <c r="S100" s="32"/>
      <c r="T100" s="10"/>
      <c r="U100" s="10"/>
      <c r="V100" s="10"/>
      <c r="W100" s="24">
        <v>5</v>
      </c>
      <c r="X100" s="32"/>
      <c r="Y100" s="32"/>
      <c r="Z100" s="10"/>
      <c r="AA100" s="10"/>
      <c r="AB100" s="10"/>
      <c r="AC100" s="32"/>
      <c r="AD100" s="32"/>
      <c r="AE100" s="32"/>
      <c r="AF100" s="10"/>
      <c r="AG100" s="10"/>
      <c r="AH100" s="10"/>
      <c r="AI100" s="12">
        <f t="shared" ref="AI100:AK100" si="69">H100+K100+N100+Q100+T100+W100+Z100+AC100+AF100</f>
        <v>5</v>
      </c>
      <c r="AJ100" s="12">
        <f t="shared" si="69"/>
        <v>0</v>
      </c>
      <c r="AK100" s="12">
        <f t="shared" si="69"/>
        <v>0</v>
      </c>
    </row>
    <row r="101" spans="1:37" ht="12.75" customHeight="1" x14ac:dyDescent="0.2">
      <c r="A101" s="7">
        <v>71</v>
      </c>
      <c r="B101" s="7"/>
      <c r="C101" s="7"/>
      <c r="D101" s="7" t="s">
        <v>145</v>
      </c>
      <c r="E101" s="7">
        <v>5</v>
      </c>
      <c r="F101" s="7" t="s">
        <v>130</v>
      </c>
      <c r="G101" s="7" t="s">
        <v>131</v>
      </c>
      <c r="H101" s="20"/>
      <c r="I101" s="20"/>
      <c r="J101" s="20"/>
      <c r="K101" s="31"/>
      <c r="L101" s="31"/>
      <c r="M101" s="31"/>
      <c r="N101" s="27"/>
      <c r="O101" s="27"/>
      <c r="P101" s="27"/>
      <c r="Q101" s="32"/>
      <c r="R101" s="32"/>
      <c r="S101" s="32"/>
      <c r="T101" s="10"/>
      <c r="U101" s="10"/>
      <c r="V101" s="10"/>
      <c r="W101" s="24">
        <v>5</v>
      </c>
      <c r="X101" s="32"/>
      <c r="Y101" s="32"/>
      <c r="Z101" s="10"/>
      <c r="AA101" s="10"/>
      <c r="AB101" s="10"/>
      <c r="AC101" s="32"/>
      <c r="AD101" s="32"/>
      <c r="AE101" s="32"/>
      <c r="AF101" s="10"/>
      <c r="AG101" s="10"/>
      <c r="AH101" s="10"/>
      <c r="AI101" s="12">
        <f t="shared" ref="AI101:AK101" si="70">H101+K101+N101+Q101+T101+W101+Z101+AC101+AF101</f>
        <v>5</v>
      </c>
      <c r="AJ101" s="12">
        <f t="shared" si="70"/>
        <v>0</v>
      </c>
      <c r="AK101" s="12">
        <f t="shared" si="70"/>
        <v>0</v>
      </c>
    </row>
    <row r="102" spans="1:37" ht="12.75" customHeight="1" x14ac:dyDescent="0.2">
      <c r="A102" s="7"/>
      <c r="B102" s="7" t="s">
        <v>146</v>
      </c>
      <c r="C102" s="130" t="s">
        <v>147</v>
      </c>
      <c r="D102" s="131"/>
      <c r="E102" s="131"/>
      <c r="F102" s="131"/>
      <c r="G102" s="132"/>
      <c r="H102" s="20"/>
      <c r="I102" s="20"/>
      <c r="J102" s="20"/>
      <c r="K102" s="31"/>
      <c r="L102" s="31"/>
      <c r="M102" s="31"/>
      <c r="N102" s="27"/>
      <c r="O102" s="27"/>
      <c r="P102" s="27"/>
      <c r="Q102" s="32"/>
      <c r="R102" s="32"/>
      <c r="S102" s="32"/>
      <c r="T102" s="10"/>
      <c r="U102" s="10"/>
      <c r="V102" s="10"/>
      <c r="W102" s="77"/>
      <c r="X102" s="32"/>
      <c r="Y102" s="32"/>
      <c r="Z102" s="10"/>
      <c r="AA102" s="10"/>
      <c r="AB102" s="10"/>
      <c r="AC102" s="32"/>
      <c r="AD102" s="32"/>
      <c r="AE102" s="32"/>
      <c r="AF102" s="10"/>
      <c r="AG102" s="10"/>
      <c r="AH102" s="10"/>
      <c r="AI102" s="12"/>
      <c r="AJ102" s="12"/>
      <c r="AK102" s="12"/>
    </row>
    <row r="103" spans="1:37" ht="12.75" customHeight="1" x14ac:dyDescent="0.2">
      <c r="A103" s="7">
        <v>72</v>
      </c>
      <c r="B103" s="7"/>
      <c r="C103" s="7"/>
      <c r="D103" s="7" t="s">
        <v>148</v>
      </c>
      <c r="E103" s="7">
        <v>1</v>
      </c>
      <c r="F103" s="7" t="s">
        <v>131</v>
      </c>
      <c r="G103" s="7" t="s">
        <v>149</v>
      </c>
      <c r="H103" s="20"/>
      <c r="I103" s="20"/>
      <c r="J103" s="20"/>
      <c r="K103" s="31"/>
      <c r="L103" s="31"/>
      <c r="M103" s="31"/>
      <c r="N103" s="27"/>
      <c r="O103" s="27"/>
      <c r="P103" s="27"/>
      <c r="Q103" s="32"/>
      <c r="R103" s="32"/>
      <c r="S103" s="32"/>
      <c r="T103" s="10"/>
      <c r="U103" s="10"/>
      <c r="V103" s="10"/>
      <c r="W103" s="32"/>
      <c r="X103" s="32"/>
      <c r="Y103" s="32"/>
      <c r="Z103" s="10">
        <v>1</v>
      </c>
      <c r="AA103" s="10"/>
      <c r="AB103" s="10"/>
      <c r="AC103" s="32"/>
      <c r="AD103" s="32"/>
      <c r="AE103" s="32"/>
      <c r="AF103" s="10"/>
      <c r="AG103" s="10"/>
      <c r="AH103" s="10"/>
      <c r="AI103" s="12">
        <f t="shared" ref="AI103:AK103" si="71">H103+K103+N103+Q103+T103+W103+Z103+AC103+AF103</f>
        <v>1</v>
      </c>
      <c r="AJ103" s="12">
        <f t="shared" si="71"/>
        <v>0</v>
      </c>
      <c r="AK103" s="12">
        <f t="shared" si="71"/>
        <v>0</v>
      </c>
    </row>
    <row r="104" spans="1:37" ht="12.75" customHeight="1" x14ac:dyDescent="0.2">
      <c r="A104" s="7">
        <v>73</v>
      </c>
      <c r="B104" s="7"/>
      <c r="C104" s="7"/>
      <c r="D104" s="7" t="s">
        <v>150</v>
      </c>
      <c r="E104" s="7">
        <v>1</v>
      </c>
      <c r="F104" s="7" t="s">
        <v>131</v>
      </c>
      <c r="G104" s="7" t="s">
        <v>149</v>
      </c>
      <c r="H104" s="20"/>
      <c r="I104" s="20"/>
      <c r="J104" s="20"/>
      <c r="K104" s="31"/>
      <c r="L104" s="31"/>
      <c r="M104" s="31"/>
      <c r="N104" s="27"/>
      <c r="O104" s="27"/>
      <c r="P104" s="27"/>
      <c r="Q104" s="32"/>
      <c r="R104" s="32"/>
      <c r="S104" s="32"/>
      <c r="T104" s="10"/>
      <c r="U104" s="10"/>
      <c r="V104" s="10"/>
      <c r="W104" s="32"/>
      <c r="X104" s="32"/>
      <c r="Y104" s="32"/>
      <c r="Z104" s="10">
        <v>1</v>
      </c>
      <c r="AA104" s="10"/>
      <c r="AB104" s="10"/>
      <c r="AC104" s="32"/>
      <c r="AD104" s="32"/>
      <c r="AE104" s="32"/>
      <c r="AF104" s="10"/>
      <c r="AG104" s="10"/>
      <c r="AH104" s="10"/>
      <c r="AI104" s="12">
        <f t="shared" ref="AI104:AK104" si="72">H104+K104+N104+Q104+T104+W104+Z104+AC104+AF104</f>
        <v>1</v>
      </c>
      <c r="AJ104" s="12">
        <f t="shared" si="72"/>
        <v>0</v>
      </c>
      <c r="AK104" s="12">
        <f t="shared" si="72"/>
        <v>0</v>
      </c>
    </row>
    <row r="105" spans="1:37" ht="12.75" customHeight="1" x14ac:dyDescent="0.2">
      <c r="A105" s="7"/>
      <c r="B105" s="7" t="s">
        <v>151</v>
      </c>
      <c r="C105" s="130" t="s">
        <v>152</v>
      </c>
      <c r="D105" s="131"/>
      <c r="E105" s="131"/>
      <c r="F105" s="131"/>
      <c r="G105" s="132"/>
      <c r="H105" s="20"/>
      <c r="I105" s="20"/>
      <c r="J105" s="20"/>
      <c r="K105" s="31"/>
      <c r="L105" s="31"/>
      <c r="M105" s="31"/>
      <c r="N105" s="27"/>
      <c r="O105" s="27"/>
      <c r="P105" s="27"/>
      <c r="Q105" s="32"/>
      <c r="R105" s="32"/>
      <c r="S105" s="32"/>
      <c r="T105" s="10"/>
      <c r="U105" s="10"/>
      <c r="V105" s="10"/>
      <c r="W105" s="32"/>
      <c r="X105" s="32"/>
      <c r="Y105" s="32"/>
      <c r="Z105" s="10"/>
      <c r="AA105" s="10"/>
      <c r="AB105" s="10"/>
      <c r="AC105" s="30"/>
      <c r="AD105" s="32"/>
      <c r="AE105" s="32"/>
      <c r="AF105" s="10"/>
      <c r="AG105" s="10"/>
      <c r="AH105" s="10"/>
      <c r="AI105" s="12"/>
      <c r="AJ105" s="12"/>
      <c r="AK105" s="12"/>
    </row>
    <row r="106" spans="1:37" ht="12.75" customHeight="1" x14ac:dyDescent="0.2">
      <c r="A106" s="7">
        <v>74</v>
      </c>
      <c r="B106" s="7"/>
      <c r="C106" s="7"/>
      <c r="D106" s="7" t="s">
        <v>153</v>
      </c>
      <c r="E106" s="7">
        <v>5</v>
      </c>
      <c r="F106" s="7" t="s">
        <v>149</v>
      </c>
      <c r="G106" s="7"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5</v>
      </c>
      <c r="AD106" s="32"/>
      <c r="AE106" s="32"/>
      <c r="AF106" s="10"/>
      <c r="AG106" s="10"/>
      <c r="AH106" s="10"/>
      <c r="AI106" s="12">
        <f t="shared" ref="AI106:AK106" si="73">H106+K106+N106+Q106+T106+W106+Z106+AC106+AF106</f>
        <v>5</v>
      </c>
      <c r="AJ106" s="12">
        <f t="shared" si="73"/>
        <v>0</v>
      </c>
      <c r="AK106" s="12">
        <f t="shared" si="73"/>
        <v>0</v>
      </c>
    </row>
    <row r="107" spans="1:37" ht="12.75" customHeight="1" x14ac:dyDescent="0.2">
      <c r="A107" s="7">
        <v>75</v>
      </c>
      <c r="B107" s="7"/>
      <c r="C107" s="7"/>
      <c r="D107" s="7" t="s">
        <v>155</v>
      </c>
      <c r="E107" s="7">
        <v>2</v>
      </c>
      <c r="F107" s="7" t="s">
        <v>149</v>
      </c>
      <c r="G107" s="7"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2</v>
      </c>
      <c r="AD107" s="32"/>
      <c r="AE107" s="32"/>
      <c r="AF107" s="10"/>
      <c r="AG107" s="10"/>
      <c r="AH107" s="10"/>
      <c r="AI107" s="12">
        <f t="shared" ref="AI107:AK107" si="74">H107+K107+N107+Q107+T107+W107+Z107+AC107+AF107</f>
        <v>2</v>
      </c>
      <c r="AJ107" s="12">
        <f t="shared" si="74"/>
        <v>0</v>
      </c>
      <c r="AK107" s="12">
        <f t="shared" si="74"/>
        <v>0</v>
      </c>
    </row>
    <row r="108" spans="1:37" ht="12.75" customHeight="1" x14ac:dyDescent="0.2">
      <c r="A108" s="7"/>
      <c r="B108" s="7" t="s">
        <v>156</v>
      </c>
      <c r="C108" s="130" t="s">
        <v>157</v>
      </c>
      <c r="D108" s="131"/>
      <c r="E108" s="131"/>
      <c r="F108" s="131"/>
      <c r="G108" s="132"/>
      <c r="H108" s="20"/>
      <c r="I108" s="20"/>
      <c r="J108" s="20"/>
      <c r="K108" s="31"/>
      <c r="L108" s="31"/>
      <c r="M108" s="31"/>
      <c r="N108" s="27"/>
      <c r="O108" s="27"/>
      <c r="P108" s="27"/>
      <c r="Q108" s="32"/>
      <c r="R108" s="32"/>
      <c r="S108" s="32"/>
      <c r="T108" s="10"/>
      <c r="U108" s="10"/>
      <c r="V108" s="10"/>
      <c r="W108" s="32"/>
      <c r="X108" s="32"/>
      <c r="Y108" s="32"/>
      <c r="Z108" s="10"/>
      <c r="AA108" s="10"/>
      <c r="AB108" s="10"/>
      <c r="AC108" s="24"/>
      <c r="AD108" s="32"/>
      <c r="AE108" s="32"/>
      <c r="AF108" s="10"/>
      <c r="AG108" s="10"/>
      <c r="AH108" s="10"/>
      <c r="AI108" s="12"/>
      <c r="AJ108" s="12"/>
      <c r="AK108" s="12"/>
    </row>
    <row r="109" spans="1:37" ht="12.75" customHeight="1" x14ac:dyDescent="0.2">
      <c r="A109" s="7">
        <v>76</v>
      </c>
      <c r="B109" s="7"/>
      <c r="C109" s="7"/>
      <c r="D109" s="7" t="s">
        <v>158</v>
      </c>
      <c r="E109" s="7">
        <v>2</v>
      </c>
      <c r="F109" s="7" t="s">
        <v>149</v>
      </c>
      <c r="G109" s="7" t="s">
        <v>154</v>
      </c>
      <c r="H109" s="20"/>
      <c r="I109" s="20"/>
      <c r="J109" s="20"/>
      <c r="K109" s="31"/>
      <c r="L109" s="31"/>
      <c r="M109" s="31"/>
      <c r="N109" s="27"/>
      <c r="O109" s="27"/>
      <c r="P109" s="27"/>
      <c r="Q109" s="32"/>
      <c r="R109" s="32"/>
      <c r="S109" s="32"/>
      <c r="T109" s="10"/>
      <c r="U109" s="10"/>
      <c r="V109" s="10"/>
      <c r="W109" s="32"/>
      <c r="X109" s="32"/>
      <c r="Y109" s="32"/>
      <c r="Z109" s="10"/>
      <c r="AA109" s="10"/>
      <c r="AB109" s="10"/>
      <c r="AC109" s="24">
        <v>2</v>
      </c>
      <c r="AD109" s="32"/>
      <c r="AE109" s="32"/>
      <c r="AF109" s="10"/>
      <c r="AG109" s="10"/>
      <c r="AH109" s="10"/>
      <c r="AI109" s="12">
        <f t="shared" ref="AI109:AK109" si="75">H109+K109+N109+Q109+T109+W109+Z109+AC109+AF109</f>
        <v>2</v>
      </c>
      <c r="AJ109" s="12">
        <f t="shared" si="75"/>
        <v>0</v>
      </c>
      <c r="AK109" s="12">
        <f t="shared" si="75"/>
        <v>0</v>
      </c>
    </row>
    <row r="110" spans="1:37" ht="12.75" customHeight="1" x14ac:dyDescent="0.2">
      <c r="A110" s="7">
        <v>77</v>
      </c>
      <c r="B110" s="7"/>
      <c r="C110" s="7"/>
      <c r="D110" s="7" t="s">
        <v>159</v>
      </c>
      <c r="E110" s="7">
        <v>5</v>
      </c>
      <c r="F110" s="7" t="s">
        <v>149</v>
      </c>
      <c r="G110" s="7" t="s">
        <v>154</v>
      </c>
      <c r="H110" s="20"/>
      <c r="I110" s="20"/>
      <c r="J110" s="20"/>
      <c r="K110" s="31"/>
      <c r="L110" s="31"/>
      <c r="M110" s="31"/>
      <c r="N110" s="27"/>
      <c r="O110" s="27"/>
      <c r="P110" s="27"/>
      <c r="Q110" s="32"/>
      <c r="R110" s="32"/>
      <c r="S110" s="32"/>
      <c r="T110" s="10"/>
      <c r="U110" s="10"/>
      <c r="V110" s="10"/>
      <c r="W110" s="32"/>
      <c r="X110" s="32"/>
      <c r="Y110" s="32"/>
      <c r="Z110" s="10"/>
      <c r="AA110" s="10"/>
      <c r="AB110" s="10"/>
      <c r="AC110" s="24">
        <v>5</v>
      </c>
      <c r="AD110" s="32"/>
      <c r="AE110" s="32"/>
      <c r="AF110" s="10"/>
      <c r="AG110" s="10"/>
      <c r="AH110" s="10"/>
      <c r="AI110" s="12">
        <f t="shared" ref="AI110:AK110" si="76">H110+K110+N110+Q110+T110+W110+Z110+AC110+AF110</f>
        <v>5</v>
      </c>
      <c r="AJ110" s="12">
        <f t="shared" si="76"/>
        <v>0</v>
      </c>
      <c r="AK110" s="12">
        <f t="shared" si="76"/>
        <v>0</v>
      </c>
    </row>
    <row r="111" spans="1:37" ht="12.75" customHeight="1" x14ac:dyDescent="0.2">
      <c r="A111" s="64"/>
      <c r="B111" s="28"/>
      <c r="C111" s="28"/>
      <c r="E111" s="7" t="s">
        <v>160</v>
      </c>
      <c r="F111" s="7"/>
      <c r="G111" s="7"/>
      <c r="H111" s="7">
        <f t="shared" ref="H111:AK111" si="77">SUM(H5:H110)</f>
        <v>11.5</v>
      </c>
      <c r="I111" s="7">
        <f t="shared" si="77"/>
        <v>8.5</v>
      </c>
      <c r="J111" s="7">
        <f t="shared" si="77"/>
        <v>6.75</v>
      </c>
      <c r="K111" s="7">
        <f t="shared" si="77"/>
        <v>12.5</v>
      </c>
      <c r="L111" s="7">
        <f t="shared" si="77"/>
        <v>15.5</v>
      </c>
      <c r="M111" s="7">
        <f t="shared" si="77"/>
        <v>16.75</v>
      </c>
      <c r="N111" s="7">
        <f t="shared" si="77"/>
        <v>19.5</v>
      </c>
      <c r="O111" s="7">
        <f t="shared" si="77"/>
        <v>11</v>
      </c>
      <c r="P111" s="7">
        <f t="shared" si="77"/>
        <v>11</v>
      </c>
      <c r="Q111" s="7">
        <f t="shared" si="77"/>
        <v>10</v>
      </c>
      <c r="R111" s="7">
        <f t="shared" si="77"/>
        <v>13</v>
      </c>
      <c r="S111" s="7">
        <f t="shared" si="77"/>
        <v>18.5</v>
      </c>
      <c r="T111" s="7">
        <f t="shared" si="77"/>
        <v>3</v>
      </c>
      <c r="U111" s="7">
        <f t="shared" si="77"/>
        <v>0</v>
      </c>
      <c r="V111" s="7">
        <f t="shared" si="77"/>
        <v>0</v>
      </c>
      <c r="W111" s="7">
        <f t="shared" si="77"/>
        <v>18.5</v>
      </c>
      <c r="X111" s="7">
        <f t="shared" si="77"/>
        <v>0</v>
      </c>
      <c r="Y111" s="7">
        <f t="shared" si="77"/>
        <v>0</v>
      </c>
      <c r="Z111" s="7">
        <f t="shared" si="77"/>
        <v>2</v>
      </c>
      <c r="AA111" s="7">
        <f t="shared" si="77"/>
        <v>0</v>
      </c>
      <c r="AB111" s="7">
        <f t="shared" si="77"/>
        <v>0</v>
      </c>
      <c r="AC111" s="7">
        <f t="shared" si="77"/>
        <v>14</v>
      </c>
      <c r="AD111" s="7">
        <f t="shared" si="77"/>
        <v>0</v>
      </c>
      <c r="AE111" s="7">
        <f t="shared" si="77"/>
        <v>0</v>
      </c>
      <c r="AF111" s="7">
        <f t="shared" si="77"/>
        <v>0</v>
      </c>
      <c r="AG111" s="7">
        <f t="shared" si="77"/>
        <v>0</v>
      </c>
      <c r="AH111" s="7">
        <f t="shared" si="77"/>
        <v>0</v>
      </c>
      <c r="AI111" s="65">
        <f t="shared" si="77"/>
        <v>91</v>
      </c>
      <c r="AJ111" s="65">
        <f t="shared" si="77"/>
        <v>48</v>
      </c>
      <c r="AK111" s="65">
        <f t="shared" si="77"/>
        <v>53</v>
      </c>
    </row>
    <row r="112" spans="1:37" ht="12.75" customHeight="1" x14ac:dyDescent="0.2">
      <c r="A112" s="64"/>
      <c r="B112" s="28"/>
      <c r="C112" s="28"/>
      <c r="E112" s="7" t="s">
        <v>161</v>
      </c>
      <c r="F112" s="7"/>
      <c r="G112" s="7"/>
      <c r="H112" s="7">
        <f t="shared" ref="H112:J112" si="78">SUM(H111)</f>
        <v>11.5</v>
      </c>
      <c r="I112" s="7">
        <f t="shared" si="78"/>
        <v>8.5</v>
      </c>
      <c r="J112" s="7">
        <f t="shared" si="78"/>
        <v>6.75</v>
      </c>
      <c r="K112" s="7">
        <f t="shared" ref="K112:AH112" si="79">SUM(K111+H112)</f>
        <v>24</v>
      </c>
      <c r="L112" s="7">
        <f t="shared" si="79"/>
        <v>24</v>
      </c>
      <c r="M112" s="7">
        <f t="shared" si="79"/>
        <v>23.5</v>
      </c>
      <c r="N112" s="7">
        <f t="shared" si="79"/>
        <v>43.5</v>
      </c>
      <c r="O112" s="7">
        <f t="shared" si="79"/>
        <v>35</v>
      </c>
      <c r="P112" s="7">
        <f t="shared" si="79"/>
        <v>34.5</v>
      </c>
      <c r="Q112" s="7">
        <f t="shared" si="79"/>
        <v>53.5</v>
      </c>
      <c r="R112" s="7">
        <f t="shared" si="79"/>
        <v>48</v>
      </c>
      <c r="S112" s="7">
        <f t="shared" si="79"/>
        <v>53</v>
      </c>
      <c r="T112" s="7">
        <f t="shared" si="79"/>
        <v>56.5</v>
      </c>
      <c r="U112" s="7">
        <f t="shared" si="79"/>
        <v>48</v>
      </c>
      <c r="V112" s="7">
        <f t="shared" si="79"/>
        <v>53</v>
      </c>
      <c r="W112" s="7">
        <f t="shared" si="79"/>
        <v>75</v>
      </c>
      <c r="X112" s="7">
        <f t="shared" si="79"/>
        <v>48</v>
      </c>
      <c r="Y112" s="7">
        <f t="shared" si="79"/>
        <v>53</v>
      </c>
      <c r="Z112" s="7">
        <f t="shared" si="79"/>
        <v>77</v>
      </c>
      <c r="AA112" s="7">
        <f t="shared" si="79"/>
        <v>48</v>
      </c>
      <c r="AB112" s="7">
        <f t="shared" si="79"/>
        <v>53</v>
      </c>
      <c r="AC112" s="7">
        <f t="shared" si="79"/>
        <v>91</v>
      </c>
      <c r="AD112" s="7">
        <f t="shared" si="79"/>
        <v>48</v>
      </c>
      <c r="AE112" s="7">
        <f t="shared" si="79"/>
        <v>53</v>
      </c>
      <c r="AF112" s="7">
        <f t="shared" si="79"/>
        <v>91</v>
      </c>
      <c r="AG112" s="7">
        <f t="shared" si="79"/>
        <v>48</v>
      </c>
      <c r="AH112" s="7">
        <f t="shared" si="79"/>
        <v>53</v>
      </c>
      <c r="AK112" s="28"/>
    </row>
    <row r="113" spans="1:37" ht="12.75" customHeight="1" x14ac:dyDescent="0.2">
      <c r="A113" s="64"/>
      <c r="B113" s="64"/>
      <c r="C113" s="64"/>
      <c r="D113" s="79" t="s">
        <v>246</v>
      </c>
      <c r="S113" s="28"/>
      <c r="T113" s="28"/>
      <c r="U113" s="28"/>
      <c r="V113" s="28"/>
      <c r="AK113" s="28"/>
    </row>
    <row r="114" spans="1:37" ht="12.75" customHeight="1" x14ac:dyDescent="0.2">
      <c r="A114" s="64"/>
      <c r="B114" s="28"/>
      <c r="C114" s="28"/>
      <c r="S114" s="28"/>
      <c r="T114" s="28"/>
      <c r="U114" s="28"/>
      <c r="V114" s="28"/>
      <c r="W114" s="28"/>
    </row>
    <row r="115" spans="1:37" ht="12.75" customHeight="1" x14ac:dyDescent="0.2">
      <c r="A115" s="64"/>
      <c r="B115" s="28"/>
      <c r="C115" s="28"/>
      <c r="D115" s="28"/>
      <c r="S115" s="28"/>
      <c r="T115" s="28"/>
      <c r="U115" s="28"/>
      <c r="V115" s="28"/>
      <c r="W115" s="28"/>
    </row>
    <row r="116" spans="1:37" ht="12.75" customHeight="1" x14ac:dyDescent="0.2">
      <c r="A116" s="64"/>
      <c r="B116" s="28"/>
      <c r="C116" s="28"/>
      <c r="D116" s="28"/>
      <c r="S116" s="28"/>
      <c r="T116" s="28"/>
      <c r="U116" s="28"/>
      <c r="V116" s="28"/>
      <c r="W116" s="28"/>
    </row>
    <row r="117" spans="1:37" ht="12.75" customHeight="1" x14ac:dyDescent="0.2">
      <c r="A117" s="64"/>
      <c r="B117" s="28"/>
      <c r="C117" s="28"/>
      <c r="D117" s="28"/>
      <c r="E117" s="28"/>
      <c r="F117" s="28"/>
      <c r="G117" s="6" t="s">
        <v>163</v>
      </c>
      <c r="H117" s="41">
        <f>E123-E121</f>
        <v>-8.5</v>
      </c>
      <c r="I117" s="138" t="s">
        <v>164</v>
      </c>
      <c r="J117" s="132"/>
      <c r="K117" s="138" t="s">
        <v>165</v>
      </c>
      <c r="L117" s="131"/>
      <c r="M117" s="131"/>
      <c r="N117" s="131"/>
      <c r="O117" s="131"/>
      <c r="P117" s="131"/>
      <c r="Q117" s="132"/>
      <c r="S117" s="28"/>
      <c r="T117" s="28"/>
      <c r="U117" s="28"/>
      <c r="V117" s="28"/>
      <c r="W117" s="28"/>
    </row>
    <row r="118" spans="1:37" ht="12.75" customHeight="1" x14ac:dyDescent="0.2">
      <c r="A118" s="64"/>
      <c r="B118" s="28"/>
      <c r="C118" s="28"/>
      <c r="D118" s="28"/>
      <c r="E118" s="28"/>
      <c r="F118" s="28"/>
      <c r="G118" s="6" t="s">
        <v>166</v>
      </c>
      <c r="H118" s="41">
        <f>E123-E122</f>
        <v>0.5</v>
      </c>
      <c r="I118" s="138" t="s">
        <v>167</v>
      </c>
      <c r="J118" s="132"/>
      <c r="K118" s="138" t="s">
        <v>168</v>
      </c>
      <c r="L118" s="131"/>
      <c r="M118" s="131"/>
      <c r="N118" s="131"/>
      <c r="O118" s="131"/>
      <c r="P118" s="131"/>
      <c r="Q118" s="132"/>
      <c r="R118" s="28"/>
      <c r="S118" s="28"/>
      <c r="T118" s="28"/>
      <c r="U118" s="28"/>
      <c r="V118" s="28"/>
      <c r="W118" s="28"/>
    </row>
    <row r="119" spans="1:37" ht="12.75" customHeight="1" x14ac:dyDescent="0.2">
      <c r="A119" s="64"/>
      <c r="D119" s="139" t="s">
        <v>247</v>
      </c>
      <c r="E119" s="132"/>
      <c r="F119" s="28"/>
      <c r="G119" s="6" t="s">
        <v>170</v>
      </c>
      <c r="H119" s="41">
        <f>E123/E121</f>
        <v>0.8045977011494253</v>
      </c>
      <c r="I119" s="138" t="s">
        <v>171</v>
      </c>
      <c r="J119" s="132"/>
      <c r="K119" s="138" t="s">
        <v>172</v>
      </c>
      <c r="L119" s="131"/>
      <c r="M119" s="131"/>
      <c r="N119" s="131"/>
      <c r="O119" s="131"/>
      <c r="P119" s="131"/>
      <c r="Q119" s="132"/>
    </row>
    <row r="120" spans="1:37" ht="12.75" customHeight="1" x14ac:dyDescent="0.2">
      <c r="A120" s="64"/>
      <c r="D120" s="29" t="s">
        <v>173</v>
      </c>
      <c r="E120" s="6">
        <f>SUM(E5:E110)</f>
        <v>91</v>
      </c>
      <c r="F120" s="28"/>
      <c r="G120" s="6" t="s">
        <v>174</v>
      </c>
      <c r="H120" s="41">
        <f>E123/E122</f>
        <v>1.0144927536231885</v>
      </c>
      <c r="I120" s="138" t="s">
        <v>175</v>
      </c>
      <c r="J120" s="132"/>
      <c r="K120" s="138" t="s">
        <v>176</v>
      </c>
      <c r="L120" s="131"/>
      <c r="M120" s="131"/>
      <c r="N120" s="131"/>
      <c r="O120" s="131"/>
      <c r="P120" s="131"/>
      <c r="Q120" s="132"/>
    </row>
    <row r="121" spans="1:37" ht="12.75" customHeight="1" x14ac:dyDescent="0.2">
      <c r="A121" s="64"/>
      <c r="D121" s="6" t="s">
        <v>18</v>
      </c>
      <c r="E121" s="6">
        <f>N112</f>
        <v>43.5</v>
      </c>
      <c r="F121" s="28"/>
      <c r="G121" s="6" t="s">
        <v>177</v>
      </c>
      <c r="H121" s="41">
        <f>E120-E123</f>
        <v>56</v>
      </c>
      <c r="I121" s="138" t="s">
        <v>178</v>
      </c>
      <c r="J121" s="132"/>
      <c r="K121" s="138" t="s">
        <v>179</v>
      </c>
      <c r="L121" s="131"/>
      <c r="M121" s="131"/>
      <c r="N121" s="131"/>
      <c r="O121" s="131"/>
      <c r="P121" s="131"/>
      <c r="Q121" s="132"/>
    </row>
    <row r="122" spans="1:37" ht="12.75" customHeight="1" x14ac:dyDescent="0.2">
      <c r="A122" s="64"/>
      <c r="D122" s="43" t="s">
        <v>20</v>
      </c>
      <c r="E122" s="6">
        <f>P112</f>
        <v>34.5</v>
      </c>
      <c r="F122" s="28"/>
      <c r="G122" s="6" t="s">
        <v>177</v>
      </c>
      <c r="H122" s="41">
        <f>(E120-E123)/(H119*H120)</f>
        <v>68.605714285714285</v>
      </c>
      <c r="I122" s="138" t="s">
        <v>180</v>
      </c>
      <c r="J122" s="132"/>
      <c r="K122" s="138" t="s">
        <v>181</v>
      </c>
      <c r="L122" s="131"/>
      <c r="M122" s="131"/>
      <c r="N122" s="131"/>
      <c r="O122" s="131"/>
      <c r="P122" s="131"/>
      <c r="Q122" s="132"/>
    </row>
    <row r="123" spans="1:37" ht="12.75" customHeight="1" x14ac:dyDescent="0.2">
      <c r="A123" s="64"/>
      <c r="D123" s="6" t="s">
        <v>19</v>
      </c>
      <c r="E123" s="6">
        <f>O112</f>
        <v>35</v>
      </c>
      <c r="F123" s="28"/>
      <c r="G123" s="6" t="s">
        <v>182</v>
      </c>
      <c r="H123" s="41">
        <f>E122+(E120-E123)</f>
        <v>90.5</v>
      </c>
      <c r="I123" s="138" t="s">
        <v>183</v>
      </c>
      <c r="J123" s="132"/>
      <c r="K123" s="138" t="s">
        <v>179</v>
      </c>
      <c r="L123" s="131"/>
      <c r="M123" s="131"/>
      <c r="N123" s="131"/>
      <c r="O123" s="131"/>
      <c r="P123" s="131"/>
      <c r="Q123" s="132"/>
    </row>
    <row r="124" spans="1:37" ht="12.75" customHeight="1" x14ac:dyDescent="0.2">
      <c r="A124" s="64"/>
      <c r="D124" s="28"/>
      <c r="E124" s="28"/>
      <c r="F124" s="28"/>
      <c r="G124" s="6" t="s">
        <v>182</v>
      </c>
      <c r="H124" s="41">
        <f>E120/H120</f>
        <v>89.699999999999989</v>
      </c>
      <c r="I124" s="138" t="s">
        <v>184</v>
      </c>
      <c r="J124" s="132"/>
      <c r="K124" s="138" t="s">
        <v>181</v>
      </c>
      <c r="L124" s="131"/>
      <c r="M124" s="131"/>
      <c r="N124" s="131"/>
      <c r="O124" s="131"/>
      <c r="P124" s="131"/>
      <c r="Q124" s="132"/>
    </row>
    <row r="125" spans="1:37" ht="12.75" customHeight="1" x14ac:dyDescent="0.2">
      <c r="A125" s="64"/>
      <c r="D125" s="28"/>
      <c r="E125" s="28"/>
      <c r="F125" s="28"/>
      <c r="G125" s="6" t="s">
        <v>182</v>
      </c>
      <c r="H125" s="41">
        <f>E122+(E120-E123)/(H119*H120)</f>
        <v>103.10571428571428</v>
      </c>
      <c r="I125" s="138" t="s">
        <v>185</v>
      </c>
      <c r="J125" s="132"/>
      <c r="K125" s="138" t="s">
        <v>186</v>
      </c>
      <c r="L125" s="131"/>
      <c r="M125" s="131"/>
      <c r="N125" s="131"/>
      <c r="O125" s="131"/>
      <c r="P125" s="131"/>
      <c r="Q125" s="132"/>
    </row>
    <row r="126" spans="1:37" ht="12.75" customHeight="1" x14ac:dyDescent="0.2">
      <c r="A126" s="64"/>
      <c r="D126" s="28"/>
      <c r="E126" s="28"/>
      <c r="F126" s="28"/>
      <c r="G126" s="6" t="s">
        <v>187</v>
      </c>
      <c r="H126" s="41">
        <f>(E120-E123)/(E120-E122)</f>
        <v>0.99115044247787609</v>
      </c>
      <c r="I126" s="138" t="s">
        <v>188</v>
      </c>
      <c r="J126" s="132"/>
      <c r="K126" s="138" t="s">
        <v>189</v>
      </c>
      <c r="L126" s="131"/>
      <c r="M126" s="131"/>
      <c r="N126" s="131"/>
      <c r="O126" s="131"/>
      <c r="P126" s="131"/>
      <c r="Q126" s="132"/>
    </row>
    <row r="127" spans="1:37" ht="12.75" customHeight="1" x14ac:dyDescent="0.2">
      <c r="A127" s="64"/>
      <c r="D127" s="28"/>
      <c r="E127" s="28"/>
      <c r="F127" s="28"/>
      <c r="G127" s="28"/>
      <c r="H127" s="28"/>
      <c r="I127" s="28"/>
      <c r="J127" s="28"/>
      <c r="K127" s="28"/>
      <c r="L127" s="28"/>
      <c r="M127" s="28"/>
      <c r="N127" s="28"/>
      <c r="O127" s="28"/>
      <c r="P127" s="28"/>
      <c r="Q127" s="28"/>
    </row>
    <row r="128" spans="1:37" ht="12.75" customHeight="1" x14ac:dyDescent="0.2">
      <c r="A128" s="64"/>
      <c r="D128" s="28"/>
      <c r="E128" s="28"/>
      <c r="F128" s="28"/>
      <c r="G128" s="28"/>
      <c r="H128" s="28"/>
      <c r="I128" s="28"/>
      <c r="J128" s="28"/>
      <c r="K128" s="28"/>
      <c r="L128" s="28"/>
      <c r="M128" s="28"/>
      <c r="N128" s="28"/>
      <c r="O128" s="28"/>
      <c r="P128" s="28"/>
      <c r="Q128" s="28"/>
    </row>
    <row r="129" spans="1:17" ht="12.75" customHeight="1" x14ac:dyDescent="0.25">
      <c r="A129" s="64"/>
      <c r="C129" s="44" t="s">
        <v>248</v>
      </c>
      <c r="D129" s="45"/>
      <c r="E129" s="46"/>
      <c r="F129" s="28"/>
      <c r="G129" s="28"/>
      <c r="H129" s="28"/>
      <c r="I129" s="28"/>
      <c r="J129" s="28"/>
      <c r="K129" s="28"/>
      <c r="L129" s="28"/>
      <c r="M129" s="28"/>
      <c r="N129" s="28"/>
      <c r="O129" s="28"/>
      <c r="P129" s="28"/>
      <c r="Q129" s="28"/>
    </row>
    <row r="130" spans="1:17" ht="12.75" customHeight="1" x14ac:dyDescent="0.25">
      <c r="A130" s="64"/>
      <c r="C130" s="45" t="s">
        <v>191</v>
      </c>
      <c r="D130" s="45"/>
      <c r="E130" s="46"/>
      <c r="F130" s="28"/>
      <c r="G130" s="6"/>
      <c r="H130" s="6" t="s">
        <v>18</v>
      </c>
      <c r="I130" s="6" t="s">
        <v>19</v>
      </c>
      <c r="J130" s="6" t="s">
        <v>20</v>
      </c>
      <c r="K130" s="28"/>
      <c r="L130" s="28"/>
      <c r="M130" s="28"/>
      <c r="N130" s="28"/>
      <c r="O130" s="28"/>
      <c r="P130" s="28"/>
      <c r="Q130" s="28"/>
    </row>
    <row r="131" spans="1:17" ht="12.75" customHeight="1" x14ac:dyDescent="0.25">
      <c r="A131" s="64"/>
      <c r="C131" s="47" t="s">
        <v>2</v>
      </c>
      <c r="D131" s="48" t="s">
        <v>20</v>
      </c>
      <c r="E131" s="45" t="s">
        <v>193</v>
      </c>
      <c r="F131" s="28"/>
      <c r="G131" s="6" t="s">
        <v>192</v>
      </c>
      <c r="H131" s="6">
        <f t="shared" ref="H131:J131" si="80">H112</f>
        <v>11.5</v>
      </c>
      <c r="I131" s="6">
        <f t="shared" si="80"/>
        <v>8.5</v>
      </c>
      <c r="J131" s="6">
        <f t="shared" si="80"/>
        <v>6.75</v>
      </c>
      <c r="K131" s="28"/>
      <c r="L131" s="28"/>
      <c r="M131" s="28"/>
      <c r="N131" s="28"/>
      <c r="O131" s="28"/>
      <c r="P131" s="28"/>
      <c r="Q131" s="28"/>
    </row>
    <row r="132" spans="1:17" ht="12.75" customHeight="1" x14ac:dyDescent="0.25">
      <c r="A132" s="64"/>
      <c r="C132" s="44" t="s">
        <v>249</v>
      </c>
      <c r="D132" s="49">
        <v>0.5</v>
      </c>
      <c r="E132" s="50" t="s">
        <v>206</v>
      </c>
      <c r="F132" s="28"/>
      <c r="G132" s="6" t="s">
        <v>194</v>
      </c>
      <c r="H132" s="6">
        <f t="shared" ref="H132:J132" si="81">K112</f>
        <v>24</v>
      </c>
      <c r="I132" s="6">
        <f t="shared" si="81"/>
        <v>24</v>
      </c>
      <c r="J132" s="6">
        <f t="shared" si="81"/>
        <v>23.5</v>
      </c>
      <c r="K132" s="28"/>
      <c r="L132" s="28"/>
      <c r="M132" s="28"/>
      <c r="N132" s="28"/>
      <c r="O132" s="28"/>
      <c r="P132" s="28"/>
      <c r="Q132" s="28"/>
    </row>
    <row r="133" spans="1:17" ht="12.75" customHeight="1" x14ac:dyDescent="0.25">
      <c r="A133" s="64"/>
      <c r="C133" s="44" t="s">
        <v>250</v>
      </c>
      <c r="D133" s="49">
        <v>2.5</v>
      </c>
      <c r="E133" s="50" t="s">
        <v>206</v>
      </c>
      <c r="F133" s="28"/>
      <c r="G133" s="6" t="s">
        <v>195</v>
      </c>
      <c r="H133" s="6">
        <f t="shared" ref="H133:J133" si="82">N112</f>
        <v>43.5</v>
      </c>
      <c r="I133" s="6">
        <f t="shared" si="82"/>
        <v>35</v>
      </c>
      <c r="J133" s="6">
        <f t="shared" si="82"/>
        <v>34.5</v>
      </c>
      <c r="K133" s="28"/>
      <c r="L133" s="28"/>
      <c r="M133" s="28"/>
      <c r="N133" s="28"/>
      <c r="O133" s="28"/>
      <c r="P133" s="28"/>
      <c r="Q133" s="28"/>
    </row>
    <row r="134" spans="1:17" ht="12.75" customHeight="1" x14ac:dyDescent="0.25">
      <c r="A134" s="64"/>
      <c r="C134" s="44" t="s">
        <v>251</v>
      </c>
      <c r="D134" s="49">
        <v>0</v>
      </c>
      <c r="E134" s="50" t="s">
        <v>208</v>
      </c>
      <c r="F134" s="28"/>
      <c r="G134" s="6" t="s">
        <v>196</v>
      </c>
      <c r="H134" s="6">
        <f t="shared" ref="H134:J134" si="83">Q112</f>
        <v>53.5</v>
      </c>
      <c r="I134" s="6">
        <f t="shared" si="83"/>
        <v>48</v>
      </c>
      <c r="J134" s="6">
        <f t="shared" si="83"/>
        <v>53</v>
      </c>
      <c r="K134" s="28"/>
      <c r="L134" s="28"/>
      <c r="M134" s="28"/>
      <c r="N134" s="28"/>
      <c r="O134" s="28"/>
      <c r="P134" s="28"/>
      <c r="Q134" s="28"/>
    </row>
    <row r="135" spans="1:17" ht="12.75" customHeight="1" x14ac:dyDescent="0.25">
      <c r="A135" s="64"/>
      <c r="C135" s="44" t="s">
        <v>252</v>
      </c>
      <c r="D135" s="49">
        <v>0</v>
      </c>
      <c r="E135" s="50" t="s">
        <v>208</v>
      </c>
      <c r="F135" s="28"/>
      <c r="G135" s="6" t="s">
        <v>197</v>
      </c>
      <c r="H135" s="6">
        <f>T112</f>
        <v>56.5</v>
      </c>
      <c r="I135" s="6"/>
      <c r="J135" s="6"/>
      <c r="K135" s="28"/>
      <c r="L135" s="28"/>
      <c r="M135" s="28"/>
      <c r="N135" s="28"/>
      <c r="O135" s="28"/>
      <c r="P135" s="28"/>
      <c r="Q135" s="28"/>
    </row>
    <row r="136" spans="1:17" ht="12.75" customHeight="1" x14ac:dyDescent="0.25">
      <c r="A136" s="64"/>
      <c r="C136" s="44" t="s">
        <v>253</v>
      </c>
      <c r="D136" s="49">
        <v>0</v>
      </c>
      <c r="E136" s="50" t="s">
        <v>208</v>
      </c>
      <c r="F136" s="28"/>
      <c r="G136" s="6" t="s">
        <v>198</v>
      </c>
      <c r="H136" s="6">
        <f>W112</f>
        <v>75</v>
      </c>
      <c r="I136" s="6"/>
      <c r="J136" s="6"/>
      <c r="K136" s="28"/>
      <c r="L136" s="28"/>
      <c r="M136" s="28"/>
      <c r="N136" s="28"/>
      <c r="O136" s="28"/>
      <c r="P136" s="28"/>
      <c r="Q136" s="28"/>
    </row>
    <row r="137" spans="1:17" ht="12.75" customHeight="1" x14ac:dyDescent="0.25">
      <c r="A137" s="64"/>
      <c r="C137" s="44" t="s">
        <v>254</v>
      </c>
      <c r="D137" s="49">
        <v>0.5</v>
      </c>
      <c r="E137" s="50" t="s">
        <v>206</v>
      </c>
      <c r="F137" s="28"/>
      <c r="G137" s="6" t="s">
        <v>199</v>
      </c>
      <c r="H137" s="6">
        <f>Z112</f>
        <v>77</v>
      </c>
      <c r="I137" s="6"/>
      <c r="J137" s="6"/>
      <c r="K137" s="28"/>
      <c r="L137" s="28"/>
      <c r="M137" s="28"/>
      <c r="N137" s="28"/>
      <c r="O137" s="28"/>
      <c r="P137" s="28"/>
      <c r="Q137" s="28"/>
    </row>
    <row r="138" spans="1:17" ht="12.75" customHeight="1" x14ac:dyDescent="0.25">
      <c r="A138" s="64"/>
      <c r="C138" s="44" t="s">
        <v>255</v>
      </c>
      <c r="D138" s="49">
        <v>0.5</v>
      </c>
      <c r="E138" s="50" t="s">
        <v>206</v>
      </c>
      <c r="F138" s="28"/>
      <c r="G138" s="6" t="s">
        <v>200</v>
      </c>
      <c r="H138" s="6">
        <f>AC112</f>
        <v>91</v>
      </c>
      <c r="I138" s="6"/>
      <c r="J138" s="6"/>
      <c r="K138" s="28"/>
      <c r="L138" s="28"/>
      <c r="M138" s="28"/>
      <c r="N138" s="28"/>
      <c r="O138" s="28"/>
      <c r="P138" s="28"/>
      <c r="Q138" s="28"/>
    </row>
    <row r="139" spans="1:17" ht="12.75" customHeight="1" x14ac:dyDescent="0.25">
      <c r="A139" s="64"/>
      <c r="C139" s="44" t="s">
        <v>256</v>
      </c>
      <c r="D139" s="49">
        <v>0.5</v>
      </c>
      <c r="E139" s="50" t="s">
        <v>206</v>
      </c>
      <c r="F139" s="28"/>
      <c r="G139" s="6" t="s">
        <v>201</v>
      </c>
      <c r="H139" s="6">
        <f>AF112</f>
        <v>91</v>
      </c>
      <c r="I139" s="6"/>
      <c r="J139" s="6"/>
      <c r="K139" s="28"/>
      <c r="L139" s="28"/>
      <c r="M139" s="28"/>
      <c r="N139" s="28"/>
      <c r="O139" s="28"/>
      <c r="P139" s="28"/>
      <c r="Q139" s="28"/>
    </row>
    <row r="140" spans="1:17" ht="12.75" customHeight="1" x14ac:dyDescent="0.25">
      <c r="A140" s="64"/>
      <c r="C140" s="44" t="s">
        <v>257</v>
      </c>
      <c r="D140" s="49">
        <v>0.5</v>
      </c>
      <c r="E140" s="50" t="s">
        <v>206</v>
      </c>
      <c r="F140" s="28"/>
      <c r="G140" s="28"/>
      <c r="H140" s="28"/>
      <c r="I140" s="28"/>
      <c r="J140" s="28"/>
      <c r="K140" s="28"/>
      <c r="L140" s="28"/>
      <c r="M140" s="28"/>
      <c r="N140" s="28"/>
      <c r="O140" s="28"/>
      <c r="P140" s="28"/>
      <c r="Q140" s="28"/>
    </row>
    <row r="141" spans="1:17" ht="12.75" customHeight="1" x14ac:dyDescent="0.25">
      <c r="A141" s="64"/>
      <c r="C141" s="44" t="s">
        <v>258</v>
      </c>
      <c r="D141" s="49">
        <v>1.5</v>
      </c>
      <c r="E141" s="50" t="s">
        <v>206</v>
      </c>
      <c r="F141" s="28"/>
      <c r="G141" s="28"/>
      <c r="H141" s="28"/>
      <c r="I141" s="28"/>
      <c r="J141" s="28"/>
      <c r="K141" s="28"/>
      <c r="L141" s="28"/>
      <c r="M141" s="28"/>
      <c r="N141" s="28"/>
      <c r="O141" s="28"/>
      <c r="P141" s="28"/>
      <c r="Q141" s="28"/>
    </row>
    <row r="142" spans="1:17" ht="12.75" customHeight="1" x14ac:dyDescent="0.25">
      <c r="A142" s="64"/>
      <c r="C142" s="44" t="s">
        <v>259</v>
      </c>
      <c r="D142" s="49">
        <v>0</v>
      </c>
      <c r="E142" s="50" t="s">
        <v>208</v>
      </c>
      <c r="F142" s="28"/>
      <c r="G142" s="28"/>
      <c r="H142" s="28"/>
      <c r="I142" s="28"/>
      <c r="J142" s="28"/>
      <c r="K142" s="28"/>
      <c r="L142" s="28"/>
      <c r="M142" s="28"/>
      <c r="N142" s="28"/>
      <c r="O142" s="28"/>
      <c r="P142" s="28"/>
      <c r="Q142" s="28"/>
    </row>
    <row r="143" spans="1:17" ht="12.75" customHeight="1" x14ac:dyDescent="0.25">
      <c r="A143" s="64"/>
      <c r="C143" s="44" t="s">
        <v>260</v>
      </c>
      <c r="D143" s="49">
        <v>0</v>
      </c>
      <c r="E143" s="50" t="s">
        <v>208</v>
      </c>
      <c r="F143" s="28"/>
      <c r="G143" s="28"/>
      <c r="H143" s="28"/>
      <c r="I143" s="28"/>
      <c r="J143" s="28"/>
      <c r="K143" s="28"/>
      <c r="L143" s="28"/>
      <c r="M143" s="28"/>
      <c r="N143" s="28"/>
      <c r="O143" s="28"/>
      <c r="P143" s="28"/>
      <c r="Q143" s="28"/>
    </row>
    <row r="144" spans="1:17" ht="12.75" customHeight="1" x14ac:dyDescent="0.25">
      <c r="A144" s="64"/>
      <c r="C144" s="44" t="s">
        <v>261</v>
      </c>
      <c r="D144" s="49">
        <v>1.5</v>
      </c>
      <c r="E144" s="50" t="s">
        <v>206</v>
      </c>
      <c r="F144" s="28"/>
      <c r="G144" s="28"/>
      <c r="H144" s="28"/>
      <c r="I144" s="28"/>
      <c r="J144" s="28"/>
      <c r="K144" s="28"/>
      <c r="L144" s="28"/>
      <c r="M144" s="28"/>
      <c r="N144" s="28"/>
      <c r="O144" s="28"/>
      <c r="P144" s="28"/>
      <c r="Q144" s="28"/>
    </row>
    <row r="145" spans="1:17" ht="12.75" customHeight="1" x14ac:dyDescent="0.25">
      <c r="A145" s="64"/>
      <c r="C145" s="44" t="s">
        <v>262</v>
      </c>
      <c r="D145" s="49">
        <v>0</v>
      </c>
      <c r="E145" s="50" t="s">
        <v>208</v>
      </c>
      <c r="F145" s="28"/>
      <c r="G145" s="28"/>
      <c r="H145" s="28"/>
      <c r="I145" s="28"/>
      <c r="J145" s="28"/>
      <c r="K145" s="28"/>
      <c r="L145" s="28"/>
      <c r="M145" s="28"/>
      <c r="N145" s="28"/>
      <c r="O145" s="28"/>
      <c r="P145" s="28"/>
      <c r="Q145" s="28"/>
    </row>
    <row r="146" spans="1:17" ht="12.75" customHeight="1" x14ac:dyDescent="0.25">
      <c r="A146" s="64"/>
      <c r="C146" s="44" t="s">
        <v>263</v>
      </c>
      <c r="D146" s="49">
        <v>0</v>
      </c>
      <c r="E146" s="50" t="s">
        <v>208</v>
      </c>
    </row>
    <row r="147" spans="1:17" ht="12.75" customHeight="1" x14ac:dyDescent="0.25">
      <c r="A147" s="64"/>
      <c r="C147" s="44" t="s">
        <v>264</v>
      </c>
      <c r="D147" s="49">
        <v>0</v>
      </c>
      <c r="E147" s="50" t="s">
        <v>208</v>
      </c>
    </row>
    <row r="148" spans="1:17" ht="12.75" customHeight="1" x14ac:dyDescent="0.25">
      <c r="A148" s="64"/>
      <c r="C148" s="44" t="s">
        <v>265</v>
      </c>
      <c r="D148" s="49">
        <v>0.5</v>
      </c>
      <c r="E148" s="50" t="s">
        <v>206</v>
      </c>
    </row>
    <row r="149" spans="1:17" ht="12.75" customHeight="1" x14ac:dyDescent="0.25">
      <c r="A149" s="64"/>
      <c r="C149" s="44" t="s">
        <v>266</v>
      </c>
      <c r="D149" s="49">
        <v>1.5</v>
      </c>
      <c r="E149" s="50" t="s">
        <v>206</v>
      </c>
    </row>
    <row r="150" spans="1:17" ht="12.75" customHeight="1" x14ac:dyDescent="0.25">
      <c r="A150" s="64"/>
      <c r="C150" s="44" t="s">
        <v>267</v>
      </c>
      <c r="D150" s="49">
        <v>0.5</v>
      </c>
      <c r="E150" s="50" t="s">
        <v>206</v>
      </c>
    </row>
    <row r="151" spans="1:17" ht="12.75" customHeight="1" x14ac:dyDescent="0.25">
      <c r="A151" s="64"/>
      <c r="C151" s="44" t="s">
        <v>268</v>
      </c>
      <c r="D151" s="49">
        <v>0.5</v>
      </c>
      <c r="E151" s="50" t="s">
        <v>206</v>
      </c>
    </row>
    <row r="152" spans="1:17" ht="12.75" customHeight="1" x14ac:dyDescent="0.2">
      <c r="A152" s="64"/>
    </row>
    <row r="153" spans="1:17" ht="12.75" customHeight="1" x14ac:dyDescent="0.2">
      <c r="A153" s="64"/>
    </row>
    <row r="154" spans="1:17" ht="12.75" customHeight="1" x14ac:dyDescent="0.2">
      <c r="A154" s="64"/>
    </row>
    <row r="155" spans="1:17" ht="12.75" customHeight="1" x14ac:dyDescent="0.2">
      <c r="A155" s="64"/>
    </row>
    <row r="156" spans="1:17" ht="12.75" customHeight="1" x14ac:dyDescent="0.2">
      <c r="A156" s="64"/>
    </row>
    <row r="157" spans="1:17" ht="12.75" customHeight="1" x14ac:dyDescent="0.2">
      <c r="A157" s="64"/>
    </row>
    <row r="158" spans="1:17" ht="12.75" customHeight="1" x14ac:dyDescent="0.2">
      <c r="A158" s="64"/>
    </row>
    <row r="159" spans="1:17" ht="12.75" customHeight="1" x14ac:dyDescent="0.2">
      <c r="A159" s="64"/>
    </row>
    <row r="160" spans="1:17" ht="12.75" customHeight="1" x14ac:dyDescent="0.2">
      <c r="A160" s="64"/>
    </row>
    <row r="161" spans="1:1" ht="12.75" customHeight="1" x14ac:dyDescent="0.2">
      <c r="A161" s="64"/>
    </row>
    <row r="162" spans="1:1" ht="12.75" customHeight="1" x14ac:dyDescent="0.2">
      <c r="A162" s="64"/>
    </row>
    <row r="163" spans="1:1" ht="12.75" customHeight="1" x14ac:dyDescent="0.2">
      <c r="A163" s="64"/>
    </row>
    <row r="164" spans="1:1" ht="12.75" customHeight="1" x14ac:dyDescent="0.2">
      <c r="A164" s="64"/>
    </row>
    <row r="165" spans="1:1" ht="12.75" customHeight="1" x14ac:dyDescent="0.2">
      <c r="A165" s="64"/>
    </row>
    <row r="166" spans="1:1" ht="12.75" customHeight="1" x14ac:dyDescent="0.2">
      <c r="A166" s="64"/>
    </row>
    <row r="167" spans="1:1" ht="12.75" customHeight="1" x14ac:dyDescent="0.2">
      <c r="A167" s="64"/>
    </row>
    <row r="168" spans="1:1" ht="12.75" customHeight="1" x14ac:dyDescent="0.2">
      <c r="A168" s="64"/>
    </row>
    <row r="169" spans="1:1" ht="12.75" customHeight="1" x14ac:dyDescent="0.2">
      <c r="A169" s="64"/>
    </row>
    <row r="170" spans="1:1" ht="12.75" customHeight="1" x14ac:dyDescent="0.2">
      <c r="A170" s="64"/>
    </row>
    <row r="171" spans="1:1" ht="12.75" customHeight="1" x14ac:dyDescent="0.2">
      <c r="A171" s="64"/>
    </row>
    <row r="172" spans="1:1" ht="12.75" customHeight="1" x14ac:dyDescent="0.2">
      <c r="A172" s="64"/>
    </row>
    <row r="173" spans="1:1" ht="12.75" customHeight="1" x14ac:dyDescent="0.2">
      <c r="A173" s="64"/>
    </row>
    <row r="174" spans="1:1" ht="12.75" customHeight="1" x14ac:dyDescent="0.2">
      <c r="A174" s="64"/>
    </row>
    <row r="175" spans="1:1" ht="12.75" customHeight="1" x14ac:dyDescent="0.2">
      <c r="A175" s="64"/>
    </row>
    <row r="176" spans="1:1" ht="12.75" customHeight="1" x14ac:dyDescent="0.2">
      <c r="A176" s="64"/>
    </row>
    <row r="177" spans="1:1" ht="12.75" customHeight="1" x14ac:dyDescent="0.2">
      <c r="A177" s="64"/>
    </row>
    <row r="178" spans="1:1" ht="12.75" customHeight="1" x14ac:dyDescent="0.2">
      <c r="A178" s="64"/>
    </row>
    <row r="179" spans="1:1" ht="12.75" customHeight="1" x14ac:dyDescent="0.2">
      <c r="A179" s="64"/>
    </row>
    <row r="180" spans="1:1" ht="12.75" customHeight="1" x14ac:dyDescent="0.2">
      <c r="A180" s="64"/>
    </row>
    <row r="181" spans="1:1" ht="12.75" customHeight="1" x14ac:dyDescent="0.2">
      <c r="A181" s="64"/>
    </row>
    <row r="182" spans="1:1" ht="12.75" customHeight="1" x14ac:dyDescent="0.2">
      <c r="A182" s="64"/>
    </row>
    <row r="183" spans="1:1" ht="12.75" customHeight="1" x14ac:dyDescent="0.2">
      <c r="A183" s="64"/>
    </row>
    <row r="184" spans="1:1" ht="12.75" customHeight="1" x14ac:dyDescent="0.2">
      <c r="A184" s="64"/>
    </row>
    <row r="185" spans="1:1" ht="12.75" customHeight="1" x14ac:dyDescent="0.2">
      <c r="A185" s="64"/>
    </row>
    <row r="186" spans="1:1" ht="12.75" customHeight="1" x14ac:dyDescent="0.2">
      <c r="A186" s="64"/>
    </row>
    <row r="187" spans="1:1" ht="12.75" customHeight="1" x14ac:dyDescent="0.2">
      <c r="A187" s="64"/>
    </row>
    <row r="188" spans="1:1" ht="12.75" customHeight="1" x14ac:dyDescent="0.2">
      <c r="A188" s="64"/>
    </row>
    <row r="189" spans="1:1" ht="12.75" customHeight="1" x14ac:dyDescent="0.2">
      <c r="A189" s="64"/>
    </row>
    <row r="190" spans="1:1" ht="12.75" customHeight="1" x14ac:dyDescent="0.2">
      <c r="A190" s="64"/>
    </row>
    <row r="191" spans="1:1" ht="12.75" customHeight="1" x14ac:dyDescent="0.2">
      <c r="A191" s="64"/>
    </row>
    <row r="192" spans="1:1" ht="12.75" customHeight="1" x14ac:dyDescent="0.2">
      <c r="A192" s="64"/>
    </row>
    <row r="193" spans="1:1" ht="12.75" customHeight="1" x14ac:dyDescent="0.2">
      <c r="A193" s="64"/>
    </row>
    <row r="194" spans="1:1" ht="12.75" customHeight="1" x14ac:dyDescent="0.2">
      <c r="A194" s="64"/>
    </row>
    <row r="195" spans="1:1" ht="12.75" customHeight="1" x14ac:dyDescent="0.2">
      <c r="A195" s="64"/>
    </row>
    <row r="196" spans="1:1" ht="12.75" customHeight="1" x14ac:dyDescent="0.2">
      <c r="A196" s="64"/>
    </row>
    <row r="197" spans="1:1" ht="12.75" customHeight="1" x14ac:dyDescent="0.2">
      <c r="A197" s="64"/>
    </row>
    <row r="198" spans="1:1" ht="12.75" customHeight="1" x14ac:dyDescent="0.2">
      <c r="A198" s="64"/>
    </row>
    <row r="199" spans="1:1" ht="12.75" customHeight="1" x14ac:dyDescent="0.2">
      <c r="A199" s="64"/>
    </row>
    <row r="200" spans="1:1" ht="12.75" customHeight="1" x14ac:dyDescent="0.2">
      <c r="A200" s="64"/>
    </row>
    <row r="201" spans="1:1" ht="12.75" customHeight="1" x14ac:dyDescent="0.2">
      <c r="A201" s="64"/>
    </row>
    <row r="202" spans="1:1" ht="12.75" customHeight="1" x14ac:dyDescent="0.2">
      <c r="A202" s="64"/>
    </row>
    <row r="203" spans="1:1" ht="12.75" customHeight="1" x14ac:dyDescent="0.2">
      <c r="A203" s="64"/>
    </row>
    <row r="204" spans="1:1" ht="12.75" customHeight="1" x14ac:dyDescent="0.2">
      <c r="A204" s="64"/>
    </row>
    <row r="205" spans="1:1" ht="12.75" customHeight="1" x14ac:dyDescent="0.2">
      <c r="A205" s="64"/>
    </row>
    <row r="206" spans="1:1" ht="12.75" customHeight="1" x14ac:dyDescent="0.2">
      <c r="A206" s="64"/>
    </row>
    <row r="207" spans="1:1" ht="12.75" customHeight="1" x14ac:dyDescent="0.2">
      <c r="A207" s="64"/>
    </row>
    <row r="208" spans="1:1" ht="12.75" customHeight="1" x14ac:dyDescent="0.2">
      <c r="A208" s="64"/>
    </row>
    <row r="209" spans="1:1" ht="12.75" customHeight="1" x14ac:dyDescent="0.2">
      <c r="A209" s="64"/>
    </row>
    <row r="210" spans="1:1" ht="12.75" customHeight="1" x14ac:dyDescent="0.2">
      <c r="A210" s="64"/>
    </row>
    <row r="211" spans="1:1" ht="12.75" customHeight="1" x14ac:dyDescent="0.2">
      <c r="A211" s="64"/>
    </row>
    <row r="212" spans="1:1" ht="12.75" customHeight="1" x14ac:dyDescent="0.2">
      <c r="A212" s="64"/>
    </row>
    <row r="213" spans="1:1" ht="12.75" customHeight="1" x14ac:dyDescent="0.2">
      <c r="A213" s="64"/>
    </row>
    <row r="214" spans="1:1" ht="12.75" customHeight="1" x14ac:dyDescent="0.2">
      <c r="A214" s="64"/>
    </row>
    <row r="215" spans="1:1" ht="12.75" customHeight="1" x14ac:dyDescent="0.2">
      <c r="A215" s="64"/>
    </row>
    <row r="216" spans="1:1" ht="12.75" customHeight="1" x14ac:dyDescent="0.2">
      <c r="A216" s="64"/>
    </row>
    <row r="217" spans="1:1" ht="12.75" customHeight="1" x14ac:dyDescent="0.2">
      <c r="A217" s="64"/>
    </row>
    <row r="218" spans="1:1" ht="12.75" customHeight="1" x14ac:dyDescent="0.2">
      <c r="A218" s="64"/>
    </row>
    <row r="219" spans="1:1" ht="12.75" customHeight="1" x14ac:dyDescent="0.2">
      <c r="A219" s="64"/>
    </row>
    <row r="220" spans="1:1" ht="12.75" customHeight="1" x14ac:dyDescent="0.2">
      <c r="A220" s="64"/>
    </row>
    <row r="221" spans="1:1" ht="12.75" customHeight="1" x14ac:dyDescent="0.2">
      <c r="A221" s="64"/>
    </row>
    <row r="222" spans="1:1" ht="12.75" customHeight="1" x14ac:dyDescent="0.2">
      <c r="A222" s="64"/>
    </row>
    <row r="223" spans="1:1" ht="12.75" customHeight="1" x14ac:dyDescent="0.2">
      <c r="A223" s="64"/>
    </row>
    <row r="224" spans="1:1" ht="12.75" customHeight="1" x14ac:dyDescent="0.2">
      <c r="A224" s="64"/>
    </row>
    <row r="225" spans="1:1" ht="12.75" customHeight="1" x14ac:dyDescent="0.2">
      <c r="A225" s="64"/>
    </row>
    <row r="226" spans="1:1" ht="12.75" customHeight="1" x14ac:dyDescent="0.2">
      <c r="A226" s="64"/>
    </row>
    <row r="227" spans="1:1" ht="12.75" customHeight="1" x14ac:dyDescent="0.2">
      <c r="A227" s="64"/>
    </row>
    <row r="228" spans="1:1" ht="12.75" customHeight="1" x14ac:dyDescent="0.2">
      <c r="A228" s="64"/>
    </row>
    <row r="229" spans="1:1" ht="12.75" customHeight="1" x14ac:dyDescent="0.2">
      <c r="A229" s="64"/>
    </row>
    <row r="230" spans="1:1" ht="12.75" customHeight="1" x14ac:dyDescent="0.2">
      <c r="A230" s="64"/>
    </row>
    <row r="231" spans="1:1" ht="12.75" customHeight="1" x14ac:dyDescent="0.2">
      <c r="A231" s="64"/>
    </row>
    <row r="232" spans="1:1" ht="12.75" customHeight="1" x14ac:dyDescent="0.2">
      <c r="A232" s="64"/>
    </row>
    <row r="233" spans="1:1" ht="12.75" customHeight="1" x14ac:dyDescent="0.2">
      <c r="A233" s="64"/>
    </row>
    <row r="234" spans="1:1" ht="12.75" customHeight="1" x14ac:dyDescent="0.2">
      <c r="A234" s="64"/>
    </row>
    <row r="235" spans="1:1" ht="12.75" customHeight="1" x14ac:dyDescent="0.2">
      <c r="A235" s="64"/>
    </row>
    <row r="236" spans="1:1" ht="12.75" customHeight="1" x14ac:dyDescent="0.2">
      <c r="A236" s="64"/>
    </row>
    <row r="237" spans="1:1" ht="12.75" customHeight="1" x14ac:dyDescent="0.2">
      <c r="A237" s="64"/>
    </row>
    <row r="238" spans="1:1" ht="12.75" customHeight="1" x14ac:dyDescent="0.2">
      <c r="A238" s="64"/>
    </row>
    <row r="239" spans="1:1" ht="12.75" customHeight="1" x14ac:dyDescent="0.2">
      <c r="A239" s="64"/>
    </row>
    <row r="240" spans="1:1" ht="12.75" customHeight="1" x14ac:dyDescent="0.2">
      <c r="A240" s="64"/>
    </row>
    <row r="241" spans="1:1" ht="12.75" customHeight="1" x14ac:dyDescent="0.2">
      <c r="A241" s="64"/>
    </row>
    <row r="242" spans="1:1" ht="12.75" customHeight="1" x14ac:dyDescent="0.2">
      <c r="A242" s="64"/>
    </row>
    <row r="243" spans="1:1" ht="12.75" customHeight="1" x14ac:dyDescent="0.2">
      <c r="A243" s="64"/>
    </row>
    <row r="244" spans="1:1" ht="12.75" customHeight="1" x14ac:dyDescent="0.2">
      <c r="A244" s="64"/>
    </row>
    <row r="245" spans="1:1" ht="12.75" customHeight="1" x14ac:dyDescent="0.2">
      <c r="A245" s="64"/>
    </row>
    <row r="246" spans="1:1" ht="12.75" customHeight="1" x14ac:dyDescent="0.2">
      <c r="A246" s="64"/>
    </row>
    <row r="247" spans="1:1" ht="12.75" customHeight="1" x14ac:dyDescent="0.2">
      <c r="A247" s="64"/>
    </row>
    <row r="248" spans="1:1" ht="12.75" customHeight="1" x14ac:dyDescent="0.2">
      <c r="A248" s="64"/>
    </row>
    <row r="249" spans="1:1" ht="12.75" customHeight="1" x14ac:dyDescent="0.2">
      <c r="A249" s="64"/>
    </row>
    <row r="250" spans="1:1" ht="12.75" customHeight="1" x14ac:dyDescent="0.2">
      <c r="A250" s="64"/>
    </row>
    <row r="251" spans="1:1" ht="12.75" customHeight="1" x14ac:dyDescent="0.2">
      <c r="A251" s="64"/>
    </row>
    <row r="252" spans="1:1" ht="12.75" customHeight="1" x14ac:dyDescent="0.2">
      <c r="A252" s="64"/>
    </row>
    <row r="253" spans="1:1" ht="12.75" customHeight="1" x14ac:dyDescent="0.2">
      <c r="A253" s="64"/>
    </row>
    <row r="254" spans="1:1" ht="12.75" customHeight="1" x14ac:dyDescent="0.2">
      <c r="A254" s="64"/>
    </row>
    <row r="255" spans="1:1" ht="12.75" customHeight="1" x14ac:dyDescent="0.2">
      <c r="A255" s="64"/>
    </row>
    <row r="256" spans="1:1" ht="12.75" customHeight="1" x14ac:dyDescent="0.2">
      <c r="A256" s="64"/>
    </row>
    <row r="257" spans="1:1" ht="12.75" customHeight="1" x14ac:dyDescent="0.2">
      <c r="A257" s="64"/>
    </row>
    <row r="258" spans="1:1" ht="12.75" customHeight="1" x14ac:dyDescent="0.2">
      <c r="A258" s="64"/>
    </row>
    <row r="259" spans="1:1" ht="12.75" customHeight="1" x14ac:dyDescent="0.2">
      <c r="A259" s="64"/>
    </row>
    <row r="260" spans="1:1" ht="12.75" customHeight="1" x14ac:dyDescent="0.2">
      <c r="A260" s="64"/>
    </row>
    <row r="261" spans="1:1" ht="12.75" customHeight="1" x14ac:dyDescent="0.2">
      <c r="A261" s="64"/>
    </row>
    <row r="262" spans="1:1" ht="12.75" customHeight="1" x14ac:dyDescent="0.2">
      <c r="A262" s="64"/>
    </row>
    <row r="263" spans="1:1" ht="12.75" customHeight="1" x14ac:dyDescent="0.2">
      <c r="A263" s="64"/>
    </row>
    <row r="264" spans="1:1" ht="12.75" customHeight="1" x14ac:dyDescent="0.2">
      <c r="A264" s="64"/>
    </row>
    <row r="265" spans="1:1" ht="12.75" customHeight="1" x14ac:dyDescent="0.2">
      <c r="A265" s="64"/>
    </row>
    <row r="266" spans="1:1" ht="12.75" customHeight="1" x14ac:dyDescent="0.2">
      <c r="A266" s="64"/>
    </row>
    <row r="267" spans="1:1" ht="12.75" customHeight="1" x14ac:dyDescent="0.2">
      <c r="A267" s="64"/>
    </row>
    <row r="268" spans="1:1" ht="12.75" customHeight="1" x14ac:dyDescent="0.2">
      <c r="A268" s="64"/>
    </row>
    <row r="269" spans="1:1" ht="12.75" customHeight="1" x14ac:dyDescent="0.2">
      <c r="A269" s="64"/>
    </row>
    <row r="270" spans="1:1" ht="12.75" customHeight="1" x14ac:dyDescent="0.2">
      <c r="A270" s="64"/>
    </row>
    <row r="271" spans="1:1" ht="12.75" customHeight="1" x14ac:dyDescent="0.2">
      <c r="A271" s="64"/>
    </row>
    <row r="272" spans="1:1" ht="12.75" customHeight="1" x14ac:dyDescent="0.2">
      <c r="A272" s="64"/>
    </row>
    <row r="273" spans="1:1" ht="12.75" customHeight="1" x14ac:dyDescent="0.2">
      <c r="A273" s="64"/>
    </row>
    <row r="274" spans="1:1" ht="12.75" customHeight="1" x14ac:dyDescent="0.2">
      <c r="A274" s="64"/>
    </row>
    <row r="275" spans="1:1" ht="12.75" customHeight="1" x14ac:dyDescent="0.2">
      <c r="A275" s="64"/>
    </row>
    <row r="276" spans="1:1" ht="12.75" customHeight="1" x14ac:dyDescent="0.2">
      <c r="A276" s="64"/>
    </row>
    <row r="277" spans="1:1" ht="12.75" customHeight="1" x14ac:dyDescent="0.2">
      <c r="A277" s="64"/>
    </row>
    <row r="278" spans="1:1" ht="12.75" customHeight="1" x14ac:dyDescent="0.2">
      <c r="A278" s="64"/>
    </row>
    <row r="279" spans="1:1" ht="12.75" customHeight="1" x14ac:dyDescent="0.2">
      <c r="A279" s="64"/>
    </row>
    <row r="280" spans="1:1" ht="12.75" customHeight="1" x14ac:dyDescent="0.2">
      <c r="A280" s="64"/>
    </row>
    <row r="281" spans="1:1" ht="12.75" customHeight="1" x14ac:dyDescent="0.2">
      <c r="A281" s="64"/>
    </row>
    <row r="282" spans="1:1" ht="12.75" customHeight="1" x14ac:dyDescent="0.2">
      <c r="A282" s="64"/>
    </row>
    <row r="283" spans="1:1" ht="12.75" customHeight="1" x14ac:dyDescent="0.2">
      <c r="A283" s="64"/>
    </row>
    <row r="284" spans="1:1" ht="12.75" customHeight="1" x14ac:dyDescent="0.2">
      <c r="A284" s="64"/>
    </row>
    <row r="285" spans="1:1" ht="12.75" customHeight="1" x14ac:dyDescent="0.2">
      <c r="A285" s="64"/>
    </row>
    <row r="286" spans="1:1" ht="12.75" customHeight="1" x14ac:dyDescent="0.2">
      <c r="A286" s="64"/>
    </row>
    <row r="287" spans="1:1" ht="12.75" customHeight="1" x14ac:dyDescent="0.2">
      <c r="A287" s="64"/>
    </row>
    <row r="288" spans="1:1" ht="12.75" customHeight="1" x14ac:dyDescent="0.2">
      <c r="A288" s="64"/>
    </row>
    <row r="289" spans="1:1" ht="12.75" customHeight="1" x14ac:dyDescent="0.2">
      <c r="A289" s="64"/>
    </row>
    <row r="290" spans="1:1" ht="12.75" customHeight="1" x14ac:dyDescent="0.2">
      <c r="A290" s="64"/>
    </row>
    <row r="291" spans="1:1" ht="12.75" customHeight="1" x14ac:dyDescent="0.2">
      <c r="A291" s="64"/>
    </row>
    <row r="292" spans="1:1" ht="12.75" customHeight="1" x14ac:dyDescent="0.2">
      <c r="A292" s="64"/>
    </row>
    <row r="293" spans="1:1" ht="12.75" customHeight="1" x14ac:dyDescent="0.2">
      <c r="A293" s="64"/>
    </row>
    <row r="294" spans="1:1" ht="12.75" customHeight="1" x14ac:dyDescent="0.2">
      <c r="A294" s="64"/>
    </row>
    <row r="295" spans="1:1" ht="12.75" customHeight="1" x14ac:dyDescent="0.2">
      <c r="A295" s="64"/>
    </row>
    <row r="296" spans="1:1" ht="12.75" customHeight="1" x14ac:dyDescent="0.2">
      <c r="A296" s="64"/>
    </row>
    <row r="297" spans="1:1" ht="12.75" customHeight="1" x14ac:dyDescent="0.2">
      <c r="A297" s="64"/>
    </row>
    <row r="298" spans="1:1" ht="12.75" customHeight="1" x14ac:dyDescent="0.2">
      <c r="A298" s="64"/>
    </row>
    <row r="299" spans="1:1" ht="12.75" customHeight="1" x14ac:dyDescent="0.2">
      <c r="A299" s="64"/>
    </row>
    <row r="300" spans="1:1" ht="12.75" customHeight="1" x14ac:dyDescent="0.2">
      <c r="A300" s="64"/>
    </row>
    <row r="301" spans="1:1" ht="12.75" customHeight="1" x14ac:dyDescent="0.2">
      <c r="A301" s="64"/>
    </row>
    <row r="302" spans="1:1" ht="12.75" customHeight="1" x14ac:dyDescent="0.2">
      <c r="A302" s="64"/>
    </row>
    <row r="303" spans="1:1" ht="12.75" customHeight="1" x14ac:dyDescent="0.2">
      <c r="A303" s="64"/>
    </row>
    <row r="304" spans="1:1" ht="12.75" customHeight="1" x14ac:dyDescent="0.2">
      <c r="A304" s="64"/>
    </row>
    <row r="305" spans="1:1" ht="12.75" customHeight="1" x14ac:dyDescent="0.2">
      <c r="A305" s="64"/>
    </row>
    <row r="306" spans="1:1" ht="12.75" customHeight="1" x14ac:dyDescent="0.2">
      <c r="A306" s="64"/>
    </row>
    <row r="307" spans="1:1" ht="12.75" customHeight="1" x14ac:dyDescent="0.2">
      <c r="A307" s="64"/>
    </row>
    <row r="308" spans="1:1" ht="12.75" customHeight="1" x14ac:dyDescent="0.2">
      <c r="A308" s="64"/>
    </row>
    <row r="309" spans="1:1" ht="12.75" customHeight="1" x14ac:dyDescent="0.2">
      <c r="A309" s="64"/>
    </row>
    <row r="310" spans="1:1" ht="12.75" customHeight="1" x14ac:dyDescent="0.2">
      <c r="A310" s="64"/>
    </row>
    <row r="311" spans="1:1" ht="12.75" customHeight="1" x14ac:dyDescent="0.2">
      <c r="A311" s="64"/>
    </row>
    <row r="312" spans="1:1" ht="12.75" customHeight="1" x14ac:dyDescent="0.2">
      <c r="A312" s="64"/>
    </row>
    <row r="313" spans="1:1" ht="12.75" customHeight="1" x14ac:dyDescent="0.2">
      <c r="A313" s="64"/>
    </row>
    <row r="314" spans="1:1" ht="12.75" customHeight="1" x14ac:dyDescent="0.2">
      <c r="A314" s="64"/>
    </row>
    <row r="315" spans="1:1" ht="12.75" customHeight="1" x14ac:dyDescent="0.2">
      <c r="A315" s="64"/>
    </row>
    <row r="316" spans="1:1" ht="12.75" customHeight="1" x14ac:dyDescent="0.2">
      <c r="A316" s="64"/>
    </row>
    <row r="317" spans="1:1" ht="12.75" customHeight="1" x14ac:dyDescent="0.2">
      <c r="A317" s="64"/>
    </row>
    <row r="318" spans="1:1" ht="12.75" customHeight="1" x14ac:dyDescent="0.2">
      <c r="A318" s="64"/>
    </row>
    <row r="319" spans="1:1" ht="12.75" customHeight="1" x14ac:dyDescent="0.2">
      <c r="A319" s="64"/>
    </row>
    <row r="320" spans="1:1" ht="12.75" customHeight="1" x14ac:dyDescent="0.2">
      <c r="A320" s="64"/>
    </row>
    <row r="321" spans="1:1" ht="12.75" customHeight="1" x14ac:dyDescent="0.2">
      <c r="A321" s="64"/>
    </row>
    <row r="322" spans="1:1" ht="12.75" customHeight="1" x14ac:dyDescent="0.2">
      <c r="A322" s="64"/>
    </row>
    <row r="323" spans="1:1" ht="12.75" customHeight="1" x14ac:dyDescent="0.2">
      <c r="A323" s="64"/>
    </row>
    <row r="324" spans="1:1" ht="12.75" customHeight="1" x14ac:dyDescent="0.2">
      <c r="A324" s="64"/>
    </row>
    <row r="325" spans="1:1" ht="12.75" customHeight="1" x14ac:dyDescent="0.2">
      <c r="A325" s="64"/>
    </row>
    <row r="326" spans="1:1" ht="12.75" customHeight="1" x14ac:dyDescent="0.2">
      <c r="A326" s="64"/>
    </row>
    <row r="327" spans="1:1" ht="12.75" customHeight="1" x14ac:dyDescent="0.2">
      <c r="A327" s="64"/>
    </row>
    <row r="328" spans="1:1" ht="12.75" customHeight="1" x14ac:dyDescent="0.2">
      <c r="A328" s="64"/>
    </row>
    <row r="329" spans="1:1" ht="12.75" customHeight="1" x14ac:dyDescent="0.2">
      <c r="A329" s="64"/>
    </row>
    <row r="330" spans="1:1" ht="12.75" customHeight="1" x14ac:dyDescent="0.2">
      <c r="A330" s="64"/>
    </row>
    <row r="331" spans="1:1" ht="12.75" customHeight="1" x14ac:dyDescent="0.2">
      <c r="A331" s="64"/>
    </row>
    <row r="332" spans="1:1" ht="12.75" customHeight="1" x14ac:dyDescent="0.2">
      <c r="A332" s="64"/>
    </row>
    <row r="333" spans="1:1" ht="12.75" customHeight="1" x14ac:dyDescent="0.2">
      <c r="A333" s="64"/>
    </row>
    <row r="334" spans="1:1" ht="12.75" customHeight="1" x14ac:dyDescent="0.2">
      <c r="A334" s="64"/>
    </row>
    <row r="335" spans="1:1" ht="12.75" customHeight="1" x14ac:dyDescent="0.2">
      <c r="A335" s="64"/>
    </row>
    <row r="336" spans="1:1" ht="12.75" customHeight="1" x14ac:dyDescent="0.2">
      <c r="A336" s="64"/>
    </row>
    <row r="337" spans="1:1" ht="12.75" customHeight="1" x14ac:dyDescent="0.2">
      <c r="A337" s="64"/>
    </row>
    <row r="338" spans="1:1" ht="12.75" customHeight="1" x14ac:dyDescent="0.2">
      <c r="A338" s="64"/>
    </row>
    <row r="339" spans="1:1" ht="12.75" customHeight="1" x14ac:dyDescent="0.2">
      <c r="A339" s="64"/>
    </row>
    <row r="340" spans="1:1" ht="15.75" customHeight="1" x14ac:dyDescent="0.2"/>
    <row r="341" spans="1:1" ht="15.75" customHeight="1" x14ac:dyDescent="0.2"/>
    <row r="342" spans="1:1" ht="15.75" customHeight="1" x14ac:dyDescent="0.2"/>
    <row r="343" spans="1:1" ht="15.75" customHeight="1" x14ac:dyDescent="0.2"/>
    <row r="344" spans="1:1" ht="15.75" customHeight="1" x14ac:dyDescent="0.2"/>
    <row r="345" spans="1:1" ht="15.75" customHeight="1" x14ac:dyDescent="0.2"/>
    <row r="346" spans="1:1" ht="15.75" customHeight="1" x14ac:dyDescent="0.2"/>
    <row r="347" spans="1:1" ht="15.75" customHeight="1" x14ac:dyDescent="0.2"/>
    <row r="348" spans="1:1" ht="15.75" customHeight="1" x14ac:dyDescent="0.2"/>
    <row r="349" spans="1:1" ht="15.75" customHeight="1" x14ac:dyDescent="0.2"/>
    <row r="350" spans="1:1" ht="15.75" customHeight="1" x14ac:dyDescent="0.2"/>
    <row r="351" spans="1:1" ht="15.75" customHeight="1" x14ac:dyDescent="0.2"/>
    <row r="352" spans="1:1"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row r="1030" ht="15.75" customHeight="1" x14ac:dyDescent="0.2"/>
  </sheetData>
  <mergeCells count="67">
    <mergeCell ref="C89:G89"/>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K122:Q122"/>
    <mergeCell ref="AF1:AH1"/>
    <mergeCell ref="AI1:AK1"/>
    <mergeCell ref="K1:M1"/>
    <mergeCell ref="N1:P1"/>
    <mergeCell ref="Q1:S1"/>
    <mergeCell ref="T1:V1"/>
    <mergeCell ref="W1:Y1"/>
    <mergeCell ref="Z1:AB1"/>
    <mergeCell ref="AC1:AE1"/>
    <mergeCell ref="K119:Q119"/>
    <mergeCell ref="I120:J120"/>
    <mergeCell ref="K120:Q120"/>
    <mergeCell ref="I121:J121"/>
    <mergeCell ref="K121:Q121"/>
    <mergeCell ref="I126:J126"/>
    <mergeCell ref="K123:Q123"/>
    <mergeCell ref="K124:Q124"/>
    <mergeCell ref="K125:Q125"/>
    <mergeCell ref="K126:Q126"/>
    <mergeCell ref="D119:E119"/>
    <mergeCell ref="I122:J122"/>
    <mergeCell ref="I123:J123"/>
    <mergeCell ref="I124:J124"/>
    <mergeCell ref="I125:J125"/>
    <mergeCell ref="I119:J119"/>
    <mergeCell ref="C105:G105"/>
    <mergeCell ref="C108:G108"/>
    <mergeCell ref="I117:J117"/>
    <mergeCell ref="K117:Q117"/>
    <mergeCell ref="I118:J118"/>
    <mergeCell ref="K118:Q118"/>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000"/>
  <sheetViews>
    <sheetView topLeftCell="F121" workbookViewId="0">
      <selection activeCell="J144" sqref="J144"/>
    </sheetView>
  </sheetViews>
  <sheetFormatPr baseColWidth="10" defaultColWidth="14.42578125" defaultRowHeight="15" customHeight="1" x14ac:dyDescent="0.2"/>
  <cols>
    <col min="1" max="1" width="17.140625" customWidth="1"/>
    <col min="2" max="2" width="10.7109375" customWidth="1"/>
    <col min="3" max="3" width="34.140625" customWidth="1"/>
    <col min="4" max="4" width="69" customWidth="1"/>
    <col min="5" max="5" width="17.140625" customWidth="1"/>
    <col min="6" max="6" width="10.7109375" customWidth="1"/>
    <col min="7" max="7" width="13.28515625" customWidth="1"/>
    <col min="8"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80"/>
      <c r="B4" s="81" t="s">
        <v>21</v>
      </c>
      <c r="C4" s="151" t="s">
        <v>269</v>
      </c>
      <c r="D4" s="152"/>
      <c r="E4" s="152"/>
      <c r="F4" s="152"/>
      <c r="G4" s="153"/>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row>
    <row r="5" spans="1:37" ht="12.75" customHeight="1" x14ac:dyDescent="0.2">
      <c r="A5" s="7">
        <v>1</v>
      </c>
      <c r="B5" s="7"/>
      <c r="C5" s="24"/>
      <c r="D5" s="6" t="s">
        <v>23</v>
      </c>
      <c r="E5" s="9">
        <v>0.5</v>
      </c>
      <c r="F5" s="14" t="s">
        <v>24</v>
      </c>
      <c r="G5" s="14"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7">
        <v>2</v>
      </c>
      <c r="B6" s="7"/>
      <c r="C6" s="24"/>
      <c r="D6" s="6" t="s">
        <v>26</v>
      </c>
      <c r="E6" s="9">
        <v>0.5</v>
      </c>
      <c r="F6" s="14" t="s">
        <v>24</v>
      </c>
      <c r="G6" s="14"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7">
        <v>3</v>
      </c>
      <c r="B7" s="7"/>
      <c r="C7" s="24"/>
      <c r="D7" s="6" t="s">
        <v>27</v>
      </c>
      <c r="E7" s="9">
        <v>0.5</v>
      </c>
      <c r="F7" s="14" t="s">
        <v>24</v>
      </c>
      <c r="G7" s="14"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7">
        <v>4</v>
      </c>
      <c r="B8" s="7"/>
      <c r="C8" s="24"/>
      <c r="D8" s="6" t="s">
        <v>28</v>
      </c>
      <c r="E8" s="9">
        <v>0.5</v>
      </c>
      <c r="F8" s="14" t="s">
        <v>24</v>
      </c>
      <c r="G8" s="73"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7">
        <v>5</v>
      </c>
      <c r="B9" s="7"/>
      <c r="C9" s="24"/>
      <c r="D9" s="6" t="s">
        <v>29</v>
      </c>
      <c r="E9" s="9">
        <v>0.5</v>
      </c>
      <c r="F9" s="14" t="s">
        <v>24</v>
      </c>
      <c r="G9" s="73"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7"/>
      <c r="B10" s="7" t="s">
        <v>30</v>
      </c>
      <c r="C10" s="151" t="s">
        <v>31</v>
      </c>
      <c r="D10" s="152"/>
      <c r="E10" s="152"/>
      <c r="F10" s="152"/>
      <c r="G10" s="153"/>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7">
        <v>6</v>
      </c>
      <c r="B11" s="7"/>
      <c r="C11" s="24"/>
      <c r="D11" s="6" t="s">
        <v>32</v>
      </c>
      <c r="E11" s="9">
        <v>1</v>
      </c>
      <c r="F11" s="14" t="s">
        <v>24</v>
      </c>
      <c r="G11" s="73"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7">
        <v>7</v>
      </c>
      <c r="B12" s="7"/>
      <c r="C12" s="24"/>
      <c r="D12" s="6" t="s">
        <v>33</v>
      </c>
      <c r="E12" s="9">
        <v>0.5</v>
      </c>
      <c r="F12" s="14" t="s">
        <v>24</v>
      </c>
      <c r="G12" s="73"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7">
        <v>8</v>
      </c>
      <c r="B13" s="7"/>
      <c r="C13" s="24"/>
      <c r="D13" s="6" t="s">
        <v>34</v>
      </c>
      <c r="E13" s="9">
        <v>0.5</v>
      </c>
      <c r="F13" s="14" t="s">
        <v>24</v>
      </c>
      <c r="G13" s="73"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7">
        <v>9</v>
      </c>
      <c r="B14" s="7"/>
      <c r="C14" s="24"/>
      <c r="D14" s="6" t="s">
        <v>35</v>
      </c>
      <c r="E14" s="9">
        <v>0.5</v>
      </c>
      <c r="F14" s="14" t="s">
        <v>24</v>
      </c>
      <c r="G14" s="73"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7">
        <v>10</v>
      </c>
      <c r="B15" s="7"/>
      <c r="C15" s="24"/>
      <c r="D15" s="6" t="s">
        <v>36</v>
      </c>
      <c r="E15" s="9">
        <v>0.5</v>
      </c>
      <c r="F15" s="14" t="s">
        <v>24</v>
      </c>
      <c r="G15" s="73"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7"/>
      <c r="B16" s="7" t="s">
        <v>37</v>
      </c>
      <c r="C16" s="151" t="s">
        <v>38</v>
      </c>
      <c r="D16" s="152"/>
      <c r="E16" s="152"/>
      <c r="F16" s="152"/>
      <c r="G16" s="153"/>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7">
        <v>11</v>
      </c>
      <c r="B17" s="7"/>
      <c r="C17" s="24"/>
      <c r="D17" s="6" t="s">
        <v>202</v>
      </c>
      <c r="E17" s="9">
        <v>1</v>
      </c>
      <c r="F17" s="14" t="s">
        <v>24</v>
      </c>
      <c r="G17" s="73"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7">
        <v>12</v>
      </c>
      <c r="B18" s="7"/>
      <c r="C18" s="24"/>
      <c r="D18" s="6" t="s">
        <v>40</v>
      </c>
      <c r="E18" s="9">
        <v>0.5</v>
      </c>
      <c r="F18" s="14" t="s">
        <v>24</v>
      </c>
      <c r="G18" s="73"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7">
        <v>13</v>
      </c>
      <c r="B19" s="7"/>
      <c r="C19" s="24"/>
      <c r="D19" s="6" t="s">
        <v>41</v>
      </c>
      <c r="E19" s="9">
        <v>0.5</v>
      </c>
      <c r="F19" s="14" t="s">
        <v>24</v>
      </c>
      <c r="G19" s="73"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7">
        <v>14</v>
      </c>
      <c r="B20" s="7"/>
      <c r="C20" s="24"/>
      <c r="D20" s="6" t="s">
        <v>42</v>
      </c>
      <c r="E20" s="9">
        <v>0.5</v>
      </c>
      <c r="F20" s="14" t="s">
        <v>24</v>
      </c>
      <c r="G20" s="73"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7">
        <v>15</v>
      </c>
      <c r="B21" s="7"/>
      <c r="C21" s="24"/>
      <c r="D21" s="6" t="s">
        <v>43</v>
      </c>
      <c r="E21" s="9">
        <v>0.5</v>
      </c>
      <c r="F21" s="14" t="s">
        <v>24</v>
      </c>
      <c r="G21" s="73"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7"/>
      <c r="B22" s="7" t="s">
        <v>44</v>
      </c>
      <c r="C22" s="151" t="s">
        <v>45</v>
      </c>
      <c r="D22" s="152"/>
      <c r="E22" s="152"/>
      <c r="F22" s="152"/>
      <c r="G22" s="153"/>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7">
        <v>16</v>
      </c>
      <c r="B23" s="17"/>
      <c r="C23" s="82"/>
      <c r="D23" s="6" t="s">
        <v>46</v>
      </c>
      <c r="E23" s="9">
        <v>0.5</v>
      </c>
      <c r="F23" s="14" t="s">
        <v>24</v>
      </c>
      <c r="G23" s="73"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7"/>
      <c r="B24" s="22" t="s">
        <v>47</v>
      </c>
      <c r="C24" s="151" t="s">
        <v>48</v>
      </c>
      <c r="D24" s="152"/>
      <c r="E24" s="152"/>
      <c r="F24" s="152"/>
      <c r="G24" s="153"/>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7">
        <v>17</v>
      </c>
      <c r="B25" s="17"/>
      <c r="C25" s="82"/>
      <c r="D25" s="6" t="s">
        <v>49</v>
      </c>
      <c r="E25" s="9">
        <v>0.5</v>
      </c>
      <c r="F25" s="14" t="s">
        <v>24</v>
      </c>
      <c r="G25" s="73"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7">
        <v>18</v>
      </c>
      <c r="B26" s="17"/>
      <c r="C26" s="82"/>
      <c r="D26" s="6" t="s">
        <v>50</v>
      </c>
      <c r="E26" s="9">
        <v>0.5</v>
      </c>
      <c r="F26" s="14" t="s">
        <v>24</v>
      </c>
      <c r="G26" s="73"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7"/>
      <c r="B27" s="22" t="s">
        <v>51</v>
      </c>
      <c r="C27" s="151" t="s">
        <v>52</v>
      </c>
      <c r="D27" s="152"/>
      <c r="E27" s="152"/>
      <c r="F27" s="152"/>
      <c r="G27" s="153"/>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7">
        <v>19</v>
      </c>
      <c r="B28" s="17"/>
      <c r="C28" s="17"/>
      <c r="D28" s="6" t="s">
        <v>53</v>
      </c>
      <c r="E28" s="9">
        <v>1</v>
      </c>
      <c r="F28" s="14" t="s">
        <v>24</v>
      </c>
      <c r="G28" s="73"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7"/>
      <c r="B29" s="22" t="s">
        <v>54</v>
      </c>
      <c r="C29" s="151" t="s">
        <v>55</v>
      </c>
      <c r="D29" s="152"/>
      <c r="E29" s="152"/>
      <c r="F29" s="152"/>
      <c r="G29" s="153"/>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7">
        <v>20</v>
      </c>
      <c r="B30" s="17"/>
      <c r="C30" s="17"/>
      <c r="D30" s="18" t="s">
        <v>55</v>
      </c>
      <c r="E30" s="9">
        <v>0.5</v>
      </c>
      <c r="F30" s="14" t="s">
        <v>24</v>
      </c>
      <c r="G30" s="73"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7"/>
      <c r="B31" s="22" t="s">
        <v>56</v>
      </c>
      <c r="C31" s="151" t="s">
        <v>57</v>
      </c>
      <c r="D31" s="152"/>
      <c r="E31" s="152"/>
      <c r="F31" s="152"/>
      <c r="G31" s="153"/>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7">
        <v>21</v>
      </c>
      <c r="B32" s="17"/>
      <c r="C32" s="17"/>
      <c r="D32" s="6" t="s">
        <v>58</v>
      </c>
      <c r="E32" s="9">
        <v>0.5</v>
      </c>
      <c r="F32" s="14" t="s">
        <v>25</v>
      </c>
      <c r="G32" s="14"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7">
        <v>22</v>
      </c>
      <c r="B33" s="17"/>
      <c r="C33" s="17"/>
      <c r="D33" s="6" t="s">
        <v>60</v>
      </c>
      <c r="E33" s="9">
        <v>0.5</v>
      </c>
      <c r="F33" s="14" t="s">
        <v>25</v>
      </c>
      <c r="G33" s="73"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7">
        <v>23</v>
      </c>
      <c r="B34" s="17"/>
      <c r="C34" s="82"/>
      <c r="D34" s="6" t="s">
        <v>61</v>
      </c>
      <c r="E34" s="9">
        <v>0.5</v>
      </c>
      <c r="F34" s="14" t="s">
        <v>25</v>
      </c>
      <c r="G34" s="14"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7"/>
      <c r="B35" s="22" t="s">
        <v>62</v>
      </c>
      <c r="C35" s="151" t="s">
        <v>63</v>
      </c>
      <c r="D35" s="152"/>
      <c r="E35" s="152"/>
      <c r="F35" s="152"/>
      <c r="G35" s="153"/>
      <c r="H35" s="20"/>
      <c r="I35" s="20"/>
      <c r="J35" s="20"/>
      <c r="K35" s="16"/>
      <c r="L35" s="16"/>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7">
        <v>24</v>
      </c>
      <c r="B36" s="17"/>
      <c r="C36" s="17"/>
      <c r="D36" s="6" t="s">
        <v>64</v>
      </c>
      <c r="E36" s="9">
        <v>3</v>
      </c>
      <c r="F36" s="14" t="s">
        <v>25</v>
      </c>
      <c r="G36" s="14"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7">
        <v>25</v>
      </c>
      <c r="B37" s="17"/>
      <c r="C37" s="17"/>
      <c r="D37" s="6" t="s">
        <v>65</v>
      </c>
      <c r="E37" s="9">
        <v>2</v>
      </c>
      <c r="F37" s="14" t="s">
        <v>25</v>
      </c>
      <c r="G37" s="73"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7">
        <v>26</v>
      </c>
      <c r="B38" s="17"/>
      <c r="C38" s="82"/>
      <c r="D38" s="6" t="s">
        <v>66</v>
      </c>
      <c r="E38" s="9">
        <v>1</v>
      </c>
      <c r="F38" s="14" t="s">
        <v>25</v>
      </c>
      <c r="G38" s="14"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7"/>
      <c r="B39" s="22" t="s">
        <v>67</v>
      </c>
      <c r="C39" s="151" t="s">
        <v>68</v>
      </c>
      <c r="D39" s="152"/>
      <c r="E39" s="152"/>
      <c r="F39" s="152"/>
      <c r="G39" s="153"/>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7">
        <v>27</v>
      </c>
      <c r="B40" s="17"/>
      <c r="C40" s="17"/>
      <c r="D40" s="18" t="s">
        <v>69</v>
      </c>
      <c r="E40" s="9">
        <v>1</v>
      </c>
      <c r="F40" s="14" t="s">
        <v>25</v>
      </c>
      <c r="G40" s="73"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7">
        <v>28</v>
      </c>
      <c r="B41" s="17"/>
      <c r="C41" s="17"/>
      <c r="D41" s="18" t="s">
        <v>70</v>
      </c>
      <c r="E41" s="9">
        <v>1</v>
      </c>
      <c r="F41" s="14" t="s">
        <v>25</v>
      </c>
      <c r="G41" s="14"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7"/>
      <c r="B42" s="22" t="s">
        <v>71</v>
      </c>
      <c r="C42" s="151" t="s">
        <v>72</v>
      </c>
      <c r="D42" s="152"/>
      <c r="E42" s="152"/>
      <c r="F42" s="152"/>
      <c r="G42" s="153"/>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7">
        <v>29</v>
      </c>
      <c r="B43" s="17"/>
      <c r="C43" s="17"/>
      <c r="D43" s="18" t="s">
        <v>73</v>
      </c>
      <c r="E43" s="9">
        <v>2</v>
      </c>
      <c r="F43" s="14" t="s">
        <v>25</v>
      </c>
      <c r="G43" s="14"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7">
        <v>30</v>
      </c>
      <c r="B44" s="17"/>
      <c r="C44" s="17"/>
      <c r="D44" s="18" t="s">
        <v>74</v>
      </c>
      <c r="E44" s="9">
        <v>1</v>
      </c>
      <c r="F44" s="14" t="s">
        <v>25</v>
      </c>
      <c r="G44" s="73"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7"/>
      <c r="B45" s="22" t="s">
        <v>75</v>
      </c>
      <c r="C45" s="151" t="s">
        <v>228</v>
      </c>
      <c r="D45" s="152"/>
      <c r="E45" s="152"/>
      <c r="F45" s="152"/>
      <c r="G45" s="153"/>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7">
        <v>31</v>
      </c>
      <c r="B46" s="17"/>
      <c r="C46" s="17"/>
      <c r="D46" s="18" t="s">
        <v>77</v>
      </c>
      <c r="E46" s="9">
        <v>0.5</v>
      </c>
      <c r="F46" s="14" t="s">
        <v>59</v>
      </c>
      <c r="G46" s="73" t="s">
        <v>78</v>
      </c>
      <c r="H46" s="20"/>
      <c r="I46" s="20"/>
      <c r="J46" s="20"/>
      <c r="K46" s="9"/>
      <c r="L46" s="6"/>
      <c r="M46" s="6"/>
      <c r="N46" s="27">
        <v>0.5</v>
      </c>
      <c r="O46" s="27">
        <v>0.5</v>
      </c>
      <c r="P46" s="20">
        <v>0.5</v>
      </c>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0.5</v>
      </c>
      <c r="AK46" s="12">
        <f t="shared" si="30"/>
        <v>0.5</v>
      </c>
    </row>
    <row r="47" spans="1:37" ht="12.75" customHeight="1" x14ac:dyDescent="0.2">
      <c r="A47" s="7">
        <v>32</v>
      </c>
      <c r="B47" s="17"/>
      <c r="C47" s="17"/>
      <c r="D47" s="18" t="s">
        <v>79</v>
      </c>
      <c r="E47" s="9">
        <v>2</v>
      </c>
      <c r="F47" s="14" t="s">
        <v>59</v>
      </c>
      <c r="G47" s="73" t="s">
        <v>78</v>
      </c>
      <c r="H47" s="20"/>
      <c r="I47" s="20"/>
      <c r="J47" s="20"/>
      <c r="K47" s="9"/>
      <c r="L47" s="6"/>
      <c r="M47" s="6"/>
      <c r="N47" s="27">
        <v>2</v>
      </c>
      <c r="O47" s="27">
        <v>2</v>
      </c>
      <c r="P47" s="20">
        <v>2.5</v>
      </c>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2</v>
      </c>
      <c r="AK47" s="12">
        <f t="shared" si="31"/>
        <v>2.5</v>
      </c>
    </row>
    <row r="48" spans="1:37" ht="12.75" customHeight="1" x14ac:dyDescent="0.2">
      <c r="A48" s="7">
        <v>33</v>
      </c>
      <c r="B48" s="17"/>
      <c r="C48" s="82"/>
      <c r="D48" s="18" t="s">
        <v>80</v>
      </c>
      <c r="E48" s="9">
        <v>2</v>
      </c>
      <c r="F48" s="14" t="s">
        <v>59</v>
      </c>
      <c r="G48" s="73" t="s">
        <v>78</v>
      </c>
      <c r="H48" s="20"/>
      <c r="I48" s="20"/>
      <c r="J48" s="20"/>
      <c r="K48" s="9"/>
      <c r="L48" s="6"/>
      <c r="M48" s="6"/>
      <c r="N48" s="27">
        <v>2</v>
      </c>
      <c r="O48" s="21"/>
      <c r="P48" s="20"/>
      <c r="Q48" s="24"/>
      <c r="R48" s="24"/>
      <c r="S48" s="24"/>
      <c r="T48" s="10"/>
      <c r="U48" s="10">
        <v>2</v>
      </c>
      <c r="V48" s="10">
        <v>1</v>
      </c>
      <c r="W48" s="6"/>
      <c r="X48" s="6"/>
      <c r="Y48" s="6"/>
      <c r="Z48" s="10"/>
      <c r="AA48" s="10"/>
      <c r="AB48" s="10"/>
      <c r="AC48" s="6"/>
      <c r="AD48" s="6"/>
      <c r="AE48" s="6"/>
      <c r="AF48" s="10"/>
      <c r="AG48" s="10"/>
      <c r="AH48" s="10"/>
      <c r="AI48" s="12">
        <f t="shared" ref="AI48:AK48" si="32">H48+K48+N48+Q48+T48+W48+Z48+AC48+AF48</f>
        <v>2</v>
      </c>
      <c r="AJ48" s="12">
        <f t="shared" si="32"/>
        <v>2</v>
      </c>
      <c r="AK48" s="12">
        <f t="shared" si="32"/>
        <v>1</v>
      </c>
    </row>
    <row r="49" spans="1:37" ht="12.75" customHeight="1" x14ac:dyDescent="0.2">
      <c r="A49" s="7"/>
      <c r="B49" s="22" t="s">
        <v>51</v>
      </c>
      <c r="C49" s="151" t="s">
        <v>81</v>
      </c>
      <c r="D49" s="152"/>
      <c r="E49" s="152"/>
      <c r="F49" s="152"/>
      <c r="G49" s="153"/>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7">
        <v>34</v>
      </c>
      <c r="B50" s="17"/>
      <c r="C50" s="17"/>
      <c r="D50" s="18" t="s">
        <v>82</v>
      </c>
      <c r="E50" s="9">
        <v>1</v>
      </c>
      <c r="F50" s="14" t="s">
        <v>59</v>
      </c>
      <c r="G50" s="73" t="s">
        <v>111</v>
      </c>
      <c r="H50" s="20"/>
      <c r="I50" s="20"/>
      <c r="J50" s="20"/>
      <c r="K50" s="9"/>
      <c r="L50" s="6"/>
      <c r="M50" s="6"/>
      <c r="N50" s="27">
        <v>1</v>
      </c>
      <c r="O50" s="21"/>
      <c r="P50" s="20"/>
      <c r="Q50" s="24"/>
      <c r="R50" s="24">
        <v>1</v>
      </c>
      <c r="S50" s="24">
        <v>2</v>
      </c>
      <c r="T50" s="10"/>
      <c r="U50" s="10"/>
      <c r="V50" s="10"/>
      <c r="W50" s="6"/>
      <c r="X50" s="6"/>
      <c r="Y50" s="6"/>
      <c r="Z50" s="10"/>
      <c r="AA50" s="10"/>
      <c r="AB50" s="10"/>
      <c r="AC50" s="6"/>
      <c r="AD50" s="6"/>
      <c r="AE50" s="6"/>
      <c r="AF50" s="10"/>
      <c r="AG50" s="10"/>
      <c r="AH50" s="10"/>
      <c r="AI50" s="12">
        <f t="shared" ref="AI50:AK50" si="33">H50+K50+N50+Q50+T50+W50+Z50+AC50+AF50</f>
        <v>1</v>
      </c>
      <c r="AJ50" s="12">
        <f t="shared" si="33"/>
        <v>1</v>
      </c>
      <c r="AK50" s="12">
        <f t="shared" si="33"/>
        <v>2</v>
      </c>
    </row>
    <row r="51" spans="1:37" ht="12.75" customHeight="1" x14ac:dyDescent="0.2">
      <c r="A51" s="7">
        <v>35</v>
      </c>
      <c r="B51" s="17"/>
      <c r="C51" s="17"/>
      <c r="D51" s="18" t="s">
        <v>83</v>
      </c>
      <c r="E51" s="9">
        <v>1</v>
      </c>
      <c r="F51" s="14" t="s">
        <v>59</v>
      </c>
      <c r="G51" s="73" t="s">
        <v>111</v>
      </c>
      <c r="H51" s="20"/>
      <c r="I51" s="20"/>
      <c r="J51" s="20"/>
      <c r="K51" s="9"/>
      <c r="L51" s="6"/>
      <c r="M51" s="6"/>
      <c r="N51" s="27">
        <v>1</v>
      </c>
      <c r="O51" s="21"/>
      <c r="P51" s="20"/>
      <c r="Q51" s="24"/>
      <c r="R51" s="24">
        <v>1</v>
      </c>
      <c r="S51" s="24">
        <v>1.5</v>
      </c>
      <c r="T51" s="10"/>
      <c r="U51" s="10"/>
      <c r="V51" s="10"/>
      <c r="W51" s="6"/>
      <c r="X51" s="6"/>
      <c r="Y51" s="6"/>
      <c r="Z51" s="10"/>
      <c r="AA51" s="10"/>
      <c r="AB51" s="10"/>
      <c r="AC51" s="6"/>
      <c r="AD51" s="6"/>
      <c r="AE51" s="6"/>
      <c r="AF51" s="10"/>
      <c r="AG51" s="10"/>
      <c r="AH51" s="10"/>
      <c r="AI51" s="12">
        <f t="shared" ref="AI51:AK51" si="34">H51+K51+N51+Q51+T51+W51+Z51+AC51+AF51</f>
        <v>1</v>
      </c>
      <c r="AJ51" s="12">
        <f t="shared" si="34"/>
        <v>1</v>
      </c>
      <c r="AK51" s="12">
        <f t="shared" si="34"/>
        <v>1.5</v>
      </c>
    </row>
    <row r="52" spans="1:37" ht="12.75" customHeight="1" x14ac:dyDescent="0.2">
      <c r="A52" s="7"/>
      <c r="B52" s="22" t="s">
        <v>84</v>
      </c>
      <c r="C52" s="151" t="s">
        <v>85</v>
      </c>
      <c r="D52" s="152"/>
      <c r="E52" s="152"/>
      <c r="F52" s="152"/>
      <c r="G52" s="153"/>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7">
        <v>36</v>
      </c>
      <c r="B53" s="17"/>
      <c r="C53" s="17"/>
      <c r="D53" s="18" t="s">
        <v>86</v>
      </c>
      <c r="E53" s="9">
        <v>0.5</v>
      </c>
      <c r="F53" s="14" t="s">
        <v>59</v>
      </c>
      <c r="G53" s="73" t="s">
        <v>78</v>
      </c>
      <c r="H53" s="20"/>
      <c r="I53" s="20"/>
      <c r="J53" s="20"/>
      <c r="K53" s="9"/>
      <c r="L53" s="6"/>
      <c r="M53" s="6"/>
      <c r="N53" s="27">
        <v>0.5</v>
      </c>
      <c r="O53" s="27">
        <v>0.5</v>
      </c>
      <c r="P53" s="27">
        <v>0.5</v>
      </c>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0.5</v>
      </c>
      <c r="AK53" s="12">
        <f t="shared" si="35"/>
        <v>0.5</v>
      </c>
    </row>
    <row r="54" spans="1:37" ht="12.75" customHeight="1" x14ac:dyDescent="0.2">
      <c r="A54" s="7">
        <v>37</v>
      </c>
      <c r="B54" s="17"/>
      <c r="C54" s="17"/>
      <c r="D54" s="18" t="s">
        <v>87</v>
      </c>
      <c r="E54" s="9">
        <v>0.5</v>
      </c>
      <c r="F54" s="14" t="s">
        <v>59</v>
      </c>
      <c r="G54" s="73" t="s">
        <v>78</v>
      </c>
      <c r="H54" s="20"/>
      <c r="I54" s="20"/>
      <c r="J54" s="20"/>
      <c r="K54" s="9"/>
      <c r="L54" s="6"/>
      <c r="M54" s="6"/>
      <c r="N54" s="27">
        <v>0.5</v>
      </c>
      <c r="O54" s="27">
        <v>0.5</v>
      </c>
      <c r="P54" s="27">
        <v>0.5</v>
      </c>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0.5</v>
      </c>
      <c r="AK54" s="12">
        <f t="shared" si="36"/>
        <v>0.5</v>
      </c>
    </row>
    <row r="55" spans="1:37" ht="12.75" customHeight="1" x14ac:dyDescent="0.2">
      <c r="A55" s="7">
        <v>38</v>
      </c>
      <c r="B55" s="17"/>
      <c r="C55" s="82"/>
      <c r="D55" s="18" t="s">
        <v>88</v>
      </c>
      <c r="E55" s="9">
        <v>0.5</v>
      </c>
      <c r="F55" s="14" t="s">
        <v>59</v>
      </c>
      <c r="G55" s="73" t="s">
        <v>78</v>
      </c>
      <c r="H55" s="20"/>
      <c r="I55" s="20"/>
      <c r="J55" s="20"/>
      <c r="K55" s="9"/>
      <c r="L55" s="6"/>
      <c r="M55" s="6"/>
      <c r="N55" s="27">
        <v>0.5</v>
      </c>
      <c r="O55" s="27">
        <v>0.5</v>
      </c>
      <c r="P55" s="27">
        <v>0.5</v>
      </c>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0.5</v>
      </c>
      <c r="AK55" s="12">
        <f t="shared" si="37"/>
        <v>0.5</v>
      </c>
    </row>
    <row r="56" spans="1:37" ht="12.75" customHeight="1" x14ac:dyDescent="0.2">
      <c r="A56" s="7">
        <v>39</v>
      </c>
      <c r="B56" s="17"/>
      <c r="C56" s="82"/>
      <c r="D56" s="18" t="s">
        <v>89</v>
      </c>
      <c r="E56" s="9">
        <v>0.5</v>
      </c>
      <c r="F56" s="14" t="s">
        <v>59</v>
      </c>
      <c r="G56" s="73" t="s">
        <v>78</v>
      </c>
      <c r="H56" s="20"/>
      <c r="I56" s="20"/>
      <c r="J56" s="20"/>
      <c r="K56" s="9"/>
      <c r="L56" s="6"/>
      <c r="M56" s="6"/>
      <c r="N56" s="27">
        <v>0.5</v>
      </c>
      <c r="O56" s="27">
        <v>0.5</v>
      </c>
      <c r="P56" s="27">
        <v>0.5</v>
      </c>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0.5</v>
      </c>
      <c r="AK56" s="12">
        <f t="shared" si="38"/>
        <v>0.5</v>
      </c>
    </row>
    <row r="57" spans="1:37" ht="12.75" customHeight="1" x14ac:dyDescent="0.2">
      <c r="A57" s="7"/>
      <c r="B57" s="22" t="s">
        <v>90</v>
      </c>
      <c r="C57" s="151" t="s">
        <v>91</v>
      </c>
      <c r="D57" s="152"/>
      <c r="E57" s="152"/>
      <c r="F57" s="152"/>
      <c r="G57" s="153"/>
      <c r="H57" s="20"/>
      <c r="I57" s="20"/>
      <c r="J57" s="20"/>
      <c r="K57" s="9"/>
      <c r="L57" s="6"/>
      <c r="M57" s="6"/>
      <c r="N57" s="27"/>
      <c r="O57" s="27"/>
      <c r="P57" s="27"/>
      <c r="Q57" s="24"/>
      <c r="R57" s="24"/>
      <c r="S57" s="24"/>
      <c r="T57" s="10"/>
      <c r="U57" s="10"/>
      <c r="V57" s="10"/>
      <c r="W57" s="6"/>
      <c r="X57" s="6"/>
      <c r="Y57" s="6"/>
      <c r="Z57" s="10"/>
      <c r="AA57" s="10"/>
      <c r="AB57" s="10"/>
      <c r="AC57" s="6"/>
      <c r="AD57" s="6"/>
      <c r="AE57" s="6"/>
      <c r="AF57" s="10"/>
      <c r="AG57" s="10"/>
      <c r="AH57" s="10"/>
      <c r="AI57" s="12"/>
      <c r="AJ57" s="12"/>
      <c r="AK57" s="12"/>
    </row>
    <row r="58" spans="1:37" ht="12.75" customHeight="1" x14ac:dyDescent="0.2">
      <c r="A58" s="7">
        <v>40</v>
      </c>
      <c r="B58" s="17"/>
      <c r="C58" s="17"/>
      <c r="D58" s="18" t="s">
        <v>92</v>
      </c>
      <c r="E58" s="9">
        <v>1</v>
      </c>
      <c r="F58" s="14" t="s">
        <v>59</v>
      </c>
      <c r="G58" s="73" t="s">
        <v>78</v>
      </c>
      <c r="H58" s="20"/>
      <c r="I58" s="20"/>
      <c r="J58" s="20"/>
      <c r="K58" s="9"/>
      <c r="L58" s="6"/>
      <c r="M58" s="6"/>
      <c r="N58" s="27">
        <v>1</v>
      </c>
      <c r="O58" s="27">
        <v>1</v>
      </c>
      <c r="P58" s="27">
        <v>1.5</v>
      </c>
      <c r="Q58" s="24"/>
      <c r="R58" s="24"/>
      <c r="S58" s="24"/>
      <c r="T58" s="10"/>
      <c r="U58" s="10"/>
      <c r="V58" s="10"/>
      <c r="W58" s="6"/>
      <c r="X58" s="6"/>
      <c r="Y58" s="6"/>
      <c r="Z58" s="10"/>
      <c r="AA58" s="10"/>
      <c r="AB58" s="10"/>
      <c r="AC58" s="6"/>
      <c r="AD58" s="6"/>
      <c r="AE58" s="6"/>
      <c r="AF58" s="10"/>
      <c r="AG58" s="10"/>
      <c r="AH58" s="10"/>
      <c r="AI58" s="12">
        <f t="shared" ref="AI58:AK58" si="39">H58+K58+N58+Q58+T58+W58+Z58+AC58+AF58</f>
        <v>1</v>
      </c>
      <c r="AJ58" s="12">
        <f t="shared" si="39"/>
        <v>1</v>
      </c>
      <c r="AK58" s="12">
        <f t="shared" si="39"/>
        <v>1.5</v>
      </c>
    </row>
    <row r="59" spans="1:37" ht="14.25" customHeight="1" x14ac:dyDescent="0.2">
      <c r="A59" s="7">
        <v>41</v>
      </c>
      <c r="B59" s="17"/>
      <c r="C59" s="17"/>
      <c r="D59" s="18" t="s">
        <v>93</v>
      </c>
      <c r="E59" s="9">
        <v>1</v>
      </c>
      <c r="F59" s="14" t="s">
        <v>59</v>
      </c>
      <c r="G59" s="73" t="s">
        <v>59</v>
      </c>
      <c r="H59" s="20"/>
      <c r="I59" s="20"/>
      <c r="J59" s="20"/>
      <c r="K59" s="6"/>
      <c r="L59" s="6"/>
      <c r="M59" s="6"/>
      <c r="N59" s="27">
        <v>1</v>
      </c>
      <c r="O59" s="21"/>
      <c r="P59" s="21"/>
      <c r="Q59" s="24"/>
      <c r="R59" s="24"/>
      <c r="S59" s="24"/>
      <c r="T59" s="10"/>
      <c r="U59" s="10"/>
      <c r="V59" s="10"/>
      <c r="W59" s="6"/>
      <c r="X59" s="6"/>
      <c r="Y59" s="6"/>
      <c r="Z59" s="10"/>
      <c r="AA59" s="10"/>
      <c r="AB59" s="10"/>
      <c r="AC59" s="6"/>
      <c r="AD59" s="6"/>
      <c r="AE59" s="6"/>
      <c r="AF59" s="10"/>
      <c r="AG59" s="10"/>
      <c r="AH59" s="10"/>
      <c r="AI59" s="12">
        <f t="shared" ref="AI59:AK59" si="40">H59+K59+N59+Q59+T59+W59+Z59+AC59+AF59</f>
        <v>1</v>
      </c>
      <c r="AJ59" s="12">
        <f t="shared" si="40"/>
        <v>0</v>
      </c>
      <c r="AK59" s="12">
        <f t="shared" si="40"/>
        <v>0</v>
      </c>
    </row>
    <row r="60" spans="1:37" ht="14.25" customHeight="1" x14ac:dyDescent="0.2">
      <c r="A60" s="7"/>
      <c r="B60" s="22" t="s">
        <v>94</v>
      </c>
      <c r="C60" s="151" t="s">
        <v>95</v>
      </c>
      <c r="D60" s="152"/>
      <c r="E60" s="152"/>
      <c r="F60" s="152"/>
      <c r="G60" s="153"/>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7">
        <v>42</v>
      </c>
      <c r="B61" s="17"/>
      <c r="C61" s="17"/>
      <c r="D61" s="18" t="s">
        <v>96</v>
      </c>
      <c r="E61" s="9">
        <v>2</v>
      </c>
      <c r="F61" s="14" t="s">
        <v>59</v>
      </c>
      <c r="G61" s="73" t="s">
        <v>111</v>
      </c>
      <c r="H61" s="20"/>
      <c r="I61" s="20"/>
      <c r="J61" s="20"/>
      <c r="K61" s="6"/>
      <c r="L61" s="6"/>
      <c r="M61" s="6"/>
      <c r="N61" s="27">
        <v>2</v>
      </c>
      <c r="O61" s="21"/>
      <c r="P61" s="21"/>
      <c r="Q61" s="24"/>
      <c r="R61" s="24">
        <v>2</v>
      </c>
      <c r="S61" s="24">
        <v>0.5</v>
      </c>
      <c r="T61" s="10"/>
      <c r="U61" s="10"/>
      <c r="V61" s="10"/>
      <c r="W61" s="6"/>
      <c r="X61" s="6"/>
      <c r="Y61" s="6"/>
      <c r="Z61" s="10"/>
      <c r="AA61" s="10"/>
      <c r="AB61" s="10"/>
      <c r="AC61" s="6"/>
      <c r="AD61" s="6"/>
      <c r="AE61" s="6"/>
      <c r="AF61" s="10"/>
      <c r="AG61" s="10"/>
      <c r="AH61" s="10"/>
      <c r="AI61" s="12">
        <f t="shared" ref="AI61:AK61" si="41">H61+K61+N61+Q61+T61+W61+Z61+AC61+AF61</f>
        <v>2</v>
      </c>
      <c r="AJ61" s="12">
        <f t="shared" si="41"/>
        <v>2</v>
      </c>
      <c r="AK61" s="12">
        <f t="shared" si="41"/>
        <v>0.5</v>
      </c>
    </row>
    <row r="62" spans="1:37" ht="12.75" customHeight="1" x14ac:dyDescent="0.2">
      <c r="A62" s="7">
        <v>43</v>
      </c>
      <c r="B62" s="17"/>
      <c r="C62" s="17"/>
      <c r="D62" s="18" t="s">
        <v>97</v>
      </c>
      <c r="E62" s="9">
        <v>0.5</v>
      </c>
      <c r="F62" s="14" t="s">
        <v>59</v>
      </c>
      <c r="G62" s="73" t="s">
        <v>78</v>
      </c>
      <c r="H62" s="20"/>
      <c r="I62" s="20"/>
      <c r="J62" s="20"/>
      <c r="K62" s="6"/>
      <c r="L62" s="6"/>
      <c r="M62" s="6"/>
      <c r="N62" s="27">
        <v>0.5</v>
      </c>
      <c r="O62" s="27">
        <v>0.5</v>
      </c>
      <c r="P62" s="27">
        <v>1.5</v>
      </c>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0.5</v>
      </c>
      <c r="AK62" s="12">
        <f t="shared" si="42"/>
        <v>1.5</v>
      </c>
    </row>
    <row r="63" spans="1:37" ht="12.75" customHeight="1" x14ac:dyDescent="0.2">
      <c r="A63" s="7">
        <v>44</v>
      </c>
      <c r="B63" s="17"/>
      <c r="C63" s="82"/>
      <c r="D63" s="18" t="s">
        <v>98</v>
      </c>
      <c r="E63" s="9">
        <v>0.5</v>
      </c>
      <c r="F63" s="14" t="s">
        <v>59</v>
      </c>
      <c r="G63" s="73" t="s">
        <v>111</v>
      </c>
      <c r="H63" s="20"/>
      <c r="I63" s="20"/>
      <c r="J63" s="20"/>
      <c r="K63" s="6"/>
      <c r="L63" s="6"/>
      <c r="M63" s="6"/>
      <c r="N63" s="27">
        <v>0.5</v>
      </c>
      <c r="O63" s="21"/>
      <c r="P63" s="21"/>
      <c r="Q63" s="24"/>
      <c r="R63" s="24">
        <v>0.5</v>
      </c>
      <c r="S63" s="24">
        <v>1</v>
      </c>
      <c r="T63" s="10"/>
      <c r="U63" s="10"/>
      <c r="V63" s="10"/>
      <c r="W63" s="6"/>
      <c r="X63" s="6"/>
      <c r="Y63" s="6"/>
      <c r="Z63" s="10"/>
      <c r="AA63" s="10"/>
      <c r="AB63" s="10"/>
      <c r="AC63" s="6"/>
      <c r="AD63" s="6"/>
      <c r="AE63" s="6"/>
      <c r="AF63" s="10"/>
      <c r="AG63" s="10"/>
      <c r="AH63" s="10"/>
      <c r="AI63" s="12">
        <f t="shared" ref="AI63:AK63" si="43">H63+K63+N63+Q63+T63+W63+Z63+AC63+AF63</f>
        <v>0.5</v>
      </c>
      <c r="AJ63" s="12">
        <f t="shared" si="43"/>
        <v>0.5</v>
      </c>
      <c r="AK63" s="12">
        <f t="shared" si="43"/>
        <v>1</v>
      </c>
    </row>
    <row r="64" spans="1:37" ht="12.75" customHeight="1" x14ac:dyDescent="0.2">
      <c r="A64" s="7"/>
      <c r="B64" s="22" t="s">
        <v>99</v>
      </c>
      <c r="C64" s="151" t="s">
        <v>100</v>
      </c>
      <c r="D64" s="152"/>
      <c r="E64" s="152"/>
      <c r="F64" s="152"/>
      <c r="G64" s="153"/>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7">
        <v>45</v>
      </c>
      <c r="B65" s="17"/>
      <c r="C65" s="17"/>
      <c r="D65" s="18" t="s">
        <v>101</v>
      </c>
      <c r="E65" s="9">
        <v>0.5</v>
      </c>
      <c r="F65" s="14" t="s">
        <v>59</v>
      </c>
      <c r="G65" s="73" t="s">
        <v>111</v>
      </c>
      <c r="H65" s="20"/>
      <c r="I65" s="20"/>
      <c r="J65" s="20"/>
      <c r="K65" s="6"/>
      <c r="L65" s="6"/>
      <c r="M65" s="6"/>
      <c r="N65" s="27">
        <v>0.5</v>
      </c>
      <c r="O65" s="21"/>
      <c r="P65" s="21"/>
      <c r="Q65" s="24"/>
      <c r="R65" s="24">
        <v>0.5</v>
      </c>
      <c r="S65" s="24">
        <v>0.5</v>
      </c>
      <c r="T65" s="10"/>
      <c r="U65" s="10"/>
      <c r="V65" s="10"/>
      <c r="W65" s="6"/>
      <c r="X65" s="6"/>
      <c r="Y65" s="6"/>
      <c r="Z65" s="10"/>
      <c r="AA65" s="10"/>
      <c r="AB65" s="10"/>
      <c r="AC65" s="6"/>
      <c r="AD65" s="6"/>
      <c r="AE65" s="6"/>
      <c r="AF65" s="10"/>
      <c r="AG65" s="10"/>
      <c r="AH65" s="10"/>
      <c r="AI65" s="12">
        <f t="shared" ref="AI65:AK65" si="44">H65+K65+N65+Q65+T65+W65+Z65+AC65+AF65</f>
        <v>0.5</v>
      </c>
      <c r="AJ65" s="12">
        <f t="shared" si="44"/>
        <v>0.5</v>
      </c>
      <c r="AK65" s="12">
        <f t="shared" si="44"/>
        <v>0.5</v>
      </c>
    </row>
    <row r="66" spans="1:37" ht="12.75" customHeight="1" x14ac:dyDescent="0.2">
      <c r="A66" s="7">
        <v>46</v>
      </c>
      <c r="B66" s="17"/>
      <c r="C66" s="17"/>
      <c r="D66" s="6" t="s">
        <v>102</v>
      </c>
      <c r="E66" s="9">
        <v>0.5</v>
      </c>
      <c r="F66" s="14" t="s">
        <v>59</v>
      </c>
      <c r="G66" s="73" t="s">
        <v>111</v>
      </c>
      <c r="H66" s="20"/>
      <c r="I66" s="20"/>
      <c r="J66" s="20"/>
      <c r="K66" s="6"/>
      <c r="L66" s="6"/>
      <c r="M66" s="6"/>
      <c r="N66" s="27">
        <v>0.5</v>
      </c>
      <c r="O66" s="21"/>
      <c r="P66" s="20"/>
      <c r="Q66" s="24"/>
      <c r="R66" s="24">
        <v>0.5</v>
      </c>
      <c r="S66" s="24">
        <v>0.5</v>
      </c>
      <c r="T66" s="10"/>
      <c r="U66" s="10"/>
      <c r="V66" s="10"/>
      <c r="W66" s="6"/>
      <c r="X66" s="6"/>
      <c r="Y66" s="6"/>
      <c r="Z66" s="10"/>
      <c r="AA66" s="10"/>
      <c r="AB66" s="10"/>
      <c r="AC66" s="6"/>
      <c r="AD66" s="6"/>
      <c r="AE66" s="6"/>
      <c r="AF66" s="10"/>
      <c r="AG66" s="10"/>
      <c r="AH66" s="10"/>
      <c r="AI66" s="12">
        <f t="shared" ref="AI66:AK66" si="45">H66+K66+N66+Q66+T66+W66+Z66+AC66+AF66</f>
        <v>0.5</v>
      </c>
      <c r="AJ66" s="12">
        <f t="shared" si="45"/>
        <v>0.5</v>
      </c>
      <c r="AK66" s="12">
        <f t="shared" si="45"/>
        <v>0.5</v>
      </c>
    </row>
    <row r="67" spans="1:37" ht="12.75" customHeight="1" x14ac:dyDescent="0.2">
      <c r="A67" s="7"/>
      <c r="B67" s="22" t="s">
        <v>103</v>
      </c>
      <c r="C67" s="151" t="s">
        <v>104</v>
      </c>
      <c r="D67" s="152"/>
      <c r="E67" s="152"/>
      <c r="F67" s="152"/>
      <c r="G67" s="153"/>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7">
        <v>47</v>
      </c>
      <c r="B68" s="17"/>
      <c r="C68" s="17"/>
      <c r="D68" s="18" t="s">
        <v>105</v>
      </c>
      <c r="E68" s="9">
        <v>0.5</v>
      </c>
      <c r="F68" s="14" t="s">
        <v>59</v>
      </c>
      <c r="G68" s="73" t="s">
        <v>78</v>
      </c>
      <c r="H68" s="20"/>
      <c r="I68" s="20"/>
      <c r="J68" s="20"/>
      <c r="K68" s="6"/>
      <c r="L68" s="6"/>
      <c r="M68" s="6"/>
      <c r="N68" s="27">
        <v>0.5</v>
      </c>
      <c r="O68" s="27">
        <v>0.5</v>
      </c>
      <c r="P68" s="20">
        <v>0.5</v>
      </c>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0.5</v>
      </c>
      <c r="AK68" s="12">
        <f t="shared" si="46"/>
        <v>0.5</v>
      </c>
    </row>
    <row r="69" spans="1:37" ht="12.75" customHeight="1" x14ac:dyDescent="0.2">
      <c r="A69" s="7">
        <v>48</v>
      </c>
      <c r="B69" s="17"/>
      <c r="C69" s="17"/>
      <c r="D69" s="18" t="s">
        <v>106</v>
      </c>
      <c r="E69" s="9">
        <v>2</v>
      </c>
      <c r="F69" s="14" t="s">
        <v>59</v>
      </c>
      <c r="G69" s="73" t="s">
        <v>78</v>
      </c>
      <c r="H69" s="20"/>
      <c r="I69" s="20"/>
      <c r="J69" s="20"/>
      <c r="K69" s="6"/>
      <c r="L69" s="6"/>
      <c r="M69" s="6"/>
      <c r="N69" s="27">
        <v>2</v>
      </c>
      <c r="O69" s="27">
        <v>2</v>
      </c>
      <c r="P69" s="20">
        <v>1.5</v>
      </c>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2</v>
      </c>
      <c r="AK69" s="12">
        <f t="shared" si="47"/>
        <v>1.5</v>
      </c>
    </row>
    <row r="70" spans="1:37" ht="12.75" customHeight="1" x14ac:dyDescent="0.2">
      <c r="A70" s="7">
        <v>49</v>
      </c>
      <c r="B70" s="17"/>
      <c r="C70" s="82"/>
      <c r="D70" s="18" t="s">
        <v>107</v>
      </c>
      <c r="E70" s="9">
        <v>2</v>
      </c>
      <c r="F70" s="14" t="s">
        <v>59</v>
      </c>
      <c r="G70" s="73" t="s">
        <v>78</v>
      </c>
      <c r="H70" s="20"/>
      <c r="I70" s="20"/>
      <c r="J70" s="20"/>
      <c r="K70" s="6"/>
      <c r="L70" s="6"/>
      <c r="M70" s="6"/>
      <c r="N70" s="27">
        <v>2</v>
      </c>
      <c r="O70" s="27">
        <v>2</v>
      </c>
      <c r="P70" s="20">
        <v>0.5</v>
      </c>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2</v>
      </c>
      <c r="AK70" s="12">
        <f t="shared" si="48"/>
        <v>0.5</v>
      </c>
    </row>
    <row r="71" spans="1:37" ht="12.75" customHeight="1" x14ac:dyDescent="0.2">
      <c r="A71" s="7">
        <v>50</v>
      </c>
      <c r="B71" s="17"/>
      <c r="C71" s="82"/>
      <c r="D71" s="6" t="s">
        <v>102</v>
      </c>
      <c r="E71" s="9">
        <v>0.5</v>
      </c>
      <c r="F71" s="14" t="s">
        <v>59</v>
      </c>
      <c r="G71" s="73" t="s">
        <v>59</v>
      </c>
      <c r="H71" s="20"/>
      <c r="I71" s="20"/>
      <c r="J71" s="20"/>
      <c r="K71" s="6"/>
      <c r="L71" s="6"/>
      <c r="M71" s="6"/>
      <c r="N71" s="27">
        <v>0.5</v>
      </c>
      <c r="O71" s="27">
        <v>0.5</v>
      </c>
      <c r="P71" s="27">
        <v>0.5</v>
      </c>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0.5</v>
      </c>
      <c r="AK71" s="12">
        <f t="shared" si="49"/>
        <v>0.5</v>
      </c>
    </row>
    <row r="72" spans="1:37" ht="12.75" customHeight="1" x14ac:dyDescent="0.2">
      <c r="A72" s="7"/>
      <c r="B72" s="7" t="s">
        <v>108</v>
      </c>
      <c r="C72" s="151" t="s">
        <v>109</v>
      </c>
      <c r="D72" s="152"/>
      <c r="E72" s="152"/>
      <c r="F72" s="152"/>
      <c r="G72" s="153"/>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7">
        <v>51</v>
      </c>
      <c r="B73" s="7"/>
      <c r="C73" s="7"/>
      <c r="D73" s="7" t="s">
        <v>110</v>
      </c>
      <c r="E73" s="7">
        <v>0.5</v>
      </c>
      <c r="F73" s="7" t="s">
        <v>78</v>
      </c>
      <c r="G73" s="7" t="s">
        <v>111</v>
      </c>
      <c r="H73" s="20"/>
      <c r="I73" s="20"/>
      <c r="J73" s="20"/>
      <c r="K73" s="31"/>
      <c r="L73" s="31"/>
      <c r="M73" s="31"/>
      <c r="N73" s="27"/>
      <c r="O73" s="27"/>
      <c r="P73" s="27"/>
      <c r="Q73" s="24">
        <v>0.5</v>
      </c>
      <c r="R73" s="31">
        <v>0.5</v>
      </c>
      <c r="S73" s="31">
        <v>1.5</v>
      </c>
      <c r="T73" s="10"/>
      <c r="U73" s="10"/>
      <c r="V73" s="10"/>
      <c r="W73" s="32"/>
      <c r="X73" s="32"/>
      <c r="Y73" s="32"/>
      <c r="Z73" s="10"/>
      <c r="AA73" s="10"/>
      <c r="AB73" s="10"/>
      <c r="AC73" s="32"/>
      <c r="AD73" s="32"/>
      <c r="AE73" s="32"/>
      <c r="AF73" s="10"/>
      <c r="AG73" s="10"/>
      <c r="AH73" s="10"/>
      <c r="AI73" s="12">
        <f t="shared" ref="AI73:AK73" si="50">H73+K73+N73+Q73+T73+W73+Z73+AC73+AF73</f>
        <v>0.5</v>
      </c>
      <c r="AJ73" s="12">
        <f t="shared" si="50"/>
        <v>0.5</v>
      </c>
      <c r="AK73" s="12">
        <f t="shared" si="50"/>
        <v>1.5</v>
      </c>
    </row>
    <row r="74" spans="1:37" ht="18.75" customHeight="1" x14ac:dyDescent="0.2">
      <c r="A74" s="7">
        <v>52</v>
      </c>
      <c r="B74" s="7"/>
      <c r="C74" s="7"/>
      <c r="D74" s="7" t="s">
        <v>112</v>
      </c>
      <c r="E74" s="7">
        <v>0.5</v>
      </c>
      <c r="F74" s="7" t="s">
        <v>78</v>
      </c>
      <c r="G74" s="7" t="s">
        <v>111</v>
      </c>
      <c r="H74" s="20"/>
      <c r="I74" s="20"/>
      <c r="J74" s="20"/>
      <c r="K74" s="31"/>
      <c r="L74" s="31"/>
      <c r="M74" s="31"/>
      <c r="N74" s="27"/>
      <c r="O74" s="27"/>
      <c r="P74" s="27"/>
      <c r="Q74" s="24">
        <v>0.5</v>
      </c>
      <c r="R74" s="31">
        <v>0.5</v>
      </c>
      <c r="S74" s="31">
        <v>2</v>
      </c>
      <c r="T74" s="10"/>
      <c r="U74" s="10"/>
      <c r="V74" s="10"/>
      <c r="W74" s="32"/>
      <c r="X74" s="32"/>
      <c r="Y74" s="32"/>
      <c r="Z74" s="10"/>
      <c r="AA74" s="10"/>
      <c r="AB74" s="10"/>
      <c r="AC74" s="32"/>
      <c r="AD74" s="32"/>
      <c r="AE74" s="32"/>
      <c r="AF74" s="10"/>
      <c r="AG74" s="10"/>
      <c r="AH74" s="10"/>
      <c r="AI74" s="12">
        <f t="shared" ref="AI74:AK74" si="51">H74+K74+N74+Q74+T74+W74+Z74+AC74+AF74</f>
        <v>0.5</v>
      </c>
      <c r="AJ74" s="12">
        <f t="shared" si="51"/>
        <v>0.5</v>
      </c>
      <c r="AK74" s="12">
        <f t="shared" si="51"/>
        <v>2</v>
      </c>
    </row>
    <row r="75" spans="1:37" ht="18.75" customHeight="1" x14ac:dyDescent="0.2">
      <c r="A75" s="7"/>
      <c r="B75" s="7" t="s">
        <v>113</v>
      </c>
      <c r="C75" s="151" t="s">
        <v>114</v>
      </c>
      <c r="D75" s="152"/>
      <c r="E75" s="152"/>
      <c r="F75" s="152"/>
      <c r="G75" s="153"/>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7">
        <v>53</v>
      </c>
      <c r="B76" s="24"/>
      <c r="C76" s="24"/>
      <c r="D76" s="7" t="s">
        <v>115</v>
      </c>
      <c r="E76" s="7">
        <v>1</v>
      </c>
      <c r="F76" s="7" t="s">
        <v>78</v>
      </c>
      <c r="G76" s="7" t="s">
        <v>111</v>
      </c>
      <c r="H76" s="20"/>
      <c r="I76" s="20"/>
      <c r="J76" s="20"/>
      <c r="K76" s="31"/>
      <c r="L76" s="31"/>
      <c r="M76" s="31"/>
      <c r="N76" s="27"/>
      <c r="O76" s="27"/>
      <c r="P76" s="27"/>
      <c r="Q76" s="24">
        <v>1</v>
      </c>
      <c r="R76" s="31">
        <v>1</v>
      </c>
      <c r="S76" s="31">
        <v>2</v>
      </c>
      <c r="T76" s="10"/>
      <c r="U76" s="10"/>
      <c r="V76" s="10"/>
      <c r="W76" s="32"/>
      <c r="X76" s="32"/>
      <c r="Y76" s="32"/>
      <c r="Z76" s="10"/>
      <c r="AA76" s="10"/>
      <c r="AB76" s="10"/>
      <c r="AC76" s="32"/>
      <c r="AD76" s="32"/>
      <c r="AE76" s="32"/>
      <c r="AF76" s="10"/>
      <c r="AG76" s="10"/>
      <c r="AH76" s="10"/>
      <c r="AI76" s="12">
        <f t="shared" ref="AI76:AK76" si="52">H76+K76+N76+Q76+T76+W76+Z76+AC76+AF76</f>
        <v>1</v>
      </c>
      <c r="AJ76" s="12">
        <f t="shared" si="52"/>
        <v>1</v>
      </c>
      <c r="AK76" s="12">
        <f t="shared" si="52"/>
        <v>2</v>
      </c>
    </row>
    <row r="77" spans="1:37" ht="12.75" customHeight="1" x14ac:dyDescent="0.2">
      <c r="A77" s="7">
        <v>54</v>
      </c>
      <c r="B77" s="7"/>
      <c r="C77" s="24"/>
      <c r="D77" s="7" t="s">
        <v>116</v>
      </c>
      <c r="E77" s="7">
        <v>1</v>
      </c>
      <c r="F77" s="7" t="s">
        <v>78</v>
      </c>
      <c r="G77" s="7" t="s">
        <v>111</v>
      </c>
      <c r="H77" s="20"/>
      <c r="I77" s="20"/>
      <c r="J77" s="20"/>
      <c r="K77" s="31"/>
      <c r="L77" s="31"/>
      <c r="M77" s="31"/>
      <c r="N77" s="27"/>
      <c r="O77" s="27"/>
      <c r="P77" s="27"/>
      <c r="Q77" s="24">
        <v>1</v>
      </c>
      <c r="R77" s="31">
        <v>1</v>
      </c>
      <c r="S77" s="31">
        <v>1.5</v>
      </c>
      <c r="T77" s="10"/>
      <c r="U77" s="10"/>
      <c r="V77" s="10"/>
      <c r="W77" s="32"/>
      <c r="X77" s="32"/>
      <c r="Y77" s="32"/>
      <c r="Z77" s="10"/>
      <c r="AA77" s="10"/>
      <c r="AB77" s="10"/>
      <c r="AC77" s="32"/>
      <c r="AD77" s="32"/>
      <c r="AE77" s="32"/>
      <c r="AF77" s="10"/>
      <c r="AG77" s="10"/>
      <c r="AH77" s="10"/>
      <c r="AI77" s="12">
        <f t="shared" ref="AI77:AK77" si="53">H77+K77+N77+Q77+T77+W77+Z77+AC77+AF77</f>
        <v>1</v>
      </c>
      <c r="AJ77" s="12">
        <f t="shared" si="53"/>
        <v>1</v>
      </c>
      <c r="AK77" s="12">
        <f t="shared" si="53"/>
        <v>1.5</v>
      </c>
    </row>
    <row r="78" spans="1:37" ht="12.75" customHeight="1" x14ac:dyDescent="0.2">
      <c r="A78" s="7">
        <v>55</v>
      </c>
      <c r="B78" s="7"/>
      <c r="C78" s="24"/>
      <c r="D78" s="7" t="s">
        <v>117</v>
      </c>
      <c r="E78" s="7">
        <v>0.5</v>
      </c>
      <c r="F78" s="7" t="s">
        <v>78</v>
      </c>
      <c r="G78" s="7" t="s">
        <v>111</v>
      </c>
      <c r="H78" s="20"/>
      <c r="I78" s="20"/>
      <c r="J78" s="20"/>
      <c r="K78" s="31"/>
      <c r="L78" s="31"/>
      <c r="M78" s="31"/>
      <c r="N78" s="27"/>
      <c r="O78" s="27"/>
      <c r="P78" s="27"/>
      <c r="Q78" s="24">
        <v>0.5</v>
      </c>
      <c r="R78" s="31">
        <v>0.5</v>
      </c>
      <c r="S78" s="31">
        <v>1.5</v>
      </c>
      <c r="T78" s="10"/>
      <c r="U78" s="10"/>
      <c r="V78" s="10"/>
      <c r="W78" s="32"/>
      <c r="X78" s="32"/>
      <c r="Y78" s="32"/>
      <c r="Z78" s="10"/>
      <c r="AA78" s="10"/>
      <c r="AB78" s="10"/>
      <c r="AC78" s="32"/>
      <c r="AD78" s="32"/>
      <c r="AE78" s="32"/>
      <c r="AF78" s="10"/>
      <c r="AG78" s="10"/>
      <c r="AH78" s="10"/>
      <c r="AI78" s="12">
        <f t="shared" ref="AI78:AK78" si="54">H78+K78+N78+Q78+T78+W78+Z78+AC78+AF78</f>
        <v>0.5</v>
      </c>
      <c r="AJ78" s="12">
        <f t="shared" si="54"/>
        <v>0.5</v>
      </c>
      <c r="AK78" s="12">
        <f t="shared" si="54"/>
        <v>1.5</v>
      </c>
    </row>
    <row r="79" spans="1:37" ht="12.75" customHeight="1" x14ac:dyDescent="0.2">
      <c r="A79" s="7"/>
      <c r="B79" s="7" t="s">
        <v>118</v>
      </c>
      <c r="C79" s="151" t="s">
        <v>119</v>
      </c>
      <c r="D79" s="152"/>
      <c r="E79" s="152"/>
      <c r="F79" s="152"/>
      <c r="G79" s="153"/>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7">
        <v>56</v>
      </c>
      <c r="B80" s="7"/>
      <c r="C80" s="7"/>
      <c r="D80" s="7" t="s">
        <v>120</v>
      </c>
      <c r="E80" s="7">
        <v>0.5</v>
      </c>
      <c r="F80" s="7" t="s">
        <v>78</v>
      </c>
      <c r="G80" s="7" t="s">
        <v>78</v>
      </c>
      <c r="H80" s="20"/>
      <c r="I80" s="20"/>
      <c r="J80" s="20"/>
      <c r="K80" s="31"/>
      <c r="L80" s="31"/>
      <c r="M80" s="31"/>
      <c r="N80" s="27"/>
      <c r="O80" s="27"/>
      <c r="P80" s="27"/>
      <c r="Q80" s="24">
        <v>0.5</v>
      </c>
      <c r="R80" s="31"/>
      <c r="S80" s="31"/>
      <c r="T80" s="10"/>
      <c r="U80" s="10">
        <v>0.5</v>
      </c>
      <c r="V80" s="10">
        <v>0.5</v>
      </c>
      <c r="W80" s="32"/>
      <c r="X80" s="32"/>
      <c r="Y80" s="32"/>
      <c r="Z80" s="10"/>
      <c r="AA80" s="10"/>
      <c r="AB80" s="10"/>
      <c r="AC80" s="32"/>
      <c r="AD80" s="32"/>
      <c r="AE80" s="32"/>
      <c r="AF80" s="10"/>
      <c r="AG80" s="10"/>
      <c r="AH80" s="10"/>
      <c r="AI80" s="12">
        <f t="shared" ref="AI80:AK80" si="55">H80+K80+N80+Q80+T80+W80+Z80+AC80+AF80</f>
        <v>0.5</v>
      </c>
      <c r="AJ80" s="12">
        <f t="shared" si="55"/>
        <v>0.5</v>
      </c>
      <c r="AK80" s="12">
        <f t="shared" si="55"/>
        <v>0.5</v>
      </c>
    </row>
    <row r="81" spans="1:37" ht="12.75" customHeight="1" x14ac:dyDescent="0.2">
      <c r="A81" s="7">
        <v>57</v>
      </c>
      <c r="B81" s="7"/>
      <c r="C81" s="7"/>
      <c r="D81" s="7" t="s">
        <v>121</v>
      </c>
      <c r="E81" s="7">
        <v>1</v>
      </c>
      <c r="F81" s="7" t="s">
        <v>78</v>
      </c>
      <c r="G81" s="7" t="s">
        <v>78</v>
      </c>
      <c r="H81" s="20"/>
      <c r="I81" s="20"/>
      <c r="J81" s="20"/>
      <c r="K81" s="31"/>
      <c r="L81" s="31"/>
      <c r="M81" s="31"/>
      <c r="N81" s="27"/>
      <c r="O81" s="27"/>
      <c r="P81" s="27"/>
      <c r="Q81" s="24">
        <v>1</v>
      </c>
      <c r="R81" s="31"/>
      <c r="S81" s="31"/>
      <c r="T81" s="10"/>
      <c r="U81" s="10">
        <v>1</v>
      </c>
      <c r="V81" s="10">
        <v>1</v>
      </c>
      <c r="W81" s="32"/>
      <c r="X81" s="32"/>
      <c r="Y81" s="32"/>
      <c r="Z81" s="10"/>
      <c r="AA81" s="10"/>
      <c r="AB81" s="10"/>
      <c r="AC81" s="32"/>
      <c r="AD81" s="32"/>
      <c r="AE81" s="32"/>
      <c r="AF81" s="10"/>
      <c r="AG81" s="10"/>
      <c r="AH81" s="10"/>
      <c r="AI81" s="12">
        <f t="shared" ref="AI81:AK81" si="56">H81+K81+N81+Q81+T81+W81+Z81+AC81+AF81</f>
        <v>1</v>
      </c>
      <c r="AJ81" s="12">
        <f t="shared" si="56"/>
        <v>1</v>
      </c>
      <c r="AK81" s="12">
        <f t="shared" si="56"/>
        <v>1</v>
      </c>
    </row>
    <row r="82" spans="1:37" ht="12.75" customHeight="1" x14ac:dyDescent="0.2">
      <c r="A82" s="7">
        <v>58</v>
      </c>
      <c r="B82" s="7"/>
      <c r="C82" s="7"/>
      <c r="D82" s="7" t="s">
        <v>122</v>
      </c>
      <c r="E82" s="7">
        <v>1</v>
      </c>
      <c r="F82" s="7" t="s">
        <v>78</v>
      </c>
      <c r="G82" s="7" t="s">
        <v>78</v>
      </c>
      <c r="H82" s="20"/>
      <c r="I82" s="20"/>
      <c r="J82" s="20"/>
      <c r="K82" s="31"/>
      <c r="L82" s="31"/>
      <c r="M82" s="31"/>
      <c r="N82" s="27"/>
      <c r="O82" s="27"/>
      <c r="P82" s="27"/>
      <c r="Q82" s="24">
        <v>1</v>
      </c>
      <c r="R82" s="31"/>
      <c r="S82" s="31"/>
      <c r="T82" s="10"/>
      <c r="U82" s="10">
        <v>1</v>
      </c>
      <c r="V82" s="10">
        <v>0.5</v>
      </c>
      <c r="W82" s="32"/>
      <c r="X82" s="32"/>
      <c r="Y82" s="32"/>
      <c r="Z82" s="10"/>
      <c r="AA82" s="10"/>
      <c r="AB82" s="10"/>
      <c r="AC82" s="32"/>
      <c r="AD82" s="32"/>
      <c r="AE82" s="32"/>
      <c r="AF82" s="10"/>
      <c r="AG82" s="10"/>
      <c r="AH82" s="10"/>
      <c r="AI82" s="12">
        <f t="shared" ref="AI82:AK82" si="57">H82+K82+N82+Q82+T82+W82+Z82+AC82+AF82</f>
        <v>1</v>
      </c>
      <c r="AJ82" s="12">
        <f t="shared" si="57"/>
        <v>1</v>
      </c>
      <c r="AK82" s="12">
        <f t="shared" si="57"/>
        <v>0.5</v>
      </c>
    </row>
    <row r="83" spans="1:37" ht="12.75" customHeight="1" x14ac:dyDescent="0.2">
      <c r="A83" s="7"/>
      <c r="B83" s="7" t="s">
        <v>123</v>
      </c>
      <c r="C83" s="151" t="s">
        <v>124</v>
      </c>
      <c r="D83" s="152"/>
      <c r="E83" s="152"/>
      <c r="F83" s="152"/>
      <c r="G83" s="153"/>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7">
        <v>59</v>
      </c>
      <c r="B84" s="7"/>
      <c r="C84" s="7"/>
      <c r="D84" s="7" t="s">
        <v>125</v>
      </c>
      <c r="E84" s="7">
        <v>2</v>
      </c>
      <c r="F84" s="7" t="s">
        <v>78</v>
      </c>
      <c r="G84" s="7" t="s">
        <v>111</v>
      </c>
      <c r="H84" s="20"/>
      <c r="I84" s="20"/>
      <c r="J84" s="20"/>
      <c r="K84" s="31"/>
      <c r="L84" s="31"/>
      <c r="M84" s="31"/>
      <c r="N84" s="27"/>
      <c r="O84" s="27"/>
      <c r="P84" s="27"/>
      <c r="Q84" s="24">
        <v>2</v>
      </c>
      <c r="R84" s="31">
        <v>2</v>
      </c>
      <c r="S84" s="31">
        <v>3</v>
      </c>
      <c r="T84" s="10"/>
      <c r="U84" s="10"/>
      <c r="V84" s="10"/>
      <c r="W84" s="32"/>
      <c r="X84" s="32"/>
      <c r="Y84" s="32"/>
      <c r="Z84" s="10"/>
      <c r="AA84" s="10"/>
      <c r="AB84" s="10"/>
      <c r="AC84" s="32"/>
      <c r="AD84" s="32"/>
      <c r="AE84" s="32"/>
      <c r="AF84" s="10"/>
      <c r="AG84" s="10"/>
      <c r="AH84" s="10"/>
      <c r="AI84" s="12">
        <f t="shared" ref="AI84:AK84" si="58">H84+K84+N84+Q84+T84+W84+Z84+AC84+AF84</f>
        <v>2</v>
      </c>
      <c r="AJ84" s="12">
        <f t="shared" si="58"/>
        <v>2</v>
      </c>
      <c r="AK84" s="12">
        <f t="shared" si="58"/>
        <v>3</v>
      </c>
    </row>
    <row r="85" spans="1:37" ht="12.75" customHeight="1" x14ac:dyDescent="0.2">
      <c r="A85" s="7">
        <v>60</v>
      </c>
      <c r="B85" s="7"/>
      <c r="C85" s="7"/>
      <c r="D85" s="7" t="s">
        <v>126</v>
      </c>
      <c r="E85" s="7">
        <v>2</v>
      </c>
      <c r="F85" s="7" t="s">
        <v>78</v>
      </c>
      <c r="G85" s="7" t="s">
        <v>111</v>
      </c>
      <c r="H85" s="20"/>
      <c r="I85" s="20"/>
      <c r="J85" s="20"/>
      <c r="K85" s="31"/>
      <c r="L85" s="31"/>
      <c r="M85" s="31"/>
      <c r="N85" s="27"/>
      <c r="O85" s="27"/>
      <c r="P85" s="27"/>
      <c r="Q85" s="24">
        <v>2</v>
      </c>
      <c r="R85" s="31">
        <v>2</v>
      </c>
      <c r="S85" s="31">
        <v>1</v>
      </c>
      <c r="T85" s="10"/>
      <c r="U85" s="10"/>
      <c r="V85" s="10"/>
      <c r="W85" s="32"/>
      <c r="X85" s="32"/>
      <c r="Y85" s="32"/>
      <c r="Z85" s="10"/>
      <c r="AA85" s="10"/>
      <c r="AB85" s="10"/>
      <c r="AC85" s="32"/>
      <c r="AD85" s="32"/>
      <c r="AE85" s="32"/>
      <c r="AF85" s="10"/>
      <c r="AG85" s="10"/>
      <c r="AH85" s="10"/>
      <c r="AI85" s="12">
        <f t="shared" ref="AI85:AK85" si="59">H85+K85+N85+Q85+T85+W85+Z85+AC85+AF85</f>
        <v>2</v>
      </c>
      <c r="AJ85" s="12">
        <f t="shared" si="59"/>
        <v>2</v>
      </c>
      <c r="AK85" s="12">
        <f t="shared" si="59"/>
        <v>1</v>
      </c>
    </row>
    <row r="86" spans="1:37" ht="12.75" customHeight="1" x14ac:dyDescent="0.2">
      <c r="A86" s="7"/>
      <c r="B86" s="7"/>
      <c r="C86" s="151" t="s">
        <v>243</v>
      </c>
      <c r="D86" s="152"/>
      <c r="E86" s="152"/>
      <c r="F86" s="152"/>
      <c r="G86" s="153"/>
      <c r="H86" s="20"/>
      <c r="I86" s="20"/>
      <c r="J86" s="20"/>
      <c r="K86" s="31"/>
      <c r="L86" s="31"/>
      <c r="M86" s="31"/>
      <c r="N86" s="27"/>
      <c r="O86" s="27"/>
      <c r="P86" s="27"/>
      <c r="Q86" s="30"/>
      <c r="R86" s="31"/>
      <c r="S86" s="31"/>
      <c r="T86" s="10"/>
      <c r="U86" s="10"/>
      <c r="V86" s="10"/>
      <c r="W86" s="32"/>
      <c r="X86" s="32"/>
      <c r="Y86" s="32"/>
      <c r="Z86" s="10"/>
      <c r="AA86" s="10"/>
      <c r="AB86" s="10"/>
      <c r="AC86" s="32"/>
      <c r="AD86" s="32"/>
      <c r="AE86" s="32"/>
      <c r="AF86" s="10"/>
      <c r="AG86" s="10"/>
      <c r="AH86" s="10"/>
      <c r="AI86" s="12"/>
      <c r="AJ86" s="12"/>
      <c r="AK86" s="12"/>
    </row>
    <row r="87" spans="1:37" ht="12.75" customHeight="1" x14ac:dyDescent="0.2">
      <c r="A87" s="7">
        <v>61</v>
      </c>
      <c r="B87" s="7"/>
      <c r="C87" s="24"/>
      <c r="D87" s="7" t="s">
        <v>244</v>
      </c>
      <c r="E87" s="7">
        <v>1</v>
      </c>
      <c r="F87" s="7" t="s">
        <v>111</v>
      </c>
      <c r="G87" s="7" t="s">
        <v>130</v>
      </c>
      <c r="H87" s="20"/>
      <c r="I87" s="20"/>
      <c r="J87" s="20"/>
      <c r="K87" s="31"/>
      <c r="L87" s="31"/>
      <c r="M87" s="31"/>
      <c r="N87" s="27"/>
      <c r="O87" s="27"/>
      <c r="P87" s="27"/>
      <c r="Q87" s="30"/>
      <c r="R87" s="31"/>
      <c r="S87" s="31"/>
      <c r="T87" s="10">
        <v>1</v>
      </c>
      <c r="U87" s="10">
        <v>1</v>
      </c>
      <c r="V87" s="10">
        <v>2</v>
      </c>
      <c r="W87" s="32"/>
      <c r="X87" s="32"/>
      <c r="Y87" s="32"/>
      <c r="Z87" s="10"/>
      <c r="AA87" s="10"/>
      <c r="AB87" s="10"/>
      <c r="AC87" s="32"/>
      <c r="AD87" s="32"/>
      <c r="AE87" s="32"/>
      <c r="AF87" s="10"/>
      <c r="AG87" s="10"/>
      <c r="AH87" s="10"/>
      <c r="AI87" s="12">
        <f t="shared" ref="AI87:AK87" si="60">H87+K87+N87+Q87+T87+W87+Z87+AC87+AF87</f>
        <v>1</v>
      </c>
      <c r="AJ87" s="12">
        <f t="shared" si="60"/>
        <v>1</v>
      </c>
      <c r="AK87" s="12">
        <f t="shared" si="60"/>
        <v>2</v>
      </c>
    </row>
    <row r="88" spans="1:37" ht="12.75" customHeight="1" x14ac:dyDescent="0.2">
      <c r="A88" s="7">
        <v>62</v>
      </c>
      <c r="B88" s="7"/>
      <c r="C88" s="24"/>
      <c r="D88" s="7" t="s">
        <v>245</v>
      </c>
      <c r="E88" s="7">
        <v>2</v>
      </c>
      <c r="F88" s="7" t="s">
        <v>111</v>
      </c>
      <c r="G88" s="7" t="s">
        <v>130</v>
      </c>
      <c r="H88" s="20"/>
      <c r="I88" s="20"/>
      <c r="J88" s="20"/>
      <c r="K88" s="31"/>
      <c r="L88" s="31"/>
      <c r="M88" s="31"/>
      <c r="N88" s="27"/>
      <c r="O88" s="27"/>
      <c r="P88" s="27"/>
      <c r="Q88" s="30"/>
      <c r="R88" s="31"/>
      <c r="S88" s="31"/>
      <c r="T88" s="10">
        <v>2</v>
      </c>
      <c r="U88" s="10"/>
      <c r="V88" s="10"/>
      <c r="W88" s="32"/>
      <c r="X88" s="32"/>
      <c r="Y88" s="32"/>
      <c r="Z88" s="10"/>
      <c r="AA88" s="10"/>
      <c r="AB88" s="10"/>
      <c r="AC88" s="32"/>
      <c r="AD88" s="32"/>
      <c r="AE88" s="32"/>
      <c r="AF88" s="10"/>
      <c r="AG88" s="10"/>
      <c r="AH88" s="10"/>
      <c r="AI88" s="12">
        <f t="shared" ref="AI88:AK88" si="61">H88+K88+N88+Q88+T88+W88+Z88+AC88+AF88</f>
        <v>2</v>
      </c>
      <c r="AJ88" s="12">
        <f t="shared" si="61"/>
        <v>0</v>
      </c>
      <c r="AK88" s="12">
        <f t="shared" si="61"/>
        <v>0</v>
      </c>
    </row>
    <row r="89" spans="1:37" ht="12.75" customHeight="1" x14ac:dyDescent="0.2">
      <c r="A89" s="7"/>
      <c r="B89" s="7" t="s">
        <v>127</v>
      </c>
      <c r="C89" s="151" t="s">
        <v>128</v>
      </c>
      <c r="D89" s="152"/>
      <c r="E89" s="152"/>
      <c r="F89" s="152"/>
      <c r="G89" s="153"/>
      <c r="H89" s="20"/>
      <c r="I89" s="20"/>
      <c r="J89" s="20"/>
      <c r="K89" s="31"/>
      <c r="L89" s="31"/>
      <c r="M89" s="31"/>
      <c r="N89" s="27"/>
      <c r="O89" s="27"/>
      <c r="P89" s="27"/>
      <c r="Q89" s="30"/>
      <c r="R89" s="31"/>
      <c r="S89" s="31"/>
      <c r="T89" s="10"/>
      <c r="U89" s="10"/>
      <c r="V89" s="10"/>
      <c r="W89" s="32"/>
      <c r="X89" s="32"/>
      <c r="Y89" s="32"/>
      <c r="Z89" s="10"/>
      <c r="AA89" s="10"/>
      <c r="AB89" s="10"/>
      <c r="AC89" s="32"/>
      <c r="AD89" s="32"/>
      <c r="AE89" s="32"/>
      <c r="AF89" s="10"/>
      <c r="AG89" s="10"/>
      <c r="AH89" s="10"/>
      <c r="AI89" s="12"/>
      <c r="AJ89" s="12"/>
      <c r="AK89" s="12"/>
    </row>
    <row r="90" spans="1:37" ht="12.75" customHeight="1" x14ac:dyDescent="0.2">
      <c r="A90" s="7">
        <v>63</v>
      </c>
      <c r="B90" s="7"/>
      <c r="C90" s="7"/>
      <c r="D90" s="7" t="s">
        <v>129</v>
      </c>
      <c r="E90" s="7">
        <v>1</v>
      </c>
      <c r="F90" s="7" t="s">
        <v>130</v>
      </c>
      <c r="G90" s="7" t="s">
        <v>131</v>
      </c>
      <c r="H90" s="20"/>
      <c r="I90" s="20"/>
      <c r="J90" s="20"/>
      <c r="K90" s="31"/>
      <c r="L90" s="31"/>
      <c r="M90" s="31"/>
      <c r="N90" s="27"/>
      <c r="O90" s="27"/>
      <c r="P90" s="27"/>
      <c r="Q90" s="31"/>
      <c r="R90" s="31"/>
      <c r="S90" s="31"/>
      <c r="T90" s="10"/>
      <c r="U90" s="10"/>
      <c r="V90" s="10"/>
      <c r="W90" s="24">
        <v>1</v>
      </c>
      <c r="X90" s="32"/>
      <c r="Y90" s="32"/>
      <c r="Z90" s="10"/>
      <c r="AA90" s="10"/>
      <c r="AB90" s="10"/>
      <c r="AC90" s="32"/>
      <c r="AD90" s="32"/>
      <c r="AE90" s="32"/>
      <c r="AF90" s="10"/>
      <c r="AG90" s="10"/>
      <c r="AH90" s="10"/>
      <c r="AI90" s="12">
        <f t="shared" ref="AI90:AK90" si="62">H90+K90+N90+Q90+T90+W90+Z90+AC90+AF90</f>
        <v>1</v>
      </c>
      <c r="AJ90" s="12">
        <f t="shared" si="62"/>
        <v>0</v>
      </c>
      <c r="AK90" s="12">
        <f t="shared" si="62"/>
        <v>0</v>
      </c>
    </row>
    <row r="91" spans="1:37" ht="12.75" customHeight="1" x14ac:dyDescent="0.2">
      <c r="A91" s="7">
        <v>64</v>
      </c>
      <c r="B91" s="7"/>
      <c r="C91" s="7"/>
      <c r="D91" s="7" t="s">
        <v>132</v>
      </c>
      <c r="E91" s="7">
        <v>1</v>
      </c>
      <c r="F91" s="7" t="s">
        <v>130</v>
      </c>
      <c r="G91" s="7" t="s">
        <v>131</v>
      </c>
      <c r="H91" s="20"/>
      <c r="I91" s="20"/>
      <c r="J91" s="20"/>
      <c r="K91" s="31"/>
      <c r="L91" s="31"/>
      <c r="M91" s="31"/>
      <c r="N91" s="27"/>
      <c r="O91" s="27"/>
      <c r="P91" s="27"/>
      <c r="Q91" s="31"/>
      <c r="R91" s="31"/>
      <c r="S91" s="31"/>
      <c r="T91" s="10"/>
      <c r="U91" s="10"/>
      <c r="V91" s="10"/>
      <c r="W91" s="24">
        <v>1</v>
      </c>
      <c r="X91" s="32"/>
      <c r="Y91" s="32"/>
      <c r="Z91" s="10"/>
      <c r="AA91" s="10"/>
      <c r="AB91" s="10"/>
      <c r="AC91" s="32"/>
      <c r="AD91" s="32"/>
      <c r="AE91" s="32"/>
      <c r="AF91" s="10"/>
      <c r="AG91" s="10"/>
      <c r="AH91" s="10"/>
      <c r="AI91" s="12">
        <f t="shared" ref="AI91:AK91" si="63">H91+K91+N91+Q91+T91+W91+Z91+AC91+AF91</f>
        <v>1</v>
      </c>
      <c r="AJ91" s="12">
        <f t="shared" si="63"/>
        <v>0</v>
      </c>
      <c r="AK91" s="12">
        <f t="shared" si="63"/>
        <v>0</v>
      </c>
    </row>
    <row r="92" spans="1:37" ht="12.75" customHeight="1" x14ac:dyDescent="0.2">
      <c r="A92" s="7">
        <v>65</v>
      </c>
      <c r="B92" s="7"/>
      <c r="C92" s="24"/>
      <c r="D92" s="7" t="s">
        <v>133</v>
      </c>
      <c r="E92" s="7">
        <v>1</v>
      </c>
      <c r="F92" s="7" t="s">
        <v>130</v>
      </c>
      <c r="G92" s="7" t="s">
        <v>131</v>
      </c>
      <c r="H92" s="20"/>
      <c r="I92" s="20"/>
      <c r="J92" s="20"/>
      <c r="K92" s="31"/>
      <c r="L92" s="31"/>
      <c r="M92" s="31"/>
      <c r="N92" s="27"/>
      <c r="O92" s="27"/>
      <c r="P92" s="27"/>
      <c r="Q92" s="32"/>
      <c r="R92" s="32"/>
      <c r="S92" s="32"/>
      <c r="T92" s="10"/>
      <c r="U92" s="10"/>
      <c r="V92" s="10"/>
      <c r="W92" s="24">
        <v>1</v>
      </c>
      <c r="X92" s="32"/>
      <c r="Y92" s="32"/>
      <c r="Z92" s="10"/>
      <c r="AA92" s="10"/>
      <c r="AB92" s="10"/>
      <c r="AC92" s="32"/>
      <c r="AD92" s="32"/>
      <c r="AE92" s="32"/>
      <c r="AF92" s="10"/>
      <c r="AG92" s="10"/>
      <c r="AH92" s="10"/>
      <c r="AI92" s="12">
        <f t="shared" ref="AI92:AK92" si="64">H92+K92+N92+Q92+T92+W92+Z92+AC92+AF92</f>
        <v>1</v>
      </c>
      <c r="AJ92" s="12">
        <f t="shared" si="64"/>
        <v>0</v>
      </c>
      <c r="AK92" s="12">
        <f t="shared" si="64"/>
        <v>0</v>
      </c>
    </row>
    <row r="93" spans="1:37" ht="12.75" customHeight="1" x14ac:dyDescent="0.2">
      <c r="A93" s="7"/>
      <c r="B93" s="7" t="s">
        <v>134</v>
      </c>
      <c r="C93" s="151" t="s">
        <v>135</v>
      </c>
      <c r="D93" s="152"/>
      <c r="E93" s="152"/>
      <c r="F93" s="152"/>
      <c r="G93" s="153"/>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7">
        <v>66</v>
      </c>
      <c r="B94" s="7"/>
      <c r="C94" s="7"/>
      <c r="D94" s="7" t="s">
        <v>136</v>
      </c>
      <c r="E94" s="7">
        <v>2.5</v>
      </c>
      <c r="F94" s="7" t="s">
        <v>130</v>
      </c>
      <c r="G94" s="7" t="s">
        <v>131</v>
      </c>
      <c r="H94" s="20"/>
      <c r="I94" s="20"/>
      <c r="J94" s="20"/>
      <c r="K94" s="31"/>
      <c r="L94" s="31"/>
      <c r="M94" s="31"/>
      <c r="N94" s="27"/>
      <c r="O94" s="27"/>
      <c r="P94" s="27"/>
      <c r="Q94" s="32"/>
      <c r="R94" s="32"/>
      <c r="S94" s="32"/>
      <c r="T94" s="10"/>
      <c r="U94" s="10"/>
      <c r="V94" s="10"/>
      <c r="W94" s="24">
        <v>2.5</v>
      </c>
      <c r="X94" s="32"/>
      <c r="Y94" s="32"/>
      <c r="Z94" s="10"/>
      <c r="AA94" s="10"/>
      <c r="AB94" s="10"/>
      <c r="AC94" s="32"/>
      <c r="AD94" s="32"/>
      <c r="AE94" s="32"/>
      <c r="AF94" s="10"/>
      <c r="AG94" s="10"/>
      <c r="AH94" s="10"/>
      <c r="AI94" s="12">
        <f t="shared" ref="AI94:AK94" si="65">H94+K94+N94+Q94+T94+W94+Z94+AC94+AF94</f>
        <v>2.5</v>
      </c>
      <c r="AJ94" s="12">
        <f t="shared" si="65"/>
        <v>0</v>
      </c>
      <c r="AK94" s="12">
        <f t="shared" si="65"/>
        <v>0</v>
      </c>
    </row>
    <row r="95" spans="1:37" ht="12.75" customHeight="1" x14ac:dyDescent="0.2">
      <c r="A95" s="7">
        <v>67</v>
      </c>
      <c r="B95" s="7"/>
      <c r="C95" s="7"/>
      <c r="D95" s="7" t="s">
        <v>137</v>
      </c>
      <c r="E95" s="7">
        <v>1</v>
      </c>
      <c r="F95" s="7" t="s">
        <v>130</v>
      </c>
      <c r="G95" s="7" t="s">
        <v>131</v>
      </c>
      <c r="H95" s="20"/>
      <c r="I95" s="20"/>
      <c r="J95" s="20"/>
      <c r="K95" s="31"/>
      <c r="L95" s="31"/>
      <c r="M95" s="31"/>
      <c r="N95" s="27"/>
      <c r="O95" s="27"/>
      <c r="P95" s="27"/>
      <c r="Q95" s="32"/>
      <c r="R95" s="32"/>
      <c r="S95" s="32"/>
      <c r="T95" s="10"/>
      <c r="U95" s="10"/>
      <c r="V95" s="10"/>
      <c r="W95" s="24">
        <v>1</v>
      </c>
      <c r="X95" s="32"/>
      <c r="Y95" s="32"/>
      <c r="Z95" s="10"/>
      <c r="AA95" s="10"/>
      <c r="AB95" s="10"/>
      <c r="AC95" s="32"/>
      <c r="AD95" s="32"/>
      <c r="AE95" s="32"/>
      <c r="AF95" s="10"/>
      <c r="AG95" s="10"/>
      <c r="AH95" s="10"/>
      <c r="AI95" s="12">
        <f t="shared" ref="AI95:AK95" si="66">H95+K95+N95+Q95+T95+W95+Z95+AC95+AF95</f>
        <v>1</v>
      </c>
      <c r="AJ95" s="12">
        <f t="shared" si="66"/>
        <v>0</v>
      </c>
      <c r="AK95" s="12">
        <f t="shared" si="66"/>
        <v>0</v>
      </c>
    </row>
    <row r="96" spans="1:37" ht="12.75" customHeight="1" x14ac:dyDescent="0.2">
      <c r="A96" s="7"/>
      <c r="B96" s="7" t="s">
        <v>138</v>
      </c>
      <c r="C96" s="151" t="s">
        <v>139</v>
      </c>
      <c r="D96" s="152"/>
      <c r="E96" s="152"/>
      <c r="F96" s="152"/>
      <c r="G96" s="153"/>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7">
        <v>68</v>
      </c>
      <c r="B97" s="7"/>
      <c r="C97" s="7"/>
      <c r="D97" s="7" t="s">
        <v>140</v>
      </c>
      <c r="E97" s="7">
        <v>1</v>
      </c>
      <c r="F97" s="7" t="s">
        <v>130</v>
      </c>
      <c r="G97" s="7" t="s">
        <v>131</v>
      </c>
      <c r="H97" s="20"/>
      <c r="I97" s="20"/>
      <c r="J97" s="20"/>
      <c r="K97" s="31"/>
      <c r="L97" s="31"/>
      <c r="M97" s="31"/>
      <c r="N97" s="27"/>
      <c r="O97" s="27"/>
      <c r="P97" s="27"/>
      <c r="Q97" s="32"/>
      <c r="R97" s="32"/>
      <c r="S97" s="32"/>
      <c r="T97" s="10"/>
      <c r="U97" s="10"/>
      <c r="V97" s="10"/>
      <c r="W97" s="24">
        <v>1</v>
      </c>
      <c r="X97" s="32"/>
      <c r="Y97" s="32"/>
      <c r="Z97" s="10"/>
      <c r="AA97" s="10"/>
      <c r="AB97" s="10"/>
      <c r="AC97" s="32"/>
      <c r="AD97" s="32"/>
      <c r="AE97" s="32"/>
      <c r="AF97" s="10"/>
      <c r="AG97" s="10"/>
      <c r="AH97" s="10"/>
      <c r="AI97" s="12">
        <f t="shared" ref="AI97:AK97" si="67">H97+K97+N97+Q97+T97+W97+Z97+AC97+AF97</f>
        <v>1</v>
      </c>
      <c r="AJ97" s="12">
        <f t="shared" si="67"/>
        <v>0</v>
      </c>
      <c r="AK97" s="12">
        <f t="shared" si="67"/>
        <v>0</v>
      </c>
    </row>
    <row r="98" spans="1:37" ht="12.75" customHeight="1" x14ac:dyDescent="0.2">
      <c r="A98" s="7">
        <v>69</v>
      </c>
      <c r="B98" s="7"/>
      <c r="C98" s="7"/>
      <c r="D98" s="7" t="s">
        <v>141</v>
      </c>
      <c r="E98" s="7">
        <v>1</v>
      </c>
      <c r="F98" s="7" t="s">
        <v>130</v>
      </c>
      <c r="G98" s="7" t="s">
        <v>131</v>
      </c>
      <c r="H98" s="20"/>
      <c r="I98" s="20"/>
      <c r="J98" s="20"/>
      <c r="K98" s="31"/>
      <c r="L98" s="31"/>
      <c r="M98" s="31"/>
      <c r="N98" s="27"/>
      <c r="O98" s="27"/>
      <c r="P98" s="27"/>
      <c r="Q98" s="32"/>
      <c r="R98" s="32"/>
      <c r="S98" s="32"/>
      <c r="T98" s="10"/>
      <c r="U98" s="10"/>
      <c r="V98" s="10"/>
      <c r="W98" s="24">
        <v>1</v>
      </c>
      <c r="X98" s="32"/>
      <c r="Y98" s="32"/>
      <c r="Z98" s="10"/>
      <c r="AA98" s="10"/>
      <c r="AB98" s="10"/>
      <c r="AC98" s="32"/>
      <c r="AD98" s="32"/>
      <c r="AE98" s="32"/>
      <c r="AF98" s="10"/>
      <c r="AG98" s="10"/>
      <c r="AH98" s="10"/>
      <c r="AI98" s="12">
        <f t="shared" ref="AI98:AK98" si="68">H98+K98+N98+Q98+T98+W98+Z98+AC98+AF98</f>
        <v>1</v>
      </c>
      <c r="AJ98" s="12">
        <f t="shared" si="68"/>
        <v>0</v>
      </c>
      <c r="AK98" s="12">
        <f t="shared" si="68"/>
        <v>0</v>
      </c>
    </row>
    <row r="99" spans="1:37" ht="12.75" customHeight="1" x14ac:dyDescent="0.2">
      <c r="A99" s="7"/>
      <c r="B99" s="7" t="s">
        <v>142</v>
      </c>
      <c r="C99" s="151" t="s">
        <v>143</v>
      </c>
      <c r="D99" s="152"/>
      <c r="E99" s="152"/>
      <c r="F99" s="152"/>
      <c r="G99" s="153"/>
      <c r="H99" s="20"/>
      <c r="I99" s="20"/>
      <c r="J99" s="20"/>
      <c r="K99" s="31"/>
      <c r="L99" s="31"/>
      <c r="M99" s="31"/>
      <c r="N99" s="27"/>
      <c r="O99" s="27"/>
      <c r="P99" s="27"/>
      <c r="Q99" s="32"/>
      <c r="R99" s="32"/>
      <c r="S99" s="32"/>
      <c r="T99" s="10"/>
      <c r="U99" s="10"/>
      <c r="V99" s="10"/>
      <c r="W99" s="24"/>
      <c r="X99" s="32"/>
      <c r="Y99" s="32"/>
      <c r="Z99" s="10"/>
      <c r="AA99" s="10"/>
      <c r="AB99" s="10"/>
      <c r="AC99" s="32"/>
      <c r="AD99" s="32"/>
      <c r="AE99" s="32"/>
      <c r="AF99" s="10"/>
      <c r="AG99" s="10"/>
      <c r="AH99" s="10"/>
      <c r="AI99" s="12"/>
      <c r="AJ99" s="12"/>
      <c r="AK99" s="12"/>
    </row>
    <row r="100" spans="1:37" ht="12.75" customHeight="1" x14ac:dyDescent="0.2">
      <c r="A100" s="7">
        <v>70</v>
      </c>
      <c r="B100" s="7"/>
      <c r="C100" s="7"/>
      <c r="D100" s="7" t="s">
        <v>144</v>
      </c>
      <c r="E100" s="7">
        <v>5</v>
      </c>
      <c r="F100" s="7" t="s">
        <v>130</v>
      </c>
      <c r="G100" s="7" t="s">
        <v>131</v>
      </c>
      <c r="H100" s="20"/>
      <c r="I100" s="20"/>
      <c r="J100" s="20"/>
      <c r="K100" s="31"/>
      <c r="L100" s="31"/>
      <c r="M100" s="31"/>
      <c r="N100" s="27"/>
      <c r="O100" s="27"/>
      <c r="P100" s="27"/>
      <c r="Q100" s="32"/>
      <c r="R100" s="32"/>
      <c r="S100" s="32"/>
      <c r="T100" s="10"/>
      <c r="U100" s="10"/>
      <c r="V100" s="10"/>
      <c r="W100" s="24">
        <v>5</v>
      </c>
      <c r="X100" s="32"/>
      <c r="Y100" s="32"/>
      <c r="Z100" s="10"/>
      <c r="AA100" s="10"/>
      <c r="AB100" s="10"/>
      <c r="AC100" s="32"/>
      <c r="AD100" s="32"/>
      <c r="AE100" s="32"/>
      <c r="AF100" s="10"/>
      <c r="AG100" s="10"/>
      <c r="AH100" s="10"/>
      <c r="AI100" s="12">
        <f t="shared" ref="AI100:AK100" si="69">H100+K100+N100+Q100+T100+W100+Z100+AC100+AF100</f>
        <v>5</v>
      </c>
      <c r="AJ100" s="12">
        <f t="shared" si="69"/>
        <v>0</v>
      </c>
      <c r="AK100" s="12">
        <f t="shared" si="69"/>
        <v>0</v>
      </c>
    </row>
    <row r="101" spans="1:37" ht="12.75" customHeight="1" x14ac:dyDescent="0.2">
      <c r="A101" s="7">
        <v>71</v>
      </c>
      <c r="B101" s="7"/>
      <c r="C101" s="7"/>
      <c r="D101" s="7" t="s">
        <v>145</v>
      </c>
      <c r="E101" s="7">
        <v>5</v>
      </c>
      <c r="F101" s="7" t="s">
        <v>130</v>
      </c>
      <c r="G101" s="7" t="s">
        <v>131</v>
      </c>
      <c r="H101" s="20"/>
      <c r="I101" s="20"/>
      <c r="J101" s="20"/>
      <c r="K101" s="31"/>
      <c r="L101" s="31"/>
      <c r="M101" s="31"/>
      <c r="N101" s="27"/>
      <c r="O101" s="27"/>
      <c r="P101" s="27"/>
      <c r="Q101" s="32"/>
      <c r="R101" s="32"/>
      <c r="S101" s="32"/>
      <c r="T101" s="10"/>
      <c r="U101" s="10"/>
      <c r="V101" s="10"/>
      <c r="W101" s="24">
        <v>5</v>
      </c>
      <c r="X101" s="32"/>
      <c r="Y101" s="32"/>
      <c r="Z101" s="10"/>
      <c r="AA101" s="10"/>
      <c r="AB101" s="10"/>
      <c r="AC101" s="32"/>
      <c r="AD101" s="32"/>
      <c r="AE101" s="32"/>
      <c r="AF101" s="10"/>
      <c r="AG101" s="10"/>
      <c r="AH101" s="10"/>
      <c r="AI101" s="12">
        <f t="shared" ref="AI101:AK101" si="70">H101+K101+N101+Q101+T101+W101+Z101+AC101+AF101</f>
        <v>5</v>
      </c>
      <c r="AJ101" s="12">
        <f t="shared" si="70"/>
        <v>0</v>
      </c>
      <c r="AK101" s="12">
        <f t="shared" si="70"/>
        <v>0</v>
      </c>
    </row>
    <row r="102" spans="1:37" ht="12.75" customHeight="1" x14ac:dyDescent="0.2">
      <c r="A102" s="7"/>
      <c r="B102" s="7" t="s">
        <v>146</v>
      </c>
      <c r="C102" s="151" t="s">
        <v>147</v>
      </c>
      <c r="D102" s="152"/>
      <c r="E102" s="152"/>
      <c r="F102" s="152"/>
      <c r="G102" s="153"/>
      <c r="H102" s="20"/>
      <c r="I102" s="20"/>
      <c r="J102" s="20"/>
      <c r="K102" s="31"/>
      <c r="L102" s="31"/>
      <c r="M102" s="31"/>
      <c r="N102" s="27"/>
      <c r="O102" s="27"/>
      <c r="P102" s="27"/>
      <c r="Q102" s="32"/>
      <c r="R102" s="32"/>
      <c r="S102" s="32"/>
      <c r="T102" s="10"/>
      <c r="U102" s="10"/>
      <c r="V102" s="10"/>
      <c r="W102" s="30"/>
      <c r="X102" s="32"/>
      <c r="Y102" s="32"/>
      <c r="Z102" s="10"/>
      <c r="AA102" s="10"/>
      <c r="AB102" s="10"/>
      <c r="AC102" s="32"/>
      <c r="AD102" s="32"/>
      <c r="AE102" s="32"/>
      <c r="AF102" s="10"/>
      <c r="AG102" s="10"/>
      <c r="AH102" s="10"/>
      <c r="AI102" s="12"/>
      <c r="AJ102" s="12"/>
      <c r="AK102" s="12"/>
    </row>
    <row r="103" spans="1:37" ht="12.75" customHeight="1" x14ac:dyDescent="0.2">
      <c r="A103" s="7">
        <v>72</v>
      </c>
      <c r="B103" s="7"/>
      <c r="C103" s="7"/>
      <c r="D103" s="7" t="s">
        <v>148</v>
      </c>
      <c r="E103" s="7">
        <v>1</v>
      </c>
      <c r="F103" s="7" t="s">
        <v>131</v>
      </c>
      <c r="G103" s="7" t="s">
        <v>149</v>
      </c>
      <c r="H103" s="20"/>
      <c r="I103" s="20"/>
      <c r="J103" s="20"/>
      <c r="K103" s="31"/>
      <c r="L103" s="31"/>
      <c r="M103" s="31"/>
      <c r="N103" s="27"/>
      <c r="O103" s="27"/>
      <c r="P103" s="27"/>
      <c r="Q103" s="32"/>
      <c r="R103" s="32"/>
      <c r="S103" s="32"/>
      <c r="T103" s="10"/>
      <c r="U103" s="10"/>
      <c r="V103" s="10"/>
      <c r="W103" s="32"/>
      <c r="X103" s="32"/>
      <c r="Y103" s="32"/>
      <c r="Z103" s="10">
        <v>1</v>
      </c>
      <c r="AA103" s="10"/>
      <c r="AB103" s="10"/>
      <c r="AC103" s="32"/>
      <c r="AD103" s="32"/>
      <c r="AE103" s="32"/>
      <c r="AF103" s="10"/>
      <c r="AG103" s="10"/>
      <c r="AH103" s="10"/>
      <c r="AI103" s="12">
        <f t="shared" ref="AI103:AK103" si="71">H103+K103+N103+Q103+T103+W103+Z103+AC103+AF103</f>
        <v>1</v>
      </c>
      <c r="AJ103" s="12">
        <f t="shared" si="71"/>
        <v>0</v>
      </c>
      <c r="AK103" s="12">
        <f t="shared" si="71"/>
        <v>0</v>
      </c>
    </row>
    <row r="104" spans="1:37" ht="12.75" customHeight="1" x14ac:dyDescent="0.2">
      <c r="A104" s="7">
        <v>73</v>
      </c>
      <c r="B104" s="7"/>
      <c r="C104" s="7"/>
      <c r="D104" s="7" t="s">
        <v>150</v>
      </c>
      <c r="E104" s="7">
        <v>1</v>
      </c>
      <c r="F104" s="7" t="s">
        <v>131</v>
      </c>
      <c r="G104" s="7" t="s">
        <v>149</v>
      </c>
      <c r="H104" s="20"/>
      <c r="I104" s="20"/>
      <c r="J104" s="20"/>
      <c r="K104" s="31"/>
      <c r="L104" s="31"/>
      <c r="M104" s="31"/>
      <c r="N104" s="27"/>
      <c r="O104" s="27"/>
      <c r="P104" s="27"/>
      <c r="Q104" s="32"/>
      <c r="R104" s="32"/>
      <c r="S104" s="32"/>
      <c r="T104" s="10"/>
      <c r="U104" s="10"/>
      <c r="V104" s="10"/>
      <c r="W104" s="32"/>
      <c r="X104" s="32"/>
      <c r="Y104" s="32"/>
      <c r="Z104" s="10">
        <v>1</v>
      </c>
      <c r="AA104" s="10"/>
      <c r="AB104" s="10"/>
      <c r="AC104" s="32"/>
      <c r="AD104" s="32"/>
      <c r="AE104" s="32"/>
      <c r="AF104" s="10"/>
      <c r="AG104" s="10"/>
      <c r="AH104" s="10"/>
      <c r="AI104" s="12">
        <f t="shared" ref="AI104:AK104" si="72">H104+K104+N104+Q104+T104+W104+Z104+AC104+AF104</f>
        <v>1</v>
      </c>
      <c r="AJ104" s="12">
        <f t="shared" si="72"/>
        <v>0</v>
      </c>
      <c r="AK104" s="12">
        <f t="shared" si="72"/>
        <v>0</v>
      </c>
    </row>
    <row r="105" spans="1:37" ht="12.75" customHeight="1" x14ac:dyDescent="0.2">
      <c r="A105" s="7"/>
      <c r="B105" s="7" t="s">
        <v>151</v>
      </c>
      <c r="C105" s="151" t="s">
        <v>152</v>
      </c>
      <c r="D105" s="152"/>
      <c r="E105" s="152"/>
      <c r="F105" s="152"/>
      <c r="G105" s="153"/>
      <c r="H105" s="20"/>
      <c r="I105" s="20"/>
      <c r="J105" s="20"/>
      <c r="K105" s="31"/>
      <c r="L105" s="31"/>
      <c r="M105" s="31"/>
      <c r="N105" s="27"/>
      <c r="O105" s="27"/>
      <c r="P105" s="27"/>
      <c r="Q105" s="32"/>
      <c r="R105" s="32"/>
      <c r="S105" s="32"/>
      <c r="T105" s="10"/>
      <c r="U105" s="10"/>
      <c r="V105" s="10"/>
      <c r="W105" s="32"/>
      <c r="X105" s="32"/>
      <c r="Y105" s="32"/>
      <c r="Z105" s="10"/>
      <c r="AA105" s="10"/>
      <c r="AB105" s="10"/>
      <c r="AC105" s="32"/>
      <c r="AD105" s="32"/>
      <c r="AE105" s="32"/>
      <c r="AF105" s="10"/>
      <c r="AG105" s="10"/>
      <c r="AH105" s="10"/>
      <c r="AI105" s="12"/>
      <c r="AJ105" s="12"/>
      <c r="AK105" s="12"/>
    </row>
    <row r="106" spans="1:37" ht="12.75" customHeight="1" x14ac:dyDescent="0.2">
      <c r="A106" s="7">
        <v>74</v>
      </c>
      <c r="B106" s="7"/>
      <c r="C106" s="7"/>
      <c r="D106" s="7" t="s">
        <v>153</v>
      </c>
      <c r="E106" s="7">
        <v>5</v>
      </c>
      <c r="F106" s="7" t="s">
        <v>149</v>
      </c>
      <c r="G106" s="7"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5</v>
      </c>
      <c r="AD106" s="32"/>
      <c r="AE106" s="32"/>
      <c r="AF106" s="10"/>
      <c r="AG106" s="10"/>
      <c r="AH106" s="10"/>
      <c r="AI106" s="12">
        <f t="shared" ref="AI106:AK106" si="73">H106+K106+N106+Q106+T106+W106+Z106+AC106+AF106</f>
        <v>5</v>
      </c>
      <c r="AJ106" s="12">
        <f t="shared" si="73"/>
        <v>0</v>
      </c>
      <c r="AK106" s="12">
        <f t="shared" si="73"/>
        <v>0</v>
      </c>
    </row>
    <row r="107" spans="1:37" ht="12.75" customHeight="1" x14ac:dyDescent="0.2">
      <c r="A107" s="7">
        <v>75</v>
      </c>
      <c r="B107" s="7"/>
      <c r="C107" s="7"/>
      <c r="D107" s="7" t="s">
        <v>155</v>
      </c>
      <c r="E107" s="7">
        <v>2</v>
      </c>
      <c r="F107" s="7" t="s">
        <v>149</v>
      </c>
      <c r="G107" s="7"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2</v>
      </c>
      <c r="AD107" s="32"/>
      <c r="AE107" s="32"/>
      <c r="AF107" s="10"/>
      <c r="AG107" s="10"/>
      <c r="AH107" s="10"/>
      <c r="AI107" s="12">
        <f t="shared" ref="AI107:AK107" si="74">H107+K107+N107+Q107+T107+W107+Z107+AC107+AF107</f>
        <v>2</v>
      </c>
      <c r="AJ107" s="12">
        <f t="shared" si="74"/>
        <v>0</v>
      </c>
      <c r="AK107" s="12">
        <f t="shared" si="74"/>
        <v>0</v>
      </c>
    </row>
    <row r="108" spans="1:37" ht="12.75" customHeight="1" x14ac:dyDescent="0.2">
      <c r="A108" s="7"/>
      <c r="B108" s="7" t="s">
        <v>156</v>
      </c>
      <c r="C108" s="151" t="s">
        <v>157</v>
      </c>
      <c r="D108" s="152"/>
      <c r="E108" s="152"/>
      <c r="F108" s="152"/>
      <c r="G108" s="153"/>
      <c r="H108" s="20"/>
      <c r="I108" s="20"/>
      <c r="J108" s="20"/>
      <c r="K108" s="31"/>
      <c r="L108" s="31"/>
      <c r="M108" s="31"/>
      <c r="N108" s="27"/>
      <c r="O108" s="27"/>
      <c r="P108" s="27"/>
      <c r="Q108" s="32"/>
      <c r="R108" s="32"/>
      <c r="S108" s="32"/>
      <c r="T108" s="10"/>
      <c r="U108" s="10"/>
      <c r="V108" s="10"/>
      <c r="W108" s="32"/>
      <c r="X108" s="32"/>
      <c r="Y108" s="32"/>
      <c r="Z108" s="10"/>
      <c r="AA108" s="10"/>
      <c r="AB108" s="10"/>
      <c r="AC108" s="24"/>
      <c r="AD108" s="32"/>
      <c r="AE108" s="32"/>
      <c r="AF108" s="10"/>
      <c r="AG108" s="10"/>
      <c r="AH108" s="10"/>
      <c r="AI108" s="12"/>
      <c r="AJ108" s="12"/>
      <c r="AK108" s="12"/>
    </row>
    <row r="109" spans="1:37" ht="12.75" customHeight="1" x14ac:dyDescent="0.2">
      <c r="A109" s="7">
        <v>76</v>
      </c>
      <c r="B109" s="7"/>
      <c r="C109" s="7"/>
      <c r="D109" s="7" t="s">
        <v>158</v>
      </c>
      <c r="E109" s="7">
        <v>2</v>
      </c>
      <c r="F109" s="7" t="s">
        <v>149</v>
      </c>
      <c r="G109" s="7" t="s">
        <v>154</v>
      </c>
      <c r="H109" s="20"/>
      <c r="I109" s="20"/>
      <c r="J109" s="20"/>
      <c r="K109" s="31"/>
      <c r="L109" s="31"/>
      <c r="M109" s="31"/>
      <c r="N109" s="27"/>
      <c r="O109" s="27"/>
      <c r="P109" s="27"/>
      <c r="Q109" s="32"/>
      <c r="R109" s="32"/>
      <c r="S109" s="32"/>
      <c r="T109" s="10"/>
      <c r="U109" s="10"/>
      <c r="V109" s="10"/>
      <c r="W109" s="32"/>
      <c r="X109" s="32"/>
      <c r="Y109" s="32"/>
      <c r="Z109" s="10"/>
      <c r="AA109" s="10"/>
      <c r="AB109" s="10"/>
      <c r="AC109" s="24">
        <v>2</v>
      </c>
      <c r="AD109" s="32"/>
      <c r="AE109" s="32"/>
      <c r="AF109" s="10"/>
      <c r="AG109" s="10"/>
      <c r="AH109" s="10"/>
      <c r="AI109" s="12">
        <f t="shared" ref="AI109:AK109" si="75">H109+K109+N109+Q109+T109+W109+Z109+AC109+AF109</f>
        <v>2</v>
      </c>
      <c r="AJ109" s="12">
        <f t="shared" si="75"/>
        <v>0</v>
      </c>
      <c r="AK109" s="12">
        <f t="shared" si="75"/>
        <v>0</v>
      </c>
    </row>
    <row r="110" spans="1:37" ht="12.75" customHeight="1" x14ac:dyDescent="0.2">
      <c r="A110" s="7">
        <v>77</v>
      </c>
      <c r="B110" s="7"/>
      <c r="C110" s="7"/>
      <c r="D110" s="7" t="s">
        <v>159</v>
      </c>
      <c r="E110" s="7">
        <v>5</v>
      </c>
      <c r="F110" s="7" t="s">
        <v>149</v>
      </c>
      <c r="G110" s="7" t="s">
        <v>154</v>
      </c>
      <c r="H110" s="20"/>
      <c r="I110" s="20"/>
      <c r="J110" s="20"/>
      <c r="K110" s="31"/>
      <c r="L110" s="31"/>
      <c r="M110" s="31"/>
      <c r="N110" s="27"/>
      <c r="O110" s="27"/>
      <c r="P110" s="27"/>
      <c r="Q110" s="32"/>
      <c r="R110" s="32"/>
      <c r="S110" s="32"/>
      <c r="T110" s="10"/>
      <c r="U110" s="10"/>
      <c r="V110" s="10"/>
      <c r="W110" s="32"/>
      <c r="X110" s="32"/>
      <c r="Y110" s="32"/>
      <c r="Z110" s="10"/>
      <c r="AA110" s="10"/>
      <c r="AB110" s="10"/>
      <c r="AC110" s="24">
        <v>5</v>
      </c>
      <c r="AD110" s="32"/>
      <c r="AE110" s="32"/>
      <c r="AF110" s="10"/>
      <c r="AG110" s="10"/>
      <c r="AH110" s="10"/>
      <c r="AI110" s="12">
        <f t="shared" ref="AI110:AK110" si="76">H110+K110+N110+Q110+T110+W110+Z110+AC110+AF110</f>
        <v>5</v>
      </c>
      <c r="AJ110" s="12">
        <f t="shared" si="76"/>
        <v>0</v>
      </c>
      <c r="AK110" s="12">
        <f t="shared" si="76"/>
        <v>0</v>
      </c>
    </row>
    <row r="111" spans="1:37" ht="12.75" customHeight="1" x14ac:dyDescent="0.2">
      <c r="A111" s="64"/>
      <c r="B111" s="28"/>
      <c r="C111" s="28"/>
      <c r="D111" s="28"/>
      <c r="E111" s="7" t="s">
        <v>160</v>
      </c>
      <c r="F111" s="7"/>
      <c r="G111" s="7"/>
      <c r="H111" s="7">
        <f t="shared" ref="H111:AK111" si="77">SUM(H5:H110)</f>
        <v>11.5</v>
      </c>
      <c r="I111" s="7">
        <f t="shared" si="77"/>
        <v>8.5</v>
      </c>
      <c r="J111" s="7">
        <f t="shared" si="77"/>
        <v>6.75</v>
      </c>
      <c r="K111" s="7">
        <f t="shared" si="77"/>
        <v>12.5</v>
      </c>
      <c r="L111" s="7">
        <f t="shared" si="77"/>
        <v>15.5</v>
      </c>
      <c r="M111" s="7">
        <f t="shared" si="77"/>
        <v>16.75</v>
      </c>
      <c r="N111" s="7">
        <f t="shared" si="77"/>
        <v>19.5</v>
      </c>
      <c r="O111" s="7">
        <f t="shared" si="77"/>
        <v>11</v>
      </c>
      <c r="P111" s="7">
        <f t="shared" si="77"/>
        <v>11</v>
      </c>
      <c r="Q111" s="7">
        <f t="shared" si="77"/>
        <v>10</v>
      </c>
      <c r="R111" s="7">
        <f t="shared" si="77"/>
        <v>13</v>
      </c>
      <c r="S111" s="7">
        <f t="shared" si="77"/>
        <v>18.5</v>
      </c>
      <c r="T111" s="7">
        <f t="shared" si="77"/>
        <v>3</v>
      </c>
      <c r="U111" s="7">
        <f t="shared" si="77"/>
        <v>5.5</v>
      </c>
      <c r="V111" s="7">
        <f t="shared" si="77"/>
        <v>5</v>
      </c>
      <c r="W111" s="7">
        <f t="shared" si="77"/>
        <v>18.5</v>
      </c>
      <c r="X111" s="7">
        <f t="shared" si="77"/>
        <v>0</v>
      </c>
      <c r="Y111" s="7">
        <f t="shared" si="77"/>
        <v>0</v>
      </c>
      <c r="Z111" s="7">
        <f t="shared" si="77"/>
        <v>2</v>
      </c>
      <c r="AA111" s="7">
        <f t="shared" si="77"/>
        <v>0</v>
      </c>
      <c r="AB111" s="7">
        <f t="shared" si="77"/>
        <v>0</v>
      </c>
      <c r="AC111" s="7">
        <f t="shared" si="77"/>
        <v>14</v>
      </c>
      <c r="AD111" s="7">
        <f t="shared" si="77"/>
        <v>0</v>
      </c>
      <c r="AE111" s="7">
        <f t="shared" si="77"/>
        <v>0</v>
      </c>
      <c r="AF111" s="7">
        <f t="shared" si="77"/>
        <v>0</v>
      </c>
      <c r="AG111" s="7">
        <f t="shared" si="77"/>
        <v>0</v>
      </c>
      <c r="AH111" s="7">
        <f t="shared" si="77"/>
        <v>0</v>
      </c>
      <c r="AI111" s="65">
        <f t="shared" si="77"/>
        <v>91</v>
      </c>
      <c r="AJ111" s="65">
        <f t="shared" si="77"/>
        <v>53.5</v>
      </c>
      <c r="AK111" s="65">
        <f t="shared" si="77"/>
        <v>58</v>
      </c>
    </row>
    <row r="112" spans="1:37" ht="12.75" customHeight="1" x14ac:dyDescent="0.2">
      <c r="A112" s="64"/>
      <c r="B112" s="28"/>
      <c r="C112" s="28"/>
      <c r="D112" s="28"/>
      <c r="E112" s="7" t="s">
        <v>161</v>
      </c>
      <c r="F112" s="7"/>
      <c r="G112" s="7"/>
      <c r="H112" s="7">
        <f t="shared" ref="H112:J112" si="78">SUM(H111)</f>
        <v>11.5</v>
      </c>
      <c r="I112" s="7">
        <f t="shared" si="78"/>
        <v>8.5</v>
      </c>
      <c r="J112" s="7">
        <f t="shared" si="78"/>
        <v>6.75</v>
      </c>
      <c r="K112" s="7">
        <f t="shared" ref="K112:AH112" si="79">SUM(K111+H112)</f>
        <v>24</v>
      </c>
      <c r="L112" s="7">
        <f t="shared" si="79"/>
        <v>24</v>
      </c>
      <c r="M112" s="7">
        <f t="shared" si="79"/>
        <v>23.5</v>
      </c>
      <c r="N112" s="7">
        <f t="shared" si="79"/>
        <v>43.5</v>
      </c>
      <c r="O112" s="7">
        <f t="shared" si="79"/>
        <v>35</v>
      </c>
      <c r="P112" s="7">
        <f t="shared" si="79"/>
        <v>34.5</v>
      </c>
      <c r="Q112" s="7">
        <f t="shared" si="79"/>
        <v>53.5</v>
      </c>
      <c r="R112" s="7">
        <f t="shared" si="79"/>
        <v>48</v>
      </c>
      <c r="S112" s="7">
        <f t="shared" si="79"/>
        <v>53</v>
      </c>
      <c r="T112" s="7">
        <f t="shared" si="79"/>
        <v>56.5</v>
      </c>
      <c r="U112" s="7">
        <f t="shared" si="79"/>
        <v>53.5</v>
      </c>
      <c r="V112" s="7">
        <f t="shared" si="79"/>
        <v>58</v>
      </c>
      <c r="W112" s="7">
        <f t="shared" si="79"/>
        <v>75</v>
      </c>
      <c r="X112" s="7">
        <f t="shared" si="79"/>
        <v>53.5</v>
      </c>
      <c r="Y112" s="7">
        <f t="shared" si="79"/>
        <v>58</v>
      </c>
      <c r="Z112" s="7">
        <f t="shared" si="79"/>
        <v>77</v>
      </c>
      <c r="AA112" s="7">
        <f t="shared" si="79"/>
        <v>53.5</v>
      </c>
      <c r="AB112" s="7">
        <f t="shared" si="79"/>
        <v>58</v>
      </c>
      <c r="AC112" s="7">
        <f t="shared" si="79"/>
        <v>91</v>
      </c>
      <c r="AD112" s="7">
        <f t="shared" si="79"/>
        <v>53.5</v>
      </c>
      <c r="AE112" s="7">
        <f t="shared" si="79"/>
        <v>58</v>
      </c>
      <c r="AF112" s="7">
        <f t="shared" si="79"/>
        <v>91</v>
      </c>
      <c r="AG112" s="7">
        <f t="shared" si="79"/>
        <v>53.5</v>
      </c>
      <c r="AH112" s="7">
        <f t="shared" si="79"/>
        <v>58</v>
      </c>
      <c r="AI112" s="28"/>
      <c r="AJ112" s="28"/>
      <c r="AK112" s="28"/>
    </row>
    <row r="113" spans="1:37" ht="12.75" customHeight="1" x14ac:dyDescent="0.2">
      <c r="A113" s="64"/>
      <c r="B113" s="64"/>
      <c r="C113" s="64"/>
      <c r="D113" s="79" t="s">
        <v>246</v>
      </c>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64"/>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64"/>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64"/>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64"/>
      <c r="B117" s="28"/>
      <c r="C117" s="28"/>
      <c r="D117" s="28"/>
      <c r="E117" s="28"/>
      <c r="F117" s="28"/>
      <c r="G117" s="6" t="s">
        <v>163</v>
      </c>
      <c r="H117" s="41">
        <f>E123-E121</f>
        <v>-5.5</v>
      </c>
      <c r="I117" s="138" t="s">
        <v>164</v>
      </c>
      <c r="J117" s="132"/>
      <c r="K117" s="138" t="s">
        <v>165</v>
      </c>
      <c r="L117" s="131"/>
      <c r="M117" s="131"/>
      <c r="N117" s="131"/>
      <c r="O117" s="131"/>
      <c r="P117" s="131"/>
      <c r="Q117" s="132"/>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64"/>
      <c r="B118" s="28"/>
      <c r="C118" s="28"/>
      <c r="D118" s="28"/>
      <c r="E118" s="28"/>
      <c r="F118" s="28"/>
      <c r="G118" s="6" t="s">
        <v>166</v>
      </c>
      <c r="H118" s="41">
        <f>E123-E122</f>
        <v>-5</v>
      </c>
      <c r="I118" s="138" t="s">
        <v>167</v>
      </c>
      <c r="J118" s="132"/>
      <c r="K118" s="138" t="s">
        <v>168</v>
      </c>
      <c r="L118" s="131"/>
      <c r="M118" s="131"/>
      <c r="N118" s="131"/>
      <c r="O118" s="131"/>
      <c r="P118" s="131"/>
      <c r="Q118" s="132"/>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64"/>
      <c r="B119" s="28"/>
      <c r="C119" s="28"/>
      <c r="D119" s="139" t="s">
        <v>270</v>
      </c>
      <c r="E119" s="132"/>
      <c r="F119" s="28"/>
      <c r="G119" s="6" t="s">
        <v>170</v>
      </c>
      <c r="H119" s="41">
        <f>E123/E121</f>
        <v>0.89719626168224298</v>
      </c>
      <c r="I119" s="138" t="s">
        <v>171</v>
      </c>
      <c r="J119" s="132"/>
      <c r="K119" s="138" t="s">
        <v>172</v>
      </c>
      <c r="L119" s="131"/>
      <c r="M119" s="131"/>
      <c r="N119" s="131"/>
      <c r="O119" s="131"/>
      <c r="P119" s="131"/>
      <c r="Q119" s="132"/>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64"/>
      <c r="B120" s="28"/>
      <c r="C120" s="28"/>
      <c r="D120" s="29" t="s">
        <v>173</v>
      </c>
      <c r="E120" s="28">
        <f>SUM(E5:E110)</f>
        <v>91</v>
      </c>
      <c r="F120" s="28"/>
      <c r="G120" s="6" t="s">
        <v>174</v>
      </c>
      <c r="H120" s="41">
        <f>E123/E122</f>
        <v>0.90566037735849059</v>
      </c>
      <c r="I120" s="138" t="s">
        <v>175</v>
      </c>
      <c r="J120" s="132"/>
      <c r="K120" s="138" t="s">
        <v>176</v>
      </c>
      <c r="L120" s="131"/>
      <c r="M120" s="131"/>
      <c r="N120" s="131"/>
      <c r="O120" s="131"/>
      <c r="P120" s="131"/>
      <c r="Q120" s="132"/>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64"/>
      <c r="B121" s="28"/>
      <c r="C121" s="28"/>
      <c r="D121" s="6" t="s">
        <v>18</v>
      </c>
      <c r="E121" s="6">
        <f>Q112</f>
        <v>53.5</v>
      </c>
      <c r="F121" s="28"/>
      <c r="G121" s="6" t="s">
        <v>177</v>
      </c>
      <c r="H121" s="41">
        <f>E120-E123</f>
        <v>43</v>
      </c>
      <c r="I121" s="138" t="s">
        <v>178</v>
      </c>
      <c r="J121" s="132"/>
      <c r="K121" s="138" t="s">
        <v>179</v>
      </c>
      <c r="L121" s="131"/>
      <c r="M121" s="131"/>
      <c r="N121" s="131"/>
      <c r="O121" s="131"/>
      <c r="P121" s="131"/>
      <c r="Q121" s="132"/>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64"/>
      <c r="B122" s="28"/>
      <c r="C122" s="28"/>
      <c r="D122" s="43" t="s">
        <v>20</v>
      </c>
      <c r="E122" s="6">
        <f>S112</f>
        <v>53</v>
      </c>
      <c r="F122" s="28"/>
      <c r="G122" s="6" t="s">
        <v>177</v>
      </c>
      <c r="H122" s="41">
        <f>(E120-E123)/(H119*H120)</f>
        <v>52.919487847222221</v>
      </c>
      <c r="I122" s="138" t="s">
        <v>180</v>
      </c>
      <c r="J122" s="132"/>
      <c r="K122" s="138" t="s">
        <v>181</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64"/>
      <c r="B123" s="28"/>
      <c r="C123" s="28"/>
      <c r="D123" s="6" t="s">
        <v>19</v>
      </c>
      <c r="E123" s="6">
        <f>R112</f>
        <v>48</v>
      </c>
      <c r="F123" s="28"/>
      <c r="G123" s="6" t="s">
        <v>182</v>
      </c>
      <c r="H123" s="41">
        <f>E122+(E120-E123)</f>
        <v>96</v>
      </c>
      <c r="I123" s="138" t="s">
        <v>183</v>
      </c>
      <c r="J123" s="132"/>
      <c r="K123" s="138" t="s">
        <v>179</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64"/>
      <c r="B124" s="28"/>
      <c r="C124" s="28"/>
      <c r="D124" s="28"/>
      <c r="E124" s="28"/>
      <c r="F124" s="28"/>
      <c r="G124" s="6" t="s">
        <v>182</v>
      </c>
      <c r="H124" s="41">
        <f>E120/H120</f>
        <v>100.47916666666667</v>
      </c>
      <c r="I124" s="138" t="s">
        <v>184</v>
      </c>
      <c r="J124" s="132"/>
      <c r="K124" s="138" t="s">
        <v>181</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64"/>
      <c r="B125" s="28"/>
      <c r="C125" s="28"/>
      <c r="D125" s="28"/>
      <c r="E125" s="28"/>
      <c r="F125" s="28"/>
      <c r="G125" s="6" t="s">
        <v>182</v>
      </c>
      <c r="H125" s="41">
        <f>E122+(E120-E123)/(H119*H120)</f>
        <v>105.91948784722223</v>
      </c>
      <c r="I125" s="138" t="s">
        <v>185</v>
      </c>
      <c r="J125" s="132"/>
      <c r="K125" s="138" t="s">
        <v>186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5">
      <c r="A126" s="64"/>
      <c r="B126" s="28"/>
      <c r="C126" s="45" t="s">
        <v>271</v>
      </c>
      <c r="D126" s="45"/>
      <c r="E126" s="46"/>
      <c r="F126" s="28"/>
      <c r="G126" s="6" t="s">
        <v>187</v>
      </c>
      <c r="H126" s="41">
        <f>(E120-E123)/(E120-E122)</f>
        <v>1.131578947368421</v>
      </c>
      <c r="I126" s="138" t="s">
        <v>188</v>
      </c>
      <c r="J126" s="132"/>
      <c r="K126" s="138" t="s">
        <v>189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5">
      <c r="A127" s="28"/>
      <c r="B127" s="28"/>
      <c r="C127" s="45" t="s">
        <v>191</v>
      </c>
      <c r="D127" s="45"/>
      <c r="E127" s="46"/>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5">
      <c r="A128" s="28"/>
      <c r="B128" s="28"/>
      <c r="C128" s="47" t="s">
        <v>2</v>
      </c>
      <c r="D128" s="48" t="s">
        <v>20</v>
      </c>
      <c r="E128" s="45" t="s">
        <v>193</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5">
      <c r="A129" s="28"/>
      <c r="B129" s="28"/>
      <c r="C129" s="45" t="s">
        <v>252</v>
      </c>
      <c r="D129" s="83">
        <v>2</v>
      </c>
      <c r="E129" s="46" t="s">
        <v>232</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5">
      <c r="A130" s="28"/>
      <c r="B130" s="28"/>
      <c r="C130" s="45" t="s">
        <v>253</v>
      </c>
      <c r="D130" s="83">
        <v>1.5</v>
      </c>
      <c r="E130" s="46" t="s">
        <v>232</v>
      </c>
      <c r="F130" s="28"/>
      <c r="G130" s="6"/>
      <c r="H130" s="6" t="s">
        <v>18</v>
      </c>
      <c r="I130" s="6" t="s">
        <v>19</v>
      </c>
      <c r="J130" s="6" t="s">
        <v>20</v>
      </c>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5">
      <c r="A131" s="28"/>
      <c r="B131" s="28"/>
      <c r="C131" s="45" t="s">
        <v>260</v>
      </c>
      <c r="D131" s="83">
        <v>0.5</v>
      </c>
      <c r="E131" s="46" t="s">
        <v>232</v>
      </c>
      <c r="F131" s="28"/>
      <c r="G131" s="6" t="s">
        <v>192</v>
      </c>
      <c r="H131" s="6">
        <f t="shared" ref="H131:J131" si="80">H112</f>
        <v>11.5</v>
      </c>
      <c r="I131" s="6">
        <f t="shared" si="80"/>
        <v>8.5</v>
      </c>
      <c r="J131" s="6">
        <f t="shared" si="80"/>
        <v>6.75</v>
      </c>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5">
      <c r="A132" s="150"/>
      <c r="B132" s="137"/>
      <c r="C132" s="45" t="s">
        <v>262</v>
      </c>
      <c r="D132" s="83">
        <v>1</v>
      </c>
      <c r="E132" s="46" t="s">
        <v>232</v>
      </c>
      <c r="F132" s="28"/>
      <c r="G132" s="6" t="s">
        <v>194</v>
      </c>
      <c r="H132" s="6">
        <f t="shared" ref="H132:J132" si="81">K112</f>
        <v>24</v>
      </c>
      <c r="I132" s="6">
        <f t="shared" si="81"/>
        <v>24</v>
      </c>
      <c r="J132" s="6">
        <f t="shared" si="81"/>
        <v>23.5</v>
      </c>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5">
      <c r="A133" s="28"/>
      <c r="B133" s="28"/>
      <c r="C133" s="45" t="s">
        <v>263</v>
      </c>
      <c r="D133" s="83">
        <v>0.5</v>
      </c>
      <c r="E133" s="46" t="s">
        <v>232</v>
      </c>
      <c r="F133" s="28"/>
      <c r="G133" s="6" t="s">
        <v>195</v>
      </c>
      <c r="H133" s="6">
        <f t="shared" ref="H133:J133" si="82">N112</f>
        <v>43.5</v>
      </c>
      <c r="I133" s="6">
        <f t="shared" si="82"/>
        <v>35</v>
      </c>
      <c r="J133" s="6">
        <f t="shared" si="82"/>
        <v>34.5</v>
      </c>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5">
      <c r="A134" s="64"/>
      <c r="B134" s="28"/>
      <c r="C134" s="45" t="s">
        <v>264</v>
      </c>
      <c r="D134" s="83">
        <v>0.5</v>
      </c>
      <c r="E134" s="46" t="s">
        <v>232</v>
      </c>
      <c r="F134" s="28"/>
      <c r="G134" s="6" t="s">
        <v>196</v>
      </c>
      <c r="H134" s="6">
        <f t="shared" ref="H134:J134" si="83">Q112</f>
        <v>53.5</v>
      </c>
      <c r="I134" s="6">
        <f t="shared" si="83"/>
        <v>48</v>
      </c>
      <c r="J134" s="6">
        <f t="shared" si="83"/>
        <v>53</v>
      </c>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5">
      <c r="A135" s="64"/>
      <c r="B135" s="28"/>
      <c r="C135" s="45" t="s">
        <v>272</v>
      </c>
      <c r="D135" s="83">
        <v>1.5</v>
      </c>
      <c r="E135" s="46" t="s">
        <v>206</v>
      </c>
      <c r="F135" s="28"/>
      <c r="G135" s="6" t="s">
        <v>197</v>
      </c>
      <c r="H135" s="6">
        <f t="shared" ref="H135:J135" si="84">T112</f>
        <v>56.5</v>
      </c>
      <c r="I135" s="6">
        <f t="shared" si="84"/>
        <v>53.5</v>
      </c>
      <c r="J135" s="6">
        <f t="shared" si="84"/>
        <v>58</v>
      </c>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5">
      <c r="A136" s="64"/>
      <c r="B136" s="28"/>
      <c r="C136" s="45" t="s">
        <v>273</v>
      </c>
      <c r="D136" s="83">
        <v>2</v>
      </c>
      <c r="E136" s="46" t="s">
        <v>206</v>
      </c>
      <c r="F136" s="28"/>
      <c r="G136" s="6" t="s">
        <v>198</v>
      </c>
      <c r="H136" s="6">
        <f>W112</f>
        <v>75</v>
      </c>
      <c r="I136" s="6"/>
      <c r="J136" s="6"/>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5">
      <c r="A137" s="64"/>
      <c r="B137" s="28"/>
      <c r="C137" s="45" t="s">
        <v>274</v>
      </c>
      <c r="D137" s="83">
        <v>2</v>
      </c>
      <c r="E137" s="46" t="s">
        <v>206</v>
      </c>
      <c r="F137" s="28"/>
      <c r="G137" s="6" t="s">
        <v>199</v>
      </c>
      <c r="H137" s="6">
        <f>Z112</f>
        <v>77</v>
      </c>
      <c r="I137" s="6"/>
      <c r="J137" s="6"/>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5">
      <c r="A138" s="64"/>
      <c r="B138" s="28"/>
      <c r="C138" s="45" t="s">
        <v>275</v>
      </c>
      <c r="D138" s="83">
        <v>1.5</v>
      </c>
      <c r="E138" s="46" t="s">
        <v>206</v>
      </c>
      <c r="F138" s="28"/>
      <c r="G138" s="6" t="s">
        <v>200</v>
      </c>
      <c r="H138" s="6">
        <f>AC112</f>
        <v>91</v>
      </c>
      <c r="I138" s="6"/>
      <c r="J138" s="6"/>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5">
      <c r="A139" s="64"/>
      <c r="B139" s="28"/>
      <c r="C139" s="45" t="s">
        <v>276</v>
      </c>
      <c r="D139" s="83">
        <v>1.5</v>
      </c>
      <c r="E139" s="46" t="s">
        <v>206</v>
      </c>
      <c r="F139" s="28"/>
      <c r="G139" s="6" t="s">
        <v>201</v>
      </c>
      <c r="H139" s="6">
        <f>AF112</f>
        <v>91</v>
      </c>
      <c r="I139" s="6"/>
      <c r="J139" s="6"/>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5">
      <c r="A140" s="64"/>
      <c r="B140" s="28"/>
      <c r="C140" s="45" t="s">
        <v>277</v>
      </c>
      <c r="D140" s="83" t="s">
        <v>278</v>
      </c>
      <c r="E140" s="46" t="s">
        <v>208</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5">
      <c r="A141" s="64"/>
      <c r="B141" s="28"/>
      <c r="C141" s="45" t="s">
        <v>279</v>
      </c>
      <c r="D141" s="83" t="s">
        <v>278</v>
      </c>
      <c r="E141" s="46" t="s">
        <v>208</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64"/>
      <c r="B142" s="28"/>
      <c r="C142" s="45" t="s">
        <v>280</v>
      </c>
      <c r="D142" s="83" t="s">
        <v>278</v>
      </c>
      <c r="E142" s="46" t="s">
        <v>208</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64"/>
      <c r="B143" s="28"/>
      <c r="C143" s="45" t="s">
        <v>281</v>
      </c>
      <c r="D143" s="83">
        <v>3</v>
      </c>
      <c r="E143" s="46" t="s">
        <v>206</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64"/>
      <c r="B144" s="28"/>
      <c r="C144" s="45" t="s">
        <v>282</v>
      </c>
      <c r="D144" s="83">
        <v>1</v>
      </c>
      <c r="E144" s="46" t="s">
        <v>206</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
      <c r="A145" s="64"/>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
      <c r="A146" s="64"/>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
      <c r="A147" s="64"/>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
      <c r="A148" s="64"/>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
      <c r="A149" s="64"/>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
      <c r="A150" s="64"/>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
      <c r="A151" s="64"/>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
      <c r="A152" s="64"/>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
      <c r="A153" s="64"/>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
      <c r="A154" s="64"/>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
      <c r="A155" s="64"/>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
      <c r="A156" s="64"/>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
      <c r="A157" s="64"/>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
      <c r="A158" s="64"/>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
      <c r="A159" s="64"/>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
      <c r="A160" s="64"/>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
      <c r="A161" s="64"/>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
      <c r="A162" s="64"/>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
      <c r="A163" s="64"/>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
      <c r="A164" s="64"/>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64"/>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64"/>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64"/>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64"/>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64"/>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64"/>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64"/>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64"/>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64"/>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64"/>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64"/>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64"/>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64"/>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64"/>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64"/>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64"/>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64"/>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64"/>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64"/>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64"/>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6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64"/>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64"/>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64"/>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64"/>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64"/>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64"/>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64"/>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64"/>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64"/>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64"/>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64"/>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64"/>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64"/>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64"/>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64"/>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64"/>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64"/>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64"/>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64"/>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64"/>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64"/>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64"/>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64"/>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64"/>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64"/>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64"/>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64"/>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64"/>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64"/>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64"/>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64"/>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64"/>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64"/>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64"/>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64"/>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64"/>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64"/>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64"/>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64"/>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64"/>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64"/>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64"/>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64"/>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64"/>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64"/>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64"/>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64"/>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64"/>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64"/>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64"/>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64"/>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64"/>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64"/>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64"/>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64"/>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64"/>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64"/>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64"/>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64"/>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64"/>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64"/>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64"/>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64"/>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64"/>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64"/>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64"/>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64"/>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64"/>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64"/>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64"/>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64"/>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64"/>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64"/>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64"/>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64"/>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64"/>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64"/>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64"/>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64"/>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64"/>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64"/>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64"/>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64"/>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64"/>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64"/>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64"/>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64"/>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64"/>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64"/>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64"/>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64"/>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64"/>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64"/>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64"/>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64"/>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64"/>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64"/>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64"/>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64"/>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64"/>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64"/>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64"/>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64"/>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64"/>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64"/>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64"/>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64"/>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64"/>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64"/>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64"/>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64"/>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64"/>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64"/>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64"/>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64"/>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64"/>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64"/>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64"/>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64"/>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64"/>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64"/>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64"/>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64"/>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64"/>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64"/>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64"/>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64"/>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64"/>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64"/>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64"/>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64"/>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64"/>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64"/>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64"/>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64"/>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64"/>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64"/>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64"/>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64"/>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64"/>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64"/>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64"/>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64"/>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64"/>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64"/>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64"/>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2.75" customHeight="1" x14ac:dyDescent="0.2">
      <c r="A332" s="64"/>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row>
    <row r="333" spans="1:37" ht="12.75" customHeight="1" x14ac:dyDescent="0.2">
      <c r="A333" s="64"/>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row>
    <row r="334" spans="1:37" ht="12.75" customHeight="1" x14ac:dyDescent="0.2">
      <c r="A334" s="64"/>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row>
    <row r="335" spans="1:37" ht="12.75" customHeight="1" x14ac:dyDescent="0.2">
      <c r="A335" s="64"/>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row>
    <row r="336" spans="1:37" ht="12.75" customHeight="1" x14ac:dyDescent="0.2">
      <c r="A336" s="64"/>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row>
    <row r="337" spans="1:37" ht="12.75" customHeight="1" x14ac:dyDescent="0.2">
      <c r="A337" s="64"/>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row>
    <row r="338" spans="1:37" ht="12.75" customHeight="1" x14ac:dyDescent="0.2">
      <c r="A338" s="64"/>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row>
    <row r="339" spans="1:37" ht="12.75" customHeight="1" x14ac:dyDescent="0.2">
      <c r="A339" s="64"/>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row>
    <row r="340" spans="1:37" ht="12.75" customHeight="1" x14ac:dyDescent="0.2">
      <c r="A340" s="64"/>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row>
    <row r="341" spans="1:37" ht="12.75" customHeight="1" x14ac:dyDescent="0.2">
      <c r="A341" s="64"/>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row>
    <row r="342" spans="1:37" ht="12.75" customHeight="1" x14ac:dyDescent="0.2">
      <c r="A342" s="64"/>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row>
    <row r="343" spans="1:37" ht="12.75" customHeight="1" x14ac:dyDescent="0.2">
      <c r="A343" s="64"/>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row>
    <row r="344" spans="1:37" ht="12.75" customHeight="1" x14ac:dyDescent="0.2">
      <c r="A344" s="64"/>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row>
    <row r="345" spans="1:37"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row>
    <row r="346" spans="1:37"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row>
    <row r="347" spans="1:37"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row>
    <row r="348" spans="1:37"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row>
    <row r="349" spans="1:37"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row>
    <row r="350" spans="1:37"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row>
    <row r="351" spans="1:37"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row>
    <row r="352" spans="1:37"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row>
    <row r="353" spans="1:37"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row>
    <row r="354" spans="1:37"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row>
    <row r="355" spans="1:37"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row>
    <row r="356" spans="1:37"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row>
    <row r="357" spans="1:37"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row>
    <row r="358" spans="1:37"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row>
    <row r="359" spans="1:37"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row>
    <row r="360" spans="1:37"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row>
    <row r="361" spans="1:37"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row>
    <row r="362" spans="1:37"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row>
    <row r="363" spans="1:37"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row>
    <row r="364" spans="1:37"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row>
    <row r="365" spans="1:37"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row>
    <row r="366" spans="1:37"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row>
    <row r="367" spans="1:37"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row>
    <row r="368" spans="1:37"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row>
    <row r="369" spans="1:37"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row>
    <row r="370" spans="1:37"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row>
    <row r="371" spans="1:37"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row>
    <row r="372" spans="1:37"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row>
    <row r="373" spans="1:37"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row>
    <row r="374" spans="1:37"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row>
    <row r="375" spans="1:37"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row>
    <row r="376" spans="1:37"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row>
    <row r="377" spans="1:37"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row>
    <row r="378" spans="1:37"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row>
    <row r="379" spans="1:37"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row>
    <row r="380" spans="1:37"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row>
    <row r="381" spans="1:37"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row>
    <row r="382" spans="1:37"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row>
    <row r="383" spans="1:37"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row>
    <row r="384" spans="1:37"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row>
    <row r="385" spans="1:37"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row>
    <row r="386" spans="1:37"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row>
    <row r="387" spans="1:37"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row>
    <row r="388" spans="1:37"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row>
    <row r="389" spans="1:37"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row>
    <row r="390" spans="1:37"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row>
    <row r="391" spans="1:37"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row>
    <row r="392" spans="1:37"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row>
    <row r="393" spans="1:37"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row>
    <row r="394" spans="1:37"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row>
    <row r="395" spans="1:37"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row>
    <row r="396" spans="1:37"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row>
    <row r="397" spans="1:37"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row>
    <row r="398" spans="1:37"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row>
    <row r="399" spans="1:37"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row>
    <row r="400" spans="1:37"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row>
    <row r="401" spans="1:37"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row>
    <row r="402" spans="1:37"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row>
    <row r="403" spans="1:37"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row>
    <row r="404" spans="1:37"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row>
    <row r="405" spans="1:37"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row>
    <row r="406" spans="1:37"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row>
    <row r="407" spans="1:37"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row>
    <row r="408" spans="1:37"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row>
    <row r="409" spans="1:37"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row>
    <row r="410" spans="1:37"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row>
    <row r="411" spans="1:37"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row>
    <row r="412" spans="1:37"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row>
    <row r="413" spans="1:37"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row>
    <row r="414" spans="1:37"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row>
    <row r="415" spans="1:37"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row>
    <row r="416" spans="1:37"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row>
    <row r="417" spans="1:37"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row>
    <row r="418" spans="1:37"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row>
    <row r="419" spans="1:37"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row>
    <row r="420" spans="1:37"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row>
    <row r="421" spans="1:37"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row>
    <row r="422" spans="1:37"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row>
    <row r="423" spans="1:37"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row>
    <row r="424" spans="1:37"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row>
    <row r="425" spans="1:37"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row>
    <row r="426" spans="1:37"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row>
    <row r="427" spans="1:37"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row>
    <row r="428" spans="1:37"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row>
    <row r="429" spans="1:37"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row>
    <row r="430" spans="1:37"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row>
    <row r="431" spans="1:37"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row>
    <row r="432" spans="1:37"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row>
    <row r="433" spans="1:37"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row>
    <row r="434" spans="1:37"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row>
    <row r="435" spans="1:37"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row>
    <row r="436" spans="1:37"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row>
    <row r="437" spans="1:37"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row>
    <row r="438" spans="1:37"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row>
    <row r="439" spans="1:37"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row>
    <row r="440" spans="1:37"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row>
    <row r="441" spans="1:37"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row>
    <row r="442" spans="1:37"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row>
    <row r="443" spans="1:37"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row>
    <row r="444" spans="1:37"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row>
    <row r="445" spans="1:37"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row>
    <row r="446" spans="1:37"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row>
    <row r="447" spans="1:37"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row>
    <row r="448" spans="1:37"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row>
    <row r="449" spans="1:37"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row>
    <row r="450" spans="1:37"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row>
    <row r="451" spans="1:37"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row>
    <row r="452" spans="1:37"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row>
    <row r="453" spans="1:37"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row>
    <row r="454" spans="1:37"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row>
    <row r="455" spans="1:37"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row>
    <row r="456" spans="1:37"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row>
    <row r="457" spans="1:37"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row>
    <row r="458" spans="1:37"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row>
    <row r="459" spans="1:37"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row>
    <row r="460" spans="1:37"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row>
    <row r="461" spans="1:37"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row>
    <row r="462" spans="1:37"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row>
    <row r="463" spans="1:37"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row>
    <row r="464" spans="1:37"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row>
    <row r="465" spans="1:37"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row>
    <row r="466" spans="1:37"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row>
    <row r="467" spans="1:37"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row>
    <row r="468" spans="1:37"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row>
    <row r="469" spans="1:37"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row>
    <row r="470" spans="1:37"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row>
    <row r="471" spans="1:37"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row>
    <row r="472" spans="1:37"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row>
    <row r="473" spans="1:37"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row>
    <row r="474" spans="1:37"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row>
    <row r="475" spans="1:37"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row>
    <row r="476" spans="1:37"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row>
    <row r="477" spans="1:37"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row>
    <row r="478" spans="1:37"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row>
    <row r="479" spans="1:37"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row>
    <row r="480" spans="1:37"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row>
    <row r="481" spans="1:37"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row>
    <row r="482" spans="1:37"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row>
    <row r="483" spans="1:37"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row>
    <row r="484" spans="1:37"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row>
    <row r="485" spans="1:37"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row>
    <row r="486" spans="1:37"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row>
    <row r="487" spans="1:37"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row>
    <row r="488" spans="1:37"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row>
    <row r="489" spans="1:37"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row>
    <row r="490" spans="1:37"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row>
    <row r="491" spans="1:37"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row>
    <row r="492" spans="1:37"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row>
    <row r="493" spans="1:37"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row>
    <row r="494" spans="1:37"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row>
    <row r="495" spans="1:37"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row>
    <row r="496" spans="1:37"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row>
    <row r="497" spans="1:37"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row>
    <row r="498" spans="1:37"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row>
    <row r="499" spans="1:37"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row>
    <row r="500" spans="1:37"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row>
    <row r="501" spans="1:37"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row>
    <row r="502" spans="1:37"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row>
    <row r="503" spans="1:37"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row>
    <row r="504" spans="1:37"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row>
    <row r="505" spans="1:37"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row>
    <row r="506" spans="1:37"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row>
    <row r="507" spans="1:37"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row>
    <row r="508" spans="1:37"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row>
    <row r="509" spans="1:37"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row>
    <row r="510" spans="1:37"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row>
    <row r="511" spans="1:37"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row>
    <row r="512" spans="1:37"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row>
    <row r="513" spans="1:37"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row>
    <row r="514" spans="1:37"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row>
    <row r="515" spans="1:37"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row>
    <row r="516" spans="1:37"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row>
    <row r="517" spans="1:37"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row>
    <row r="518" spans="1:37"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row>
    <row r="519" spans="1:37"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row>
    <row r="520" spans="1:37"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row>
    <row r="521" spans="1:37"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row>
    <row r="522" spans="1:37"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row>
    <row r="523" spans="1:37"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row>
    <row r="524" spans="1:37"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row>
    <row r="525" spans="1:37"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row>
    <row r="526" spans="1:37"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row>
    <row r="527" spans="1:37"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row>
    <row r="528" spans="1:37"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row>
    <row r="529" spans="1:37"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row>
    <row r="530" spans="1:37"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row>
    <row r="531" spans="1:37"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row>
    <row r="532" spans="1:37"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row>
    <row r="533" spans="1:37"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row>
    <row r="534" spans="1:37"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row>
    <row r="535" spans="1:37"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row>
    <row r="536" spans="1:37"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row>
    <row r="537" spans="1:37"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row>
    <row r="538" spans="1:37"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row>
    <row r="539" spans="1:37"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row>
    <row r="540" spans="1:37"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row>
    <row r="541" spans="1:37"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row>
    <row r="542" spans="1:37"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row>
    <row r="543" spans="1:37"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row>
    <row r="544" spans="1:37"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row>
    <row r="545" spans="1:37"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row>
    <row r="546" spans="1:37"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row>
    <row r="547" spans="1:37"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row>
    <row r="548" spans="1:37"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row>
    <row r="549" spans="1:37"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row>
    <row r="550" spans="1:37"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row>
    <row r="551" spans="1:37"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row>
    <row r="552" spans="1:37"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row>
    <row r="553" spans="1:37"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row>
    <row r="554" spans="1:37"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row>
    <row r="555" spans="1:37"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row>
    <row r="556" spans="1:37"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row>
    <row r="557" spans="1:37"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row>
    <row r="558" spans="1:37"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row>
    <row r="559" spans="1:37"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row>
    <row r="560" spans="1:37"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row>
    <row r="561" spans="1:37"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row>
    <row r="562" spans="1:37"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row>
    <row r="563" spans="1:37"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row>
    <row r="564" spans="1:37"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row>
    <row r="565" spans="1:37"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row>
    <row r="566" spans="1:37"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row>
    <row r="567" spans="1:37"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row>
    <row r="568" spans="1:37"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row>
    <row r="569" spans="1:37"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row>
    <row r="570" spans="1:37"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row>
    <row r="571" spans="1:37"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row>
    <row r="572" spans="1:37"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row>
    <row r="573" spans="1:37"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row>
    <row r="574" spans="1:37"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row>
    <row r="575" spans="1:37"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row>
    <row r="576" spans="1:37"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row>
    <row r="577" spans="1:37"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row>
    <row r="578" spans="1:37"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row>
    <row r="579" spans="1:37"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row>
    <row r="580" spans="1:37"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row>
    <row r="581" spans="1:37"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row>
    <row r="582" spans="1:37"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row>
    <row r="583" spans="1:37"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row>
    <row r="584" spans="1:37"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row>
    <row r="585" spans="1:37"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row>
    <row r="586" spans="1:37"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row>
    <row r="587" spans="1:37"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row>
    <row r="588" spans="1:37"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row>
    <row r="589" spans="1:37"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row>
    <row r="590" spans="1:37"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row>
    <row r="591" spans="1:37"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row>
    <row r="592" spans="1:37"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row>
    <row r="593" spans="1:37"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row>
    <row r="594" spans="1:37"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row>
    <row r="595" spans="1:37"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row>
    <row r="596" spans="1:37"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row>
    <row r="597" spans="1:37"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row>
    <row r="598" spans="1:37"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row>
    <row r="599" spans="1:37"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row>
    <row r="600" spans="1:37"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row>
    <row r="601" spans="1:37"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row>
    <row r="602" spans="1:37"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row>
    <row r="603" spans="1:37"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row>
    <row r="604" spans="1:37"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row>
    <row r="605" spans="1:37"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row>
    <row r="606" spans="1:37"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row>
    <row r="607" spans="1:37"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row>
    <row r="608" spans="1:37"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row>
    <row r="609" spans="1:37"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row>
    <row r="610" spans="1:37"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row>
    <row r="611" spans="1:37"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row>
    <row r="612" spans="1:37"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row>
    <row r="613" spans="1:37"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row>
    <row r="614" spans="1:37"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row>
    <row r="615" spans="1:37"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row>
    <row r="616" spans="1:37"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row>
    <row r="617" spans="1:37"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row>
    <row r="618" spans="1:37"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row>
    <row r="619" spans="1:37"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row>
    <row r="620" spans="1:37"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row>
    <row r="621" spans="1:37"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row>
    <row r="622" spans="1:37"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row>
    <row r="623" spans="1:37"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row>
    <row r="624" spans="1:37"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row>
    <row r="625" spans="1:37"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row>
    <row r="626" spans="1:37"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row>
    <row r="627" spans="1:37"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row>
    <row r="628" spans="1:37"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row>
    <row r="629" spans="1:37"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row>
    <row r="630" spans="1:37"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row>
    <row r="631" spans="1:37"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row>
    <row r="632" spans="1:37"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row>
    <row r="633" spans="1:37"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row>
    <row r="634" spans="1:37"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row>
    <row r="635" spans="1:37"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row>
    <row r="636" spans="1:37"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row>
    <row r="637" spans="1:37"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row>
    <row r="638" spans="1:37"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row>
    <row r="639" spans="1:37"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row>
    <row r="640" spans="1:37"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row>
    <row r="641" spans="1:37"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row>
    <row r="642" spans="1:37"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row>
    <row r="643" spans="1:37"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row>
    <row r="644" spans="1:37"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row>
    <row r="645" spans="1:37"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row>
    <row r="646" spans="1:37"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row>
    <row r="647" spans="1:37"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row>
    <row r="648" spans="1:37"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row>
    <row r="649" spans="1:37"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row>
    <row r="650" spans="1:37"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row>
    <row r="651" spans="1:37"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row>
    <row r="652" spans="1:37"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row>
    <row r="653" spans="1:37"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row>
    <row r="654" spans="1:37"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row>
    <row r="655" spans="1:37"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row>
    <row r="656" spans="1:37"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row>
    <row r="657" spans="1:37"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row>
    <row r="658" spans="1:37"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row>
    <row r="659" spans="1:37"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row>
    <row r="660" spans="1:37"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row>
    <row r="661" spans="1:37"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row>
    <row r="662" spans="1:37"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row>
    <row r="663" spans="1:37"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row>
    <row r="664" spans="1:37"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row>
    <row r="665" spans="1:37"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row>
    <row r="666" spans="1:37"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row>
    <row r="667" spans="1:37"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row>
    <row r="668" spans="1:37"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row>
    <row r="669" spans="1:37"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row>
    <row r="670" spans="1:37"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row>
    <row r="671" spans="1:37"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row>
    <row r="672" spans="1:37"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row>
    <row r="673" spans="1:37"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row>
    <row r="674" spans="1:37"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row>
    <row r="675" spans="1:37"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row>
    <row r="676" spans="1:37"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row>
    <row r="677" spans="1:37"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row>
    <row r="678" spans="1:37"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row>
    <row r="679" spans="1:37"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row>
    <row r="680" spans="1:37"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row>
    <row r="681" spans="1:37"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row>
    <row r="682" spans="1:37"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row>
    <row r="683" spans="1:37"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row>
    <row r="684" spans="1:37"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row>
    <row r="685" spans="1:37"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row>
    <row r="686" spans="1:37"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row>
    <row r="687" spans="1:37"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row>
    <row r="688" spans="1:37"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row>
    <row r="689" spans="1:37"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row>
    <row r="690" spans="1:37"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row>
    <row r="691" spans="1:37"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row>
    <row r="692" spans="1:37"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row>
    <row r="693" spans="1:37"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row>
    <row r="694" spans="1:37"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row>
    <row r="695" spans="1:37"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row>
    <row r="696" spans="1:37"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row>
    <row r="697" spans="1:37"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row>
    <row r="698" spans="1:37"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row>
    <row r="699" spans="1:37"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row>
    <row r="700" spans="1:37"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row>
    <row r="701" spans="1:37"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row>
    <row r="702" spans="1:37"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row>
    <row r="703" spans="1:37"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row>
    <row r="704" spans="1:37"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row>
    <row r="705" spans="1:37"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row>
    <row r="706" spans="1:37"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row>
    <row r="707" spans="1:37"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row>
    <row r="708" spans="1:37"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row>
    <row r="709" spans="1:37"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row>
    <row r="710" spans="1:37"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row>
    <row r="711" spans="1:37"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row>
    <row r="712" spans="1:37"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row>
    <row r="713" spans="1:37"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row>
    <row r="714" spans="1:37"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row>
    <row r="715" spans="1:37"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row>
    <row r="716" spans="1:37"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row>
    <row r="717" spans="1:37"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row>
    <row r="718" spans="1:37"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row>
    <row r="719" spans="1:37"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row>
    <row r="720" spans="1:37"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row>
    <row r="721" spans="1:37"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row>
    <row r="722" spans="1:37"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row>
    <row r="723" spans="1:37"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row>
    <row r="724" spans="1:37"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row>
    <row r="725" spans="1:37"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row>
    <row r="726" spans="1:37"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row>
    <row r="727" spans="1:37"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row>
    <row r="728" spans="1:37"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row>
    <row r="729" spans="1:37"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row>
    <row r="730" spans="1:37"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row>
    <row r="731" spans="1:37"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row>
    <row r="732" spans="1:37"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row>
    <row r="733" spans="1:37"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row>
    <row r="734" spans="1:37"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row>
    <row r="735" spans="1:37"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row>
    <row r="736" spans="1:37"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row>
    <row r="737" spans="1:37"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row>
    <row r="738" spans="1:37"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row>
    <row r="739" spans="1:37"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row>
    <row r="740" spans="1:37"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row>
    <row r="741" spans="1:37"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row>
    <row r="742" spans="1:37"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row>
    <row r="743" spans="1:37"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row>
    <row r="744" spans="1:37"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row>
    <row r="745" spans="1:37"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row>
    <row r="746" spans="1:37"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row>
    <row r="747" spans="1:37"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row>
    <row r="748" spans="1:37"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row>
    <row r="749" spans="1:37"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row>
    <row r="750" spans="1:37"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row>
    <row r="751" spans="1:37"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row>
    <row r="752" spans="1:37"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row>
    <row r="753" spans="1:37"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row>
    <row r="754" spans="1:37"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row>
    <row r="755" spans="1:37"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row>
    <row r="756" spans="1:37"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row>
    <row r="757" spans="1:37"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row>
    <row r="758" spans="1:37"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row>
    <row r="759" spans="1:37"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row>
    <row r="760" spans="1:37"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row>
    <row r="761" spans="1:37"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row>
    <row r="762" spans="1:37"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row>
    <row r="763" spans="1:37"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row>
    <row r="764" spans="1:37"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row>
    <row r="765" spans="1:37"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row>
    <row r="766" spans="1:37"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row>
    <row r="767" spans="1:37"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row>
    <row r="768" spans="1:37"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row>
    <row r="769" spans="1:37"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row>
    <row r="770" spans="1:37"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row>
    <row r="771" spans="1:37"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row>
    <row r="772" spans="1:37"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row>
    <row r="773" spans="1:37"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row>
    <row r="774" spans="1:37"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row>
    <row r="775" spans="1:37"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row>
    <row r="776" spans="1:37"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row>
    <row r="777" spans="1:37"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row>
    <row r="778" spans="1:37"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row>
    <row r="779" spans="1:37"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row>
    <row r="780" spans="1:37"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row>
    <row r="781" spans="1:37"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row>
    <row r="782" spans="1:37"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row>
    <row r="783" spans="1:37"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row>
    <row r="784" spans="1:37"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row>
    <row r="785" spans="1:37"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row>
    <row r="786" spans="1:37"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row>
    <row r="787" spans="1:37"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row>
    <row r="788" spans="1:37"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row>
    <row r="789" spans="1:37"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row>
    <row r="790" spans="1:37"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row>
    <row r="791" spans="1:37"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row>
    <row r="792" spans="1:37"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row>
    <row r="793" spans="1:37"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row>
    <row r="794" spans="1:37"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row>
    <row r="795" spans="1:37"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row>
    <row r="796" spans="1:37"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row>
    <row r="797" spans="1:37"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row>
    <row r="798" spans="1:37"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row>
    <row r="799" spans="1:37"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row>
    <row r="800" spans="1:37"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row>
    <row r="801" spans="1:37"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row>
    <row r="802" spans="1:37"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row>
    <row r="803" spans="1:37"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row>
    <row r="804" spans="1:37"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row>
    <row r="805" spans="1:37"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row>
    <row r="806" spans="1:37"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row>
    <row r="807" spans="1:37"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row>
    <row r="808" spans="1:37"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row>
    <row r="809" spans="1:37"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row>
    <row r="810" spans="1:37"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row>
    <row r="811" spans="1:37"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row>
    <row r="812" spans="1:37"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row>
    <row r="813" spans="1:37"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row>
    <row r="814" spans="1:37"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row>
    <row r="815" spans="1:37"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row>
    <row r="816" spans="1:37"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row>
    <row r="817" spans="1:37"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row>
    <row r="818" spans="1:37"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row>
    <row r="819" spans="1:37"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row>
    <row r="820" spans="1:37"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row>
    <row r="821" spans="1:37"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row>
    <row r="822" spans="1:37"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row>
    <row r="823" spans="1:37"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row>
    <row r="824" spans="1:37"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row>
    <row r="825" spans="1:37"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row>
    <row r="826" spans="1:37"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row>
    <row r="827" spans="1:37"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row>
    <row r="828" spans="1:37"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row>
    <row r="829" spans="1:37"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row>
    <row r="830" spans="1:37"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row>
    <row r="831" spans="1:37"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row>
    <row r="832" spans="1:37"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row>
    <row r="833" spans="1:37"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row>
    <row r="834" spans="1:37"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row>
    <row r="835" spans="1:37"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row>
    <row r="836" spans="1:37"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row>
    <row r="837" spans="1:37"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row>
    <row r="838" spans="1:37"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row>
    <row r="839" spans="1:37"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row>
    <row r="840" spans="1:37"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row>
    <row r="841" spans="1:37"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row>
    <row r="842" spans="1:37"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row>
    <row r="843" spans="1:37"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row>
    <row r="844" spans="1:37"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row>
    <row r="845" spans="1:37"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row>
    <row r="846" spans="1:37"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row>
    <row r="847" spans="1:37"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row>
    <row r="848" spans="1:37"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row>
    <row r="849" spans="1:37"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row>
    <row r="850" spans="1:37"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row>
    <row r="851" spans="1:37"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row>
    <row r="852" spans="1:37"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row>
    <row r="853" spans="1:37"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row>
    <row r="854" spans="1:37"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row>
    <row r="855" spans="1:37"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row>
    <row r="856" spans="1:37"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row>
    <row r="857" spans="1:37"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row>
    <row r="858" spans="1:37"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row>
    <row r="859" spans="1:37"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row>
    <row r="860" spans="1:37"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row>
    <row r="861" spans="1:37"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row>
    <row r="862" spans="1:37"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row>
    <row r="863" spans="1:37"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row>
    <row r="864" spans="1:37"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row>
    <row r="865" spans="1:37"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row>
    <row r="866" spans="1:37"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row>
    <row r="867" spans="1:37"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row>
    <row r="868" spans="1:37"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row>
    <row r="869" spans="1:37"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row>
    <row r="870" spans="1:37"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row>
    <row r="871" spans="1:37"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row>
    <row r="872" spans="1:37"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row>
    <row r="873" spans="1:37"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row>
    <row r="874" spans="1:37"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row>
    <row r="875" spans="1:37"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row>
    <row r="876" spans="1:37"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row>
    <row r="877" spans="1:37"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row>
    <row r="878" spans="1:37"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row>
    <row r="879" spans="1:37"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row>
    <row r="880" spans="1:37"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row>
    <row r="881" spans="1:37"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row>
    <row r="882" spans="1:37"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row>
    <row r="883" spans="1:37"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row>
    <row r="884" spans="1:37"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row>
    <row r="885" spans="1:37"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row>
    <row r="886" spans="1:37"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row>
    <row r="887" spans="1:37"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row>
    <row r="888" spans="1:37"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row>
    <row r="889" spans="1:37"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row>
    <row r="890" spans="1:37"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row>
    <row r="891" spans="1:37"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row>
    <row r="892" spans="1:37"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row>
    <row r="893" spans="1:37"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row>
    <row r="894" spans="1:37"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row>
    <row r="895" spans="1:37"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row>
    <row r="896" spans="1:37"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row>
    <row r="897" spans="1:37"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row>
    <row r="898" spans="1:37"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row>
    <row r="899" spans="1:37"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row>
    <row r="900" spans="1:37"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row>
    <row r="901" spans="1:37"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row>
    <row r="902" spans="1:37"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row>
    <row r="903" spans="1:37"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row>
    <row r="904" spans="1:37"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row>
    <row r="905" spans="1:37"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row>
    <row r="906" spans="1:37"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row>
    <row r="907" spans="1:37"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row>
    <row r="908" spans="1:37"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row>
    <row r="909" spans="1:37"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row>
    <row r="910" spans="1:37"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row>
    <row r="911" spans="1:37"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row>
    <row r="912" spans="1:37"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row>
    <row r="913" spans="1:37"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row>
    <row r="914" spans="1:37"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row>
    <row r="915" spans="1:37"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row>
    <row r="916" spans="1:37"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row>
    <row r="917" spans="1:37"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row>
    <row r="918" spans="1:37"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row>
    <row r="919" spans="1:37"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row>
    <row r="920" spans="1:37"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row>
    <row r="921" spans="1:37"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row>
    <row r="922" spans="1:37"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row>
    <row r="923" spans="1:37"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row>
    <row r="924" spans="1:37"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row>
    <row r="925" spans="1:37"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row>
    <row r="926" spans="1:37"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row>
    <row r="927" spans="1:37"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row>
    <row r="928" spans="1:37"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row>
    <row r="929" spans="1:37"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row>
    <row r="930" spans="1:37"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row>
    <row r="931" spans="1:37"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row>
    <row r="932" spans="1:37"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row>
    <row r="933" spans="1:37"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row>
    <row r="934" spans="1:37"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row>
    <row r="935" spans="1:37"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row>
    <row r="936" spans="1:37"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row>
    <row r="937" spans="1:37"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row>
    <row r="938" spans="1:37"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row>
    <row r="939" spans="1:37"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row>
    <row r="940" spans="1:37"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row>
    <row r="941" spans="1:37"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row>
    <row r="942" spans="1:37"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row>
    <row r="943" spans="1:37"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row>
    <row r="944" spans="1:37"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row>
    <row r="945" spans="1:37"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row>
    <row r="946" spans="1:37"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row>
    <row r="947" spans="1:37"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row>
    <row r="948" spans="1:37"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row>
    <row r="949" spans="1:37"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row>
    <row r="950" spans="1:37"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row>
    <row r="951" spans="1:37"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row>
    <row r="952" spans="1:37"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row>
    <row r="953" spans="1:37"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row>
    <row r="954" spans="1:37"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row>
    <row r="955" spans="1:37"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row>
    <row r="956" spans="1:37"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row>
    <row r="957" spans="1:37"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row>
    <row r="958" spans="1:37"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row>
    <row r="959" spans="1:37"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row>
    <row r="960" spans="1:37"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row>
    <row r="961" spans="1:37"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row>
    <row r="962" spans="1:37"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row>
    <row r="963" spans="1:37"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row>
    <row r="964" spans="1:37"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row>
    <row r="965" spans="1:37"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row>
    <row r="966" spans="1:37"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row>
    <row r="967" spans="1:37"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row>
    <row r="968" spans="1:37"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row>
    <row r="969" spans="1:37"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row>
    <row r="970" spans="1:37"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row>
    <row r="971" spans="1:37"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row>
    <row r="972" spans="1:37"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row>
    <row r="973" spans="1:37"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row>
    <row r="974" spans="1:37"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row>
    <row r="975" spans="1:37"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row>
    <row r="976" spans="1:37"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row>
    <row r="977" spans="1:37"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row>
    <row r="978" spans="1:37"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row>
    <row r="979" spans="1:37"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row>
    <row r="980" spans="1:37"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row>
    <row r="981" spans="1:37"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row>
    <row r="982" spans="1:37"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row>
    <row r="983" spans="1:37"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row>
    <row r="984" spans="1:37"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row>
    <row r="985" spans="1:37"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row>
    <row r="986" spans="1:37"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row>
    <row r="987" spans="1:37"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row>
    <row r="988" spans="1:37"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row>
    <row r="989" spans="1:37"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row>
    <row r="990" spans="1:37"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row>
    <row r="991" spans="1:37"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row>
    <row r="992" spans="1:37"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row>
    <row r="993" spans="1:37"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row>
    <row r="994" spans="1:37"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row>
    <row r="995" spans="1:37"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row>
    <row r="996" spans="1:37"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row>
    <row r="997" spans="1:37"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row>
    <row r="998" spans="1:37"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row>
    <row r="999" spans="1:37"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row>
    <row r="1000" spans="1:37"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row>
  </sheetData>
  <mergeCells count="68">
    <mergeCell ref="C89:G89"/>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K122:Q122"/>
    <mergeCell ref="AF1:AH1"/>
    <mergeCell ref="AI1:AK1"/>
    <mergeCell ref="K1:M1"/>
    <mergeCell ref="N1:P1"/>
    <mergeCell ref="Q1:S1"/>
    <mergeCell ref="T1:V1"/>
    <mergeCell ref="W1:Y1"/>
    <mergeCell ref="Z1:AB1"/>
    <mergeCell ref="AC1:AE1"/>
    <mergeCell ref="K119:Q119"/>
    <mergeCell ref="I120:J120"/>
    <mergeCell ref="K120:Q120"/>
    <mergeCell ref="I121:J121"/>
    <mergeCell ref="K121:Q121"/>
    <mergeCell ref="I126:J126"/>
    <mergeCell ref="A132:B132"/>
    <mergeCell ref="K123:Q123"/>
    <mergeCell ref="K124:Q124"/>
    <mergeCell ref="K125:Q125"/>
    <mergeCell ref="K126:Q126"/>
    <mergeCell ref="D119:E119"/>
    <mergeCell ref="I122:J122"/>
    <mergeCell ref="I123:J123"/>
    <mergeCell ref="I124:J124"/>
    <mergeCell ref="I125:J125"/>
    <mergeCell ref="I119:J119"/>
    <mergeCell ref="C105:G105"/>
    <mergeCell ref="C108:G108"/>
    <mergeCell ref="I117:J117"/>
    <mergeCell ref="K117:Q117"/>
    <mergeCell ref="I118:J118"/>
    <mergeCell ref="K118:Q118"/>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topLeftCell="E112" workbookViewId="0">
      <selection activeCell="J141" sqref="J141"/>
    </sheetView>
  </sheetViews>
  <sheetFormatPr baseColWidth="10" defaultColWidth="14.42578125" defaultRowHeight="15" customHeight="1" x14ac:dyDescent="0.2"/>
  <cols>
    <col min="1" max="1" width="17.140625" customWidth="1"/>
    <col min="2" max="2" width="10.7109375" customWidth="1"/>
    <col min="3" max="3" width="34.140625" customWidth="1"/>
    <col min="4" max="4" width="69" customWidth="1"/>
    <col min="5" max="5" width="17.140625" customWidth="1"/>
    <col min="6" max="6" width="10.7109375" customWidth="1"/>
    <col min="7" max="7" width="13.28515625" customWidth="1"/>
    <col min="8"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80"/>
      <c r="B4" s="81" t="s">
        <v>21</v>
      </c>
      <c r="C4" s="151" t="s">
        <v>269</v>
      </c>
      <c r="D4" s="152"/>
      <c r="E4" s="152"/>
      <c r="F4" s="152"/>
      <c r="G4" s="153"/>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row>
    <row r="5" spans="1:37" ht="12.75" customHeight="1" x14ac:dyDescent="0.2">
      <c r="A5" s="7">
        <v>1</v>
      </c>
      <c r="B5" s="7"/>
      <c r="C5" s="24"/>
      <c r="D5" s="6" t="s">
        <v>23</v>
      </c>
      <c r="E5" s="9">
        <v>0.5</v>
      </c>
      <c r="F5" s="14" t="s">
        <v>24</v>
      </c>
      <c r="G5" s="14"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7">
        <v>2</v>
      </c>
      <c r="B6" s="7"/>
      <c r="C6" s="24"/>
      <c r="D6" s="6" t="s">
        <v>26</v>
      </c>
      <c r="E6" s="9">
        <v>0.5</v>
      </c>
      <c r="F6" s="14" t="s">
        <v>24</v>
      </c>
      <c r="G6" s="14"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7">
        <v>3</v>
      </c>
      <c r="B7" s="7"/>
      <c r="C7" s="24"/>
      <c r="D7" s="6" t="s">
        <v>27</v>
      </c>
      <c r="E7" s="9">
        <v>0.5</v>
      </c>
      <c r="F7" s="14" t="s">
        <v>24</v>
      </c>
      <c r="G7" s="14"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7">
        <v>4</v>
      </c>
      <c r="B8" s="7"/>
      <c r="C8" s="24"/>
      <c r="D8" s="6" t="s">
        <v>28</v>
      </c>
      <c r="E8" s="9">
        <v>0.5</v>
      </c>
      <c r="F8" s="14" t="s">
        <v>24</v>
      </c>
      <c r="G8" s="73"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7">
        <v>5</v>
      </c>
      <c r="B9" s="7"/>
      <c r="C9" s="24"/>
      <c r="D9" s="6" t="s">
        <v>29</v>
      </c>
      <c r="E9" s="9">
        <v>0.5</v>
      </c>
      <c r="F9" s="14" t="s">
        <v>24</v>
      </c>
      <c r="G9" s="73"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7"/>
      <c r="B10" s="7" t="s">
        <v>30</v>
      </c>
      <c r="C10" s="151" t="s">
        <v>31</v>
      </c>
      <c r="D10" s="152"/>
      <c r="E10" s="152"/>
      <c r="F10" s="152"/>
      <c r="G10" s="153"/>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7">
        <v>6</v>
      </c>
      <c r="B11" s="7"/>
      <c r="C11" s="24"/>
      <c r="D11" s="6" t="s">
        <v>32</v>
      </c>
      <c r="E11" s="9">
        <v>1</v>
      </c>
      <c r="F11" s="14" t="s">
        <v>24</v>
      </c>
      <c r="G11" s="73"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7">
        <v>7</v>
      </c>
      <c r="B12" s="7"/>
      <c r="C12" s="24"/>
      <c r="D12" s="6" t="s">
        <v>33</v>
      </c>
      <c r="E12" s="9">
        <v>0.5</v>
      </c>
      <c r="F12" s="14" t="s">
        <v>24</v>
      </c>
      <c r="G12" s="73"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7">
        <v>8</v>
      </c>
      <c r="B13" s="7"/>
      <c r="C13" s="24"/>
      <c r="D13" s="6" t="s">
        <v>34</v>
      </c>
      <c r="E13" s="9">
        <v>0.5</v>
      </c>
      <c r="F13" s="14" t="s">
        <v>24</v>
      </c>
      <c r="G13" s="73"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7">
        <v>9</v>
      </c>
      <c r="B14" s="7"/>
      <c r="C14" s="24"/>
      <c r="D14" s="6" t="s">
        <v>35</v>
      </c>
      <c r="E14" s="9">
        <v>0.5</v>
      </c>
      <c r="F14" s="14" t="s">
        <v>24</v>
      </c>
      <c r="G14" s="73"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7">
        <v>10</v>
      </c>
      <c r="B15" s="7"/>
      <c r="C15" s="24"/>
      <c r="D15" s="6" t="s">
        <v>36</v>
      </c>
      <c r="E15" s="9">
        <v>0.5</v>
      </c>
      <c r="F15" s="14" t="s">
        <v>24</v>
      </c>
      <c r="G15" s="73"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7"/>
      <c r="B16" s="7" t="s">
        <v>37</v>
      </c>
      <c r="C16" s="151" t="s">
        <v>38</v>
      </c>
      <c r="D16" s="152"/>
      <c r="E16" s="152"/>
      <c r="F16" s="152"/>
      <c r="G16" s="153"/>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7">
        <v>11</v>
      </c>
      <c r="B17" s="7"/>
      <c r="C17" s="24"/>
      <c r="D17" s="6" t="s">
        <v>202</v>
      </c>
      <c r="E17" s="9">
        <v>1</v>
      </c>
      <c r="F17" s="14" t="s">
        <v>24</v>
      </c>
      <c r="G17" s="73"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7">
        <v>12</v>
      </c>
      <c r="B18" s="7"/>
      <c r="C18" s="24"/>
      <c r="D18" s="6" t="s">
        <v>40</v>
      </c>
      <c r="E18" s="9">
        <v>0.5</v>
      </c>
      <c r="F18" s="14" t="s">
        <v>24</v>
      </c>
      <c r="G18" s="73"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7">
        <v>13</v>
      </c>
      <c r="B19" s="7"/>
      <c r="C19" s="24"/>
      <c r="D19" s="6" t="s">
        <v>41</v>
      </c>
      <c r="E19" s="9">
        <v>0.5</v>
      </c>
      <c r="F19" s="14" t="s">
        <v>24</v>
      </c>
      <c r="G19" s="73"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7">
        <v>14</v>
      </c>
      <c r="B20" s="7"/>
      <c r="C20" s="24"/>
      <c r="D20" s="6" t="s">
        <v>42</v>
      </c>
      <c r="E20" s="9">
        <v>0.5</v>
      </c>
      <c r="F20" s="14" t="s">
        <v>24</v>
      </c>
      <c r="G20" s="73"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7">
        <v>15</v>
      </c>
      <c r="B21" s="7"/>
      <c r="C21" s="24"/>
      <c r="D21" s="6" t="s">
        <v>43</v>
      </c>
      <c r="E21" s="9">
        <v>0.5</v>
      </c>
      <c r="F21" s="14" t="s">
        <v>24</v>
      </c>
      <c r="G21" s="73"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7"/>
      <c r="B22" s="7" t="s">
        <v>44</v>
      </c>
      <c r="C22" s="151" t="s">
        <v>45</v>
      </c>
      <c r="D22" s="152"/>
      <c r="E22" s="152"/>
      <c r="F22" s="152"/>
      <c r="G22" s="153"/>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7">
        <v>16</v>
      </c>
      <c r="B23" s="17"/>
      <c r="C23" s="82"/>
      <c r="D23" s="6" t="s">
        <v>46</v>
      </c>
      <c r="E23" s="9">
        <v>0.5</v>
      </c>
      <c r="F23" s="14" t="s">
        <v>24</v>
      </c>
      <c r="G23" s="73"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7"/>
      <c r="B24" s="22" t="s">
        <v>47</v>
      </c>
      <c r="C24" s="151" t="s">
        <v>48</v>
      </c>
      <c r="D24" s="152"/>
      <c r="E24" s="152"/>
      <c r="F24" s="152"/>
      <c r="G24" s="153"/>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7">
        <v>17</v>
      </c>
      <c r="B25" s="17"/>
      <c r="C25" s="82"/>
      <c r="D25" s="6" t="s">
        <v>49</v>
      </c>
      <c r="E25" s="9">
        <v>0.5</v>
      </c>
      <c r="F25" s="14" t="s">
        <v>24</v>
      </c>
      <c r="G25" s="73"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7">
        <v>18</v>
      </c>
      <c r="B26" s="17"/>
      <c r="C26" s="82"/>
      <c r="D26" s="6" t="s">
        <v>50</v>
      </c>
      <c r="E26" s="9">
        <v>0.5</v>
      </c>
      <c r="F26" s="14" t="s">
        <v>24</v>
      </c>
      <c r="G26" s="73"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7"/>
      <c r="B27" s="22" t="s">
        <v>51</v>
      </c>
      <c r="C27" s="151" t="s">
        <v>52</v>
      </c>
      <c r="D27" s="152"/>
      <c r="E27" s="152"/>
      <c r="F27" s="152"/>
      <c r="G27" s="153"/>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7">
        <v>19</v>
      </c>
      <c r="B28" s="17"/>
      <c r="C28" s="17"/>
      <c r="D28" s="6" t="s">
        <v>53</v>
      </c>
      <c r="E28" s="9">
        <v>1</v>
      </c>
      <c r="F28" s="14" t="s">
        <v>24</v>
      </c>
      <c r="G28" s="73"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7"/>
      <c r="B29" s="22" t="s">
        <v>54</v>
      </c>
      <c r="C29" s="151" t="s">
        <v>55</v>
      </c>
      <c r="D29" s="152"/>
      <c r="E29" s="152"/>
      <c r="F29" s="152"/>
      <c r="G29" s="153"/>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7">
        <v>20</v>
      </c>
      <c r="B30" s="17"/>
      <c r="C30" s="17"/>
      <c r="D30" s="18" t="s">
        <v>55</v>
      </c>
      <c r="E30" s="9">
        <v>0.5</v>
      </c>
      <c r="F30" s="14" t="s">
        <v>24</v>
      </c>
      <c r="G30" s="73"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7"/>
      <c r="B31" s="22" t="s">
        <v>56</v>
      </c>
      <c r="C31" s="151" t="s">
        <v>57</v>
      </c>
      <c r="D31" s="152"/>
      <c r="E31" s="152"/>
      <c r="F31" s="152"/>
      <c r="G31" s="153"/>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7">
        <v>21</v>
      </c>
      <c r="B32" s="17"/>
      <c r="C32" s="17"/>
      <c r="D32" s="6" t="s">
        <v>58</v>
      </c>
      <c r="E32" s="9">
        <v>0.5</v>
      </c>
      <c r="F32" s="14" t="s">
        <v>25</v>
      </c>
      <c r="G32" s="14"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7">
        <v>22</v>
      </c>
      <c r="B33" s="17"/>
      <c r="C33" s="17"/>
      <c r="D33" s="6" t="s">
        <v>60</v>
      </c>
      <c r="E33" s="9">
        <v>0.5</v>
      </c>
      <c r="F33" s="14" t="s">
        <v>25</v>
      </c>
      <c r="G33" s="73"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7">
        <v>23</v>
      </c>
      <c r="B34" s="17"/>
      <c r="C34" s="82"/>
      <c r="D34" s="6" t="s">
        <v>61</v>
      </c>
      <c r="E34" s="9">
        <v>0.5</v>
      </c>
      <c r="F34" s="14" t="s">
        <v>25</v>
      </c>
      <c r="G34" s="14"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7"/>
      <c r="B35" s="22" t="s">
        <v>62</v>
      </c>
      <c r="C35" s="151" t="s">
        <v>63</v>
      </c>
      <c r="D35" s="152"/>
      <c r="E35" s="152"/>
      <c r="F35" s="152"/>
      <c r="G35" s="153"/>
      <c r="H35" s="20"/>
      <c r="I35" s="20"/>
      <c r="J35" s="20"/>
      <c r="K35" s="16"/>
      <c r="L35" s="16"/>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7">
        <v>24</v>
      </c>
      <c r="B36" s="17"/>
      <c r="C36" s="17"/>
      <c r="D36" s="6" t="s">
        <v>64</v>
      </c>
      <c r="E36" s="9">
        <v>3</v>
      </c>
      <c r="F36" s="14" t="s">
        <v>25</v>
      </c>
      <c r="G36" s="14"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7">
        <v>25</v>
      </c>
      <c r="B37" s="17"/>
      <c r="C37" s="17"/>
      <c r="D37" s="6" t="s">
        <v>65</v>
      </c>
      <c r="E37" s="9">
        <v>2</v>
      </c>
      <c r="F37" s="14" t="s">
        <v>25</v>
      </c>
      <c r="G37" s="73"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7">
        <v>26</v>
      </c>
      <c r="B38" s="17"/>
      <c r="C38" s="82"/>
      <c r="D38" s="6" t="s">
        <v>66</v>
      </c>
      <c r="E38" s="9">
        <v>1</v>
      </c>
      <c r="F38" s="14" t="s">
        <v>25</v>
      </c>
      <c r="G38" s="14"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7"/>
      <c r="B39" s="22" t="s">
        <v>67</v>
      </c>
      <c r="C39" s="151" t="s">
        <v>68</v>
      </c>
      <c r="D39" s="152"/>
      <c r="E39" s="152"/>
      <c r="F39" s="152"/>
      <c r="G39" s="153"/>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7">
        <v>27</v>
      </c>
      <c r="B40" s="17"/>
      <c r="C40" s="17"/>
      <c r="D40" s="18" t="s">
        <v>69</v>
      </c>
      <c r="E40" s="9">
        <v>1</v>
      </c>
      <c r="F40" s="14" t="s">
        <v>25</v>
      </c>
      <c r="G40" s="73"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7">
        <v>28</v>
      </c>
      <c r="B41" s="17"/>
      <c r="C41" s="17"/>
      <c r="D41" s="18" t="s">
        <v>70</v>
      </c>
      <c r="E41" s="9">
        <v>1</v>
      </c>
      <c r="F41" s="14" t="s">
        <v>25</v>
      </c>
      <c r="G41" s="14"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7"/>
      <c r="B42" s="22" t="s">
        <v>71</v>
      </c>
      <c r="C42" s="151" t="s">
        <v>72</v>
      </c>
      <c r="D42" s="152"/>
      <c r="E42" s="152"/>
      <c r="F42" s="152"/>
      <c r="G42" s="153"/>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7">
        <v>29</v>
      </c>
      <c r="B43" s="17"/>
      <c r="C43" s="17"/>
      <c r="D43" s="18" t="s">
        <v>73</v>
      </c>
      <c r="E43" s="9">
        <v>2</v>
      </c>
      <c r="F43" s="14" t="s">
        <v>25</v>
      </c>
      <c r="G43" s="14"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7">
        <v>30</v>
      </c>
      <c r="B44" s="17"/>
      <c r="C44" s="17"/>
      <c r="D44" s="18" t="s">
        <v>74</v>
      </c>
      <c r="E44" s="9">
        <v>1</v>
      </c>
      <c r="F44" s="14" t="s">
        <v>25</v>
      </c>
      <c r="G44" s="73"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7"/>
      <c r="B45" s="22" t="s">
        <v>75</v>
      </c>
      <c r="C45" s="151" t="s">
        <v>228</v>
      </c>
      <c r="D45" s="152"/>
      <c r="E45" s="152"/>
      <c r="F45" s="152"/>
      <c r="G45" s="153"/>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7">
        <v>31</v>
      </c>
      <c r="B46" s="17"/>
      <c r="C46" s="17"/>
      <c r="D46" s="18" t="s">
        <v>77</v>
      </c>
      <c r="E46" s="9">
        <v>0.5</v>
      </c>
      <c r="F46" s="14" t="s">
        <v>59</v>
      </c>
      <c r="G46" s="73" t="s">
        <v>78</v>
      </c>
      <c r="H46" s="20"/>
      <c r="I46" s="20"/>
      <c r="J46" s="20"/>
      <c r="K46" s="9"/>
      <c r="L46" s="6"/>
      <c r="M46" s="6"/>
      <c r="N46" s="27">
        <v>0.5</v>
      </c>
      <c r="O46" s="27">
        <v>0.5</v>
      </c>
      <c r="P46" s="20">
        <v>0.5</v>
      </c>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0.5</v>
      </c>
      <c r="AK46" s="12">
        <f t="shared" si="30"/>
        <v>0.5</v>
      </c>
    </row>
    <row r="47" spans="1:37" ht="12.75" customHeight="1" x14ac:dyDescent="0.2">
      <c r="A47" s="7">
        <v>32</v>
      </c>
      <c r="B47" s="17"/>
      <c r="C47" s="17"/>
      <c r="D47" s="18" t="s">
        <v>79</v>
      </c>
      <c r="E47" s="9">
        <v>2</v>
      </c>
      <c r="F47" s="14" t="s">
        <v>59</v>
      </c>
      <c r="G47" s="73" t="s">
        <v>78</v>
      </c>
      <c r="H47" s="20"/>
      <c r="I47" s="20"/>
      <c r="J47" s="20"/>
      <c r="K47" s="9"/>
      <c r="L47" s="6"/>
      <c r="M47" s="6"/>
      <c r="N47" s="27">
        <v>2</v>
      </c>
      <c r="O47" s="27">
        <v>2</v>
      </c>
      <c r="P47" s="20">
        <v>2.5</v>
      </c>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2</v>
      </c>
      <c r="AK47" s="12">
        <f t="shared" si="31"/>
        <v>2.5</v>
      </c>
    </row>
    <row r="48" spans="1:37" ht="12.75" customHeight="1" x14ac:dyDescent="0.2">
      <c r="A48" s="7">
        <v>33</v>
      </c>
      <c r="B48" s="17"/>
      <c r="C48" s="82"/>
      <c r="D48" s="18" t="s">
        <v>80</v>
      </c>
      <c r="E48" s="9">
        <v>2</v>
      </c>
      <c r="F48" s="14" t="s">
        <v>59</v>
      </c>
      <c r="G48" s="73" t="s">
        <v>78</v>
      </c>
      <c r="H48" s="20"/>
      <c r="I48" s="20"/>
      <c r="J48" s="20"/>
      <c r="K48" s="9"/>
      <c r="L48" s="6"/>
      <c r="M48" s="6"/>
      <c r="N48" s="27">
        <v>2</v>
      </c>
      <c r="O48" s="21"/>
      <c r="P48" s="20"/>
      <c r="Q48" s="24"/>
      <c r="R48" s="24"/>
      <c r="S48" s="24"/>
      <c r="T48" s="10"/>
      <c r="U48" s="10">
        <v>2</v>
      </c>
      <c r="V48" s="10">
        <v>1</v>
      </c>
      <c r="W48" s="6"/>
      <c r="X48" s="6"/>
      <c r="Y48" s="6"/>
      <c r="Z48" s="10"/>
      <c r="AA48" s="10"/>
      <c r="AB48" s="10"/>
      <c r="AC48" s="6"/>
      <c r="AD48" s="6"/>
      <c r="AE48" s="6"/>
      <c r="AF48" s="10"/>
      <c r="AG48" s="10"/>
      <c r="AH48" s="10"/>
      <c r="AI48" s="12">
        <f t="shared" ref="AI48:AK48" si="32">H48+K48+N48+Q48+T48+W48+Z48+AC48+AF48</f>
        <v>2</v>
      </c>
      <c r="AJ48" s="12">
        <f t="shared" si="32"/>
        <v>2</v>
      </c>
      <c r="AK48" s="12">
        <f t="shared" si="32"/>
        <v>1</v>
      </c>
    </row>
    <row r="49" spans="1:37" ht="12.75" customHeight="1" x14ac:dyDescent="0.2">
      <c r="A49" s="7"/>
      <c r="B49" s="22" t="s">
        <v>51</v>
      </c>
      <c r="C49" s="151" t="s">
        <v>81</v>
      </c>
      <c r="D49" s="152"/>
      <c r="E49" s="152"/>
      <c r="F49" s="152"/>
      <c r="G49" s="153"/>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7">
        <v>34</v>
      </c>
      <c r="B50" s="17"/>
      <c r="C50" s="17"/>
      <c r="D50" s="18" t="s">
        <v>82</v>
      </c>
      <c r="E50" s="9">
        <v>1</v>
      </c>
      <c r="F50" s="14" t="s">
        <v>59</v>
      </c>
      <c r="G50" s="73" t="s">
        <v>111</v>
      </c>
      <c r="H50" s="20"/>
      <c r="I50" s="20"/>
      <c r="J50" s="20"/>
      <c r="K50" s="9"/>
      <c r="L50" s="6"/>
      <c r="M50" s="6"/>
      <c r="N50" s="27">
        <v>1</v>
      </c>
      <c r="O50" s="21"/>
      <c r="P50" s="20"/>
      <c r="Q50" s="24"/>
      <c r="R50" s="24">
        <v>1</v>
      </c>
      <c r="S50" s="24">
        <v>2</v>
      </c>
      <c r="T50" s="10"/>
      <c r="U50" s="10"/>
      <c r="V50" s="10"/>
      <c r="W50" s="6"/>
      <c r="X50" s="6"/>
      <c r="Y50" s="6"/>
      <c r="Z50" s="10"/>
      <c r="AA50" s="10"/>
      <c r="AB50" s="10"/>
      <c r="AC50" s="6"/>
      <c r="AD50" s="6"/>
      <c r="AE50" s="6"/>
      <c r="AF50" s="10"/>
      <c r="AG50" s="10"/>
      <c r="AH50" s="10"/>
      <c r="AI50" s="12">
        <f t="shared" ref="AI50:AK50" si="33">H50+K50+N50+Q50+T50+W50+Z50+AC50+AF50</f>
        <v>1</v>
      </c>
      <c r="AJ50" s="12">
        <f t="shared" si="33"/>
        <v>1</v>
      </c>
      <c r="AK50" s="12">
        <f t="shared" si="33"/>
        <v>2</v>
      </c>
    </row>
    <row r="51" spans="1:37" ht="12.75" customHeight="1" x14ac:dyDescent="0.2">
      <c r="A51" s="7">
        <v>35</v>
      </c>
      <c r="B51" s="17"/>
      <c r="C51" s="17"/>
      <c r="D51" s="18" t="s">
        <v>83</v>
      </c>
      <c r="E51" s="9">
        <v>1</v>
      </c>
      <c r="F51" s="14" t="s">
        <v>59</v>
      </c>
      <c r="G51" s="73" t="s">
        <v>111</v>
      </c>
      <c r="H51" s="20"/>
      <c r="I51" s="20"/>
      <c r="J51" s="20"/>
      <c r="K51" s="9"/>
      <c r="L51" s="6"/>
      <c r="M51" s="6"/>
      <c r="N51" s="27">
        <v>1</v>
      </c>
      <c r="O51" s="21"/>
      <c r="P51" s="20"/>
      <c r="Q51" s="24"/>
      <c r="R51" s="24">
        <v>1</v>
      </c>
      <c r="S51" s="24">
        <v>1.5</v>
      </c>
      <c r="T51" s="10"/>
      <c r="U51" s="10"/>
      <c r="V51" s="10"/>
      <c r="W51" s="6"/>
      <c r="X51" s="6"/>
      <c r="Y51" s="6"/>
      <c r="Z51" s="10"/>
      <c r="AA51" s="10"/>
      <c r="AB51" s="10"/>
      <c r="AC51" s="6"/>
      <c r="AD51" s="6"/>
      <c r="AE51" s="6"/>
      <c r="AF51" s="10"/>
      <c r="AG51" s="10"/>
      <c r="AH51" s="10"/>
      <c r="AI51" s="12">
        <f t="shared" ref="AI51:AK51" si="34">H51+K51+N51+Q51+T51+W51+Z51+AC51+AF51</f>
        <v>1</v>
      </c>
      <c r="AJ51" s="12">
        <f t="shared" si="34"/>
        <v>1</v>
      </c>
      <c r="AK51" s="12">
        <f t="shared" si="34"/>
        <v>1.5</v>
      </c>
    </row>
    <row r="52" spans="1:37" ht="12.75" customHeight="1" x14ac:dyDescent="0.2">
      <c r="A52" s="7"/>
      <c r="B52" s="22" t="s">
        <v>84</v>
      </c>
      <c r="C52" s="151" t="s">
        <v>85</v>
      </c>
      <c r="D52" s="152"/>
      <c r="E52" s="152"/>
      <c r="F52" s="152"/>
      <c r="G52" s="153"/>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7">
        <v>36</v>
      </c>
      <c r="B53" s="17"/>
      <c r="C53" s="17"/>
      <c r="D53" s="18" t="s">
        <v>86</v>
      </c>
      <c r="E53" s="9">
        <v>0.5</v>
      </c>
      <c r="F53" s="14" t="s">
        <v>59</v>
      </c>
      <c r="G53" s="73" t="s">
        <v>78</v>
      </c>
      <c r="H53" s="20"/>
      <c r="I53" s="20"/>
      <c r="J53" s="20"/>
      <c r="K53" s="9"/>
      <c r="L53" s="6"/>
      <c r="M53" s="6"/>
      <c r="N53" s="27">
        <v>0.5</v>
      </c>
      <c r="O53" s="27">
        <v>0.5</v>
      </c>
      <c r="P53" s="27">
        <v>0.5</v>
      </c>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0.5</v>
      </c>
      <c r="AK53" s="12">
        <f t="shared" si="35"/>
        <v>0.5</v>
      </c>
    </row>
    <row r="54" spans="1:37" ht="12.75" customHeight="1" x14ac:dyDescent="0.2">
      <c r="A54" s="7">
        <v>37</v>
      </c>
      <c r="B54" s="17"/>
      <c r="C54" s="17"/>
      <c r="D54" s="18" t="s">
        <v>87</v>
      </c>
      <c r="E54" s="9">
        <v>0.5</v>
      </c>
      <c r="F54" s="14" t="s">
        <v>59</v>
      </c>
      <c r="G54" s="73" t="s">
        <v>78</v>
      </c>
      <c r="H54" s="20"/>
      <c r="I54" s="20"/>
      <c r="J54" s="20"/>
      <c r="K54" s="9"/>
      <c r="L54" s="6"/>
      <c r="M54" s="6"/>
      <c r="N54" s="27">
        <v>0.5</v>
      </c>
      <c r="O54" s="27">
        <v>0.5</v>
      </c>
      <c r="P54" s="27">
        <v>0.5</v>
      </c>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0.5</v>
      </c>
      <c r="AK54" s="12">
        <f t="shared" si="36"/>
        <v>0.5</v>
      </c>
    </row>
    <row r="55" spans="1:37" ht="12.75" customHeight="1" x14ac:dyDescent="0.2">
      <c r="A55" s="7">
        <v>38</v>
      </c>
      <c r="B55" s="17"/>
      <c r="C55" s="82"/>
      <c r="D55" s="18" t="s">
        <v>88</v>
      </c>
      <c r="E55" s="9">
        <v>0.5</v>
      </c>
      <c r="F55" s="14" t="s">
        <v>59</v>
      </c>
      <c r="G55" s="73" t="s">
        <v>78</v>
      </c>
      <c r="H55" s="20"/>
      <c r="I55" s="20"/>
      <c r="J55" s="20"/>
      <c r="K55" s="9"/>
      <c r="L55" s="6"/>
      <c r="M55" s="6"/>
      <c r="N55" s="27">
        <v>0.5</v>
      </c>
      <c r="O55" s="27">
        <v>0.5</v>
      </c>
      <c r="P55" s="27">
        <v>0.5</v>
      </c>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0.5</v>
      </c>
      <c r="AK55" s="12">
        <f t="shared" si="37"/>
        <v>0.5</v>
      </c>
    </row>
    <row r="56" spans="1:37" ht="12.75" customHeight="1" x14ac:dyDescent="0.2">
      <c r="A56" s="7">
        <v>39</v>
      </c>
      <c r="B56" s="17"/>
      <c r="C56" s="82"/>
      <c r="D56" s="18" t="s">
        <v>89</v>
      </c>
      <c r="E56" s="9">
        <v>0.5</v>
      </c>
      <c r="F56" s="14" t="s">
        <v>59</v>
      </c>
      <c r="G56" s="73" t="s">
        <v>78</v>
      </c>
      <c r="H56" s="20"/>
      <c r="I56" s="20"/>
      <c r="J56" s="20"/>
      <c r="K56" s="9"/>
      <c r="L56" s="6"/>
      <c r="M56" s="6"/>
      <c r="N56" s="27">
        <v>0.5</v>
      </c>
      <c r="O56" s="27">
        <v>0.5</v>
      </c>
      <c r="P56" s="27">
        <v>0.5</v>
      </c>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0.5</v>
      </c>
      <c r="AK56" s="12">
        <f t="shared" si="38"/>
        <v>0.5</v>
      </c>
    </row>
    <row r="57" spans="1:37" ht="12.75" customHeight="1" x14ac:dyDescent="0.2">
      <c r="A57" s="7"/>
      <c r="B57" s="22" t="s">
        <v>90</v>
      </c>
      <c r="C57" s="151" t="s">
        <v>91</v>
      </c>
      <c r="D57" s="152"/>
      <c r="E57" s="152"/>
      <c r="F57" s="152"/>
      <c r="G57" s="153"/>
      <c r="H57" s="20"/>
      <c r="I57" s="20"/>
      <c r="J57" s="20"/>
      <c r="K57" s="9"/>
      <c r="L57" s="6"/>
      <c r="M57" s="6"/>
      <c r="N57" s="27"/>
      <c r="O57" s="27"/>
      <c r="P57" s="27"/>
      <c r="Q57" s="24"/>
      <c r="R57" s="24"/>
      <c r="S57" s="24"/>
      <c r="T57" s="10"/>
      <c r="U57" s="10"/>
      <c r="V57" s="10"/>
      <c r="W57" s="6"/>
      <c r="X57" s="6"/>
      <c r="Y57" s="6"/>
      <c r="Z57" s="10"/>
      <c r="AA57" s="10"/>
      <c r="AB57" s="10"/>
      <c r="AC57" s="6"/>
      <c r="AD57" s="6"/>
      <c r="AE57" s="6"/>
      <c r="AF57" s="10"/>
      <c r="AG57" s="10"/>
      <c r="AH57" s="10"/>
      <c r="AI57" s="12"/>
      <c r="AJ57" s="12"/>
      <c r="AK57" s="12"/>
    </row>
    <row r="58" spans="1:37" ht="12.75" customHeight="1" x14ac:dyDescent="0.2">
      <c r="A58" s="7">
        <v>40</v>
      </c>
      <c r="B58" s="17"/>
      <c r="C58" s="17"/>
      <c r="D58" s="18" t="s">
        <v>92</v>
      </c>
      <c r="E58" s="9">
        <v>1</v>
      </c>
      <c r="F58" s="14" t="s">
        <v>59</v>
      </c>
      <c r="G58" s="73" t="s">
        <v>78</v>
      </c>
      <c r="H58" s="20"/>
      <c r="I58" s="20"/>
      <c r="J58" s="20"/>
      <c r="K58" s="9"/>
      <c r="L58" s="6"/>
      <c r="M58" s="6"/>
      <c r="N58" s="27">
        <v>1</v>
      </c>
      <c r="O58" s="27">
        <v>1</v>
      </c>
      <c r="P58" s="27">
        <v>1.5</v>
      </c>
      <c r="Q58" s="24"/>
      <c r="R58" s="24"/>
      <c r="S58" s="24"/>
      <c r="T58" s="10"/>
      <c r="U58" s="10"/>
      <c r="V58" s="10"/>
      <c r="W58" s="6"/>
      <c r="X58" s="6"/>
      <c r="Y58" s="6"/>
      <c r="Z58" s="10"/>
      <c r="AA58" s="10"/>
      <c r="AB58" s="10"/>
      <c r="AC58" s="6"/>
      <c r="AD58" s="6"/>
      <c r="AE58" s="6"/>
      <c r="AF58" s="10"/>
      <c r="AG58" s="10"/>
      <c r="AH58" s="10"/>
      <c r="AI58" s="12">
        <f t="shared" ref="AI58:AK58" si="39">H58+K58+N58+Q58+T58+W58+Z58+AC58+AF58</f>
        <v>1</v>
      </c>
      <c r="AJ58" s="12">
        <f t="shared" si="39"/>
        <v>1</v>
      </c>
      <c r="AK58" s="12">
        <f t="shared" si="39"/>
        <v>1.5</v>
      </c>
    </row>
    <row r="59" spans="1:37" ht="14.25" customHeight="1" x14ac:dyDescent="0.2">
      <c r="A59" s="7">
        <v>41</v>
      </c>
      <c r="B59" s="17"/>
      <c r="C59" s="17"/>
      <c r="D59" s="18" t="s">
        <v>93</v>
      </c>
      <c r="E59" s="9">
        <v>1</v>
      </c>
      <c r="F59" s="14" t="s">
        <v>59</v>
      </c>
      <c r="G59" s="73" t="s">
        <v>59</v>
      </c>
      <c r="H59" s="20"/>
      <c r="I59" s="20"/>
      <c r="J59" s="20"/>
      <c r="K59" s="6"/>
      <c r="L59" s="6"/>
      <c r="M59" s="6"/>
      <c r="N59" s="27">
        <v>1</v>
      </c>
      <c r="O59" s="21"/>
      <c r="P59" s="21"/>
      <c r="Q59" s="24"/>
      <c r="R59" s="24"/>
      <c r="S59" s="24"/>
      <c r="T59" s="10"/>
      <c r="U59" s="10"/>
      <c r="V59" s="10"/>
      <c r="W59" s="6"/>
      <c r="X59" s="6"/>
      <c r="Y59" s="6"/>
      <c r="Z59" s="10"/>
      <c r="AA59" s="10"/>
      <c r="AB59" s="10"/>
      <c r="AC59" s="6"/>
      <c r="AD59" s="6"/>
      <c r="AE59" s="6"/>
      <c r="AF59" s="10"/>
      <c r="AG59" s="10"/>
      <c r="AH59" s="10"/>
      <c r="AI59" s="12">
        <f t="shared" ref="AI59:AK59" si="40">H59+K59+N59+Q59+T59+W59+Z59+AC59+AF59</f>
        <v>1</v>
      </c>
      <c r="AJ59" s="12">
        <f t="shared" si="40"/>
        <v>0</v>
      </c>
      <c r="AK59" s="12">
        <f t="shared" si="40"/>
        <v>0</v>
      </c>
    </row>
    <row r="60" spans="1:37" ht="14.25" customHeight="1" x14ac:dyDescent="0.2">
      <c r="A60" s="7"/>
      <c r="B60" s="22" t="s">
        <v>94</v>
      </c>
      <c r="C60" s="151" t="s">
        <v>95</v>
      </c>
      <c r="D60" s="152"/>
      <c r="E60" s="152"/>
      <c r="F60" s="152"/>
      <c r="G60" s="153"/>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7">
        <v>42</v>
      </c>
      <c r="B61" s="17"/>
      <c r="C61" s="17"/>
      <c r="D61" s="18" t="s">
        <v>96</v>
      </c>
      <c r="E61" s="9">
        <v>2</v>
      </c>
      <c r="F61" s="14" t="s">
        <v>59</v>
      </c>
      <c r="G61" s="73" t="s">
        <v>111</v>
      </c>
      <c r="H61" s="20"/>
      <c r="I61" s="20"/>
      <c r="J61" s="20"/>
      <c r="K61" s="6"/>
      <c r="L61" s="6"/>
      <c r="M61" s="6"/>
      <c r="N61" s="27">
        <v>2</v>
      </c>
      <c r="O61" s="21"/>
      <c r="P61" s="21"/>
      <c r="Q61" s="24"/>
      <c r="R61" s="24">
        <v>2</v>
      </c>
      <c r="S61" s="24">
        <v>0.5</v>
      </c>
      <c r="T61" s="10"/>
      <c r="U61" s="10"/>
      <c r="V61" s="10"/>
      <c r="W61" s="6"/>
      <c r="X61" s="6"/>
      <c r="Y61" s="6"/>
      <c r="Z61" s="10"/>
      <c r="AA61" s="10"/>
      <c r="AB61" s="10"/>
      <c r="AC61" s="6"/>
      <c r="AD61" s="6"/>
      <c r="AE61" s="6"/>
      <c r="AF61" s="10"/>
      <c r="AG61" s="10"/>
      <c r="AH61" s="10"/>
      <c r="AI61" s="12">
        <f t="shared" ref="AI61:AK61" si="41">H61+K61+N61+Q61+T61+W61+Z61+AC61+AF61</f>
        <v>2</v>
      </c>
      <c r="AJ61" s="12">
        <f t="shared" si="41"/>
        <v>2</v>
      </c>
      <c r="AK61" s="12">
        <f t="shared" si="41"/>
        <v>0.5</v>
      </c>
    </row>
    <row r="62" spans="1:37" ht="12.75" customHeight="1" x14ac:dyDescent="0.2">
      <c r="A62" s="7">
        <v>43</v>
      </c>
      <c r="B62" s="17"/>
      <c r="C62" s="17"/>
      <c r="D62" s="18" t="s">
        <v>97</v>
      </c>
      <c r="E62" s="9">
        <v>0.5</v>
      </c>
      <c r="F62" s="14" t="s">
        <v>59</v>
      </c>
      <c r="G62" s="73" t="s">
        <v>78</v>
      </c>
      <c r="H62" s="20"/>
      <c r="I62" s="20"/>
      <c r="J62" s="20"/>
      <c r="K62" s="6"/>
      <c r="L62" s="6"/>
      <c r="M62" s="6"/>
      <c r="N62" s="27">
        <v>0.5</v>
      </c>
      <c r="O62" s="27">
        <v>0.5</v>
      </c>
      <c r="P62" s="27">
        <v>1.5</v>
      </c>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0.5</v>
      </c>
      <c r="AK62" s="12">
        <f t="shared" si="42"/>
        <v>1.5</v>
      </c>
    </row>
    <row r="63" spans="1:37" ht="12.75" customHeight="1" x14ac:dyDescent="0.2">
      <c r="A63" s="7">
        <v>44</v>
      </c>
      <c r="B63" s="17"/>
      <c r="C63" s="82"/>
      <c r="D63" s="18" t="s">
        <v>98</v>
      </c>
      <c r="E63" s="9">
        <v>0.5</v>
      </c>
      <c r="F63" s="14" t="s">
        <v>59</v>
      </c>
      <c r="G63" s="73" t="s">
        <v>111</v>
      </c>
      <c r="H63" s="20"/>
      <c r="I63" s="20"/>
      <c r="J63" s="20"/>
      <c r="K63" s="6"/>
      <c r="L63" s="6"/>
      <c r="M63" s="6"/>
      <c r="N63" s="27">
        <v>0.5</v>
      </c>
      <c r="O63" s="21"/>
      <c r="P63" s="21"/>
      <c r="Q63" s="24"/>
      <c r="R63" s="24">
        <v>0.5</v>
      </c>
      <c r="S63" s="24">
        <v>1</v>
      </c>
      <c r="T63" s="10"/>
      <c r="U63" s="10"/>
      <c r="V63" s="10"/>
      <c r="W63" s="6"/>
      <c r="X63" s="6"/>
      <c r="Y63" s="6"/>
      <c r="Z63" s="10"/>
      <c r="AA63" s="10"/>
      <c r="AB63" s="10"/>
      <c r="AC63" s="6"/>
      <c r="AD63" s="6"/>
      <c r="AE63" s="6"/>
      <c r="AF63" s="10"/>
      <c r="AG63" s="10"/>
      <c r="AH63" s="10"/>
      <c r="AI63" s="12">
        <f t="shared" ref="AI63:AK63" si="43">H63+K63+N63+Q63+T63+W63+Z63+AC63+AF63</f>
        <v>0.5</v>
      </c>
      <c r="AJ63" s="12">
        <f t="shared" si="43"/>
        <v>0.5</v>
      </c>
      <c r="AK63" s="12">
        <f t="shared" si="43"/>
        <v>1</v>
      </c>
    </row>
    <row r="64" spans="1:37" ht="12.75" customHeight="1" x14ac:dyDescent="0.2">
      <c r="A64" s="7"/>
      <c r="B64" s="22" t="s">
        <v>99</v>
      </c>
      <c r="C64" s="151" t="s">
        <v>100</v>
      </c>
      <c r="D64" s="152"/>
      <c r="E64" s="152"/>
      <c r="F64" s="152"/>
      <c r="G64" s="153"/>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7">
        <v>45</v>
      </c>
      <c r="B65" s="17"/>
      <c r="C65" s="17"/>
      <c r="D65" s="18" t="s">
        <v>101</v>
      </c>
      <c r="E65" s="9">
        <v>0.5</v>
      </c>
      <c r="F65" s="14" t="s">
        <v>59</v>
      </c>
      <c r="G65" s="73" t="s">
        <v>111</v>
      </c>
      <c r="H65" s="20"/>
      <c r="I65" s="20"/>
      <c r="J65" s="20"/>
      <c r="K65" s="6"/>
      <c r="L65" s="6"/>
      <c r="M65" s="6"/>
      <c r="N65" s="27">
        <v>0.5</v>
      </c>
      <c r="O65" s="21"/>
      <c r="P65" s="21"/>
      <c r="Q65" s="24"/>
      <c r="R65" s="24">
        <v>0.5</v>
      </c>
      <c r="S65" s="24">
        <v>0.5</v>
      </c>
      <c r="T65" s="10"/>
      <c r="U65" s="10"/>
      <c r="V65" s="10"/>
      <c r="W65" s="6"/>
      <c r="X65" s="6"/>
      <c r="Y65" s="6"/>
      <c r="Z65" s="10"/>
      <c r="AA65" s="10"/>
      <c r="AB65" s="10"/>
      <c r="AC65" s="6"/>
      <c r="AD65" s="6"/>
      <c r="AE65" s="6"/>
      <c r="AF65" s="10"/>
      <c r="AG65" s="10"/>
      <c r="AH65" s="10"/>
      <c r="AI65" s="12">
        <f t="shared" ref="AI65:AK65" si="44">H65+K65+N65+Q65+T65+W65+Z65+AC65+AF65</f>
        <v>0.5</v>
      </c>
      <c r="AJ65" s="12">
        <f t="shared" si="44"/>
        <v>0.5</v>
      </c>
      <c r="AK65" s="12">
        <f t="shared" si="44"/>
        <v>0.5</v>
      </c>
    </row>
    <row r="66" spans="1:37" ht="12.75" customHeight="1" x14ac:dyDescent="0.2">
      <c r="A66" s="7">
        <v>46</v>
      </c>
      <c r="B66" s="17"/>
      <c r="C66" s="17"/>
      <c r="D66" s="6" t="s">
        <v>102</v>
      </c>
      <c r="E66" s="9">
        <v>0.5</v>
      </c>
      <c r="F66" s="14" t="s">
        <v>59</v>
      </c>
      <c r="G66" s="73" t="s">
        <v>111</v>
      </c>
      <c r="H66" s="20"/>
      <c r="I66" s="20"/>
      <c r="J66" s="20"/>
      <c r="K66" s="6"/>
      <c r="L66" s="6"/>
      <c r="M66" s="6"/>
      <c r="N66" s="27">
        <v>0.5</v>
      </c>
      <c r="O66" s="21"/>
      <c r="P66" s="20"/>
      <c r="Q66" s="24"/>
      <c r="R66" s="24">
        <v>0.5</v>
      </c>
      <c r="S66" s="24">
        <v>0.5</v>
      </c>
      <c r="T66" s="10"/>
      <c r="U66" s="10"/>
      <c r="V66" s="10"/>
      <c r="W66" s="6"/>
      <c r="X66" s="6"/>
      <c r="Y66" s="6"/>
      <c r="Z66" s="10"/>
      <c r="AA66" s="10"/>
      <c r="AB66" s="10"/>
      <c r="AC66" s="6"/>
      <c r="AD66" s="6"/>
      <c r="AE66" s="6"/>
      <c r="AF66" s="10"/>
      <c r="AG66" s="10"/>
      <c r="AH66" s="10"/>
      <c r="AI66" s="12">
        <f t="shared" ref="AI66:AK66" si="45">H66+K66+N66+Q66+T66+W66+Z66+AC66+AF66</f>
        <v>0.5</v>
      </c>
      <c r="AJ66" s="12">
        <f t="shared" si="45"/>
        <v>0.5</v>
      </c>
      <c r="AK66" s="12">
        <f t="shared" si="45"/>
        <v>0.5</v>
      </c>
    </row>
    <row r="67" spans="1:37" ht="12.75" customHeight="1" x14ac:dyDescent="0.2">
      <c r="A67" s="7"/>
      <c r="B67" s="22" t="s">
        <v>103</v>
      </c>
      <c r="C67" s="151" t="s">
        <v>104</v>
      </c>
      <c r="D67" s="152"/>
      <c r="E67" s="152"/>
      <c r="F67" s="152"/>
      <c r="G67" s="153"/>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7">
        <v>47</v>
      </c>
      <c r="B68" s="17"/>
      <c r="C68" s="17"/>
      <c r="D68" s="18" t="s">
        <v>105</v>
      </c>
      <c r="E68" s="9">
        <v>0.5</v>
      </c>
      <c r="F68" s="14" t="s">
        <v>59</v>
      </c>
      <c r="G68" s="73" t="s">
        <v>78</v>
      </c>
      <c r="H68" s="20"/>
      <c r="I68" s="20"/>
      <c r="J68" s="20"/>
      <c r="K68" s="6"/>
      <c r="L68" s="6"/>
      <c r="M68" s="6"/>
      <c r="N68" s="27">
        <v>0.5</v>
      </c>
      <c r="O68" s="27">
        <v>0.5</v>
      </c>
      <c r="P68" s="20">
        <v>0.5</v>
      </c>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0.5</v>
      </c>
      <c r="AK68" s="12">
        <f t="shared" si="46"/>
        <v>0.5</v>
      </c>
    </row>
    <row r="69" spans="1:37" ht="12.75" customHeight="1" x14ac:dyDescent="0.2">
      <c r="A69" s="7">
        <v>48</v>
      </c>
      <c r="B69" s="17"/>
      <c r="C69" s="17"/>
      <c r="D69" s="18" t="s">
        <v>106</v>
      </c>
      <c r="E69" s="9">
        <v>2</v>
      </c>
      <c r="F69" s="14" t="s">
        <v>59</v>
      </c>
      <c r="G69" s="73" t="s">
        <v>78</v>
      </c>
      <c r="H69" s="20"/>
      <c r="I69" s="20"/>
      <c r="J69" s="20"/>
      <c r="K69" s="6"/>
      <c r="L69" s="6"/>
      <c r="M69" s="6"/>
      <c r="N69" s="27">
        <v>2</v>
      </c>
      <c r="O69" s="27">
        <v>2</v>
      </c>
      <c r="P69" s="20">
        <v>1.5</v>
      </c>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2</v>
      </c>
      <c r="AK69" s="12">
        <f t="shared" si="47"/>
        <v>1.5</v>
      </c>
    </row>
    <row r="70" spans="1:37" ht="12.75" customHeight="1" x14ac:dyDescent="0.2">
      <c r="A70" s="7">
        <v>49</v>
      </c>
      <c r="B70" s="17"/>
      <c r="C70" s="82"/>
      <c r="D70" s="18" t="s">
        <v>107</v>
      </c>
      <c r="E70" s="9">
        <v>2</v>
      </c>
      <c r="F70" s="14" t="s">
        <v>59</v>
      </c>
      <c r="G70" s="73" t="s">
        <v>78</v>
      </c>
      <c r="H70" s="20"/>
      <c r="I70" s="20"/>
      <c r="J70" s="20"/>
      <c r="K70" s="6"/>
      <c r="L70" s="6"/>
      <c r="M70" s="6"/>
      <c r="N70" s="27">
        <v>2</v>
      </c>
      <c r="O70" s="27">
        <v>2</v>
      </c>
      <c r="P70" s="20">
        <v>0.5</v>
      </c>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2</v>
      </c>
      <c r="AK70" s="12">
        <f t="shared" si="48"/>
        <v>0.5</v>
      </c>
    </row>
    <row r="71" spans="1:37" ht="12.75" customHeight="1" x14ac:dyDescent="0.2">
      <c r="A71" s="7">
        <v>50</v>
      </c>
      <c r="B71" s="17"/>
      <c r="C71" s="82"/>
      <c r="D71" s="6" t="s">
        <v>102</v>
      </c>
      <c r="E71" s="9">
        <v>0.5</v>
      </c>
      <c r="F71" s="14" t="s">
        <v>59</v>
      </c>
      <c r="G71" s="73" t="s">
        <v>59</v>
      </c>
      <c r="H71" s="20"/>
      <c r="I71" s="20"/>
      <c r="J71" s="20"/>
      <c r="K71" s="6"/>
      <c r="L71" s="6"/>
      <c r="M71" s="6"/>
      <c r="N71" s="27">
        <v>0.5</v>
      </c>
      <c r="O71" s="27">
        <v>0.5</v>
      </c>
      <c r="P71" s="27">
        <v>0.5</v>
      </c>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0.5</v>
      </c>
      <c r="AK71" s="12">
        <f t="shared" si="49"/>
        <v>0.5</v>
      </c>
    </row>
    <row r="72" spans="1:37" ht="12.75" customHeight="1" x14ac:dyDescent="0.2">
      <c r="A72" s="7"/>
      <c r="B72" s="7" t="s">
        <v>108</v>
      </c>
      <c r="C72" s="151" t="s">
        <v>109</v>
      </c>
      <c r="D72" s="152"/>
      <c r="E72" s="152"/>
      <c r="F72" s="152"/>
      <c r="G72" s="153"/>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7">
        <v>51</v>
      </c>
      <c r="B73" s="7"/>
      <c r="C73" s="7"/>
      <c r="D73" s="7" t="s">
        <v>110</v>
      </c>
      <c r="E73" s="7">
        <v>0.5</v>
      </c>
      <c r="F73" s="7" t="s">
        <v>78</v>
      </c>
      <c r="G73" s="7" t="s">
        <v>111</v>
      </c>
      <c r="H73" s="20"/>
      <c r="I73" s="20"/>
      <c r="J73" s="20"/>
      <c r="K73" s="31"/>
      <c r="L73" s="31"/>
      <c r="M73" s="31"/>
      <c r="N73" s="27"/>
      <c r="O73" s="27"/>
      <c r="P73" s="27"/>
      <c r="Q73" s="24">
        <v>0.5</v>
      </c>
      <c r="R73" s="31">
        <v>0.5</v>
      </c>
      <c r="S73" s="31">
        <v>1.5</v>
      </c>
      <c r="T73" s="10"/>
      <c r="U73" s="10"/>
      <c r="V73" s="10"/>
      <c r="W73" s="32"/>
      <c r="X73" s="32"/>
      <c r="Y73" s="32"/>
      <c r="Z73" s="10"/>
      <c r="AA73" s="10"/>
      <c r="AB73" s="10"/>
      <c r="AC73" s="32"/>
      <c r="AD73" s="32"/>
      <c r="AE73" s="32"/>
      <c r="AF73" s="10"/>
      <c r="AG73" s="10"/>
      <c r="AH73" s="10"/>
      <c r="AI73" s="12">
        <f t="shared" ref="AI73:AK73" si="50">H73+K73+N73+Q73+T73+W73+Z73+AC73+AF73</f>
        <v>0.5</v>
      </c>
      <c r="AJ73" s="12">
        <f t="shared" si="50"/>
        <v>0.5</v>
      </c>
      <c r="AK73" s="12">
        <f t="shared" si="50"/>
        <v>1.5</v>
      </c>
    </row>
    <row r="74" spans="1:37" ht="18.75" customHeight="1" x14ac:dyDescent="0.2">
      <c r="A74" s="7">
        <v>52</v>
      </c>
      <c r="B74" s="7"/>
      <c r="C74" s="7"/>
      <c r="D74" s="7" t="s">
        <v>112</v>
      </c>
      <c r="E74" s="7">
        <v>0.5</v>
      </c>
      <c r="F74" s="7" t="s">
        <v>78</v>
      </c>
      <c r="G74" s="7" t="s">
        <v>111</v>
      </c>
      <c r="H74" s="20"/>
      <c r="I74" s="20"/>
      <c r="J74" s="20"/>
      <c r="K74" s="31"/>
      <c r="L74" s="31"/>
      <c r="M74" s="31"/>
      <c r="N74" s="27"/>
      <c r="O74" s="27"/>
      <c r="P74" s="27"/>
      <c r="Q74" s="24">
        <v>0.5</v>
      </c>
      <c r="R74" s="31">
        <v>0.5</v>
      </c>
      <c r="S74" s="31">
        <v>2</v>
      </c>
      <c r="T74" s="10"/>
      <c r="U74" s="10"/>
      <c r="V74" s="10"/>
      <c r="W74" s="32"/>
      <c r="X74" s="32"/>
      <c r="Y74" s="32"/>
      <c r="Z74" s="10"/>
      <c r="AA74" s="10"/>
      <c r="AB74" s="10"/>
      <c r="AC74" s="32"/>
      <c r="AD74" s="32"/>
      <c r="AE74" s="32"/>
      <c r="AF74" s="10"/>
      <c r="AG74" s="10"/>
      <c r="AH74" s="10"/>
      <c r="AI74" s="12">
        <f t="shared" ref="AI74:AK74" si="51">H74+K74+N74+Q74+T74+W74+Z74+AC74+AF74</f>
        <v>0.5</v>
      </c>
      <c r="AJ74" s="12">
        <f t="shared" si="51"/>
        <v>0.5</v>
      </c>
      <c r="AK74" s="12">
        <f t="shared" si="51"/>
        <v>2</v>
      </c>
    </row>
    <row r="75" spans="1:37" ht="18.75" customHeight="1" x14ac:dyDescent="0.2">
      <c r="A75" s="7"/>
      <c r="B75" s="7" t="s">
        <v>113</v>
      </c>
      <c r="C75" s="151" t="s">
        <v>114</v>
      </c>
      <c r="D75" s="152"/>
      <c r="E75" s="152"/>
      <c r="F75" s="152"/>
      <c r="G75" s="153"/>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7">
        <v>53</v>
      </c>
      <c r="B76" s="24"/>
      <c r="C76" s="24"/>
      <c r="D76" s="7" t="s">
        <v>115</v>
      </c>
      <c r="E76" s="7">
        <v>1</v>
      </c>
      <c r="F76" s="7" t="s">
        <v>78</v>
      </c>
      <c r="G76" s="7" t="s">
        <v>111</v>
      </c>
      <c r="H76" s="20"/>
      <c r="I76" s="20"/>
      <c r="J76" s="20"/>
      <c r="K76" s="31"/>
      <c r="L76" s="31"/>
      <c r="M76" s="31"/>
      <c r="N76" s="27"/>
      <c r="O76" s="27"/>
      <c r="P76" s="27"/>
      <c r="Q76" s="24">
        <v>1</v>
      </c>
      <c r="R76" s="31">
        <v>1</v>
      </c>
      <c r="S76" s="31">
        <v>2</v>
      </c>
      <c r="T76" s="10"/>
      <c r="U76" s="10"/>
      <c r="V76" s="10"/>
      <c r="W76" s="32"/>
      <c r="X76" s="32"/>
      <c r="Y76" s="32"/>
      <c r="Z76" s="10"/>
      <c r="AA76" s="10"/>
      <c r="AB76" s="10"/>
      <c r="AC76" s="32"/>
      <c r="AD76" s="32"/>
      <c r="AE76" s="32"/>
      <c r="AF76" s="10"/>
      <c r="AG76" s="10"/>
      <c r="AH76" s="10"/>
      <c r="AI76" s="12">
        <f t="shared" ref="AI76:AK76" si="52">H76+K76+N76+Q76+T76+W76+Z76+AC76+AF76</f>
        <v>1</v>
      </c>
      <c r="AJ76" s="12">
        <f t="shared" si="52"/>
        <v>1</v>
      </c>
      <c r="AK76" s="12">
        <f t="shared" si="52"/>
        <v>2</v>
      </c>
    </row>
    <row r="77" spans="1:37" ht="12.75" customHeight="1" x14ac:dyDescent="0.2">
      <c r="A77" s="7">
        <v>54</v>
      </c>
      <c r="B77" s="7"/>
      <c r="C77" s="24"/>
      <c r="D77" s="7" t="s">
        <v>116</v>
      </c>
      <c r="E77" s="7">
        <v>1</v>
      </c>
      <c r="F77" s="7" t="s">
        <v>78</v>
      </c>
      <c r="G77" s="7" t="s">
        <v>111</v>
      </c>
      <c r="H77" s="20"/>
      <c r="I77" s="20"/>
      <c r="J77" s="20"/>
      <c r="K77" s="31"/>
      <c r="L77" s="31"/>
      <c r="M77" s="31"/>
      <c r="N77" s="27"/>
      <c r="O77" s="27"/>
      <c r="P77" s="27"/>
      <c r="Q77" s="24">
        <v>1</v>
      </c>
      <c r="R77" s="31">
        <v>1</v>
      </c>
      <c r="S77" s="31">
        <v>1.5</v>
      </c>
      <c r="T77" s="10"/>
      <c r="U77" s="10"/>
      <c r="V77" s="10"/>
      <c r="W77" s="32"/>
      <c r="X77" s="32"/>
      <c r="Y77" s="32"/>
      <c r="Z77" s="10"/>
      <c r="AA77" s="10"/>
      <c r="AB77" s="10"/>
      <c r="AC77" s="32"/>
      <c r="AD77" s="32"/>
      <c r="AE77" s="32"/>
      <c r="AF77" s="10"/>
      <c r="AG77" s="10"/>
      <c r="AH77" s="10"/>
      <c r="AI77" s="12">
        <f t="shared" ref="AI77:AK77" si="53">H77+K77+N77+Q77+T77+W77+Z77+AC77+AF77</f>
        <v>1</v>
      </c>
      <c r="AJ77" s="12">
        <f t="shared" si="53"/>
        <v>1</v>
      </c>
      <c r="AK77" s="12">
        <f t="shared" si="53"/>
        <v>1.5</v>
      </c>
    </row>
    <row r="78" spans="1:37" ht="12.75" customHeight="1" x14ac:dyDescent="0.2">
      <c r="A78" s="7">
        <v>55</v>
      </c>
      <c r="B78" s="7"/>
      <c r="C78" s="24"/>
      <c r="D78" s="7" t="s">
        <v>117</v>
      </c>
      <c r="E78" s="7">
        <v>0.5</v>
      </c>
      <c r="F78" s="7" t="s">
        <v>78</v>
      </c>
      <c r="G78" s="7" t="s">
        <v>111</v>
      </c>
      <c r="H78" s="20"/>
      <c r="I78" s="20"/>
      <c r="J78" s="20"/>
      <c r="K78" s="31"/>
      <c r="L78" s="31"/>
      <c r="M78" s="31"/>
      <c r="N78" s="27"/>
      <c r="O78" s="27"/>
      <c r="P78" s="27"/>
      <c r="Q78" s="24">
        <v>0.5</v>
      </c>
      <c r="R78" s="31">
        <v>0.5</v>
      </c>
      <c r="S78" s="31">
        <v>1.5</v>
      </c>
      <c r="T78" s="10"/>
      <c r="U78" s="10"/>
      <c r="V78" s="10"/>
      <c r="W78" s="32"/>
      <c r="X78" s="32"/>
      <c r="Y78" s="32"/>
      <c r="Z78" s="10"/>
      <c r="AA78" s="10"/>
      <c r="AB78" s="10"/>
      <c r="AC78" s="32"/>
      <c r="AD78" s="32"/>
      <c r="AE78" s="32"/>
      <c r="AF78" s="10"/>
      <c r="AG78" s="10"/>
      <c r="AH78" s="10"/>
      <c r="AI78" s="12">
        <f t="shared" ref="AI78:AK78" si="54">H78+K78+N78+Q78+T78+W78+Z78+AC78+AF78</f>
        <v>0.5</v>
      </c>
      <c r="AJ78" s="12">
        <f t="shared" si="54"/>
        <v>0.5</v>
      </c>
      <c r="AK78" s="12">
        <f t="shared" si="54"/>
        <v>1.5</v>
      </c>
    </row>
    <row r="79" spans="1:37" ht="12.75" customHeight="1" x14ac:dyDescent="0.2">
      <c r="A79" s="7"/>
      <c r="B79" s="7" t="s">
        <v>118</v>
      </c>
      <c r="C79" s="151" t="s">
        <v>119</v>
      </c>
      <c r="D79" s="152"/>
      <c r="E79" s="152"/>
      <c r="F79" s="152"/>
      <c r="G79" s="153"/>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7">
        <v>56</v>
      </c>
      <c r="B80" s="7"/>
      <c r="C80" s="7"/>
      <c r="D80" s="7" t="s">
        <v>120</v>
      </c>
      <c r="E80" s="7">
        <v>0.5</v>
      </c>
      <c r="F80" s="7" t="s">
        <v>78</v>
      </c>
      <c r="G80" s="7" t="s">
        <v>130</v>
      </c>
      <c r="H80" s="20"/>
      <c r="I80" s="20"/>
      <c r="J80" s="20"/>
      <c r="K80" s="31"/>
      <c r="L80" s="31"/>
      <c r="M80" s="31"/>
      <c r="N80" s="27"/>
      <c r="O80" s="27"/>
      <c r="P80" s="27"/>
      <c r="Q80" s="24">
        <v>0.5</v>
      </c>
      <c r="R80" s="31"/>
      <c r="S80" s="31"/>
      <c r="T80" s="10"/>
      <c r="U80" s="10">
        <v>0.5</v>
      </c>
      <c r="V80" s="10">
        <v>0.5</v>
      </c>
      <c r="W80" s="32"/>
      <c r="X80" s="32"/>
      <c r="Y80" s="32"/>
      <c r="Z80" s="10"/>
      <c r="AA80" s="10"/>
      <c r="AB80" s="10"/>
      <c r="AC80" s="32"/>
      <c r="AD80" s="32"/>
      <c r="AE80" s="32"/>
      <c r="AF80" s="10"/>
      <c r="AG80" s="10"/>
      <c r="AH80" s="10"/>
      <c r="AI80" s="12">
        <f t="shared" ref="AI80:AK80" si="55">H80+K80+N80+Q80+T80+W80+Z80+AC80+AF80</f>
        <v>0.5</v>
      </c>
      <c r="AJ80" s="12">
        <f t="shared" si="55"/>
        <v>0.5</v>
      </c>
      <c r="AK80" s="12">
        <f t="shared" si="55"/>
        <v>0.5</v>
      </c>
    </row>
    <row r="81" spans="1:37" ht="12.75" customHeight="1" x14ac:dyDescent="0.2">
      <c r="A81" s="7">
        <v>57</v>
      </c>
      <c r="B81" s="7"/>
      <c r="C81" s="7"/>
      <c r="D81" s="7" t="s">
        <v>121</v>
      </c>
      <c r="E81" s="7">
        <v>1</v>
      </c>
      <c r="F81" s="7" t="s">
        <v>78</v>
      </c>
      <c r="G81" s="7" t="s">
        <v>130</v>
      </c>
      <c r="H81" s="20"/>
      <c r="I81" s="20"/>
      <c r="J81" s="20"/>
      <c r="K81" s="31"/>
      <c r="L81" s="31"/>
      <c r="M81" s="31"/>
      <c r="N81" s="27"/>
      <c r="O81" s="27"/>
      <c r="P81" s="27"/>
      <c r="Q81" s="24">
        <v>1</v>
      </c>
      <c r="R81" s="31"/>
      <c r="S81" s="31"/>
      <c r="T81" s="10"/>
      <c r="U81" s="10">
        <v>1</v>
      </c>
      <c r="V81" s="10">
        <v>1</v>
      </c>
      <c r="W81" s="32"/>
      <c r="X81" s="32"/>
      <c r="Y81" s="32"/>
      <c r="Z81" s="10"/>
      <c r="AA81" s="10"/>
      <c r="AB81" s="10"/>
      <c r="AC81" s="32"/>
      <c r="AD81" s="32"/>
      <c r="AE81" s="32"/>
      <c r="AF81" s="10"/>
      <c r="AG81" s="10"/>
      <c r="AH81" s="10"/>
      <c r="AI81" s="12">
        <f t="shared" ref="AI81:AK81" si="56">H81+K81+N81+Q81+T81+W81+Z81+AC81+AF81</f>
        <v>1</v>
      </c>
      <c r="AJ81" s="12">
        <f t="shared" si="56"/>
        <v>1</v>
      </c>
      <c r="AK81" s="12">
        <f t="shared" si="56"/>
        <v>1</v>
      </c>
    </row>
    <row r="82" spans="1:37" ht="12.75" customHeight="1" x14ac:dyDescent="0.2">
      <c r="A82" s="7">
        <v>58</v>
      </c>
      <c r="B82" s="7"/>
      <c r="C82" s="7"/>
      <c r="D82" s="7" t="s">
        <v>122</v>
      </c>
      <c r="E82" s="7">
        <v>1</v>
      </c>
      <c r="F82" s="7" t="s">
        <v>78</v>
      </c>
      <c r="G82" s="7" t="s">
        <v>130</v>
      </c>
      <c r="H82" s="20"/>
      <c r="I82" s="20"/>
      <c r="J82" s="20"/>
      <c r="K82" s="31"/>
      <c r="L82" s="31"/>
      <c r="M82" s="31"/>
      <c r="N82" s="27"/>
      <c r="O82" s="27"/>
      <c r="P82" s="27"/>
      <c r="Q82" s="24">
        <v>1</v>
      </c>
      <c r="R82" s="31"/>
      <c r="S82" s="31"/>
      <c r="T82" s="10"/>
      <c r="U82" s="10">
        <v>1</v>
      </c>
      <c r="V82" s="10">
        <v>0.5</v>
      </c>
      <c r="W82" s="32"/>
      <c r="X82" s="32"/>
      <c r="Y82" s="32"/>
      <c r="Z82" s="10"/>
      <c r="AA82" s="10"/>
      <c r="AB82" s="10"/>
      <c r="AC82" s="32"/>
      <c r="AD82" s="32"/>
      <c r="AE82" s="32"/>
      <c r="AF82" s="10"/>
      <c r="AG82" s="10"/>
      <c r="AH82" s="10"/>
      <c r="AI82" s="12">
        <f t="shared" ref="AI82:AK82" si="57">H82+K82+N82+Q82+T82+W82+Z82+AC82+AF82</f>
        <v>1</v>
      </c>
      <c r="AJ82" s="12">
        <f t="shared" si="57"/>
        <v>1</v>
      </c>
      <c r="AK82" s="12">
        <f t="shared" si="57"/>
        <v>0.5</v>
      </c>
    </row>
    <row r="83" spans="1:37" ht="12.75" customHeight="1" x14ac:dyDescent="0.2">
      <c r="A83" s="7"/>
      <c r="B83" s="7" t="s">
        <v>123</v>
      </c>
      <c r="C83" s="151" t="s">
        <v>124</v>
      </c>
      <c r="D83" s="152"/>
      <c r="E83" s="152"/>
      <c r="F83" s="152"/>
      <c r="G83" s="153"/>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7">
        <v>59</v>
      </c>
      <c r="B84" s="7"/>
      <c r="C84" s="7"/>
      <c r="D84" s="7" t="s">
        <v>125</v>
      </c>
      <c r="E84" s="7">
        <v>2</v>
      </c>
      <c r="F84" s="7" t="s">
        <v>78</v>
      </c>
      <c r="G84" s="7" t="s">
        <v>111</v>
      </c>
      <c r="H84" s="20"/>
      <c r="I84" s="20"/>
      <c r="J84" s="20"/>
      <c r="K84" s="31"/>
      <c r="L84" s="31"/>
      <c r="M84" s="31"/>
      <c r="N84" s="27"/>
      <c r="O84" s="27"/>
      <c r="P84" s="27"/>
      <c r="Q84" s="24">
        <v>2</v>
      </c>
      <c r="R84" s="31">
        <v>2</v>
      </c>
      <c r="S84" s="31">
        <v>3</v>
      </c>
      <c r="T84" s="10"/>
      <c r="U84" s="10"/>
      <c r="V84" s="10"/>
      <c r="W84" s="32"/>
      <c r="X84" s="32"/>
      <c r="Y84" s="32"/>
      <c r="Z84" s="10"/>
      <c r="AA84" s="10"/>
      <c r="AB84" s="10"/>
      <c r="AC84" s="32"/>
      <c r="AD84" s="32"/>
      <c r="AE84" s="32"/>
      <c r="AF84" s="10"/>
      <c r="AG84" s="10"/>
      <c r="AH84" s="10"/>
      <c r="AI84" s="12">
        <f t="shared" ref="AI84:AK84" si="58">H84+K84+N84+Q84+T84+W84+Z84+AC84+AF84</f>
        <v>2</v>
      </c>
      <c r="AJ84" s="12">
        <f t="shared" si="58"/>
        <v>2</v>
      </c>
      <c r="AK84" s="12">
        <f t="shared" si="58"/>
        <v>3</v>
      </c>
    </row>
    <row r="85" spans="1:37" ht="12.75" customHeight="1" x14ac:dyDescent="0.2">
      <c r="A85" s="7">
        <v>60</v>
      </c>
      <c r="B85" s="7"/>
      <c r="C85" s="7"/>
      <c r="D85" s="7" t="s">
        <v>126</v>
      </c>
      <c r="E85" s="7">
        <v>2</v>
      </c>
      <c r="F85" s="7" t="s">
        <v>78</v>
      </c>
      <c r="G85" s="7" t="s">
        <v>111</v>
      </c>
      <c r="H85" s="20"/>
      <c r="I85" s="20"/>
      <c r="J85" s="20"/>
      <c r="K85" s="31"/>
      <c r="L85" s="31"/>
      <c r="M85" s="31"/>
      <c r="N85" s="27"/>
      <c r="O85" s="27"/>
      <c r="P85" s="27"/>
      <c r="Q85" s="24">
        <v>2</v>
      </c>
      <c r="R85" s="31">
        <v>2</v>
      </c>
      <c r="S85" s="31">
        <v>1</v>
      </c>
      <c r="T85" s="10"/>
      <c r="U85" s="10"/>
      <c r="V85" s="10"/>
      <c r="W85" s="32"/>
      <c r="X85" s="32"/>
      <c r="Y85" s="32"/>
      <c r="Z85" s="10"/>
      <c r="AA85" s="10"/>
      <c r="AB85" s="10"/>
      <c r="AC85" s="32"/>
      <c r="AD85" s="32"/>
      <c r="AE85" s="32"/>
      <c r="AF85" s="10"/>
      <c r="AG85" s="10"/>
      <c r="AH85" s="10"/>
      <c r="AI85" s="12">
        <f t="shared" ref="AI85:AK85" si="59">H85+K85+N85+Q85+T85+W85+Z85+AC85+AF85</f>
        <v>2</v>
      </c>
      <c r="AJ85" s="12">
        <f t="shared" si="59"/>
        <v>2</v>
      </c>
      <c r="AK85" s="12">
        <f t="shared" si="59"/>
        <v>1</v>
      </c>
    </row>
    <row r="86" spans="1:37" ht="12.75" customHeight="1" x14ac:dyDescent="0.2">
      <c r="A86" s="7"/>
      <c r="B86" s="7"/>
      <c r="C86" s="151" t="s">
        <v>243</v>
      </c>
      <c r="D86" s="152"/>
      <c r="E86" s="152"/>
      <c r="F86" s="152"/>
      <c r="G86" s="153"/>
      <c r="H86" s="20"/>
      <c r="I86" s="20"/>
      <c r="J86" s="20"/>
      <c r="K86" s="31"/>
      <c r="L86" s="31"/>
      <c r="M86" s="31"/>
      <c r="N86" s="27"/>
      <c r="O86" s="27"/>
      <c r="P86" s="27"/>
      <c r="Q86" s="30"/>
      <c r="R86" s="31"/>
      <c r="S86" s="31"/>
      <c r="T86" s="10"/>
      <c r="U86" s="10"/>
      <c r="V86" s="10"/>
      <c r="W86" s="32"/>
      <c r="X86" s="32"/>
      <c r="Y86" s="32"/>
      <c r="Z86" s="10"/>
      <c r="AA86" s="10"/>
      <c r="AB86" s="10"/>
      <c r="AC86" s="32"/>
      <c r="AD86" s="32"/>
      <c r="AE86" s="32"/>
      <c r="AF86" s="10"/>
      <c r="AG86" s="10"/>
      <c r="AH86" s="10"/>
      <c r="AI86" s="12"/>
      <c r="AJ86" s="12"/>
      <c r="AK86" s="12"/>
    </row>
    <row r="87" spans="1:37" ht="12.75" customHeight="1" x14ac:dyDescent="0.2">
      <c r="A87" s="7">
        <v>61</v>
      </c>
      <c r="B87" s="7"/>
      <c r="C87" s="24"/>
      <c r="D87" s="7" t="s">
        <v>244</v>
      </c>
      <c r="E87" s="7">
        <v>1</v>
      </c>
      <c r="F87" s="7" t="s">
        <v>111</v>
      </c>
      <c r="G87" s="7" t="s">
        <v>130</v>
      </c>
      <c r="H87" s="20"/>
      <c r="I87" s="20"/>
      <c r="J87" s="20"/>
      <c r="K87" s="31"/>
      <c r="L87" s="31"/>
      <c r="M87" s="31"/>
      <c r="N87" s="27"/>
      <c r="O87" s="27"/>
      <c r="P87" s="27"/>
      <c r="Q87" s="30"/>
      <c r="R87" s="31"/>
      <c r="S87" s="31"/>
      <c r="T87" s="10">
        <v>1</v>
      </c>
      <c r="U87" s="10">
        <v>1</v>
      </c>
      <c r="V87" s="10">
        <v>2</v>
      </c>
      <c r="W87" s="32"/>
      <c r="X87" s="32"/>
      <c r="Y87" s="32"/>
      <c r="Z87" s="10"/>
      <c r="AA87" s="10"/>
      <c r="AB87" s="10"/>
      <c r="AC87" s="32"/>
      <c r="AD87" s="32"/>
      <c r="AE87" s="32"/>
      <c r="AF87" s="10"/>
      <c r="AG87" s="10"/>
      <c r="AH87" s="10"/>
      <c r="AI87" s="12">
        <f t="shared" ref="AI87:AK87" si="60">H87+K87+N87+Q87+T87+W87+Z87+AC87+AF87</f>
        <v>1</v>
      </c>
      <c r="AJ87" s="12">
        <f t="shared" si="60"/>
        <v>1</v>
      </c>
      <c r="AK87" s="12">
        <f t="shared" si="60"/>
        <v>2</v>
      </c>
    </row>
    <row r="88" spans="1:37" ht="12.75" customHeight="1" x14ac:dyDescent="0.2">
      <c r="A88" s="7">
        <v>62</v>
      </c>
      <c r="B88" s="7"/>
      <c r="C88" s="24"/>
      <c r="D88" s="7" t="s">
        <v>245</v>
      </c>
      <c r="E88" s="7">
        <v>2</v>
      </c>
      <c r="F88" s="7" t="s">
        <v>111</v>
      </c>
      <c r="G88" s="7" t="s">
        <v>130</v>
      </c>
      <c r="H88" s="20"/>
      <c r="I88" s="20"/>
      <c r="J88" s="20"/>
      <c r="K88" s="31"/>
      <c r="L88" s="31"/>
      <c r="M88" s="31"/>
      <c r="N88" s="27"/>
      <c r="O88" s="27"/>
      <c r="P88" s="27"/>
      <c r="Q88" s="30"/>
      <c r="R88" s="31"/>
      <c r="S88" s="31"/>
      <c r="T88" s="10">
        <v>2</v>
      </c>
      <c r="U88" s="10"/>
      <c r="V88" s="10"/>
      <c r="W88" s="31"/>
      <c r="X88" s="34">
        <v>2</v>
      </c>
      <c r="Y88" s="34">
        <v>0.5</v>
      </c>
      <c r="Z88" s="10"/>
      <c r="AA88" s="10"/>
      <c r="AB88" s="10"/>
      <c r="AC88" s="32"/>
      <c r="AD88" s="32"/>
      <c r="AE88" s="32"/>
      <c r="AF88" s="10"/>
      <c r="AG88" s="10"/>
      <c r="AH88" s="10"/>
      <c r="AI88" s="12">
        <f t="shared" ref="AI88:AK88" si="61">H88+K88+N88+Q88+T88+W88+Z88+AC88+AF88</f>
        <v>2</v>
      </c>
      <c r="AJ88" s="12">
        <f t="shared" si="61"/>
        <v>2</v>
      </c>
      <c r="AK88" s="12">
        <f t="shared" si="61"/>
        <v>0.5</v>
      </c>
    </row>
    <row r="89" spans="1:37" ht="12.75" customHeight="1" x14ac:dyDescent="0.2">
      <c r="A89" s="7"/>
      <c r="B89" s="7" t="s">
        <v>127</v>
      </c>
      <c r="C89" s="151" t="s">
        <v>128</v>
      </c>
      <c r="D89" s="152"/>
      <c r="E89" s="152"/>
      <c r="F89" s="152"/>
      <c r="G89" s="153"/>
      <c r="H89" s="20"/>
      <c r="I89" s="20"/>
      <c r="J89" s="20"/>
      <c r="K89" s="31"/>
      <c r="L89" s="31"/>
      <c r="M89" s="31"/>
      <c r="N89" s="27"/>
      <c r="O89" s="27"/>
      <c r="P89" s="27"/>
      <c r="Q89" s="30"/>
      <c r="R89" s="31"/>
      <c r="S89" s="31"/>
      <c r="T89" s="10"/>
      <c r="U89" s="10"/>
      <c r="V89" s="10"/>
      <c r="W89" s="32"/>
      <c r="X89" s="32"/>
      <c r="Y89" s="32"/>
      <c r="Z89" s="10"/>
      <c r="AA89" s="10"/>
      <c r="AB89" s="10"/>
      <c r="AC89" s="32"/>
      <c r="AD89" s="32"/>
      <c r="AE89" s="32"/>
      <c r="AF89" s="10"/>
      <c r="AG89" s="10"/>
      <c r="AH89" s="10"/>
      <c r="AI89" s="12"/>
      <c r="AJ89" s="12"/>
      <c r="AK89" s="12"/>
    </row>
    <row r="90" spans="1:37" ht="12.75" customHeight="1" x14ac:dyDescent="0.2">
      <c r="A90" s="7">
        <v>63</v>
      </c>
      <c r="B90" s="7"/>
      <c r="C90" s="7"/>
      <c r="D90" s="7" t="s">
        <v>129</v>
      </c>
      <c r="E90" s="7">
        <v>1</v>
      </c>
      <c r="F90" s="7" t="s">
        <v>130</v>
      </c>
      <c r="G90" s="7" t="s">
        <v>131</v>
      </c>
      <c r="H90" s="20"/>
      <c r="I90" s="20"/>
      <c r="J90" s="20"/>
      <c r="K90" s="31"/>
      <c r="L90" s="31"/>
      <c r="M90" s="31"/>
      <c r="N90" s="27"/>
      <c r="O90" s="27"/>
      <c r="P90" s="27"/>
      <c r="Q90" s="31"/>
      <c r="R90" s="31"/>
      <c r="S90" s="31"/>
      <c r="T90" s="10"/>
      <c r="U90" s="10"/>
      <c r="V90" s="10"/>
      <c r="W90" s="24">
        <v>1</v>
      </c>
      <c r="X90" s="34">
        <v>1</v>
      </c>
      <c r="Y90" s="34">
        <v>1</v>
      </c>
      <c r="Z90" s="10"/>
      <c r="AA90" s="10"/>
      <c r="AB90" s="10"/>
      <c r="AC90" s="32"/>
      <c r="AD90" s="32"/>
      <c r="AE90" s="32"/>
      <c r="AF90" s="10"/>
      <c r="AG90" s="10"/>
      <c r="AH90" s="10"/>
      <c r="AI90" s="12">
        <f t="shared" ref="AI90:AK90" si="62">H90+K90+N90+Q90+T90+W90+Z90+AC90+AF90</f>
        <v>1</v>
      </c>
      <c r="AJ90" s="12">
        <f t="shared" si="62"/>
        <v>1</v>
      </c>
      <c r="AK90" s="12">
        <f t="shared" si="62"/>
        <v>1</v>
      </c>
    </row>
    <row r="91" spans="1:37" ht="12.75" customHeight="1" x14ac:dyDescent="0.2">
      <c r="A91" s="7">
        <v>64</v>
      </c>
      <c r="B91" s="7"/>
      <c r="C91" s="7"/>
      <c r="D91" s="7" t="s">
        <v>132</v>
      </c>
      <c r="E91" s="7">
        <v>1</v>
      </c>
      <c r="F91" s="7" t="s">
        <v>130</v>
      </c>
      <c r="G91" s="7" t="s">
        <v>131</v>
      </c>
      <c r="H91" s="20"/>
      <c r="I91" s="20"/>
      <c r="J91" s="20"/>
      <c r="K91" s="31"/>
      <c r="L91" s="31"/>
      <c r="M91" s="31"/>
      <c r="N91" s="27"/>
      <c r="O91" s="27"/>
      <c r="P91" s="27"/>
      <c r="Q91" s="31"/>
      <c r="R91" s="31"/>
      <c r="S91" s="31"/>
      <c r="T91" s="10"/>
      <c r="U91" s="10"/>
      <c r="V91" s="10"/>
      <c r="W91" s="24">
        <v>1</v>
      </c>
      <c r="X91" s="31"/>
      <c r="Y91" s="31"/>
      <c r="Z91" s="10"/>
      <c r="AA91" s="10"/>
      <c r="AB91" s="10"/>
      <c r="AC91" s="32"/>
      <c r="AD91" s="32"/>
      <c r="AE91" s="32"/>
      <c r="AF91" s="10"/>
      <c r="AG91" s="10"/>
      <c r="AH91" s="10"/>
      <c r="AI91" s="12">
        <f t="shared" ref="AI91:AK91" si="63">H91+K91+N91+Q91+T91+W91+Z91+AC91+AF91</f>
        <v>1</v>
      </c>
      <c r="AJ91" s="12">
        <f t="shared" si="63"/>
        <v>0</v>
      </c>
      <c r="AK91" s="12">
        <f t="shared" si="63"/>
        <v>0</v>
      </c>
    </row>
    <row r="92" spans="1:37" ht="12.75" customHeight="1" x14ac:dyDescent="0.2">
      <c r="A92" s="7">
        <v>65</v>
      </c>
      <c r="B92" s="7"/>
      <c r="C92" s="24"/>
      <c r="D92" s="7" t="s">
        <v>133</v>
      </c>
      <c r="E92" s="7">
        <v>1</v>
      </c>
      <c r="F92" s="7" t="s">
        <v>130</v>
      </c>
      <c r="G92" s="7" t="s">
        <v>131</v>
      </c>
      <c r="H92" s="20"/>
      <c r="I92" s="20"/>
      <c r="J92" s="20"/>
      <c r="K92" s="31"/>
      <c r="L92" s="31"/>
      <c r="M92" s="31"/>
      <c r="N92" s="27"/>
      <c r="O92" s="27"/>
      <c r="P92" s="27"/>
      <c r="Q92" s="32"/>
      <c r="R92" s="32"/>
      <c r="S92" s="32"/>
      <c r="T92" s="10"/>
      <c r="U92" s="10"/>
      <c r="V92" s="10"/>
      <c r="W92" s="24">
        <v>1</v>
      </c>
      <c r="X92" s="34">
        <v>1</v>
      </c>
      <c r="Y92" s="34">
        <v>1</v>
      </c>
      <c r="Z92" s="10"/>
      <c r="AA92" s="10"/>
      <c r="AB92" s="10"/>
      <c r="AC92" s="32"/>
      <c r="AD92" s="32"/>
      <c r="AE92" s="32"/>
      <c r="AF92" s="10"/>
      <c r="AG92" s="10"/>
      <c r="AH92" s="10"/>
      <c r="AI92" s="12">
        <f t="shared" ref="AI92:AK92" si="64">H92+K92+N92+Q92+T92+W92+Z92+AC92+AF92</f>
        <v>1</v>
      </c>
      <c r="AJ92" s="12">
        <f t="shared" si="64"/>
        <v>1</v>
      </c>
      <c r="AK92" s="12">
        <f t="shared" si="64"/>
        <v>1</v>
      </c>
    </row>
    <row r="93" spans="1:37" ht="12.75" customHeight="1" x14ac:dyDescent="0.2">
      <c r="A93" s="7"/>
      <c r="B93" s="7" t="s">
        <v>134</v>
      </c>
      <c r="C93" s="151" t="s">
        <v>135</v>
      </c>
      <c r="D93" s="152"/>
      <c r="E93" s="152"/>
      <c r="F93" s="152"/>
      <c r="G93" s="153"/>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7">
        <v>66</v>
      </c>
      <c r="B94" s="7"/>
      <c r="C94" s="7"/>
      <c r="D94" s="7" t="s">
        <v>136</v>
      </c>
      <c r="E94" s="7">
        <v>2.5</v>
      </c>
      <c r="F94" s="7" t="s">
        <v>130</v>
      </c>
      <c r="G94" s="7" t="s">
        <v>131</v>
      </c>
      <c r="H94" s="20"/>
      <c r="I94" s="20"/>
      <c r="J94" s="20"/>
      <c r="K94" s="31"/>
      <c r="L94" s="31"/>
      <c r="M94" s="31"/>
      <c r="N94" s="27"/>
      <c r="O94" s="27"/>
      <c r="P94" s="27"/>
      <c r="Q94" s="32"/>
      <c r="R94" s="32"/>
      <c r="S94" s="32"/>
      <c r="T94" s="10"/>
      <c r="U94" s="10"/>
      <c r="V94" s="10"/>
      <c r="W94" s="24">
        <v>2.5</v>
      </c>
      <c r="X94" s="32"/>
      <c r="Y94" s="32"/>
      <c r="Z94" s="10"/>
      <c r="AA94" s="10"/>
      <c r="AB94" s="10"/>
      <c r="AC94" s="32"/>
      <c r="AD94" s="32"/>
      <c r="AE94" s="32"/>
      <c r="AF94" s="10"/>
      <c r="AG94" s="10"/>
      <c r="AH94" s="10"/>
      <c r="AI94" s="12">
        <f t="shared" ref="AI94:AK94" si="65">H94+K94+N94+Q94+T94+W94+Z94+AC94+AF94</f>
        <v>2.5</v>
      </c>
      <c r="AJ94" s="12">
        <f t="shared" si="65"/>
        <v>0</v>
      </c>
      <c r="AK94" s="12">
        <f t="shared" si="65"/>
        <v>0</v>
      </c>
    </row>
    <row r="95" spans="1:37" ht="12.75" customHeight="1" x14ac:dyDescent="0.2">
      <c r="A95" s="7">
        <v>67</v>
      </c>
      <c r="B95" s="7"/>
      <c r="C95" s="7"/>
      <c r="D95" s="7" t="s">
        <v>137</v>
      </c>
      <c r="E95" s="7">
        <v>1</v>
      </c>
      <c r="F95" s="7" t="s">
        <v>130</v>
      </c>
      <c r="G95" s="7" t="s">
        <v>131</v>
      </c>
      <c r="H95" s="20"/>
      <c r="I95" s="20"/>
      <c r="J95" s="20"/>
      <c r="K95" s="31"/>
      <c r="L95" s="31"/>
      <c r="M95" s="31"/>
      <c r="N95" s="27"/>
      <c r="O95" s="27"/>
      <c r="P95" s="27"/>
      <c r="Q95" s="32"/>
      <c r="R95" s="32"/>
      <c r="S95" s="32"/>
      <c r="T95" s="10"/>
      <c r="U95" s="10"/>
      <c r="V95" s="10"/>
      <c r="W95" s="24">
        <v>1</v>
      </c>
      <c r="X95" s="32"/>
      <c r="Y95" s="32"/>
      <c r="Z95" s="10"/>
      <c r="AA95" s="10"/>
      <c r="AB95" s="10"/>
      <c r="AC95" s="32"/>
      <c r="AD95" s="32"/>
      <c r="AE95" s="32"/>
      <c r="AF95" s="10"/>
      <c r="AG95" s="10"/>
      <c r="AH95" s="10"/>
      <c r="AI95" s="12">
        <f t="shared" ref="AI95:AK95" si="66">H95+K95+N95+Q95+T95+W95+Z95+AC95+AF95</f>
        <v>1</v>
      </c>
      <c r="AJ95" s="12">
        <f t="shared" si="66"/>
        <v>0</v>
      </c>
      <c r="AK95" s="12">
        <f t="shared" si="66"/>
        <v>0</v>
      </c>
    </row>
    <row r="96" spans="1:37" ht="12.75" customHeight="1" x14ac:dyDescent="0.2">
      <c r="A96" s="7"/>
      <c r="B96" s="7" t="s">
        <v>138</v>
      </c>
      <c r="C96" s="151" t="s">
        <v>139</v>
      </c>
      <c r="D96" s="152"/>
      <c r="E96" s="152"/>
      <c r="F96" s="152"/>
      <c r="G96" s="153"/>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7">
        <v>68</v>
      </c>
      <c r="B97" s="7"/>
      <c r="C97" s="7"/>
      <c r="D97" s="7" t="s">
        <v>140</v>
      </c>
      <c r="E97" s="7">
        <v>1</v>
      </c>
      <c r="F97" s="7" t="s">
        <v>130</v>
      </c>
      <c r="G97" s="7" t="s">
        <v>131</v>
      </c>
      <c r="H97" s="20"/>
      <c r="I97" s="20"/>
      <c r="J97" s="20"/>
      <c r="K97" s="31"/>
      <c r="L97" s="31"/>
      <c r="M97" s="31"/>
      <c r="N97" s="27"/>
      <c r="O97" s="27"/>
      <c r="P97" s="27"/>
      <c r="Q97" s="32"/>
      <c r="R97" s="32"/>
      <c r="S97" s="32"/>
      <c r="T97" s="10"/>
      <c r="U97" s="10"/>
      <c r="V97" s="10"/>
      <c r="W97" s="24">
        <v>1</v>
      </c>
      <c r="X97" s="34">
        <v>1</v>
      </c>
      <c r="Y97" s="34">
        <v>2.5</v>
      </c>
      <c r="Z97" s="10"/>
      <c r="AA97" s="10"/>
      <c r="AB97" s="10"/>
      <c r="AC97" s="32"/>
      <c r="AD97" s="32"/>
      <c r="AE97" s="32"/>
      <c r="AF97" s="10"/>
      <c r="AG97" s="10"/>
      <c r="AH97" s="10"/>
      <c r="AI97" s="12">
        <f t="shared" ref="AI97:AK97" si="67">H97+K97+N97+Q97+T97+W97+Z97+AC97+AF97</f>
        <v>1</v>
      </c>
      <c r="AJ97" s="12">
        <f t="shared" si="67"/>
        <v>1</v>
      </c>
      <c r="AK97" s="12">
        <f t="shared" si="67"/>
        <v>2.5</v>
      </c>
    </row>
    <row r="98" spans="1:37" ht="12.75" customHeight="1" x14ac:dyDescent="0.2">
      <c r="A98" s="7">
        <v>69</v>
      </c>
      <c r="B98" s="7"/>
      <c r="C98" s="7"/>
      <c r="D98" s="7" t="s">
        <v>141</v>
      </c>
      <c r="E98" s="7">
        <v>1</v>
      </c>
      <c r="F98" s="7" t="s">
        <v>130</v>
      </c>
      <c r="G98" s="7" t="s">
        <v>131</v>
      </c>
      <c r="H98" s="20"/>
      <c r="I98" s="20"/>
      <c r="J98" s="20"/>
      <c r="K98" s="31"/>
      <c r="L98" s="31"/>
      <c r="M98" s="31"/>
      <c r="N98" s="27"/>
      <c r="O98" s="27"/>
      <c r="P98" s="27"/>
      <c r="Q98" s="32"/>
      <c r="R98" s="32"/>
      <c r="S98" s="32"/>
      <c r="T98" s="10"/>
      <c r="U98" s="10"/>
      <c r="V98" s="10"/>
      <c r="W98" s="24">
        <v>1</v>
      </c>
      <c r="X98" s="32"/>
      <c r="Y98" s="32"/>
      <c r="Z98" s="10"/>
      <c r="AA98" s="10"/>
      <c r="AB98" s="10"/>
      <c r="AC98" s="32"/>
      <c r="AD98" s="32"/>
      <c r="AE98" s="32"/>
      <c r="AF98" s="10"/>
      <c r="AG98" s="10"/>
      <c r="AH98" s="10"/>
      <c r="AI98" s="12">
        <f t="shared" ref="AI98:AK98" si="68">H98+K98+N98+Q98+T98+W98+Z98+AC98+AF98</f>
        <v>1</v>
      </c>
      <c r="AJ98" s="12">
        <f t="shared" si="68"/>
        <v>0</v>
      </c>
      <c r="AK98" s="12">
        <f t="shared" si="68"/>
        <v>0</v>
      </c>
    </row>
    <row r="99" spans="1:37" ht="12.75" customHeight="1" x14ac:dyDescent="0.2">
      <c r="A99" s="7"/>
      <c r="B99" s="7" t="s">
        <v>142</v>
      </c>
      <c r="C99" s="151" t="s">
        <v>143</v>
      </c>
      <c r="D99" s="152"/>
      <c r="E99" s="152"/>
      <c r="F99" s="152"/>
      <c r="G99" s="153"/>
      <c r="H99" s="20"/>
      <c r="I99" s="20"/>
      <c r="J99" s="20"/>
      <c r="K99" s="31"/>
      <c r="L99" s="31"/>
      <c r="M99" s="31"/>
      <c r="N99" s="27"/>
      <c r="O99" s="27"/>
      <c r="P99" s="27"/>
      <c r="Q99" s="32"/>
      <c r="R99" s="32"/>
      <c r="S99" s="32"/>
      <c r="T99" s="10"/>
      <c r="U99" s="10"/>
      <c r="V99" s="10"/>
      <c r="W99" s="24"/>
      <c r="X99" s="32"/>
      <c r="Y99" s="32"/>
      <c r="Z99" s="10"/>
      <c r="AA99" s="10"/>
      <c r="AB99" s="10"/>
      <c r="AC99" s="32"/>
      <c r="AD99" s="32"/>
      <c r="AE99" s="32"/>
      <c r="AF99" s="10"/>
      <c r="AG99" s="10"/>
      <c r="AH99" s="10"/>
      <c r="AI99" s="12"/>
      <c r="AJ99" s="12"/>
      <c r="AK99" s="12"/>
    </row>
    <row r="100" spans="1:37" ht="12.75" customHeight="1" x14ac:dyDescent="0.2">
      <c r="A100" s="7">
        <v>70</v>
      </c>
      <c r="B100" s="7"/>
      <c r="C100" s="7"/>
      <c r="D100" s="7" t="s">
        <v>144</v>
      </c>
      <c r="E100" s="7">
        <v>5</v>
      </c>
      <c r="F100" s="7" t="s">
        <v>130</v>
      </c>
      <c r="G100" s="7" t="s">
        <v>131</v>
      </c>
      <c r="H100" s="20"/>
      <c r="I100" s="20"/>
      <c r="J100" s="20"/>
      <c r="K100" s="31"/>
      <c r="L100" s="31"/>
      <c r="M100" s="31"/>
      <c r="N100" s="27"/>
      <c r="O100" s="27"/>
      <c r="P100" s="27"/>
      <c r="Q100" s="32"/>
      <c r="R100" s="32"/>
      <c r="S100" s="32"/>
      <c r="T100" s="10"/>
      <c r="U100" s="10"/>
      <c r="V100" s="10"/>
      <c r="W100" s="24">
        <v>5</v>
      </c>
      <c r="X100" s="32"/>
      <c r="Y100" s="32"/>
      <c r="Z100" s="10"/>
      <c r="AA100" s="10"/>
      <c r="AB100" s="10"/>
      <c r="AC100" s="32"/>
      <c r="AD100" s="32"/>
      <c r="AE100" s="32"/>
      <c r="AF100" s="10"/>
      <c r="AG100" s="10"/>
      <c r="AH100" s="10"/>
      <c r="AI100" s="12">
        <f t="shared" ref="AI100:AK100" si="69">H100+K100+N100+Q100+T100+W100+Z100+AC100+AF100</f>
        <v>5</v>
      </c>
      <c r="AJ100" s="12">
        <f t="shared" si="69"/>
        <v>0</v>
      </c>
      <c r="AK100" s="12">
        <f t="shared" si="69"/>
        <v>0</v>
      </c>
    </row>
    <row r="101" spans="1:37" ht="12.75" customHeight="1" x14ac:dyDescent="0.2">
      <c r="A101" s="7">
        <v>71</v>
      </c>
      <c r="B101" s="7"/>
      <c r="C101" s="7"/>
      <c r="D101" s="7" t="s">
        <v>145</v>
      </c>
      <c r="E101" s="7">
        <v>5</v>
      </c>
      <c r="F101" s="7" t="s">
        <v>130</v>
      </c>
      <c r="G101" s="7" t="s">
        <v>131</v>
      </c>
      <c r="H101" s="20"/>
      <c r="I101" s="20"/>
      <c r="J101" s="20"/>
      <c r="K101" s="31"/>
      <c r="L101" s="31"/>
      <c r="M101" s="31"/>
      <c r="N101" s="27"/>
      <c r="O101" s="27"/>
      <c r="P101" s="27"/>
      <c r="Q101" s="32"/>
      <c r="R101" s="32"/>
      <c r="S101" s="32"/>
      <c r="T101" s="10"/>
      <c r="U101" s="10"/>
      <c r="V101" s="10"/>
      <c r="W101" s="24">
        <v>5</v>
      </c>
      <c r="X101" s="32"/>
      <c r="Y101" s="32"/>
      <c r="Z101" s="10"/>
      <c r="AA101" s="10"/>
      <c r="AB101" s="10"/>
      <c r="AC101" s="32"/>
      <c r="AD101" s="32"/>
      <c r="AE101" s="32"/>
      <c r="AF101" s="10"/>
      <c r="AG101" s="10"/>
      <c r="AH101" s="10"/>
      <c r="AI101" s="12">
        <f t="shared" ref="AI101:AK101" si="70">H101+K101+N101+Q101+T101+W101+Z101+AC101+AF101</f>
        <v>5</v>
      </c>
      <c r="AJ101" s="12">
        <f t="shared" si="70"/>
        <v>0</v>
      </c>
      <c r="AK101" s="12">
        <f t="shared" si="70"/>
        <v>0</v>
      </c>
    </row>
    <row r="102" spans="1:37" ht="12.75" customHeight="1" x14ac:dyDescent="0.2">
      <c r="A102" s="7"/>
      <c r="B102" s="7" t="s">
        <v>146</v>
      </c>
      <c r="C102" s="151" t="s">
        <v>147</v>
      </c>
      <c r="D102" s="152"/>
      <c r="E102" s="152"/>
      <c r="F102" s="152"/>
      <c r="G102" s="153"/>
      <c r="H102" s="20"/>
      <c r="I102" s="20"/>
      <c r="J102" s="20"/>
      <c r="K102" s="31"/>
      <c r="L102" s="31"/>
      <c r="M102" s="31"/>
      <c r="N102" s="27"/>
      <c r="O102" s="27"/>
      <c r="P102" s="27"/>
      <c r="Q102" s="32"/>
      <c r="R102" s="32"/>
      <c r="S102" s="32"/>
      <c r="T102" s="10"/>
      <c r="U102" s="10"/>
      <c r="V102" s="10"/>
      <c r="W102" s="30"/>
      <c r="X102" s="32"/>
      <c r="Y102" s="32"/>
      <c r="Z102" s="10"/>
      <c r="AA102" s="10"/>
      <c r="AB102" s="10"/>
      <c r="AC102" s="32"/>
      <c r="AD102" s="32"/>
      <c r="AE102" s="32"/>
      <c r="AF102" s="10"/>
      <c r="AG102" s="10"/>
      <c r="AH102" s="10"/>
      <c r="AI102" s="12"/>
      <c r="AJ102" s="12"/>
      <c r="AK102" s="12"/>
    </row>
    <row r="103" spans="1:37" ht="12.75" customHeight="1" x14ac:dyDescent="0.2">
      <c r="A103" s="7">
        <v>72</v>
      </c>
      <c r="B103" s="7"/>
      <c r="C103" s="7"/>
      <c r="D103" s="7" t="s">
        <v>148</v>
      </c>
      <c r="E103" s="7">
        <v>1</v>
      </c>
      <c r="F103" s="7" t="s">
        <v>131</v>
      </c>
      <c r="G103" s="7" t="s">
        <v>149</v>
      </c>
      <c r="H103" s="20"/>
      <c r="I103" s="20"/>
      <c r="J103" s="20"/>
      <c r="K103" s="31"/>
      <c r="L103" s="31"/>
      <c r="M103" s="31"/>
      <c r="N103" s="27"/>
      <c r="O103" s="27"/>
      <c r="P103" s="27"/>
      <c r="Q103" s="32"/>
      <c r="R103" s="32"/>
      <c r="S103" s="32"/>
      <c r="T103" s="10"/>
      <c r="U103" s="10"/>
      <c r="V103" s="10"/>
      <c r="W103" s="32"/>
      <c r="X103" s="32"/>
      <c r="Y103" s="32"/>
      <c r="Z103" s="10">
        <v>1</v>
      </c>
      <c r="AA103" s="10"/>
      <c r="AB103" s="10"/>
      <c r="AC103" s="32"/>
      <c r="AD103" s="32"/>
      <c r="AE103" s="32"/>
      <c r="AF103" s="10"/>
      <c r="AG103" s="10"/>
      <c r="AH103" s="10"/>
      <c r="AI103" s="12">
        <f t="shared" ref="AI103:AK103" si="71">H103+K103+N103+Q103+T103+W103+Z103+AC103+AF103</f>
        <v>1</v>
      </c>
      <c r="AJ103" s="12">
        <f t="shared" si="71"/>
        <v>0</v>
      </c>
      <c r="AK103" s="12">
        <f t="shared" si="71"/>
        <v>0</v>
      </c>
    </row>
    <row r="104" spans="1:37" ht="12.75" customHeight="1" x14ac:dyDescent="0.2">
      <c r="A104" s="7">
        <v>73</v>
      </c>
      <c r="B104" s="7"/>
      <c r="C104" s="7"/>
      <c r="D104" s="7" t="s">
        <v>150</v>
      </c>
      <c r="E104" s="7">
        <v>1</v>
      </c>
      <c r="F104" s="7" t="s">
        <v>131</v>
      </c>
      <c r="G104" s="7" t="s">
        <v>149</v>
      </c>
      <c r="H104" s="20"/>
      <c r="I104" s="20"/>
      <c r="J104" s="20"/>
      <c r="K104" s="31"/>
      <c r="L104" s="31"/>
      <c r="M104" s="31"/>
      <c r="N104" s="27"/>
      <c r="O104" s="27"/>
      <c r="P104" s="27"/>
      <c r="Q104" s="32"/>
      <c r="R104" s="32"/>
      <c r="S104" s="32"/>
      <c r="T104" s="10"/>
      <c r="U104" s="10"/>
      <c r="V104" s="10"/>
      <c r="W104" s="32"/>
      <c r="X104" s="32"/>
      <c r="Y104" s="32"/>
      <c r="Z104" s="10">
        <v>1</v>
      </c>
      <c r="AA104" s="10"/>
      <c r="AB104" s="10"/>
      <c r="AC104" s="32"/>
      <c r="AD104" s="32"/>
      <c r="AE104" s="32"/>
      <c r="AF104" s="10"/>
      <c r="AG104" s="10"/>
      <c r="AH104" s="10"/>
      <c r="AI104" s="12">
        <f t="shared" ref="AI104:AK104" si="72">H104+K104+N104+Q104+T104+W104+Z104+AC104+AF104</f>
        <v>1</v>
      </c>
      <c r="AJ104" s="12">
        <f t="shared" si="72"/>
        <v>0</v>
      </c>
      <c r="AK104" s="12">
        <f t="shared" si="72"/>
        <v>0</v>
      </c>
    </row>
    <row r="105" spans="1:37" ht="12.75" customHeight="1" x14ac:dyDescent="0.2">
      <c r="A105" s="7"/>
      <c r="B105" s="7" t="s">
        <v>151</v>
      </c>
      <c r="C105" s="151" t="s">
        <v>152</v>
      </c>
      <c r="D105" s="152"/>
      <c r="E105" s="152"/>
      <c r="F105" s="152"/>
      <c r="G105" s="153"/>
      <c r="H105" s="20"/>
      <c r="I105" s="20"/>
      <c r="J105" s="20"/>
      <c r="K105" s="31"/>
      <c r="L105" s="31"/>
      <c r="M105" s="31"/>
      <c r="N105" s="27"/>
      <c r="O105" s="27"/>
      <c r="P105" s="27"/>
      <c r="Q105" s="32"/>
      <c r="R105" s="32"/>
      <c r="S105" s="32"/>
      <c r="T105" s="10"/>
      <c r="U105" s="10"/>
      <c r="V105" s="10"/>
      <c r="W105" s="32"/>
      <c r="X105" s="32"/>
      <c r="Y105" s="32"/>
      <c r="Z105" s="10"/>
      <c r="AA105" s="10"/>
      <c r="AB105" s="10"/>
      <c r="AC105" s="32"/>
      <c r="AD105" s="32"/>
      <c r="AE105" s="32"/>
      <c r="AF105" s="10"/>
      <c r="AG105" s="10"/>
      <c r="AH105" s="10"/>
      <c r="AI105" s="12"/>
      <c r="AJ105" s="12"/>
      <c r="AK105" s="12"/>
    </row>
    <row r="106" spans="1:37" ht="12.75" customHeight="1" x14ac:dyDescent="0.2">
      <c r="A106" s="7">
        <v>74</v>
      </c>
      <c r="B106" s="7"/>
      <c r="C106" s="7"/>
      <c r="D106" s="7" t="s">
        <v>153</v>
      </c>
      <c r="E106" s="7">
        <v>5</v>
      </c>
      <c r="F106" s="7" t="s">
        <v>149</v>
      </c>
      <c r="G106" s="7"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5</v>
      </c>
      <c r="AD106" s="32"/>
      <c r="AE106" s="32"/>
      <c r="AF106" s="10"/>
      <c r="AG106" s="10"/>
      <c r="AH106" s="10"/>
      <c r="AI106" s="12">
        <f t="shared" ref="AI106:AK106" si="73">H106+K106+N106+Q106+T106+W106+Z106+AC106+AF106</f>
        <v>5</v>
      </c>
      <c r="AJ106" s="12">
        <f t="shared" si="73"/>
        <v>0</v>
      </c>
      <c r="AK106" s="12">
        <f t="shared" si="73"/>
        <v>0</v>
      </c>
    </row>
    <row r="107" spans="1:37" ht="12.75" customHeight="1" x14ac:dyDescent="0.2">
      <c r="A107" s="7">
        <v>75</v>
      </c>
      <c r="B107" s="7"/>
      <c r="C107" s="7"/>
      <c r="D107" s="7" t="s">
        <v>155</v>
      </c>
      <c r="E107" s="7">
        <v>2</v>
      </c>
      <c r="F107" s="7" t="s">
        <v>149</v>
      </c>
      <c r="G107" s="7"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2</v>
      </c>
      <c r="AD107" s="32"/>
      <c r="AE107" s="32"/>
      <c r="AF107" s="10"/>
      <c r="AG107" s="10"/>
      <c r="AH107" s="10"/>
      <c r="AI107" s="12">
        <f t="shared" ref="AI107:AK107" si="74">H107+K107+N107+Q107+T107+W107+Z107+AC107+AF107</f>
        <v>2</v>
      </c>
      <c r="AJ107" s="12">
        <f t="shared" si="74"/>
        <v>0</v>
      </c>
      <c r="AK107" s="12">
        <f t="shared" si="74"/>
        <v>0</v>
      </c>
    </row>
    <row r="108" spans="1:37" ht="12.75" customHeight="1" x14ac:dyDescent="0.2">
      <c r="A108" s="7"/>
      <c r="B108" s="7" t="s">
        <v>156</v>
      </c>
      <c r="C108" s="151" t="s">
        <v>157</v>
      </c>
      <c r="D108" s="152"/>
      <c r="E108" s="152"/>
      <c r="F108" s="152"/>
      <c r="G108" s="153"/>
      <c r="H108" s="20"/>
      <c r="I108" s="20"/>
      <c r="J108" s="20"/>
      <c r="K108" s="31"/>
      <c r="L108" s="31"/>
      <c r="M108" s="31"/>
      <c r="N108" s="27"/>
      <c r="O108" s="27"/>
      <c r="P108" s="27"/>
      <c r="Q108" s="32"/>
      <c r="R108" s="32"/>
      <c r="S108" s="32"/>
      <c r="T108" s="10"/>
      <c r="U108" s="10"/>
      <c r="V108" s="10"/>
      <c r="W108" s="32"/>
      <c r="X108" s="32"/>
      <c r="Y108" s="32"/>
      <c r="Z108" s="10"/>
      <c r="AA108" s="10"/>
      <c r="AB108" s="10"/>
      <c r="AC108" s="24"/>
      <c r="AD108" s="32"/>
      <c r="AE108" s="32"/>
      <c r="AF108" s="10"/>
      <c r="AG108" s="10"/>
      <c r="AH108" s="10"/>
      <c r="AI108" s="12"/>
      <c r="AJ108" s="12"/>
      <c r="AK108" s="12"/>
    </row>
    <row r="109" spans="1:37" ht="12.75" customHeight="1" x14ac:dyDescent="0.2">
      <c r="A109" s="7">
        <v>76</v>
      </c>
      <c r="B109" s="7"/>
      <c r="C109" s="7"/>
      <c r="D109" s="7" t="s">
        <v>158</v>
      </c>
      <c r="E109" s="7">
        <v>2</v>
      </c>
      <c r="F109" s="7" t="s">
        <v>149</v>
      </c>
      <c r="G109" s="7" t="s">
        <v>154</v>
      </c>
      <c r="H109" s="20"/>
      <c r="I109" s="20"/>
      <c r="J109" s="20"/>
      <c r="K109" s="31"/>
      <c r="L109" s="31"/>
      <c r="M109" s="31"/>
      <c r="N109" s="27"/>
      <c r="O109" s="27"/>
      <c r="P109" s="27"/>
      <c r="Q109" s="32"/>
      <c r="R109" s="32"/>
      <c r="S109" s="32"/>
      <c r="T109" s="10"/>
      <c r="U109" s="10"/>
      <c r="V109" s="10"/>
      <c r="W109" s="32"/>
      <c r="X109" s="32"/>
      <c r="Y109" s="32"/>
      <c r="Z109" s="10"/>
      <c r="AA109" s="10"/>
      <c r="AB109" s="10"/>
      <c r="AC109" s="24">
        <v>2</v>
      </c>
      <c r="AD109" s="32"/>
      <c r="AE109" s="32"/>
      <c r="AF109" s="10"/>
      <c r="AG109" s="10"/>
      <c r="AH109" s="10"/>
      <c r="AI109" s="12">
        <f t="shared" ref="AI109:AK109" si="75">H109+K109+N109+Q109+T109+W109+Z109+AC109+AF109</f>
        <v>2</v>
      </c>
      <c r="AJ109" s="12">
        <f t="shared" si="75"/>
        <v>0</v>
      </c>
      <c r="AK109" s="12">
        <f t="shared" si="75"/>
        <v>0</v>
      </c>
    </row>
    <row r="110" spans="1:37" ht="12.75" customHeight="1" x14ac:dyDescent="0.2">
      <c r="A110" s="7">
        <v>77</v>
      </c>
      <c r="B110" s="7"/>
      <c r="C110" s="7"/>
      <c r="D110" s="7" t="s">
        <v>159</v>
      </c>
      <c r="E110" s="7">
        <v>5</v>
      </c>
      <c r="F110" s="7" t="s">
        <v>149</v>
      </c>
      <c r="G110" s="7" t="s">
        <v>154</v>
      </c>
      <c r="H110" s="20"/>
      <c r="I110" s="20"/>
      <c r="J110" s="20"/>
      <c r="K110" s="31"/>
      <c r="L110" s="31"/>
      <c r="M110" s="31"/>
      <c r="N110" s="27"/>
      <c r="O110" s="27"/>
      <c r="P110" s="27"/>
      <c r="Q110" s="32"/>
      <c r="R110" s="32"/>
      <c r="S110" s="32"/>
      <c r="T110" s="10"/>
      <c r="U110" s="10"/>
      <c r="V110" s="10"/>
      <c r="W110" s="32"/>
      <c r="X110" s="32"/>
      <c r="Y110" s="32"/>
      <c r="Z110" s="10"/>
      <c r="AA110" s="10"/>
      <c r="AB110" s="10"/>
      <c r="AC110" s="24">
        <v>5</v>
      </c>
      <c r="AD110" s="32"/>
      <c r="AE110" s="32"/>
      <c r="AF110" s="10"/>
      <c r="AG110" s="10"/>
      <c r="AH110" s="10"/>
      <c r="AI110" s="12">
        <f t="shared" ref="AI110:AK110" si="76">H110+K110+N110+Q110+T110+W110+Z110+AC110+AF110</f>
        <v>5</v>
      </c>
      <c r="AJ110" s="12">
        <f t="shared" si="76"/>
        <v>0</v>
      </c>
      <c r="AK110" s="12">
        <f t="shared" si="76"/>
        <v>0</v>
      </c>
    </row>
    <row r="111" spans="1:37" ht="12.75" customHeight="1" x14ac:dyDescent="0.2">
      <c r="A111" s="64"/>
      <c r="B111" s="28"/>
      <c r="C111" s="28"/>
      <c r="D111" s="28"/>
      <c r="E111" s="7" t="s">
        <v>160</v>
      </c>
      <c r="F111" s="7"/>
      <c r="G111" s="7"/>
      <c r="H111" s="7">
        <f t="shared" ref="H111:AK111" si="77">SUM(H5:H110)</f>
        <v>11.5</v>
      </c>
      <c r="I111" s="7">
        <f t="shared" si="77"/>
        <v>8.5</v>
      </c>
      <c r="J111" s="7">
        <f t="shared" si="77"/>
        <v>6.75</v>
      </c>
      <c r="K111" s="7">
        <f t="shared" si="77"/>
        <v>12.5</v>
      </c>
      <c r="L111" s="7">
        <f t="shared" si="77"/>
        <v>15.5</v>
      </c>
      <c r="M111" s="7">
        <f t="shared" si="77"/>
        <v>16.75</v>
      </c>
      <c r="N111" s="7">
        <f t="shared" si="77"/>
        <v>19.5</v>
      </c>
      <c r="O111" s="7">
        <f t="shared" si="77"/>
        <v>11</v>
      </c>
      <c r="P111" s="7">
        <f t="shared" si="77"/>
        <v>11</v>
      </c>
      <c r="Q111" s="7">
        <f t="shared" si="77"/>
        <v>10</v>
      </c>
      <c r="R111" s="7">
        <f t="shared" si="77"/>
        <v>13</v>
      </c>
      <c r="S111" s="7">
        <f t="shared" si="77"/>
        <v>18.5</v>
      </c>
      <c r="T111" s="7">
        <f t="shared" si="77"/>
        <v>3</v>
      </c>
      <c r="U111" s="7">
        <f t="shared" si="77"/>
        <v>5.5</v>
      </c>
      <c r="V111" s="7">
        <f t="shared" si="77"/>
        <v>5</v>
      </c>
      <c r="W111" s="7">
        <f t="shared" si="77"/>
        <v>18.5</v>
      </c>
      <c r="X111" s="7">
        <f t="shared" si="77"/>
        <v>5</v>
      </c>
      <c r="Y111" s="7">
        <f t="shared" si="77"/>
        <v>5</v>
      </c>
      <c r="Z111" s="7">
        <f t="shared" si="77"/>
        <v>2</v>
      </c>
      <c r="AA111" s="7">
        <f t="shared" si="77"/>
        <v>0</v>
      </c>
      <c r="AB111" s="7">
        <f t="shared" si="77"/>
        <v>0</v>
      </c>
      <c r="AC111" s="7">
        <f t="shared" si="77"/>
        <v>14</v>
      </c>
      <c r="AD111" s="7">
        <f t="shared" si="77"/>
        <v>0</v>
      </c>
      <c r="AE111" s="7">
        <f t="shared" si="77"/>
        <v>0</v>
      </c>
      <c r="AF111" s="7">
        <f t="shared" si="77"/>
        <v>0</v>
      </c>
      <c r="AG111" s="7">
        <f t="shared" si="77"/>
        <v>0</v>
      </c>
      <c r="AH111" s="7">
        <f t="shared" si="77"/>
        <v>0</v>
      </c>
      <c r="AI111" s="65">
        <f t="shared" si="77"/>
        <v>91</v>
      </c>
      <c r="AJ111" s="65">
        <f t="shared" si="77"/>
        <v>58.5</v>
      </c>
      <c r="AK111" s="65">
        <f t="shared" si="77"/>
        <v>63</v>
      </c>
    </row>
    <row r="112" spans="1:37" ht="12.75" customHeight="1" x14ac:dyDescent="0.2">
      <c r="A112" s="64"/>
      <c r="B112" s="28"/>
      <c r="C112" s="28"/>
      <c r="D112" s="28"/>
      <c r="E112" s="7" t="s">
        <v>161</v>
      </c>
      <c r="F112" s="7"/>
      <c r="G112" s="7"/>
      <c r="H112" s="7">
        <f t="shared" ref="H112:J112" si="78">SUM(H111)</f>
        <v>11.5</v>
      </c>
      <c r="I112" s="7">
        <f t="shared" si="78"/>
        <v>8.5</v>
      </c>
      <c r="J112" s="7">
        <f t="shared" si="78"/>
        <v>6.75</v>
      </c>
      <c r="K112" s="7">
        <f t="shared" ref="K112:AH112" si="79">SUM(K111+H112)</f>
        <v>24</v>
      </c>
      <c r="L112" s="7">
        <f t="shared" si="79"/>
        <v>24</v>
      </c>
      <c r="M112" s="7">
        <f t="shared" si="79"/>
        <v>23.5</v>
      </c>
      <c r="N112" s="7">
        <f t="shared" si="79"/>
        <v>43.5</v>
      </c>
      <c r="O112" s="7">
        <f t="shared" si="79"/>
        <v>35</v>
      </c>
      <c r="P112" s="7">
        <f t="shared" si="79"/>
        <v>34.5</v>
      </c>
      <c r="Q112" s="7">
        <f t="shared" si="79"/>
        <v>53.5</v>
      </c>
      <c r="R112" s="7">
        <f t="shared" si="79"/>
        <v>48</v>
      </c>
      <c r="S112" s="7">
        <f t="shared" si="79"/>
        <v>53</v>
      </c>
      <c r="T112" s="7">
        <f t="shared" si="79"/>
        <v>56.5</v>
      </c>
      <c r="U112" s="7">
        <f t="shared" si="79"/>
        <v>53.5</v>
      </c>
      <c r="V112" s="7">
        <f t="shared" si="79"/>
        <v>58</v>
      </c>
      <c r="W112" s="7">
        <f t="shared" si="79"/>
        <v>75</v>
      </c>
      <c r="X112" s="7">
        <f t="shared" si="79"/>
        <v>58.5</v>
      </c>
      <c r="Y112" s="7">
        <f t="shared" si="79"/>
        <v>63</v>
      </c>
      <c r="Z112" s="7">
        <f t="shared" si="79"/>
        <v>77</v>
      </c>
      <c r="AA112" s="7">
        <f t="shared" si="79"/>
        <v>58.5</v>
      </c>
      <c r="AB112" s="7">
        <f t="shared" si="79"/>
        <v>63</v>
      </c>
      <c r="AC112" s="7">
        <f t="shared" si="79"/>
        <v>91</v>
      </c>
      <c r="AD112" s="7">
        <f t="shared" si="79"/>
        <v>58.5</v>
      </c>
      <c r="AE112" s="7">
        <f t="shared" si="79"/>
        <v>63</v>
      </c>
      <c r="AF112" s="7">
        <f t="shared" si="79"/>
        <v>91</v>
      </c>
      <c r="AG112" s="7">
        <f t="shared" si="79"/>
        <v>58.5</v>
      </c>
      <c r="AH112" s="7">
        <f t="shared" si="79"/>
        <v>63</v>
      </c>
      <c r="AI112" s="28"/>
      <c r="AJ112" s="28"/>
      <c r="AK112" s="28"/>
    </row>
    <row r="113" spans="1:37" ht="12.75" customHeight="1" x14ac:dyDescent="0.2">
      <c r="A113" s="84"/>
      <c r="B113" s="85"/>
      <c r="C113" s="85"/>
      <c r="D113" s="79" t="s">
        <v>246</v>
      </c>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64"/>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64"/>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64"/>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64"/>
      <c r="B117" s="28"/>
      <c r="C117" s="28"/>
      <c r="D117" s="28"/>
      <c r="E117" s="28"/>
      <c r="F117" s="28"/>
      <c r="G117" s="6" t="s">
        <v>163</v>
      </c>
      <c r="H117" s="41">
        <f>E123-E121</f>
        <v>-3</v>
      </c>
      <c r="I117" s="138" t="s">
        <v>164</v>
      </c>
      <c r="J117" s="132"/>
      <c r="K117" s="138" t="s">
        <v>165</v>
      </c>
      <c r="L117" s="131"/>
      <c r="M117" s="131"/>
      <c r="N117" s="131"/>
      <c r="O117" s="131"/>
      <c r="P117" s="131"/>
      <c r="Q117" s="132"/>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64"/>
      <c r="B118" s="28"/>
      <c r="C118" s="28"/>
      <c r="D118" s="28"/>
      <c r="E118" s="28"/>
      <c r="F118" s="28"/>
      <c r="G118" s="6" t="s">
        <v>166</v>
      </c>
      <c r="H118" s="41">
        <f>E123-E122</f>
        <v>-4.5</v>
      </c>
      <c r="I118" s="138" t="s">
        <v>167</v>
      </c>
      <c r="J118" s="132"/>
      <c r="K118" s="138" t="s">
        <v>168</v>
      </c>
      <c r="L118" s="131"/>
      <c r="M118" s="131"/>
      <c r="N118" s="131"/>
      <c r="O118" s="131"/>
      <c r="P118" s="131"/>
      <c r="Q118" s="132"/>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64"/>
      <c r="B119" s="28"/>
      <c r="C119" s="28"/>
      <c r="D119" s="139" t="s">
        <v>283</v>
      </c>
      <c r="E119" s="132"/>
      <c r="F119" s="28"/>
      <c r="G119" s="6" t="s">
        <v>170</v>
      </c>
      <c r="H119" s="41">
        <f>E123/E121</f>
        <v>0.94690265486725667</v>
      </c>
      <c r="I119" s="138" t="s">
        <v>171</v>
      </c>
      <c r="J119" s="132"/>
      <c r="K119" s="138" t="s">
        <v>172</v>
      </c>
      <c r="L119" s="131"/>
      <c r="M119" s="131"/>
      <c r="N119" s="131"/>
      <c r="O119" s="131"/>
      <c r="P119" s="131"/>
      <c r="Q119" s="132"/>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64"/>
      <c r="B120" s="28"/>
      <c r="C120" s="28"/>
      <c r="D120" s="29" t="s">
        <v>173</v>
      </c>
      <c r="E120" s="86">
        <f>SUM(E5:E110)</f>
        <v>91</v>
      </c>
      <c r="F120" s="28"/>
      <c r="G120" s="6" t="s">
        <v>174</v>
      </c>
      <c r="H120" s="41">
        <f>E123/E122</f>
        <v>0.92241379310344829</v>
      </c>
      <c r="I120" s="138" t="s">
        <v>175</v>
      </c>
      <c r="J120" s="132"/>
      <c r="K120" s="138" t="s">
        <v>176</v>
      </c>
      <c r="L120" s="131"/>
      <c r="M120" s="131"/>
      <c r="N120" s="131"/>
      <c r="O120" s="131"/>
      <c r="P120" s="131"/>
      <c r="Q120" s="132"/>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64"/>
      <c r="B121" s="28"/>
      <c r="C121" s="28"/>
      <c r="D121" s="6" t="s">
        <v>18</v>
      </c>
      <c r="E121" s="6">
        <f>T112</f>
        <v>56.5</v>
      </c>
      <c r="F121" s="28"/>
      <c r="G121" s="6" t="s">
        <v>177</v>
      </c>
      <c r="H121" s="41">
        <f>E120-E123</f>
        <v>37.5</v>
      </c>
      <c r="I121" s="138" t="s">
        <v>178</v>
      </c>
      <c r="J121" s="132"/>
      <c r="K121" s="138" t="s">
        <v>179</v>
      </c>
      <c r="L121" s="131"/>
      <c r="M121" s="131"/>
      <c r="N121" s="131"/>
      <c r="O121" s="131"/>
      <c r="P121" s="131"/>
      <c r="Q121" s="132"/>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64"/>
      <c r="B122" s="28"/>
      <c r="C122" s="28"/>
      <c r="D122" s="43" t="s">
        <v>20</v>
      </c>
      <c r="E122" s="6">
        <f>V112</f>
        <v>58</v>
      </c>
      <c r="F122" s="28"/>
      <c r="G122" s="6" t="s">
        <v>177</v>
      </c>
      <c r="H122" s="41">
        <f>(E120-E123)/(H119*H120)</f>
        <v>42.933880688269717</v>
      </c>
      <c r="I122" s="138" t="s">
        <v>180</v>
      </c>
      <c r="J122" s="132"/>
      <c r="K122" s="138" t="s">
        <v>181</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64"/>
      <c r="B123" s="28"/>
      <c r="C123" s="28"/>
      <c r="D123" s="6" t="s">
        <v>19</v>
      </c>
      <c r="E123" s="6">
        <f>U112</f>
        <v>53.5</v>
      </c>
      <c r="F123" s="28"/>
      <c r="G123" s="6" t="s">
        <v>182</v>
      </c>
      <c r="H123" s="41">
        <f>E122+(E120-E123)</f>
        <v>95.5</v>
      </c>
      <c r="I123" s="138" t="s">
        <v>183</v>
      </c>
      <c r="J123" s="132"/>
      <c r="K123" s="138" t="s">
        <v>179</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64"/>
      <c r="B124" s="28"/>
      <c r="C124" s="28"/>
      <c r="D124" s="28"/>
      <c r="E124" s="28"/>
      <c r="F124" s="28"/>
      <c r="G124" s="6" t="s">
        <v>182</v>
      </c>
      <c r="H124" s="41">
        <f>E120/H120</f>
        <v>98.654205607476641</v>
      </c>
      <c r="I124" s="138" t="s">
        <v>184</v>
      </c>
      <c r="J124" s="132"/>
      <c r="K124" s="138" t="s">
        <v>181</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64"/>
      <c r="B125" s="28"/>
      <c r="C125" s="28"/>
      <c r="D125" s="28"/>
      <c r="E125" s="28"/>
      <c r="F125" s="28"/>
      <c r="G125" s="6" t="s">
        <v>182</v>
      </c>
      <c r="H125" s="41">
        <f>E122+(E120-E123)/(H119*H120)</f>
        <v>100.93388068826971</v>
      </c>
      <c r="I125" s="138" t="s">
        <v>185</v>
      </c>
      <c r="J125" s="132"/>
      <c r="K125" s="138" t="s">
        <v>186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5">
      <c r="A126" s="64"/>
      <c r="B126" s="28"/>
      <c r="C126" s="44" t="s">
        <v>284</v>
      </c>
      <c r="D126" s="45"/>
      <c r="E126" s="46"/>
      <c r="F126" s="28"/>
      <c r="G126" s="6" t="s">
        <v>187</v>
      </c>
      <c r="H126" s="41">
        <f>(E120-E123)/(E120-E122)</f>
        <v>1.1363636363636365</v>
      </c>
      <c r="I126" s="138" t="s">
        <v>188</v>
      </c>
      <c r="J126" s="132"/>
      <c r="K126" s="138" t="s">
        <v>189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5">
      <c r="A127" s="28"/>
      <c r="B127" s="28"/>
      <c r="C127" s="45" t="s">
        <v>191</v>
      </c>
      <c r="D127" s="45"/>
      <c r="E127" s="46"/>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5">
      <c r="A128" s="28"/>
      <c r="B128" s="28"/>
      <c r="C128" s="47" t="s">
        <v>2</v>
      </c>
      <c r="D128" s="48" t="s">
        <v>20</v>
      </c>
      <c r="E128" s="45" t="s">
        <v>193</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5">
      <c r="A129" s="28"/>
      <c r="B129" s="28"/>
      <c r="C129" s="44" t="s">
        <v>251</v>
      </c>
      <c r="D129" s="49">
        <v>1</v>
      </c>
      <c r="E129" s="50" t="s">
        <v>232</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5">
      <c r="A130" s="28"/>
      <c r="B130" s="28"/>
      <c r="C130" s="44" t="s">
        <v>277</v>
      </c>
      <c r="D130" s="49">
        <v>0.5</v>
      </c>
      <c r="E130" s="50" t="s">
        <v>232</v>
      </c>
      <c r="F130" s="28"/>
      <c r="G130" s="6"/>
      <c r="H130" s="6" t="s">
        <v>18</v>
      </c>
      <c r="I130" s="6" t="s">
        <v>19</v>
      </c>
      <c r="J130" s="6" t="s">
        <v>20</v>
      </c>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5">
      <c r="A131" s="28"/>
      <c r="B131" s="28"/>
      <c r="C131" s="44" t="s">
        <v>279</v>
      </c>
      <c r="D131" s="49">
        <v>1</v>
      </c>
      <c r="E131" s="50" t="s">
        <v>232</v>
      </c>
      <c r="F131" s="28"/>
      <c r="G131" s="6" t="s">
        <v>192</v>
      </c>
      <c r="H131" s="6">
        <f t="shared" ref="H131:J131" si="80">H112</f>
        <v>11.5</v>
      </c>
      <c r="I131" s="6">
        <f t="shared" si="80"/>
        <v>8.5</v>
      </c>
      <c r="J131" s="6">
        <f t="shared" si="80"/>
        <v>6.75</v>
      </c>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5">
      <c r="A132" s="150"/>
      <c r="B132" s="137"/>
      <c r="C132" s="44" t="s">
        <v>280</v>
      </c>
      <c r="D132" s="49">
        <v>0.5</v>
      </c>
      <c r="E132" s="50" t="s">
        <v>232</v>
      </c>
      <c r="F132" s="28"/>
      <c r="G132" s="6" t="s">
        <v>194</v>
      </c>
      <c r="H132" s="6">
        <f t="shared" ref="H132:J132" si="81">K112</f>
        <v>24</v>
      </c>
      <c r="I132" s="6">
        <f t="shared" si="81"/>
        <v>24</v>
      </c>
      <c r="J132" s="6">
        <f t="shared" si="81"/>
        <v>23.5</v>
      </c>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5">
      <c r="A133" s="28"/>
      <c r="B133" s="28"/>
      <c r="C133" s="44" t="s">
        <v>285</v>
      </c>
      <c r="D133" s="49">
        <v>2</v>
      </c>
      <c r="E133" s="50" t="s">
        <v>206</v>
      </c>
      <c r="F133" s="28"/>
      <c r="G133" s="6" t="s">
        <v>195</v>
      </c>
      <c r="H133" s="6">
        <f t="shared" ref="H133:J133" si="82">N112</f>
        <v>43.5</v>
      </c>
      <c r="I133" s="6">
        <f t="shared" si="82"/>
        <v>35</v>
      </c>
      <c r="J133" s="6">
        <f t="shared" si="82"/>
        <v>34.5</v>
      </c>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5">
      <c r="A134" s="64"/>
      <c r="B134" s="28"/>
      <c r="C134" s="44" t="s">
        <v>286</v>
      </c>
      <c r="D134" s="49" t="s">
        <v>278</v>
      </c>
      <c r="E134" s="50" t="s">
        <v>208</v>
      </c>
      <c r="F134" s="28"/>
      <c r="G134" s="6" t="s">
        <v>196</v>
      </c>
      <c r="H134" s="6">
        <f t="shared" ref="H134:J134" si="83">Q112</f>
        <v>53.5</v>
      </c>
      <c r="I134" s="6">
        <f t="shared" si="83"/>
        <v>48</v>
      </c>
      <c r="J134" s="6">
        <f t="shared" si="83"/>
        <v>53</v>
      </c>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5">
      <c r="A135" s="64"/>
      <c r="B135" s="28"/>
      <c r="C135" s="87"/>
      <c r="D135" s="87"/>
      <c r="E135" s="46"/>
      <c r="F135" s="28"/>
      <c r="G135" s="6" t="s">
        <v>197</v>
      </c>
      <c r="H135" s="6">
        <f t="shared" ref="H135:J135" si="84">T112</f>
        <v>56.5</v>
      </c>
      <c r="I135" s="6">
        <f t="shared" si="84"/>
        <v>53.5</v>
      </c>
      <c r="J135" s="6">
        <f t="shared" si="84"/>
        <v>58</v>
      </c>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5">
      <c r="A136" s="64"/>
      <c r="B136" s="28"/>
      <c r="C136" s="87"/>
      <c r="D136" s="87"/>
      <c r="E136" s="46"/>
      <c r="F136" s="28"/>
      <c r="G136" s="6" t="s">
        <v>198</v>
      </c>
      <c r="H136" s="6">
        <f t="shared" ref="H136:J136" si="85">W112</f>
        <v>75</v>
      </c>
      <c r="I136" s="6">
        <f t="shared" si="85"/>
        <v>58.5</v>
      </c>
      <c r="J136" s="6">
        <f t="shared" si="85"/>
        <v>63</v>
      </c>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5">
      <c r="A137" s="64"/>
      <c r="B137" s="28"/>
      <c r="C137" s="87"/>
      <c r="D137" s="87"/>
      <c r="E137" s="46"/>
      <c r="F137" s="28"/>
      <c r="G137" s="6" t="s">
        <v>199</v>
      </c>
      <c r="H137" s="6">
        <f>Z112</f>
        <v>77</v>
      </c>
      <c r="I137" s="6"/>
      <c r="J137" s="6"/>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5">
      <c r="A138" s="64"/>
      <c r="B138" s="28"/>
      <c r="C138" s="87"/>
      <c r="D138" s="87"/>
      <c r="E138" s="46"/>
      <c r="F138" s="28"/>
      <c r="G138" s="6" t="s">
        <v>200</v>
      </c>
      <c r="H138" s="6">
        <f>AC112</f>
        <v>91</v>
      </c>
      <c r="I138" s="6"/>
      <c r="J138" s="6"/>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5">
      <c r="A139" s="64"/>
      <c r="B139" s="28"/>
      <c r="C139" s="87"/>
      <c r="D139" s="87"/>
      <c r="E139" s="46"/>
      <c r="F139" s="28"/>
      <c r="G139" s="6" t="s">
        <v>201</v>
      </c>
      <c r="H139" s="6">
        <f>AF112</f>
        <v>91</v>
      </c>
      <c r="I139" s="6"/>
      <c r="J139" s="6"/>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5">
      <c r="A140" s="64"/>
      <c r="B140" s="28"/>
      <c r="C140" s="87"/>
      <c r="D140" s="87"/>
      <c r="E140" s="46"/>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5">
      <c r="A141" s="64"/>
      <c r="B141" s="28"/>
      <c r="C141" s="87"/>
      <c r="D141" s="87"/>
      <c r="E141" s="46"/>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64"/>
      <c r="B142" s="28"/>
      <c r="C142" s="87"/>
      <c r="D142" s="87"/>
      <c r="E142" s="46"/>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64"/>
      <c r="B143" s="28"/>
      <c r="C143" s="87"/>
      <c r="D143" s="87"/>
      <c r="E143" s="46"/>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64"/>
      <c r="B144" s="28"/>
      <c r="C144" s="87"/>
      <c r="D144" s="87"/>
      <c r="E144" s="46"/>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
      <c r="A145" s="64"/>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
      <c r="A146" s="64"/>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
      <c r="A147" s="64"/>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
      <c r="A148" s="64"/>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
      <c r="A149" s="64"/>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
      <c r="A150" s="64"/>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
      <c r="A151" s="64"/>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
      <c r="A152" s="64"/>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
      <c r="A153" s="64"/>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
      <c r="A154" s="64"/>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
      <c r="A155" s="64"/>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
      <c r="A156" s="64"/>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
      <c r="A157" s="64"/>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
      <c r="A158" s="64"/>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
      <c r="A159" s="64"/>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
      <c r="A160" s="64"/>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
      <c r="A161" s="64"/>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
      <c r="A162" s="64"/>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
      <c r="A163" s="64"/>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
      <c r="A164" s="64"/>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64"/>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64"/>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64"/>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64"/>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64"/>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64"/>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64"/>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64"/>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64"/>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64"/>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64"/>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64"/>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64"/>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64"/>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64"/>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64"/>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64"/>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64"/>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64"/>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64"/>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6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64"/>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64"/>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64"/>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64"/>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64"/>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64"/>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64"/>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64"/>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64"/>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64"/>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64"/>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64"/>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64"/>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64"/>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64"/>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64"/>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64"/>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64"/>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64"/>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64"/>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64"/>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64"/>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64"/>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64"/>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64"/>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64"/>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64"/>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64"/>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64"/>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64"/>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64"/>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64"/>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64"/>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64"/>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64"/>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64"/>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64"/>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64"/>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64"/>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64"/>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64"/>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64"/>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64"/>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64"/>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64"/>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64"/>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64"/>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64"/>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64"/>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64"/>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64"/>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64"/>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64"/>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64"/>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64"/>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64"/>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64"/>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64"/>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64"/>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64"/>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64"/>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64"/>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64"/>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64"/>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64"/>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64"/>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64"/>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64"/>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64"/>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64"/>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64"/>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64"/>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64"/>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64"/>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64"/>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64"/>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64"/>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64"/>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64"/>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64"/>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64"/>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64"/>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64"/>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64"/>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64"/>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64"/>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64"/>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64"/>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64"/>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64"/>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64"/>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64"/>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64"/>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64"/>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64"/>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64"/>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64"/>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64"/>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64"/>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64"/>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64"/>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64"/>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64"/>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64"/>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64"/>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64"/>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64"/>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64"/>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64"/>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64"/>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64"/>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64"/>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64"/>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64"/>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64"/>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64"/>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64"/>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64"/>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64"/>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64"/>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64"/>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64"/>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64"/>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64"/>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64"/>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64"/>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64"/>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64"/>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64"/>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64"/>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64"/>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64"/>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64"/>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64"/>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64"/>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64"/>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64"/>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64"/>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64"/>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64"/>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64"/>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64"/>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64"/>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64"/>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64"/>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64"/>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2.75" customHeight="1" x14ac:dyDescent="0.2">
      <c r="A332" s="64"/>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row>
    <row r="333" spans="1:37" ht="12.75" customHeight="1" x14ac:dyDescent="0.2">
      <c r="A333" s="64"/>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row>
    <row r="334" spans="1:37" ht="12.75" customHeight="1" x14ac:dyDescent="0.2">
      <c r="A334" s="64"/>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row>
    <row r="335" spans="1:37" ht="12.75" customHeight="1" x14ac:dyDescent="0.2">
      <c r="A335" s="64"/>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row>
    <row r="336" spans="1:37" ht="12.75" customHeight="1" x14ac:dyDescent="0.2">
      <c r="A336" s="64"/>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row>
    <row r="337" spans="1:37" ht="12.75" customHeight="1" x14ac:dyDescent="0.2">
      <c r="A337" s="64"/>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row>
    <row r="338" spans="1:37" ht="12.75" customHeight="1" x14ac:dyDescent="0.2">
      <c r="A338" s="64"/>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row>
    <row r="339" spans="1:37" ht="12.75" customHeight="1" x14ac:dyDescent="0.2">
      <c r="A339" s="64"/>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row>
    <row r="340" spans="1:37" ht="12.75" customHeight="1" x14ac:dyDescent="0.2">
      <c r="A340" s="64"/>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row>
    <row r="341" spans="1:37" ht="12.75" customHeight="1" x14ac:dyDescent="0.2">
      <c r="A341" s="64"/>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row>
    <row r="342" spans="1:37" ht="12.75" customHeight="1" x14ac:dyDescent="0.2">
      <c r="A342" s="64"/>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row>
    <row r="343" spans="1:37" ht="12.75" customHeight="1" x14ac:dyDescent="0.2">
      <c r="A343" s="64"/>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row>
    <row r="344" spans="1:37" ht="12.75" customHeight="1" x14ac:dyDescent="0.2">
      <c r="A344" s="64"/>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row>
    <row r="345" spans="1:37"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row>
    <row r="346" spans="1:37"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row>
    <row r="347" spans="1:37"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row>
    <row r="348" spans="1:37"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row>
    <row r="349" spans="1:37"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row>
    <row r="350" spans="1:37"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row>
    <row r="351" spans="1:37"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row>
    <row r="352" spans="1:37"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row>
    <row r="353" spans="1:37"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row>
    <row r="354" spans="1:37"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row>
    <row r="355" spans="1:37"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row>
    <row r="356" spans="1:37"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row>
    <row r="357" spans="1:37"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row>
    <row r="358" spans="1:37"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row>
    <row r="359" spans="1:37"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row>
    <row r="360" spans="1:37"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row>
    <row r="361" spans="1:37"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row>
    <row r="362" spans="1:37"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row>
    <row r="363" spans="1:37"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row>
    <row r="364" spans="1:37"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row>
    <row r="365" spans="1:37"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row>
    <row r="366" spans="1:37"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row>
    <row r="367" spans="1:37"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row>
    <row r="368" spans="1:37"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row>
    <row r="369" spans="1:37"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row>
    <row r="370" spans="1:37"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row>
    <row r="371" spans="1:37"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row>
    <row r="372" spans="1:37"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row>
    <row r="373" spans="1:37"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row>
    <row r="374" spans="1:37"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row>
    <row r="375" spans="1:37"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row>
    <row r="376" spans="1:37"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row>
    <row r="377" spans="1:37"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row>
    <row r="378" spans="1:37"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row>
    <row r="379" spans="1:37"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row>
    <row r="380" spans="1:37"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row>
    <row r="381" spans="1:37"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row>
    <row r="382" spans="1:37"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row>
    <row r="383" spans="1:37"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row>
    <row r="384" spans="1:37"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row>
    <row r="385" spans="1:37"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row>
    <row r="386" spans="1:37"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row>
    <row r="387" spans="1:37"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row>
    <row r="388" spans="1:37"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row>
    <row r="389" spans="1:37"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row>
    <row r="390" spans="1:37"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row>
    <row r="391" spans="1:37"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row>
    <row r="392" spans="1:37"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row>
    <row r="393" spans="1:37"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row>
    <row r="394" spans="1:37"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row>
    <row r="395" spans="1:37"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row>
    <row r="396" spans="1:37"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row>
    <row r="397" spans="1:37"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row>
    <row r="398" spans="1:37"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row>
    <row r="399" spans="1:37"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row>
    <row r="400" spans="1:37"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row>
    <row r="401" spans="1:37"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row>
    <row r="402" spans="1:37"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row>
    <row r="403" spans="1:37"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row>
    <row r="404" spans="1:37"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row>
    <row r="405" spans="1:37"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row>
    <row r="406" spans="1:37"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row>
    <row r="407" spans="1:37"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row>
    <row r="408" spans="1:37"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row>
    <row r="409" spans="1:37"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row>
    <row r="410" spans="1:37"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row>
    <row r="411" spans="1:37"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row>
    <row r="412" spans="1:37"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row>
    <row r="413" spans="1:37"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row>
    <row r="414" spans="1:37"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row>
    <row r="415" spans="1:37"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row>
    <row r="416" spans="1:37"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row>
    <row r="417" spans="1:37"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row>
    <row r="418" spans="1:37"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row>
    <row r="419" spans="1:37"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row>
    <row r="420" spans="1:37"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row>
    <row r="421" spans="1:37"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row>
    <row r="422" spans="1:37"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row>
    <row r="423" spans="1:37"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row>
    <row r="424" spans="1:37"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row>
    <row r="425" spans="1:37"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row>
    <row r="426" spans="1:37"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row>
    <row r="427" spans="1:37"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row>
    <row r="428" spans="1:37"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row>
    <row r="429" spans="1:37"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row>
    <row r="430" spans="1:37"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row>
    <row r="431" spans="1:37"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row>
    <row r="432" spans="1:37"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row>
    <row r="433" spans="1:37"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row>
    <row r="434" spans="1:37"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row>
    <row r="435" spans="1:37"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row>
    <row r="436" spans="1:37"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row>
    <row r="437" spans="1:37"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row>
    <row r="438" spans="1:37"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row>
    <row r="439" spans="1:37"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row>
    <row r="440" spans="1:37"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row>
    <row r="441" spans="1:37"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row>
    <row r="442" spans="1:37"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row>
    <row r="443" spans="1:37"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row>
    <row r="444" spans="1:37"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row>
    <row r="445" spans="1:37"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row>
    <row r="446" spans="1:37"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row>
    <row r="447" spans="1:37"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row>
    <row r="448" spans="1:37"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row>
    <row r="449" spans="1:37"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row>
    <row r="450" spans="1:37"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row>
    <row r="451" spans="1:37"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row>
    <row r="452" spans="1:37"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row>
    <row r="453" spans="1:37"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row>
    <row r="454" spans="1:37"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row>
    <row r="455" spans="1:37"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row>
    <row r="456" spans="1:37"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row>
    <row r="457" spans="1:37"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row>
    <row r="458" spans="1:37"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row>
    <row r="459" spans="1:37"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row>
    <row r="460" spans="1:37"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row>
    <row r="461" spans="1:37"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row>
    <row r="462" spans="1:37"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row>
    <row r="463" spans="1:37"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row>
    <row r="464" spans="1:37"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row>
    <row r="465" spans="1:37"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row>
    <row r="466" spans="1:37"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row>
    <row r="467" spans="1:37"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row>
    <row r="468" spans="1:37"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row>
    <row r="469" spans="1:37"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row>
    <row r="470" spans="1:37"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row>
    <row r="471" spans="1:37"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row>
    <row r="472" spans="1:37"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row>
    <row r="473" spans="1:37"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row>
    <row r="474" spans="1:37"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row>
    <row r="475" spans="1:37"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row>
    <row r="476" spans="1:37"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row>
    <row r="477" spans="1:37"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row>
    <row r="478" spans="1:37"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row>
    <row r="479" spans="1:37"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row>
    <row r="480" spans="1:37"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row>
    <row r="481" spans="1:37"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row>
    <row r="482" spans="1:37"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row>
    <row r="483" spans="1:37"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row>
    <row r="484" spans="1:37"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row>
    <row r="485" spans="1:37"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row>
    <row r="486" spans="1:37"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row>
    <row r="487" spans="1:37"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row>
    <row r="488" spans="1:37"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row>
    <row r="489" spans="1:37"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row>
    <row r="490" spans="1:37"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row>
    <row r="491" spans="1:37"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row>
    <row r="492" spans="1:37"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row>
    <row r="493" spans="1:37"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row>
    <row r="494" spans="1:37"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row>
    <row r="495" spans="1:37"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row>
    <row r="496" spans="1:37"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row>
    <row r="497" spans="1:37"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row>
    <row r="498" spans="1:37"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row>
    <row r="499" spans="1:37"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row>
    <row r="500" spans="1:37"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row>
    <row r="501" spans="1:37"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row>
    <row r="502" spans="1:37"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row>
    <row r="503" spans="1:37"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row>
    <row r="504" spans="1:37"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row>
    <row r="505" spans="1:37"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row>
    <row r="506" spans="1:37"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row>
    <row r="507" spans="1:37"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row>
    <row r="508" spans="1:37"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row>
    <row r="509" spans="1:37"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row>
    <row r="510" spans="1:37"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row>
    <row r="511" spans="1:37"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row>
    <row r="512" spans="1:37"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row>
    <row r="513" spans="1:37"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row>
    <row r="514" spans="1:37"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row>
    <row r="515" spans="1:37"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row>
    <row r="516" spans="1:37"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row>
    <row r="517" spans="1:37"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row>
    <row r="518" spans="1:37"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row>
    <row r="519" spans="1:37"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row>
    <row r="520" spans="1:37"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row>
    <row r="521" spans="1:37"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row>
    <row r="522" spans="1:37"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row>
    <row r="523" spans="1:37"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row>
    <row r="524" spans="1:37"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row>
    <row r="525" spans="1:37"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row>
    <row r="526" spans="1:37"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row>
    <row r="527" spans="1:37"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row>
    <row r="528" spans="1:37"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row>
    <row r="529" spans="1:37"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row>
    <row r="530" spans="1:37"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row>
    <row r="531" spans="1:37"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row>
    <row r="532" spans="1:37"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row>
    <row r="533" spans="1:37"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row>
    <row r="534" spans="1:37"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row>
    <row r="535" spans="1:37"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row>
    <row r="536" spans="1:37"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row>
    <row r="537" spans="1:37"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row>
    <row r="538" spans="1:37"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row>
    <row r="539" spans="1:37"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row>
    <row r="540" spans="1:37"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row>
    <row r="541" spans="1:37"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row>
    <row r="542" spans="1:37"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row>
    <row r="543" spans="1:37"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row>
    <row r="544" spans="1:37"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row>
    <row r="545" spans="1:37"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row>
    <row r="546" spans="1:37"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row>
    <row r="547" spans="1:37"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row>
    <row r="548" spans="1:37"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row>
    <row r="549" spans="1:37"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row>
    <row r="550" spans="1:37"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row>
    <row r="551" spans="1:37"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row>
    <row r="552" spans="1:37"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row>
    <row r="553" spans="1:37"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row>
    <row r="554" spans="1:37"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row>
    <row r="555" spans="1:37"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row>
    <row r="556" spans="1:37"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row>
    <row r="557" spans="1:37"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row>
    <row r="558" spans="1:37"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row>
    <row r="559" spans="1:37"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row>
    <row r="560" spans="1:37"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row>
    <row r="561" spans="1:37"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row>
    <row r="562" spans="1:37"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row>
    <row r="563" spans="1:37"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row>
    <row r="564" spans="1:37"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row>
    <row r="565" spans="1:37"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row>
    <row r="566" spans="1:37"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row>
    <row r="567" spans="1:37"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row>
    <row r="568" spans="1:37"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row>
    <row r="569" spans="1:37"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row>
    <row r="570" spans="1:37"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row>
    <row r="571" spans="1:37"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row>
    <row r="572" spans="1:37"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row>
    <row r="573" spans="1:37"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row>
    <row r="574" spans="1:37"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row>
    <row r="575" spans="1:37"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row>
    <row r="576" spans="1:37"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row>
    <row r="577" spans="1:37"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row>
    <row r="578" spans="1:37"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row>
    <row r="579" spans="1:37"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row>
    <row r="580" spans="1:37"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row>
    <row r="581" spans="1:37"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row>
    <row r="582" spans="1:37"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row>
    <row r="583" spans="1:37"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row>
    <row r="584" spans="1:37"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row>
    <row r="585" spans="1:37"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row>
    <row r="586" spans="1:37"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row>
    <row r="587" spans="1:37"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row>
    <row r="588" spans="1:37"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row>
    <row r="589" spans="1:37"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row>
    <row r="590" spans="1:37"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row>
    <row r="591" spans="1:37"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row>
    <row r="592" spans="1:37"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row>
    <row r="593" spans="1:37"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row>
    <row r="594" spans="1:37"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row>
    <row r="595" spans="1:37"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row>
    <row r="596" spans="1:37"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row>
    <row r="597" spans="1:37"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row>
    <row r="598" spans="1:37"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row>
    <row r="599" spans="1:37"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row>
    <row r="600" spans="1:37"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row>
    <row r="601" spans="1:37"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row>
    <row r="602" spans="1:37"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row>
    <row r="603" spans="1:37"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row>
    <row r="604" spans="1:37"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row>
    <row r="605" spans="1:37"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row>
    <row r="606" spans="1:37"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row>
    <row r="607" spans="1:37"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row>
    <row r="608" spans="1:37"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row>
    <row r="609" spans="1:37"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row>
    <row r="610" spans="1:37"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row>
    <row r="611" spans="1:37"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row>
    <row r="612" spans="1:37"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row>
    <row r="613" spans="1:37"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row>
    <row r="614" spans="1:37"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row>
    <row r="615" spans="1:37"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row>
    <row r="616" spans="1:37"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row>
    <row r="617" spans="1:37"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row>
    <row r="618" spans="1:37"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row>
    <row r="619" spans="1:37"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row>
    <row r="620" spans="1:37"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row>
    <row r="621" spans="1:37"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row>
    <row r="622" spans="1:37"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row>
    <row r="623" spans="1:37"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row>
    <row r="624" spans="1:37"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row>
    <row r="625" spans="1:37"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row>
    <row r="626" spans="1:37"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row>
    <row r="627" spans="1:37"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row>
    <row r="628" spans="1:37"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row>
    <row r="629" spans="1:37"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row>
    <row r="630" spans="1:37"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row>
    <row r="631" spans="1:37"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row>
    <row r="632" spans="1:37"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row>
    <row r="633" spans="1:37"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row>
    <row r="634" spans="1:37"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row>
    <row r="635" spans="1:37"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row>
    <row r="636" spans="1:37"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row>
    <row r="637" spans="1:37"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row>
    <row r="638" spans="1:37"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row>
    <row r="639" spans="1:37"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row>
    <row r="640" spans="1:37"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row>
    <row r="641" spans="1:37"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row>
    <row r="642" spans="1:37"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row>
    <row r="643" spans="1:37"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row>
    <row r="644" spans="1:37"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row>
    <row r="645" spans="1:37"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row>
    <row r="646" spans="1:37"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row>
    <row r="647" spans="1:37"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row>
    <row r="648" spans="1:37"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row>
    <row r="649" spans="1:37"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row>
    <row r="650" spans="1:37"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row>
    <row r="651" spans="1:37"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row>
    <row r="652" spans="1:37"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row>
    <row r="653" spans="1:37"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row>
    <row r="654" spans="1:37"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row>
    <row r="655" spans="1:37"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row>
    <row r="656" spans="1:37"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row>
    <row r="657" spans="1:37"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row>
    <row r="658" spans="1:37"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row>
    <row r="659" spans="1:37"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row>
    <row r="660" spans="1:37"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row>
    <row r="661" spans="1:37"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row>
    <row r="662" spans="1:37"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row>
    <row r="663" spans="1:37"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row>
    <row r="664" spans="1:37"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row>
    <row r="665" spans="1:37"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row>
    <row r="666" spans="1:37"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row>
    <row r="667" spans="1:37"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row>
    <row r="668" spans="1:37"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row>
    <row r="669" spans="1:37"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row>
    <row r="670" spans="1:37"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row>
    <row r="671" spans="1:37"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row>
    <row r="672" spans="1:37"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row>
    <row r="673" spans="1:37"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row>
    <row r="674" spans="1:37"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row>
    <row r="675" spans="1:37"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row>
    <row r="676" spans="1:37"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row>
    <row r="677" spans="1:37"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row>
    <row r="678" spans="1:37"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row>
    <row r="679" spans="1:37"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row>
    <row r="680" spans="1:37"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row>
    <row r="681" spans="1:37"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row>
    <row r="682" spans="1:37"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row>
    <row r="683" spans="1:37"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row>
    <row r="684" spans="1:37"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row>
    <row r="685" spans="1:37"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row>
    <row r="686" spans="1:37"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row>
    <row r="687" spans="1:37"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row>
    <row r="688" spans="1:37"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row>
    <row r="689" spans="1:37"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row>
    <row r="690" spans="1:37"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row>
    <row r="691" spans="1:37"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row>
    <row r="692" spans="1:37"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row>
    <row r="693" spans="1:37"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row>
    <row r="694" spans="1:37"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row>
    <row r="695" spans="1:37"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row>
    <row r="696" spans="1:37"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row>
    <row r="697" spans="1:37"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row>
    <row r="698" spans="1:37"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row>
    <row r="699" spans="1:37"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row>
    <row r="700" spans="1:37"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row>
    <row r="701" spans="1:37"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row>
    <row r="702" spans="1:37"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row>
    <row r="703" spans="1:37"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row>
    <row r="704" spans="1:37"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row>
    <row r="705" spans="1:37"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row>
    <row r="706" spans="1:37"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row>
    <row r="707" spans="1:37"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row>
    <row r="708" spans="1:37"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row>
    <row r="709" spans="1:37"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row>
    <row r="710" spans="1:37"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row>
    <row r="711" spans="1:37"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row>
    <row r="712" spans="1:37"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row>
    <row r="713" spans="1:37"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row>
    <row r="714" spans="1:37"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row>
    <row r="715" spans="1:37"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row>
    <row r="716" spans="1:37"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row>
    <row r="717" spans="1:37"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row>
    <row r="718" spans="1:37"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row>
    <row r="719" spans="1:37"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row>
    <row r="720" spans="1:37"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row>
    <row r="721" spans="1:37"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row>
    <row r="722" spans="1:37"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row>
    <row r="723" spans="1:37"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row>
    <row r="724" spans="1:37"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row>
    <row r="725" spans="1:37"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row>
    <row r="726" spans="1:37"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row>
    <row r="727" spans="1:37"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row>
    <row r="728" spans="1:37"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row>
    <row r="729" spans="1:37"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row>
    <row r="730" spans="1:37"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row>
    <row r="731" spans="1:37"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row>
    <row r="732" spans="1:37"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row>
    <row r="733" spans="1:37"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row>
    <row r="734" spans="1:37"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row>
    <row r="735" spans="1:37"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row>
    <row r="736" spans="1:37"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row>
    <row r="737" spans="1:37"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row>
    <row r="738" spans="1:37"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row>
    <row r="739" spans="1:37"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row>
    <row r="740" spans="1:37"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row>
    <row r="741" spans="1:37"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row>
    <row r="742" spans="1:37"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row>
    <row r="743" spans="1:37"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row>
    <row r="744" spans="1:37"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row>
    <row r="745" spans="1:37"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row>
    <row r="746" spans="1:37"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row>
    <row r="747" spans="1:37"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row>
    <row r="748" spans="1:37"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row>
    <row r="749" spans="1:37"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row>
    <row r="750" spans="1:37"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row>
    <row r="751" spans="1:37"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row>
    <row r="752" spans="1:37"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row>
    <row r="753" spans="1:37"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row>
    <row r="754" spans="1:37"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row>
    <row r="755" spans="1:37"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row>
    <row r="756" spans="1:37"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row>
    <row r="757" spans="1:37"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row>
    <row r="758" spans="1:37"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row>
    <row r="759" spans="1:37"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row>
    <row r="760" spans="1:37"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row>
    <row r="761" spans="1:37"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row>
    <row r="762" spans="1:37"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row>
    <row r="763" spans="1:37"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row>
    <row r="764" spans="1:37"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row>
    <row r="765" spans="1:37"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row>
    <row r="766" spans="1:37"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row>
    <row r="767" spans="1:37"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row>
    <row r="768" spans="1:37"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row>
    <row r="769" spans="1:37"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row>
    <row r="770" spans="1:37"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row>
    <row r="771" spans="1:37"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row>
    <row r="772" spans="1:37"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row>
    <row r="773" spans="1:37"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row>
    <row r="774" spans="1:37"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row>
    <row r="775" spans="1:37"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row>
    <row r="776" spans="1:37"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row>
    <row r="777" spans="1:37"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row>
    <row r="778" spans="1:37"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row>
    <row r="779" spans="1:37"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row>
    <row r="780" spans="1:37"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row>
    <row r="781" spans="1:37"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row>
    <row r="782" spans="1:37"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row>
    <row r="783" spans="1:37"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row>
    <row r="784" spans="1:37"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row>
    <row r="785" spans="1:37"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row>
    <row r="786" spans="1:37"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row>
    <row r="787" spans="1:37"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row>
    <row r="788" spans="1:37"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row>
    <row r="789" spans="1:37"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row>
    <row r="790" spans="1:37"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row>
    <row r="791" spans="1:37"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row>
    <row r="792" spans="1:37"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row>
    <row r="793" spans="1:37"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row>
    <row r="794" spans="1:37"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row>
    <row r="795" spans="1:37"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row>
    <row r="796" spans="1:37"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row>
    <row r="797" spans="1:37"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row>
    <row r="798" spans="1:37"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row>
    <row r="799" spans="1:37"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row>
    <row r="800" spans="1:37"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row>
    <row r="801" spans="1:37"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row>
    <row r="802" spans="1:37"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row>
    <row r="803" spans="1:37"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row>
    <row r="804" spans="1:37"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row>
    <row r="805" spans="1:37"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row>
    <row r="806" spans="1:37"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row>
    <row r="807" spans="1:37"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row>
    <row r="808" spans="1:37"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row>
    <row r="809" spans="1:37"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row>
    <row r="810" spans="1:37"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row>
    <row r="811" spans="1:37"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row>
    <row r="812" spans="1:37"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row>
    <row r="813" spans="1:37"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row>
    <row r="814" spans="1:37"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row>
    <row r="815" spans="1:37"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row>
    <row r="816" spans="1:37"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row>
    <row r="817" spans="1:37"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row>
    <row r="818" spans="1:37"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row>
    <row r="819" spans="1:37"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row>
    <row r="820" spans="1:37"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row>
    <row r="821" spans="1:37"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row>
    <row r="822" spans="1:37"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row>
    <row r="823" spans="1:37"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row>
    <row r="824" spans="1:37"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row>
    <row r="825" spans="1:37"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row>
    <row r="826" spans="1:37"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row>
    <row r="827" spans="1:37"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row>
    <row r="828" spans="1:37"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row>
    <row r="829" spans="1:37"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row>
    <row r="830" spans="1:37"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row>
    <row r="831" spans="1:37"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row>
    <row r="832" spans="1:37"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row>
    <row r="833" spans="1:37"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row>
    <row r="834" spans="1:37"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row>
    <row r="835" spans="1:37"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row>
    <row r="836" spans="1:37"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row>
    <row r="837" spans="1:37"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row>
    <row r="838" spans="1:37"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row>
    <row r="839" spans="1:37"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row>
    <row r="840" spans="1:37"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row>
    <row r="841" spans="1:37"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row>
    <row r="842" spans="1:37"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row>
    <row r="843" spans="1:37"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row>
    <row r="844" spans="1:37"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row>
    <row r="845" spans="1:37"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row>
    <row r="846" spans="1:37"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row>
    <row r="847" spans="1:37"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row>
    <row r="848" spans="1:37"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row>
    <row r="849" spans="1:37"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row>
    <row r="850" spans="1:37"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row>
    <row r="851" spans="1:37"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row>
    <row r="852" spans="1:37"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row>
    <row r="853" spans="1:37"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row>
    <row r="854" spans="1:37"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row>
    <row r="855" spans="1:37"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row>
    <row r="856" spans="1:37"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row>
    <row r="857" spans="1:37"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row>
    <row r="858" spans="1:37"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row>
    <row r="859" spans="1:37"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row>
    <row r="860" spans="1:37"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row>
    <row r="861" spans="1:37"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row>
    <row r="862" spans="1:37"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row>
    <row r="863" spans="1:37"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row>
    <row r="864" spans="1:37"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row>
    <row r="865" spans="1:37"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row>
    <row r="866" spans="1:37"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row>
    <row r="867" spans="1:37"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row>
    <row r="868" spans="1:37"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row>
    <row r="869" spans="1:37"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row>
    <row r="870" spans="1:37"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row>
    <row r="871" spans="1:37"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row>
    <row r="872" spans="1:37"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row>
    <row r="873" spans="1:37"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row>
    <row r="874" spans="1:37"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row>
    <row r="875" spans="1:37"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row>
    <row r="876" spans="1:37"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row>
    <row r="877" spans="1:37"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row>
    <row r="878" spans="1:37"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row>
    <row r="879" spans="1:37"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row>
    <row r="880" spans="1:37"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row>
    <row r="881" spans="1:37"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row>
    <row r="882" spans="1:37"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row>
    <row r="883" spans="1:37"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row>
    <row r="884" spans="1:37"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row>
    <row r="885" spans="1:37"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row>
    <row r="886" spans="1:37"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row>
    <row r="887" spans="1:37"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row>
    <row r="888" spans="1:37"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row>
    <row r="889" spans="1:37"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row>
    <row r="890" spans="1:37"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row>
    <row r="891" spans="1:37"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row>
    <row r="892" spans="1:37"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row>
    <row r="893" spans="1:37"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row>
    <row r="894" spans="1:37"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row>
    <row r="895" spans="1:37"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row>
    <row r="896" spans="1:37"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row>
    <row r="897" spans="1:37"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row>
    <row r="898" spans="1:37"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row>
    <row r="899" spans="1:37"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row>
    <row r="900" spans="1:37"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row>
    <row r="901" spans="1:37"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row>
    <row r="902" spans="1:37"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row>
    <row r="903" spans="1:37"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row>
    <row r="904" spans="1:37"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row>
    <row r="905" spans="1:37"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row>
    <row r="906" spans="1:37"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row>
    <row r="907" spans="1:37"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row>
    <row r="908" spans="1:37"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row>
    <row r="909" spans="1:37"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row>
    <row r="910" spans="1:37"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row>
    <row r="911" spans="1:37"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row>
    <row r="912" spans="1:37"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row>
    <row r="913" spans="1:37"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row>
    <row r="914" spans="1:37"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row>
    <row r="915" spans="1:37"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row>
    <row r="916" spans="1:37"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row>
    <row r="917" spans="1:37"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row>
    <row r="918" spans="1:37"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row>
    <row r="919" spans="1:37"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row>
    <row r="920" spans="1:37"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row>
    <row r="921" spans="1:37"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row>
    <row r="922" spans="1:37"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row>
    <row r="923" spans="1:37"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row>
    <row r="924" spans="1:37"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row>
    <row r="925" spans="1:37"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row>
    <row r="926" spans="1:37"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row>
    <row r="927" spans="1:37"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row>
    <row r="928" spans="1:37"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row>
    <row r="929" spans="1:37"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row>
    <row r="930" spans="1:37"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row>
    <row r="931" spans="1:37"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row>
    <row r="932" spans="1:37"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row>
    <row r="933" spans="1:37"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row>
    <row r="934" spans="1:37"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row>
    <row r="935" spans="1:37"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row>
    <row r="936" spans="1:37"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row>
    <row r="937" spans="1:37"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row>
    <row r="938" spans="1:37"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row>
    <row r="939" spans="1:37"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row>
    <row r="940" spans="1:37"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row>
    <row r="941" spans="1:37"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row>
    <row r="942" spans="1:37"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row>
    <row r="943" spans="1:37"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row>
    <row r="944" spans="1:37"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row>
    <row r="945" spans="1:37"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row>
    <row r="946" spans="1:37"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row>
    <row r="947" spans="1:37"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row>
    <row r="948" spans="1:37"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row>
    <row r="949" spans="1:37"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row>
    <row r="950" spans="1:37"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row>
    <row r="951" spans="1:37"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row>
    <row r="952" spans="1:37"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row>
    <row r="953" spans="1:37"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row>
    <row r="954" spans="1:37"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row>
    <row r="955" spans="1:37"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row>
    <row r="956" spans="1:37"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row>
    <row r="957" spans="1:37"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row>
    <row r="958" spans="1:37"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row>
    <row r="959" spans="1:37"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row>
    <row r="960" spans="1:37"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row>
    <row r="961" spans="1:37"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row>
    <row r="962" spans="1:37"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row>
    <row r="963" spans="1:37"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row>
    <row r="964" spans="1:37"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row>
    <row r="965" spans="1:37"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row>
    <row r="966" spans="1:37"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row>
    <row r="967" spans="1:37"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row>
    <row r="968" spans="1:37"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row>
    <row r="969" spans="1:37"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row>
    <row r="970" spans="1:37"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row>
    <row r="971" spans="1:37"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row>
    <row r="972" spans="1:37"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row>
    <row r="973" spans="1:37"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row>
    <row r="974" spans="1:37"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row>
    <row r="975" spans="1:37"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row>
    <row r="976" spans="1:37"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row>
    <row r="977" spans="1:37"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row>
    <row r="978" spans="1:37"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row>
    <row r="979" spans="1:37"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row>
    <row r="980" spans="1:37"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row>
    <row r="981" spans="1:37"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row>
    <row r="982" spans="1:37"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row>
    <row r="983" spans="1:37"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row>
    <row r="984" spans="1:37"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row>
    <row r="985" spans="1:37"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row>
    <row r="986" spans="1:37"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row>
    <row r="987" spans="1:37"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row>
    <row r="988" spans="1:37"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row>
    <row r="989" spans="1:37"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row>
    <row r="990" spans="1:37"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row>
    <row r="991" spans="1:37"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row>
    <row r="992" spans="1:37"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row>
    <row r="993" spans="1:37"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row>
    <row r="994" spans="1:37"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row>
    <row r="995" spans="1:37"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row>
    <row r="996" spans="1:37"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row>
    <row r="997" spans="1:37"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row>
    <row r="998" spans="1:37"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row>
    <row r="999" spans="1:37"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row>
    <row r="1000" spans="1:37"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row>
  </sheetData>
  <mergeCells count="68">
    <mergeCell ref="C89:G89"/>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K122:Q122"/>
    <mergeCell ref="AF1:AH1"/>
    <mergeCell ref="AI1:AK1"/>
    <mergeCell ref="K1:M1"/>
    <mergeCell ref="N1:P1"/>
    <mergeCell ref="Q1:S1"/>
    <mergeCell ref="T1:V1"/>
    <mergeCell ref="W1:Y1"/>
    <mergeCell ref="Z1:AB1"/>
    <mergeCell ref="AC1:AE1"/>
    <mergeCell ref="K119:Q119"/>
    <mergeCell ref="I120:J120"/>
    <mergeCell ref="K120:Q120"/>
    <mergeCell ref="I121:J121"/>
    <mergeCell ref="K121:Q121"/>
    <mergeCell ref="I126:J126"/>
    <mergeCell ref="A132:B132"/>
    <mergeCell ref="K123:Q123"/>
    <mergeCell ref="K124:Q124"/>
    <mergeCell ref="K125:Q125"/>
    <mergeCell ref="K126:Q126"/>
    <mergeCell ref="D119:E119"/>
    <mergeCell ref="I122:J122"/>
    <mergeCell ref="I123:J123"/>
    <mergeCell ref="I124:J124"/>
    <mergeCell ref="I125:J125"/>
    <mergeCell ref="I119:J119"/>
    <mergeCell ref="C105:G105"/>
    <mergeCell ref="C108:G108"/>
    <mergeCell ref="I117:J117"/>
    <mergeCell ref="K117:Q117"/>
    <mergeCell ref="I118:J118"/>
    <mergeCell ref="K118:Q118"/>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0"/>
  <sheetViews>
    <sheetView topLeftCell="E115" workbookViewId="0">
      <selection activeCell="P153" sqref="P153"/>
    </sheetView>
  </sheetViews>
  <sheetFormatPr baseColWidth="10" defaultColWidth="14.42578125" defaultRowHeight="15" customHeight="1" x14ac:dyDescent="0.2"/>
  <cols>
    <col min="1" max="1" width="17.140625" customWidth="1"/>
    <col min="2" max="2" width="10.7109375" customWidth="1"/>
    <col min="3" max="3" width="34.140625" customWidth="1"/>
    <col min="4" max="4" width="69" customWidth="1"/>
    <col min="5" max="5" width="17.140625" customWidth="1"/>
    <col min="6" max="6" width="10.7109375" customWidth="1"/>
    <col min="7" max="7" width="13.28515625" customWidth="1"/>
    <col min="8"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80"/>
      <c r="B4" s="81" t="s">
        <v>21</v>
      </c>
      <c r="C4" s="151" t="s">
        <v>269</v>
      </c>
      <c r="D4" s="152"/>
      <c r="E4" s="152"/>
      <c r="F4" s="152"/>
      <c r="G4" s="153"/>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row>
    <row r="5" spans="1:37" ht="12.75" customHeight="1" x14ac:dyDescent="0.2">
      <c r="A5" s="7">
        <v>1</v>
      </c>
      <c r="B5" s="7"/>
      <c r="C5" s="24"/>
      <c r="D5" s="6" t="s">
        <v>23</v>
      </c>
      <c r="E5" s="9">
        <v>0.5</v>
      </c>
      <c r="F5" s="14" t="s">
        <v>24</v>
      </c>
      <c r="G5" s="14"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7">
        <v>2</v>
      </c>
      <c r="B6" s="7"/>
      <c r="C6" s="24"/>
      <c r="D6" s="6" t="s">
        <v>26</v>
      </c>
      <c r="E6" s="9">
        <v>0.5</v>
      </c>
      <c r="F6" s="14" t="s">
        <v>24</v>
      </c>
      <c r="G6" s="14"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7">
        <v>3</v>
      </c>
      <c r="B7" s="7"/>
      <c r="C7" s="24"/>
      <c r="D7" s="6" t="s">
        <v>27</v>
      </c>
      <c r="E7" s="9">
        <v>0.5</v>
      </c>
      <c r="F7" s="14" t="s">
        <v>24</v>
      </c>
      <c r="G7" s="14"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7">
        <v>4</v>
      </c>
      <c r="B8" s="7"/>
      <c r="C8" s="24"/>
      <c r="D8" s="6" t="s">
        <v>28</v>
      </c>
      <c r="E8" s="9">
        <v>0.5</v>
      </c>
      <c r="F8" s="14" t="s">
        <v>24</v>
      </c>
      <c r="G8" s="73"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7">
        <v>5</v>
      </c>
      <c r="B9" s="7"/>
      <c r="C9" s="24"/>
      <c r="D9" s="6" t="s">
        <v>29</v>
      </c>
      <c r="E9" s="9">
        <v>0.5</v>
      </c>
      <c r="F9" s="14" t="s">
        <v>24</v>
      </c>
      <c r="G9" s="73"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7"/>
      <c r="B10" s="7" t="s">
        <v>30</v>
      </c>
      <c r="C10" s="151" t="s">
        <v>31</v>
      </c>
      <c r="D10" s="152"/>
      <c r="E10" s="152"/>
      <c r="F10" s="152"/>
      <c r="G10" s="153"/>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7">
        <v>6</v>
      </c>
      <c r="B11" s="7"/>
      <c r="C11" s="24"/>
      <c r="D11" s="6" t="s">
        <v>32</v>
      </c>
      <c r="E11" s="9">
        <v>1</v>
      </c>
      <c r="F11" s="14" t="s">
        <v>24</v>
      </c>
      <c r="G11" s="73"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7">
        <v>7</v>
      </c>
      <c r="B12" s="7"/>
      <c r="C12" s="24"/>
      <c r="D12" s="6" t="s">
        <v>33</v>
      </c>
      <c r="E12" s="9">
        <v>0.5</v>
      </c>
      <c r="F12" s="14" t="s">
        <v>24</v>
      </c>
      <c r="G12" s="73"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7">
        <v>8</v>
      </c>
      <c r="B13" s="7"/>
      <c r="C13" s="24"/>
      <c r="D13" s="6" t="s">
        <v>34</v>
      </c>
      <c r="E13" s="9">
        <v>0.5</v>
      </c>
      <c r="F13" s="14" t="s">
        <v>24</v>
      </c>
      <c r="G13" s="73"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7">
        <v>9</v>
      </c>
      <c r="B14" s="7"/>
      <c r="C14" s="24"/>
      <c r="D14" s="6" t="s">
        <v>35</v>
      </c>
      <c r="E14" s="9">
        <v>0.5</v>
      </c>
      <c r="F14" s="14" t="s">
        <v>24</v>
      </c>
      <c r="G14" s="73"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7">
        <v>10</v>
      </c>
      <c r="B15" s="7"/>
      <c r="C15" s="24"/>
      <c r="D15" s="6" t="s">
        <v>36</v>
      </c>
      <c r="E15" s="9">
        <v>0.5</v>
      </c>
      <c r="F15" s="14" t="s">
        <v>24</v>
      </c>
      <c r="G15" s="73"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7"/>
      <c r="B16" s="7" t="s">
        <v>37</v>
      </c>
      <c r="C16" s="151" t="s">
        <v>38</v>
      </c>
      <c r="D16" s="152"/>
      <c r="E16" s="152"/>
      <c r="F16" s="152"/>
      <c r="G16" s="153"/>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7">
        <v>11</v>
      </c>
      <c r="B17" s="7"/>
      <c r="C17" s="24"/>
      <c r="D17" s="6" t="s">
        <v>202</v>
      </c>
      <c r="E17" s="9">
        <v>1</v>
      </c>
      <c r="F17" s="14" t="s">
        <v>24</v>
      </c>
      <c r="G17" s="73"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7">
        <v>12</v>
      </c>
      <c r="B18" s="7"/>
      <c r="C18" s="24"/>
      <c r="D18" s="6" t="s">
        <v>40</v>
      </c>
      <c r="E18" s="9">
        <v>0.5</v>
      </c>
      <c r="F18" s="14" t="s">
        <v>24</v>
      </c>
      <c r="G18" s="73"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7">
        <v>13</v>
      </c>
      <c r="B19" s="7"/>
      <c r="C19" s="24"/>
      <c r="D19" s="6" t="s">
        <v>41</v>
      </c>
      <c r="E19" s="9">
        <v>0.5</v>
      </c>
      <c r="F19" s="14" t="s">
        <v>24</v>
      </c>
      <c r="G19" s="73"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7">
        <v>14</v>
      </c>
      <c r="B20" s="7"/>
      <c r="C20" s="24"/>
      <c r="D20" s="6" t="s">
        <v>42</v>
      </c>
      <c r="E20" s="9">
        <v>0.5</v>
      </c>
      <c r="F20" s="14" t="s">
        <v>24</v>
      </c>
      <c r="G20" s="73"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7">
        <v>15</v>
      </c>
      <c r="B21" s="7"/>
      <c r="C21" s="24"/>
      <c r="D21" s="6" t="s">
        <v>43</v>
      </c>
      <c r="E21" s="9">
        <v>0.5</v>
      </c>
      <c r="F21" s="14" t="s">
        <v>24</v>
      </c>
      <c r="G21" s="73"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7"/>
      <c r="B22" s="7" t="s">
        <v>44</v>
      </c>
      <c r="C22" s="151" t="s">
        <v>45</v>
      </c>
      <c r="D22" s="152"/>
      <c r="E22" s="152"/>
      <c r="F22" s="152"/>
      <c r="G22" s="153"/>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7">
        <v>16</v>
      </c>
      <c r="B23" s="17"/>
      <c r="C23" s="82"/>
      <c r="D23" s="6" t="s">
        <v>46</v>
      </c>
      <c r="E23" s="9">
        <v>0.5</v>
      </c>
      <c r="F23" s="14" t="s">
        <v>24</v>
      </c>
      <c r="G23" s="73"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7"/>
      <c r="B24" s="22" t="s">
        <v>47</v>
      </c>
      <c r="C24" s="151" t="s">
        <v>48</v>
      </c>
      <c r="D24" s="152"/>
      <c r="E24" s="152"/>
      <c r="F24" s="152"/>
      <c r="G24" s="153"/>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7">
        <v>17</v>
      </c>
      <c r="B25" s="17"/>
      <c r="C25" s="82"/>
      <c r="D25" s="6" t="s">
        <v>49</v>
      </c>
      <c r="E25" s="9">
        <v>0.5</v>
      </c>
      <c r="F25" s="14" t="s">
        <v>24</v>
      </c>
      <c r="G25" s="73"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7">
        <v>18</v>
      </c>
      <c r="B26" s="17"/>
      <c r="C26" s="82"/>
      <c r="D26" s="6" t="s">
        <v>50</v>
      </c>
      <c r="E26" s="9">
        <v>0.5</v>
      </c>
      <c r="F26" s="14" t="s">
        <v>24</v>
      </c>
      <c r="G26" s="73"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7"/>
      <c r="B27" s="22" t="s">
        <v>51</v>
      </c>
      <c r="C27" s="151" t="s">
        <v>52</v>
      </c>
      <c r="D27" s="152"/>
      <c r="E27" s="152"/>
      <c r="F27" s="152"/>
      <c r="G27" s="153"/>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7">
        <v>19</v>
      </c>
      <c r="B28" s="17"/>
      <c r="C28" s="17"/>
      <c r="D28" s="6" t="s">
        <v>53</v>
      </c>
      <c r="E28" s="9">
        <v>1</v>
      </c>
      <c r="F28" s="14" t="s">
        <v>24</v>
      </c>
      <c r="G28" s="73"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7"/>
      <c r="B29" s="22" t="s">
        <v>54</v>
      </c>
      <c r="C29" s="151" t="s">
        <v>55</v>
      </c>
      <c r="D29" s="152"/>
      <c r="E29" s="152"/>
      <c r="F29" s="152"/>
      <c r="G29" s="153"/>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7">
        <v>20</v>
      </c>
      <c r="B30" s="17"/>
      <c r="C30" s="17"/>
      <c r="D30" s="18" t="s">
        <v>55</v>
      </c>
      <c r="E30" s="9">
        <v>0.5</v>
      </c>
      <c r="F30" s="14" t="s">
        <v>24</v>
      </c>
      <c r="G30" s="73"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7"/>
      <c r="B31" s="22" t="s">
        <v>56</v>
      </c>
      <c r="C31" s="151" t="s">
        <v>57</v>
      </c>
      <c r="D31" s="152"/>
      <c r="E31" s="152"/>
      <c r="F31" s="152"/>
      <c r="G31" s="153"/>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7">
        <v>21</v>
      </c>
      <c r="B32" s="17"/>
      <c r="C32" s="17"/>
      <c r="D32" s="6" t="s">
        <v>58</v>
      </c>
      <c r="E32" s="9">
        <v>0.5</v>
      </c>
      <c r="F32" s="14" t="s">
        <v>25</v>
      </c>
      <c r="G32" s="14"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7">
        <v>22</v>
      </c>
      <c r="B33" s="17"/>
      <c r="C33" s="17"/>
      <c r="D33" s="6" t="s">
        <v>60</v>
      </c>
      <c r="E33" s="9">
        <v>0.5</v>
      </c>
      <c r="F33" s="14" t="s">
        <v>25</v>
      </c>
      <c r="G33" s="73"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7">
        <v>23</v>
      </c>
      <c r="B34" s="17"/>
      <c r="C34" s="82"/>
      <c r="D34" s="6" t="s">
        <v>61</v>
      </c>
      <c r="E34" s="9">
        <v>0.5</v>
      </c>
      <c r="F34" s="14" t="s">
        <v>25</v>
      </c>
      <c r="G34" s="14"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7"/>
      <c r="B35" s="22" t="s">
        <v>62</v>
      </c>
      <c r="C35" s="151" t="s">
        <v>63</v>
      </c>
      <c r="D35" s="152"/>
      <c r="E35" s="152"/>
      <c r="F35" s="152"/>
      <c r="G35" s="153"/>
      <c r="H35" s="20"/>
      <c r="I35" s="20"/>
      <c r="J35" s="20"/>
      <c r="K35" s="16"/>
      <c r="L35" s="16"/>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7">
        <v>24</v>
      </c>
      <c r="B36" s="17"/>
      <c r="C36" s="17"/>
      <c r="D36" s="6" t="s">
        <v>64</v>
      </c>
      <c r="E36" s="9">
        <v>3</v>
      </c>
      <c r="F36" s="14" t="s">
        <v>25</v>
      </c>
      <c r="G36" s="14"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7">
        <v>25</v>
      </c>
      <c r="B37" s="17"/>
      <c r="C37" s="17"/>
      <c r="D37" s="6" t="s">
        <v>65</v>
      </c>
      <c r="E37" s="9">
        <v>2</v>
      </c>
      <c r="F37" s="14" t="s">
        <v>25</v>
      </c>
      <c r="G37" s="73"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7">
        <v>26</v>
      </c>
      <c r="B38" s="17"/>
      <c r="C38" s="82"/>
      <c r="D38" s="6" t="s">
        <v>66</v>
      </c>
      <c r="E38" s="9">
        <v>1</v>
      </c>
      <c r="F38" s="14" t="s">
        <v>25</v>
      </c>
      <c r="G38" s="14"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7"/>
      <c r="B39" s="22" t="s">
        <v>67</v>
      </c>
      <c r="C39" s="151" t="s">
        <v>68</v>
      </c>
      <c r="D39" s="152"/>
      <c r="E39" s="152"/>
      <c r="F39" s="152"/>
      <c r="G39" s="153"/>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7">
        <v>27</v>
      </c>
      <c r="B40" s="17"/>
      <c r="C40" s="17"/>
      <c r="D40" s="18" t="s">
        <v>69</v>
      </c>
      <c r="E40" s="9">
        <v>1</v>
      </c>
      <c r="F40" s="14" t="s">
        <v>25</v>
      </c>
      <c r="G40" s="73"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7">
        <v>28</v>
      </c>
      <c r="B41" s="17"/>
      <c r="C41" s="17"/>
      <c r="D41" s="18" t="s">
        <v>70</v>
      </c>
      <c r="E41" s="9">
        <v>1</v>
      </c>
      <c r="F41" s="14" t="s">
        <v>25</v>
      </c>
      <c r="G41" s="14"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7"/>
      <c r="B42" s="22" t="s">
        <v>71</v>
      </c>
      <c r="C42" s="151" t="s">
        <v>72</v>
      </c>
      <c r="D42" s="152"/>
      <c r="E42" s="152"/>
      <c r="F42" s="152"/>
      <c r="G42" s="153"/>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7">
        <v>29</v>
      </c>
      <c r="B43" s="17"/>
      <c r="C43" s="17"/>
      <c r="D43" s="18" t="s">
        <v>73</v>
      </c>
      <c r="E43" s="9">
        <v>2</v>
      </c>
      <c r="F43" s="14" t="s">
        <v>25</v>
      </c>
      <c r="G43" s="14"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7">
        <v>30</v>
      </c>
      <c r="B44" s="17"/>
      <c r="C44" s="17"/>
      <c r="D44" s="18" t="s">
        <v>74</v>
      </c>
      <c r="E44" s="9">
        <v>1</v>
      </c>
      <c r="F44" s="14" t="s">
        <v>25</v>
      </c>
      <c r="G44" s="73"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7"/>
      <c r="B45" s="22" t="s">
        <v>75</v>
      </c>
      <c r="C45" s="151" t="s">
        <v>228</v>
      </c>
      <c r="D45" s="152"/>
      <c r="E45" s="152"/>
      <c r="F45" s="152"/>
      <c r="G45" s="153"/>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7">
        <v>31</v>
      </c>
      <c r="B46" s="17"/>
      <c r="C46" s="17"/>
      <c r="D46" s="18" t="s">
        <v>77</v>
      </c>
      <c r="E46" s="9">
        <v>0.5</v>
      </c>
      <c r="F46" s="14" t="s">
        <v>59</v>
      </c>
      <c r="G46" s="73" t="s">
        <v>78</v>
      </c>
      <c r="H46" s="20"/>
      <c r="I46" s="20"/>
      <c r="J46" s="20"/>
      <c r="K46" s="9"/>
      <c r="L46" s="6"/>
      <c r="M46" s="6"/>
      <c r="N46" s="27">
        <v>0.5</v>
      </c>
      <c r="O46" s="27">
        <v>0.5</v>
      </c>
      <c r="P46" s="20">
        <v>0.5</v>
      </c>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0.5</v>
      </c>
      <c r="AK46" s="12">
        <f t="shared" si="30"/>
        <v>0.5</v>
      </c>
    </row>
    <row r="47" spans="1:37" ht="12.75" customHeight="1" x14ac:dyDescent="0.2">
      <c r="A47" s="7">
        <v>32</v>
      </c>
      <c r="B47" s="17"/>
      <c r="C47" s="17"/>
      <c r="D47" s="18" t="s">
        <v>79</v>
      </c>
      <c r="E47" s="9">
        <v>2</v>
      </c>
      <c r="F47" s="14" t="s">
        <v>59</v>
      </c>
      <c r="G47" s="73" t="s">
        <v>78</v>
      </c>
      <c r="H47" s="20"/>
      <c r="I47" s="20"/>
      <c r="J47" s="20"/>
      <c r="K47" s="9"/>
      <c r="L47" s="6"/>
      <c r="M47" s="6"/>
      <c r="N47" s="27">
        <v>2</v>
      </c>
      <c r="O47" s="27">
        <v>2</v>
      </c>
      <c r="P47" s="20">
        <v>2.5</v>
      </c>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2</v>
      </c>
      <c r="AK47" s="12">
        <f t="shared" si="31"/>
        <v>2.5</v>
      </c>
    </row>
    <row r="48" spans="1:37" ht="12.75" customHeight="1" x14ac:dyDescent="0.2">
      <c r="A48" s="7">
        <v>33</v>
      </c>
      <c r="B48" s="17"/>
      <c r="C48" s="82"/>
      <c r="D48" s="18" t="s">
        <v>80</v>
      </c>
      <c r="E48" s="9">
        <v>2</v>
      </c>
      <c r="F48" s="14" t="s">
        <v>59</v>
      </c>
      <c r="G48" s="15" t="s">
        <v>130</v>
      </c>
      <c r="H48" s="20"/>
      <c r="I48" s="20"/>
      <c r="J48" s="20"/>
      <c r="K48" s="9"/>
      <c r="L48" s="6"/>
      <c r="M48" s="6"/>
      <c r="N48" s="27">
        <v>2</v>
      </c>
      <c r="O48" s="21"/>
      <c r="P48" s="20"/>
      <c r="Q48" s="24"/>
      <c r="R48" s="24"/>
      <c r="S48" s="24"/>
      <c r="T48" s="10"/>
      <c r="U48" s="10">
        <v>2</v>
      </c>
      <c r="V48" s="10">
        <v>1</v>
      </c>
      <c r="W48" s="6"/>
      <c r="X48" s="6"/>
      <c r="Y48" s="6"/>
      <c r="Z48" s="10"/>
      <c r="AA48" s="10"/>
      <c r="AB48" s="10"/>
      <c r="AC48" s="6"/>
      <c r="AD48" s="6"/>
      <c r="AE48" s="6"/>
      <c r="AF48" s="10"/>
      <c r="AG48" s="10"/>
      <c r="AH48" s="10"/>
      <c r="AI48" s="12">
        <f t="shared" ref="AI48:AK48" si="32">H48+K48+N48+Q48+T48+W48+Z48+AC48+AF48</f>
        <v>2</v>
      </c>
      <c r="AJ48" s="12">
        <f t="shared" si="32"/>
        <v>2</v>
      </c>
      <c r="AK48" s="12">
        <f t="shared" si="32"/>
        <v>1</v>
      </c>
    </row>
    <row r="49" spans="1:37" ht="12.75" customHeight="1" x14ac:dyDescent="0.2">
      <c r="A49" s="7"/>
      <c r="B49" s="22" t="s">
        <v>51</v>
      </c>
      <c r="C49" s="151" t="s">
        <v>81</v>
      </c>
      <c r="D49" s="152"/>
      <c r="E49" s="152"/>
      <c r="F49" s="152"/>
      <c r="G49" s="153"/>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7">
        <v>34</v>
      </c>
      <c r="B50" s="17"/>
      <c r="C50" s="17"/>
      <c r="D50" s="18" t="s">
        <v>82</v>
      </c>
      <c r="E50" s="9">
        <v>1</v>
      </c>
      <c r="F50" s="14" t="s">
        <v>59</v>
      </c>
      <c r="G50" s="73" t="s">
        <v>111</v>
      </c>
      <c r="H50" s="20"/>
      <c r="I50" s="20"/>
      <c r="J50" s="20"/>
      <c r="K50" s="9"/>
      <c r="L50" s="6"/>
      <c r="M50" s="6"/>
      <c r="N50" s="27">
        <v>1</v>
      </c>
      <c r="O50" s="21"/>
      <c r="P50" s="20"/>
      <c r="Q50" s="24"/>
      <c r="R50" s="24">
        <v>1</v>
      </c>
      <c r="S50" s="24">
        <v>2</v>
      </c>
      <c r="T50" s="10"/>
      <c r="U50" s="10"/>
      <c r="V50" s="10"/>
      <c r="W50" s="6"/>
      <c r="X50" s="6"/>
      <c r="Y50" s="6"/>
      <c r="Z50" s="10"/>
      <c r="AA50" s="10"/>
      <c r="AB50" s="10"/>
      <c r="AC50" s="6"/>
      <c r="AD50" s="6"/>
      <c r="AE50" s="6"/>
      <c r="AF50" s="10"/>
      <c r="AG50" s="10"/>
      <c r="AH50" s="10"/>
      <c r="AI50" s="12">
        <f t="shared" ref="AI50:AK50" si="33">H50+K50+N50+Q50+T50+W50+Z50+AC50+AF50</f>
        <v>1</v>
      </c>
      <c r="AJ50" s="12">
        <f t="shared" si="33"/>
        <v>1</v>
      </c>
      <c r="AK50" s="12">
        <f t="shared" si="33"/>
        <v>2</v>
      </c>
    </row>
    <row r="51" spans="1:37" ht="12.75" customHeight="1" x14ac:dyDescent="0.2">
      <c r="A51" s="7">
        <v>35</v>
      </c>
      <c r="B51" s="17"/>
      <c r="C51" s="17"/>
      <c r="D51" s="18" t="s">
        <v>83</v>
      </c>
      <c r="E51" s="9">
        <v>1</v>
      </c>
      <c r="F51" s="14" t="s">
        <v>59</v>
      </c>
      <c r="G51" s="73" t="s">
        <v>111</v>
      </c>
      <c r="H51" s="20"/>
      <c r="I51" s="20"/>
      <c r="J51" s="20"/>
      <c r="K51" s="9"/>
      <c r="L51" s="6"/>
      <c r="M51" s="6"/>
      <c r="N51" s="27">
        <v>1</v>
      </c>
      <c r="O51" s="21"/>
      <c r="P51" s="20"/>
      <c r="Q51" s="24"/>
      <c r="R51" s="24">
        <v>1</v>
      </c>
      <c r="S51" s="24">
        <v>1.5</v>
      </c>
      <c r="T51" s="10"/>
      <c r="U51" s="10"/>
      <c r="V51" s="10"/>
      <c r="W51" s="6"/>
      <c r="X51" s="6"/>
      <c r="Y51" s="6"/>
      <c r="Z51" s="10"/>
      <c r="AA51" s="10"/>
      <c r="AB51" s="10"/>
      <c r="AC51" s="6"/>
      <c r="AD51" s="6"/>
      <c r="AE51" s="6"/>
      <c r="AF51" s="10"/>
      <c r="AG51" s="10"/>
      <c r="AH51" s="10"/>
      <c r="AI51" s="12">
        <f t="shared" ref="AI51:AK51" si="34">H51+K51+N51+Q51+T51+W51+Z51+AC51+AF51</f>
        <v>1</v>
      </c>
      <c r="AJ51" s="12">
        <f t="shared" si="34"/>
        <v>1</v>
      </c>
      <c r="AK51" s="12">
        <f t="shared" si="34"/>
        <v>1.5</v>
      </c>
    </row>
    <row r="52" spans="1:37" ht="12.75" customHeight="1" x14ac:dyDescent="0.2">
      <c r="A52" s="7"/>
      <c r="B52" s="22" t="s">
        <v>84</v>
      </c>
      <c r="C52" s="151" t="s">
        <v>85</v>
      </c>
      <c r="D52" s="152"/>
      <c r="E52" s="152"/>
      <c r="F52" s="152"/>
      <c r="G52" s="153"/>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7">
        <v>36</v>
      </c>
      <c r="B53" s="17"/>
      <c r="C53" s="17"/>
      <c r="D53" s="18" t="s">
        <v>86</v>
      </c>
      <c r="E53" s="9">
        <v>0.5</v>
      </c>
      <c r="F53" s="14" t="s">
        <v>59</v>
      </c>
      <c r="G53" s="73" t="s">
        <v>78</v>
      </c>
      <c r="H53" s="20"/>
      <c r="I53" s="20"/>
      <c r="J53" s="20"/>
      <c r="K53" s="9"/>
      <c r="L53" s="6"/>
      <c r="M53" s="6"/>
      <c r="N53" s="27">
        <v>0.5</v>
      </c>
      <c r="O53" s="27">
        <v>0.5</v>
      </c>
      <c r="P53" s="27">
        <v>0.5</v>
      </c>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0.5</v>
      </c>
      <c r="AK53" s="12">
        <f t="shared" si="35"/>
        <v>0.5</v>
      </c>
    </row>
    <row r="54" spans="1:37" ht="12.75" customHeight="1" x14ac:dyDescent="0.2">
      <c r="A54" s="7">
        <v>37</v>
      </c>
      <c r="B54" s="17"/>
      <c r="C54" s="17"/>
      <c r="D54" s="18" t="s">
        <v>87</v>
      </c>
      <c r="E54" s="9">
        <v>0.5</v>
      </c>
      <c r="F54" s="14" t="s">
        <v>59</v>
      </c>
      <c r="G54" s="73" t="s">
        <v>78</v>
      </c>
      <c r="H54" s="20"/>
      <c r="I54" s="20"/>
      <c r="J54" s="20"/>
      <c r="K54" s="9"/>
      <c r="L54" s="6"/>
      <c r="M54" s="6"/>
      <c r="N54" s="27">
        <v>0.5</v>
      </c>
      <c r="O54" s="27">
        <v>0.5</v>
      </c>
      <c r="P54" s="27">
        <v>0.5</v>
      </c>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0.5</v>
      </c>
      <c r="AK54" s="12">
        <f t="shared" si="36"/>
        <v>0.5</v>
      </c>
    </row>
    <row r="55" spans="1:37" ht="12.75" customHeight="1" x14ac:dyDescent="0.2">
      <c r="A55" s="7">
        <v>38</v>
      </c>
      <c r="B55" s="17"/>
      <c r="C55" s="82"/>
      <c r="D55" s="18" t="s">
        <v>88</v>
      </c>
      <c r="E55" s="9">
        <v>0.5</v>
      </c>
      <c r="F55" s="14" t="s">
        <v>59</v>
      </c>
      <c r="G55" s="73" t="s">
        <v>78</v>
      </c>
      <c r="H55" s="20"/>
      <c r="I55" s="20"/>
      <c r="J55" s="20"/>
      <c r="K55" s="9"/>
      <c r="L55" s="6"/>
      <c r="M55" s="6"/>
      <c r="N55" s="27">
        <v>0.5</v>
      </c>
      <c r="O55" s="27">
        <v>0.5</v>
      </c>
      <c r="P55" s="27">
        <v>0.5</v>
      </c>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0.5</v>
      </c>
      <c r="AK55" s="12">
        <f t="shared" si="37"/>
        <v>0.5</v>
      </c>
    </row>
    <row r="56" spans="1:37" ht="12.75" customHeight="1" x14ac:dyDescent="0.2">
      <c r="A56" s="7">
        <v>39</v>
      </c>
      <c r="B56" s="17"/>
      <c r="C56" s="82"/>
      <c r="D56" s="18" t="s">
        <v>89</v>
      </c>
      <c r="E56" s="9">
        <v>0.5</v>
      </c>
      <c r="F56" s="14" t="s">
        <v>59</v>
      </c>
      <c r="G56" s="73" t="s">
        <v>78</v>
      </c>
      <c r="H56" s="20"/>
      <c r="I56" s="20"/>
      <c r="J56" s="20"/>
      <c r="K56" s="9"/>
      <c r="L56" s="6"/>
      <c r="M56" s="6"/>
      <c r="N56" s="27">
        <v>0.5</v>
      </c>
      <c r="O56" s="27">
        <v>0.5</v>
      </c>
      <c r="P56" s="27">
        <v>0.5</v>
      </c>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0.5</v>
      </c>
      <c r="AK56" s="12">
        <f t="shared" si="38"/>
        <v>0.5</v>
      </c>
    </row>
    <row r="57" spans="1:37" ht="12.75" customHeight="1" x14ac:dyDescent="0.2">
      <c r="A57" s="7"/>
      <c r="B57" s="22" t="s">
        <v>90</v>
      </c>
      <c r="C57" s="151" t="s">
        <v>91</v>
      </c>
      <c r="D57" s="152"/>
      <c r="E57" s="152"/>
      <c r="F57" s="152"/>
      <c r="G57" s="153"/>
      <c r="H57" s="20"/>
      <c r="I57" s="20"/>
      <c r="J57" s="20"/>
      <c r="K57" s="9"/>
      <c r="L57" s="6"/>
      <c r="M57" s="6"/>
      <c r="N57" s="27"/>
      <c r="O57" s="27"/>
      <c r="P57" s="27"/>
      <c r="Q57" s="24"/>
      <c r="R57" s="24"/>
      <c r="S57" s="24"/>
      <c r="T57" s="10"/>
      <c r="U57" s="10"/>
      <c r="V57" s="10"/>
      <c r="W57" s="6"/>
      <c r="X57" s="6"/>
      <c r="Y57" s="6"/>
      <c r="Z57" s="10"/>
      <c r="AA57" s="10"/>
      <c r="AB57" s="10"/>
      <c r="AC57" s="6"/>
      <c r="AD57" s="6"/>
      <c r="AE57" s="6"/>
      <c r="AF57" s="10"/>
      <c r="AG57" s="10"/>
      <c r="AH57" s="10"/>
      <c r="AI57" s="12"/>
      <c r="AJ57" s="12"/>
      <c r="AK57" s="12"/>
    </row>
    <row r="58" spans="1:37" ht="12.75" customHeight="1" x14ac:dyDescent="0.2">
      <c r="A58" s="7">
        <v>40</v>
      </c>
      <c r="B58" s="17"/>
      <c r="C58" s="17"/>
      <c r="D58" s="18" t="s">
        <v>92</v>
      </c>
      <c r="E58" s="9">
        <v>1</v>
      </c>
      <c r="F58" s="14" t="s">
        <v>59</v>
      </c>
      <c r="G58" s="73" t="s">
        <v>78</v>
      </c>
      <c r="H58" s="20"/>
      <c r="I58" s="20"/>
      <c r="J58" s="20"/>
      <c r="K58" s="9"/>
      <c r="L58" s="6"/>
      <c r="M58" s="6"/>
      <c r="N58" s="27">
        <v>1</v>
      </c>
      <c r="O58" s="27">
        <v>1</v>
      </c>
      <c r="P58" s="27">
        <v>1.5</v>
      </c>
      <c r="Q58" s="24"/>
      <c r="R58" s="24"/>
      <c r="S58" s="24"/>
      <c r="T58" s="10"/>
      <c r="U58" s="10"/>
      <c r="V58" s="10"/>
      <c r="W58" s="6"/>
      <c r="X58" s="6"/>
      <c r="Y58" s="6"/>
      <c r="Z58" s="10"/>
      <c r="AA58" s="10"/>
      <c r="AB58" s="10"/>
      <c r="AC58" s="6"/>
      <c r="AD58" s="6"/>
      <c r="AE58" s="6"/>
      <c r="AF58" s="10"/>
      <c r="AG58" s="10"/>
      <c r="AH58" s="10"/>
      <c r="AI58" s="12">
        <f t="shared" ref="AI58:AK58" si="39">H58+K58+N58+Q58+T58+W58+Z58+AC58+AF58</f>
        <v>1</v>
      </c>
      <c r="AJ58" s="12">
        <f t="shared" si="39"/>
        <v>1</v>
      </c>
      <c r="AK58" s="12">
        <f t="shared" si="39"/>
        <v>1.5</v>
      </c>
    </row>
    <row r="59" spans="1:37" ht="14.25" customHeight="1" x14ac:dyDescent="0.2">
      <c r="A59" s="7">
        <v>41</v>
      </c>
      <c r="B59" s="17"/>
      <c r="C59" s="17"/>
      <c r="D59" s="18" t="s">
        <v>93</v>
      </c>
      <c r="E59" s="9">
        <v>1</v>
      </c>
      <c r="F59" s="14" t="s">
        <v>59</v>
      </c>
      <c r="G59" s="73" t="s">
        <v>59</v>
      </c>
      <c r="H59" s="20"/>
      <c r="I59" s="20"/>
      <c r="J59" s="20"/>
      <c r="K59" s="6"/>
      <c r="L59" s="6"/>
      <c r="M59" s="6"/>
      <c r="N59" s="27">
        <v>1</v>
      </c>
      <c r="O59" s="21"/>
      <c r="P59" s="21"/>
      <c r="Q59" s="24"/>
      <c r="R59" s="24"/>
      <c r="S59" s="24"/>
      <c r="T59" s="10"/>
      <c r="U59" s="10"/>
      <c r="V59" s="10"/>
      <c r="W59" s="6"/>
      <c r="X59" s="6"/>
      <c r="Y59" s="6"/>
      <c r="Z59" s="10"/>
      <c r="AA59" s="10"/>
      <c r="AB59" s="10"/>
      <c r="AC59" s="6"/>
      <c r="AD59" s="6"/>
      <c r="AE59" s="6"/>
      <c r="AF59" s="10"/>
      <c r="AG59" s="10"/>
      <c r="AH59" s="10"/>
      <c r="AI59" s="12">
        <f t="shared" ref="AI59:AK59" si="40">H59+K59+N59+Q59+T59+W59+Z59+AC59+AF59</f>
        <v>1</v>
      </c>
      <c r="AJ59" s="12">
        <f t="shared" si="40"/>
        <v>0</v>
      </c>
      <c r="AK59" s="12">
        <f t="shared" si="40"/>
        <v>0</v>
      </c>
    </row>
    <row r="60" spans="1:37" ht="14.25" customHeight="1" x14ac:dyDescent="0.2">
      <c r="A60" s="7"/>
      <c r="B60" s="22" t="s">
        <v>94</v>
      </c>
      <c r="C60" s="151" t="s">
        <v>95</v>
      </c>
      <c r="D60" s="152"/>
      <c r="E60" s="152"/>
      <c r="F60" s="152"/>
      <c r="G60" s="153"/>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7">
        <v>42</v>
      </c>
      <c r="B61" s="17"/>
      <c r="C61" s="17"/>
      <c r="D61" s="18" t="s">
        <v>96</v>
      </c>
      <c r="E61" s="9">
        <v>2</v>
      </c>
      <c r="F61" s="14" t="s">
        <v>59</v>
      </c>
      <c r="G61" s="73" t="s">
        <v>111</v>
      </c>
      <c r="H61" s="20"/>
      <c r="I61" s="20"/>
      <c r="J61" s="20"/>
      <c r="K61" s="6"/>
      <c r="L61" s="6"/>
      <c r="M61" s="6"/>
      <c r="N61" s="27">
        <v>2</v>
      </c>
      <c r="O61" s="21"/>
      <c r="P61" s="21"/>
      <c r="Q61" s="24"/>
      <c r="R61" s="24">
        <v>2</v>
      </c>
      <c r="S61" s="24">
        <v>0.5</v>
      </c>
      <c r="T61" s="10"/>
      <c r="U61" s="10"/>
      <c r="V61" s="10"/>
      <c r="W61" s="6"/>
      <c r="X61" s="6"/>
      <c r="Y61" s="6"/>
      <c r="Z61" s="10"/>
      <c r="AA61" s="10"/>
      <c r="AB61" s="10"/>
      <c r="AC61" s="6"/>
      <c r="AD61" s="6"/>
      <c r="AE61" s="6"/>
      <c r="AF61" s="10"/>
      <c r="AG61" s="10"/>
      <c r="AH61" s="10"/>
      <c r="AI61" s="12">
        <f t="shared" ref="AI61:AK61" si="41">H61+K61+N61+Q61+T61+W61+Z61+AC61+AF61</f>
        <v>2</v>
      </c>
      <c r="AJ61" s="12">
        <f t="shared" si="41"/>
        <v>2</v>
      </c>
      <c r="AK61" s="12">
        <f t="shared" si="41"/>
        <v>0.5</v>
      </c>
    </row>
    <row r="62" spans="1:37" ht="12.75" customHeight="1" x14ac:dyDescent="0.2">
      <c r="A62" s="7">
        <v>43</v>
      </c>
      <c r="B62" s="17"/>
      <c r="C62" s="17"/>
      <c r="D62" s="18" t="s">
        <v>97</v>
      </c>
      <c r="E62" s="9">
        <v>0.5</v>
      </c>
      <c r="F62" s="14" t="s">
        <v>59</v>
      </c>
      <c r="G62" s="73" t="s">
        <v>78</v>
      </c>
      <c r="H62" s="20"/>
      <c r="I62" s="20"/>
      <c r="J62" s="20"/>
      <c r="K62" s="6"/>
      <c r="L62" s="6"/>
      <c r="M62" s="6"/>
      <c r="N62" s="27">
        <v>0.5</v>
      </c>
      <c r="O62" s="27">
        <v>0.5</v>
      </c>
      <c r="P62" s="27">
        <v>1.5</v>
      </c>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0.5</v>
      </c>
      <c r="AK62" s="12">
        <f t="shared" si="42"/>
        <v>1.5</v>
      </c>
    </row>
    <row r="63" spans="1:37" ht="12.75" customHeight="1" x14ac:dyDescent="0.2">
      <c r="A63" s="7">
        <v>44</v>
      </c>
      <c r="B63" s="17"/>
      <c r="C63" s="82"/>
      <c r="D63" s="18" t="s">
        <v>98</v>
      </c>
      <c r="E63" s="9">
        <v>0.5</v>
      </c>
      <c r="F63" s="14" t="s">
        <v>59</v>
      </c>
      <c r="G63" s="73" t="s">
        <v>111</v>
      </c>
      <c r="H63" s="20"/>
      <c r="I63" s="20"/>
      <c r="J63" s="20"/>
      <c r="K63" s="6"/>
      <c r="L63" s="6"/>
      <c r="M63" s="6"/>
      <c r="N63" s="27">
        <v>0.5</v>
      </c>
      <c r="O63" s="21"/>
      <c r="P63" s="21"/>
      <c r="Q63" s="24"/>
      <c r="R63" s="24">
        <v>0.5</v>
      </c>
      <c r="S63" s="24">
        <v>1</v>
      </c>
      <c r="T63" s="10"/>
      <c r="U63" s="10"/>
      <c r="V63" s="10"/>
      <c r="W63" s="6"/>
      <c r="X63" s="6"/>
      <c r="Y63" s="6"/>
      <c r="Z63" s="10"/>
      <c r="AA63" s="10"/>
      <c r="AB63" s="10"/>
      <c r="AC63" s="6"/>
      <c r="AD63" s="6"/>
      <c r="AE63" s="6"/>
      <c r="AF63" s="10"/>
      <c r="AG63" s="10"/>
      <c r="AH63" s="10"/>
      <c r="AI63" s="12">
        <f t="shared" ref="AI63:AK63" si="43">H63+K63+N63+Q63+T63+W63+Z63+AC63+AF63</f>
        <v>0.5</v>
      </c>
      <c r="AJ63" s="12">
        <f t="shared" si="43"/>
        <v>0.5</v>
      </c>
      <c r="AK63" s="12">
        <f t="shared" si="43"/>
        <v>1</v>
      </c>
    </row>
    <row r="64" spans="1:37" ht="12.75" customHeight="1" x14ac:dyDescent="0.2">
      <c r="A64" s="7"/>
      <c r="B64" s="22" t="s">
        <v>99</v>
      </c>
      <c r="C64" s="151" t="s">
        <v>100</v>
      </c>
      <c r="D64" s="152"/>
      <c r="E64" s="152"/>
      <c r="F64" s="152"/>
      <c r="G64" s="153"/>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7">
        <v>45</v>
      </c>
      <c r="B65" s="17"/>
      <c r="C65" s="17"/>
      <c r="D65" s="18" t="s">
        <v>101</v>
      </c>
      <c r="E65" s="9">
        <v>0.5</v>
      </c>
      <c r="F65" s="14" t="s">
        <v>59</v>
      </c>
      <c r="G65" s="73" t="s">
        <v>111</v>
      </c>
      <c r="H65" s="20"/>
      <c r="I65" s="20"/>
      <c r="J65" s="20"/>
      <c r="K65" s="6"/>
      <c r="L65" s="6"/>
      <c r="M65" s="6"/>
      <c r="N65" s="27">
        <v>0.5</v>
      </c>
      <c r="O65" s="21"/>
      <c r="P65" s="21"/>
      <c r="Q65" s="24"/>
      <c r="R65" s="24">
        <v>0.5</v>
      </c>
      <c r="S65" s="24">
        <v>0.5</v>
      </c>
      <c r="T65" s="10"/>
      <c r="U65" s="10"/>
      <c r="V65" s="10"/>
      <c r="W65" s="6"/>
      <c r="X65" s="6"/>
      <c r="Y65" s="6"/>
      <c r="Z65" s="10"/>
      <c r="AA65" s="10"/>
      <c r="AB65" s="10"/>
      <c r="AC65" s="6"/>
      <c r="AD65" s="6"/>
      <c r="AE65" s="6"/>
      <c r="AF65" s="10"/>
      <c r="AG65" s="10"/>
      <c r="AH65" s="10"/>
      <c r="AI65" s="12">
        <f t="shared" ref="AI65:AK65" si="44">H65+K65+N65+Q65+T65+W65+Z65+AC65+AF65</f>
        <v>0.5</v>
      </c>
      <c r="AJ65" s="12">
        <f t="shared" si="44"/>
        <v>0.5</v>
      </c>
      <c r="AK65" s="12">
        <f t="shared" si="44"/>
        <v>0.5</v>
      </c>
    </row>
    <row r="66" spans="1:37" ht="12.75" customHeight="1" x14ac:dyDescent="0.2">
      <c r="A66" s="7">
        <v>46</v>
      </c>
      <c r="B66" s="17"/>
      <c r="C66" s="17"/>
      <c r="D66" s="6" t="s">
        <v>102</v>
      </c>
      <c r="E66" s="9">
        <v>0.5</v>
      </c>
      <c r="F66" s="14" t="s">
        <v>59</v>
      </c>
      <c r="G66" s="73" t="s">
        <v>111</v>
      </c>
      <c r="H66" s="20"/>
      <c r="I66" s="20"/>
      <c r="J66" s="20"/>
      <c r="K66" s="6"/>
      <c r="L66" s="6"/>
      <c r="M66" s="6"/>
      <c r="N66" s="27">
        <v>0.5</v>
      </c>
      <c r="O66" s="21"/>
      <c r="P66" s="20"/>
      <c r="Q66" s="24"/>
      <c r="R66" s="24">
        <v>0.5</v>
      </c>
      <c r="S66" s="24">
        <v>0.5</v>
      </c>
      <c r="T66" s="10"/>
      <c r="U66" s="10"/>
      <c r="V66" s="10"/>
      <c r="W66" s="6"/>
      <c r="X66" s="6"/>
      <c r="Y66" s="6"/>
      <c r="Z66" s="10"/>
      <c r="AA66" s="10"/>
      <c r="AB66" s="10"/>
      <c r="AC66" s="6"/>
      <c r="AD66" s="6"/>
      <c r="AE66" s="6"/>
      <c r="AF66" s="10"/>
      <c r="AG66" s="10"/>
      <c r="AH66" s="10"/>
      <c r="AI66" s="12">
        <f t="shared" ref="AI66:AK66" si="45">H66+K66+N66+Q66+T66+W66+Z66+AC66+AF66</f>
        <v>0.5</v>
      </c>
      <c r="AJ66" s="12">
        <f t="shared" si="45"/>
        <v>0.5</v>
      </c>
      <c r="AK66" s="12">
        <f t="shared" si="45"/>
        <v>0.5</v>
      </c>
    </row>
    <row r="67" spans="1:37" ht="12.75" customHeight="1" x14ac:dyDescent="0.2">
      <c r="A67" s="7"/>
      <c r="B67" s="22" t="s">
        <v>103</v>
      </c>
      <c r="C67" s="151" t="s">
        <v>104</v>
      </c>
      <c r="D67" s="152"/>
      <c r="E67" s="152"/>
      <c r="F67" s="152"/>
      <c r="G67" s="153"/>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7">
        <v>47</v>
      </c>
      <c r="B68" s="17"/>
      <c r="C68" s="17"/>
      <c r="D68" s="18" t="s">
        <v>105</v>
      </c>
      <c r="E68" s="9">
        <v>0.5</v>
      </c>
      <c r="F68" s="14" t="s">
        <v>59</v>
      </c>
      <c r="G68" s="73" t="s">
        <v>78</v>
      </c>
      <c r="H68" s="20"/>
      <c r="I68" s="20"/>
      <c r="J68" s="20"/>
      <c r="K68" s="6"/>
      <c r="L68" s="6"/>
      <c r="M68" s="6"/>
      <c r="N68" s="27">
        <v>0.5</v>
      </c>
      <c r="O68" s="27">
        <v>0.5</v>
      </c>
      <c r="P68" s="20">
        <v>0.5</v>
      </c>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0.5</v>
      </c>
      <c r="AK68" s="12">
        <f t="shared" si="46"/>
        <v>0.5</v>
      </c>
    </row>
    <row r="69" spans="1:37" ht="12.75" customHeight="1" x14ac:dyDescent="0.2">
      <c r="A69" s="7">
        <v>48</v>
      </c>
      <c r="B69" s="17"/>
      <c r="C69" s="17"/>
      <c r="D69" s="18" t="s">
        <v>106</v>
      </c>
      <c r="E69" s="9">
        <v>2</v>
      </c>
      <c r="F69" s="14" t="s">
        <v>59</v>
      </c>
      <c r="G69" s="73" t="s">
        <v>78</v>
      </c>
      <c r="H69" s="20"/>
      <c r="I69" s="20"/>
      <c r="J69" s="20"/>
      <c r="K69" s="6"/>
      <c r="L69" s="6"/>
      <c r="M69" s="6"/>
      <c r="N69" s="27">
        <v>2</v>
      </c>
      <c r="O69" s="27">
        <v>2</v>
      </c>
      <c r="P69" s="20">
        <v>1.5</v>
      </c>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2</v>
      </c>
      <c r="AK69" s="12">
        <f t="shared" si="47"/>
        <v>1.5</v>
      </c>
    </row>
    <row r="70" spans="1:37" ht="12.75" customHeight="1" x14ac:dyDescent="0.2">
      <c r="A70" s="7">
        <v>49</v>
      </c>
      <c r="B70" s="17"/>
      <c r="C70" s="82"/>
      <c r="D70" s="18" t="s">
        <v>107</v>
      </c>
      <c r="E70" s="9">
        <v>2</v>
      </c>
      <c r="F70" s="14" t="s">
        <v>59</v>
      </c>
      <c r="G70" s="73" t="s">
        <v>78</v>
      </c>
      <c r="H70" s="20"/>
      <c r="I70" s="20"/>
      <c r="J70" s="20"/>
      <c r="K70" s="6"/>
      <c r="L70" s="6"/>
      <c r="M70" s="6"/>
      <c r="N70" s="27">
        <v>2</v>
      </c>
      <c r="O70" s="27">
        <v>2</v>
      </c>
      <c r="P70" s="20">
        <v>0.5</v>
      </c>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2</v>
      </c>
      <c r="AK70" s="12">
        <f t="shared" si="48"/>
        <v>0.5</v>
      </c>
    </row>
    <row r="71" spans="1:37" ht="12.75" customHeight="1" x14ac:dyDescent="0.2">
      <c r="A71" s="7">
        <v>50</v>
      </c>
      <c r="B71" s="17"/>
      <c r="C71" s="82"/>
      <c r="D71" s="6" t="s">
        <v>102</v>
      </c>
      <c r="E71" s="9">
        <v>0.5</v>
      </c>
      <c r="F71" s="14" t="s">
        <v>59</v>
      </c>
      <c r="G71" s="15" t="s">
        <v>78</v>
      </c>
      <c r="H71" s="20"/>
      <c r="I71" s="20"/>
      <c r="J71" s="20"/>
      <c r="K71" s="6"/>
      <c r="L71" s="6"/>
      <c r="M71" s="6"/>
      <c r="N71" s="27">
        <v>0.5</v>
      </c>
      <c r="O71" s="27">
        <v>0.5</v>
      </c>
      <c r="P71" s="27">
        <v>0.5</v>
      </c>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0.5</v>
      </c>
      <c r="AK71" s="12">
        <f t="shared" si="49"/>
        <v>0.5</v>
      </c>
    </row>
    <row r="72" spans="1:37" ht="12.75" customHeight="1" x14ac:dyDescent="0.2">
      <c r="A72" s="7"/>
      <c r="B72" s="7" t="s">
        <v>108</v>
      </c>
      <c r="C72" s="151" t="s">
        <v>109</v>
      </c>
      <c r="D72" s="152"/>
      <c r="E72" s="152"/>
      <c r="F72" s="152"/>
      <c r="G72" s="153"/>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7">
        <v>51</v>
      </c>
      <c r="B73" s="7"/>
      <c r="C73" s="7"/>
      <c r="D73" s="7" t="s">
        <v>110</v>
      </c>
      <c r="E73" s="7">
        <v>0.5</v>
      </c>
      <c r="F73" s="7" t="s">
        <v>78</v>
      </c>
      <c r="G73" s="7" t="s">
        <v>111</v>
      </c>
      <c r="H73" s="20"/>
      <c r="I73" s="20"/>
      <c r="J73" s="20"/>
      <c r="K73" s="31"/>
      <c r="L73" s="31"/>
      <c r="M73" s="31"/>
      <c r="N73" s="27"/>
      <c r="O73" s="27"/>
      <c r="P73" s="27"/>
      <c r="Q73" s="24">
        <v>0.5</v>
      </c>
      <c r="R73" s="31">
        <v>0.5</v>
      </c>
      <c r="S73" s="31">
        <v>1.5</v>
      </c>
      <c r="T73" s="10"/>
      <c r="U73" s="10"/>
      <c r="V73" s="10"/>
      <c r="W73" s="32"/>
      <c r="X73" s="32"/>
      <c r="Y73" s="32"/>
      <c r="Z73" s="10"/>
      <c r="AA73" s="10"/>
      <c r="AB73" s="10"/>
      <c r="AC73" s="32"/>
      <c r="AD73" s="32"/>
      <c r="AE73" s="32"/>
      <c r="AF73" s="10"/>
      <c r="AG73" s="10"/>
      <c r="AH73" s="10"/>
      <c r="AI73" s="12">
        <f t="shared" ref="AI73:AK73" si="50">H73+K73+N73+Q73+T73+W73+Z73+AC73+AF73</f>
        <v>0.5</v>
      </c>
      <c r="AJ73" s="12">
        <f t="shared" si="50"/>
        <v>0.5</v>
      </c>
      <c r="AK73" s="12">
        <f t="shared" si="50"/>
        <v>1.5</v>
      </c>
    </row>
    <row r="74" spans="1:37" ht="18.75" customHeight="1" x14ac:dyDescent="0.2">
      <c r="A74" s="7">
        <v>52</v>
      </c>
      <c r="B74" s="7"/>
      <c r="C74" s="7"/>
      <c r="D74" s="7" t="s">
        <v>112</v>
      </c>
      <c r="E74" s="7">
        <v>0.5</v>
      </c>
      <c r="F74" s="7" t="s">
        <v>78</v>
      </c>
      <c r="G74" s="7" t="s">
        <v>111</v>
      </c>
      <c r="H74" s="20"/>
      <c r="I74" s="20"/>
      <c r="J74" s="20"/>
      <c r="K74" s="31"/>
      <c r="L74" s="31"/>
      <c r="M74" s="31"/>
      <c r="N74" s="27"/>
      <c r="O74" s="27"/>
      <c r="P74" s="27"/>
      <c r="Q74" s="24">
        <v>0.5</v>
      </c>
      <c r="R74" s="31">
        <v>0.5</v>
      </c>
      <c r="S74" s="31">
        <v>2</v>
      </c>
      <c r="T74" s="10"/>
      <c r="U74" s="10"/>
      <c r="V74" s="10"/>
      <c r="W74" s="32"/>
      <c r="X74" s="32"/>
      <c r="Y74" s="32"/>
      <c r="Z74" s="10"/>
      <c r="AA74" s="10"/>
      <c r="AB74" s="10"/>
      <c r="AC74" s="32"/>
      <c r="AD74" s="32"/>
      <c r="AE74" s="32"/>
      <c r="AF74" s="10"/>
      <c r="AG74" s="10"/>
      <c r="AH74" s="10"/>
      <c r="AI74" s="12">
        <f t="shared" ref="AI74:AK74" si="51">H74+K74+N74+Q74+T74+W74+Z74+AC74+AF74</f>
        <v>0.5</v>
      </c>
      <c r="AJ74" s="12">
        <f t="shared" si="51"/>
        <v>0.5</v>
      </c>
      <c r="AK74" s="12">
        <f t="shared" si="51"/>
        <v>2</v>
      </c>
    </row>
    <row r="75" spans="1:37" ht="18.75" customHeight="1" x14ac:dyDescent="0.2">
      <c r="A75" s="7"/>
      <c r="B75" s="7" t="s">
        <v>113</v>
      </c>
      <c r="C75" s="151" t="s">
        <v>114</v>
      </c>
      <c r="D75" s="152"/>
      <c r="E75" s="152"/>
      <c r="F75" s="152"/>
      <c r="G75" s="153"/>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7">
        <v>53</v>
      </c>
      <c r="B76" s="24"/>
      <c r="C76" s="24"/>
      <c r="D76" s="7" t="s">
        <v>115</v>
      </c>
      <c r="E76" s="7">
        <v>1</v>
      </c>
      <c r="F76" s="7" t="s">
        <v>78</v>
      </c>
      <c r="G76" s="7" t="s">
        <v>111</v>
      </c>
      <c r="H76" s="20"/>
      <c r="I76" s="20"/>
      <c r="J76" s="20"/>
      <c r="K76" s="31"/>
      <c r="L76" s="31"/>
      <c r="M76" s="31"/>
      <c r="N76" s="27"/>
      <c r="O76" s="27"/>
      <c r="P76" s="27"/>
      <c r="Q76" s="24">
        <v>1</v>
      </c>
      <c r="R76" s="31">
        <v>1</v>
      </c>
      <c r="S76" s="31">
        <v>2</v>
      </c>
      <c r="T76" s="10"/>
      <c r="U76" s="10"/>
      <c r="V76" s="10"/>
      <c r="W76" s="32"/>
      <c r="X76" s="32"/>
      <c r="Y76" s="32"/>
      <c r="Z76" s="10"/>
      <c r="AA76" s="10"/>
      <c r="AB76" s="10"/>
      <c r="AC76" s="32"/>
      <c r="AD76" s="32"/>
      <c r="AE76" s="32"/>
      <c r="AF76" s="10"/>
      <c r="AG76" s="10"/>
      <c r="AH76" s="10"/>
      <c r="AI76" s="12">
        <f t="shared" ref="AI76:AK76" si="52">H76+K76+N76+Q76+T76+W76+Z76+AC76+AF76</f>
        <v>1</v>
      </c>
      <c r="AJ76" s="12">
        <f t="shared" si="52"/>
        <v>1</v>
      </c>
      <c r="AK76" s="12">
        <f t="shared" si="52"/>
        <v>2</v>
      </c>
    </row>
    <row r="77" spans="1:37" ht="12.75" customHeight="1" x14ac:dyDescent="0.2">
      <c r="A77" s="7">
        <v>54</v>
      </c>
      <c r="B77" s="7"/>
      <c r="C77" s="24"/>
      <c r="D77" s="7" t="s">
        <v>116</v>
      </c>
      <c r="E77" s="7">
        <v>1</v>
      </c>
      <c r="F77" s="7" t="s">
        <v>78</v>
      </c>
      <c r="G77" s="7" t="s">
        <v>111</v>
      </c>
      <c r="H77" s="20"/>
      <c r="I77" s="20"/>
      <c r="J77" s="20"/>
      <c r="K77" s="31"/>
      <c r="L77" s="31"/>
      <c r="M77" s="31"/>
      <c r="N77" s="27"/>
      <c r="O77" s="27"/>
      <c r="P77" s="27"/>
      <c r="Q77" s="24">
        <v>1</v>
      </c>
      <c r="R77" s="31">
        <v>1</v>
      </c>
      <c r="S77" s="31">
        <v>1.5</v>
      </c>
      <c r="T77" s="10"/>
      <c r="U77" s="10"/>
      <c r="V77" s="10"/>
      <c r="W77" s="32"/>
      <c r="X77" s="32"/>
      <c r="Y77" s="32"/>
      <c r="Z77" s="10"/>
      <c r="AA77" s="10"/>
      <c r="AB77" s="10"/>
      <c r="AC77" s="32"/>
      <c r="AD77" s="32"/>
      <c r="AE77" s="32"/>
      <c r="AF77" s="10"/>
      <c r="AG77" s="10"/>
      <c r="AH77" s="10"/>
      <c r="AI77" s="12">
        <f t="shared" ref="AI77:AK77" si="53">H77+K77+N77+Q77+T77+W77+Z77+AC77+AF77</f>
        <v>1</v>
      </c>
      <c r="AJ77" s="12">
        <f t="shared" si="53"/>
        <v>1</v>
      </c>
      <c r="AK77" s="12">
        <f t="shared" si="53"/>
        <v>1.5</v>
      </c>
    </row>
    <row r="78" spans="1:37" ht="12.75" customHeight="1" x14ac:dyDescent="0.2">
      <c r="A78" s="7">
        <v>55</v>
      </c>
      <c r="B78" s="7"/>
      <c r="C78" s="24"/>
      <c r="D78" s="7" t="s">
        <v>117</v>
      </c>
      <c r="E78" s="7">
        <v>0.5</v>
      </c>
      <c r="F78" s="7" t="s">
        <v>78</v>
      </c>
      <c r="G78" s="7" t="s">
        <v>111</v>
      </c>
      <c r="H78" s="20"/>
      <c r="I78" s="20"/>
      <c r="J78" s="20"/>
      <c r="K78" s="31"/>
      <c r="L78" s="31"/>
      <c r="M78" s="31"/>
      <c r="N78" s="27"/>
      <c r="O78" s="27"/>
      <c r="P78" s="27"/>
      <c r="Q78" s="24">
        <v>0.5</v>
      </c>
      <c r="R78" s="31">
        <v>0.5</v>
      </c>
      <c r="S78" s="31">
        <v>1.5</v>
      </c>
      <c r="T78" s="10"/>
      <c r="U78" s="10"/>
      <c r="V78" s="10"/>
      <c r="W78" s="32"/>
      <c r="X78" s="32"/>
      <c r="Y78" s="32"/>
      <c r="Z78" s="10"/>
      <c r="AA78" s="10"/>
      <c r="AB78" s="10"/>
      <c r="AC78" s="32"/>
      <c r="AD78" s="32"/>
      <c r="AE78" s="32"/>
      <c r="AF78" s="10"/>
      <c r="AG78" s="10"/>
      <c r="AH78" s="10"/>
      <c r="AI78" s="12">
        <f t="shared" ref="AI78:AK78" si="54">H78+K78+N78+Q78+T78+W78+Z78+AC78+AF78</f>
        <v>0.5</v>
      </c>
      <c r="AJ78" s="12">
        <f t="shared" si="54"/>
        <v>0.5</v>
      </c>
      <c r="AK78" s="12">
        <f t="shared" si="54"/>
        <v>1.5</v>
      </c>
    </row>
    <row r="79" spans="1:37" ht="12.75" customHeight="1" x14ac:dyDescent="0.2">
      <c r="A79" s="7"/>
      <c r="B79" s="7" t="s">
        <v>118</v>
      </c>
      <c r="C79" s="151" t="s">
        <v>119</v>
      </c>
      <c r="D79" s="152"/>
      <c r="E79" s="152"/>
      <c r="F79" s="152"/>
      <c r="G79" s="153"/>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7">
        <v>56</v>
      </c>
      <c r="B80" s="7"/>
      <c r="C80" s="7"/>
      <c r="D80" s="7" t="s">
        <v>120</v>
      </c>
      <c r="E80" s="7">
        <v>0.5</v>
      </c>
      <c r="F80" s="7" t="s">
        <v>78</v>
      </c>
      <c r="G80" s="19" t="s">
        <v>130</v>
      </c>
      <c r="H80" s="20"/>
      <c r="I80" s="20"/>
      <c r="J80" s="20"/>
      <c r="K80" s="31"/>
      <c r="L80" s="31"/>
      <c r="M80" s="31"/>
      <c r="N80" s="27"/>
      <c r="O80" s="27"/>
      <c r="P80" s="27"/>
      <c r="Q80" s="24">
        <v>0.5</v>
      </c>
      <c r="R80" s="31"/>
      <c r="S80" s="31"/>
      <c r="T80" s="10"/>
      <c r="U80" s="10">
        <v>0.5</v>
      </c>
      <c r="V80" s="10">
        <v>0.5</v>
      </c>
      <c r="W80" s="32"/>
      <c r="X80" s="32"/>
      <c r="Y80" s="32"/>
      <c r="Z80" s="10"/>
      <c r="AA80" s="10"/>
      <c r="AB80" s="10"/>
      <c r="AC80" s="32"/>
      <c r="AD80" s="32"/>
      <c r="AE80" s="32"/>
      <c r="AF80" s="10"/>
      <c r="AG80" s="10"/>
      <c r="AH80" s="10"/>
      <c r="AI80" s="12">
        <f t="shared" ref="AI80:AK80" si="55">H80+K80+N80+Q80+T80+W80+Z80+AC80+AF80</f>
        <v>0.5</v>
      </c>
      <c r="AJ80" s="12">
        <f t="shared" si="55"/>
        <v>0.5</v>
      </c>
      <c r="AK80" s="12">
        <f t="shared" si="55"/>
        <v>0.5</v>
      </c>
    </row>
    <row r="81" spans="1:37" ht="12.75" customHeight="1" x14ac:dyDescent="0.2">
      <c r="A81" s="7">
        <v>57</v>
      </c>
      <c r="B81" s="7"/>
      <c r="C81" s="7"/>
      <c r="D81" s="7" t="s">
        <v>121</v>
      </c>
      <c r="E81" s="7">
        <v>1</v>
      </c>
      <c r="F81" s="7" t="s">
        <v>78</v>
      </c>
      <c r="G81" s="19" t="s">
        <v>130</v>
      </c>
      <c r="H81" s="20"/>
      <c r="I81" s="20"/>
      <c r="J81" s="20"/>
      <c r="K81" s="31"/>
      <c r="L81" s="31"/>
      <c r="M81" s="31"/>
      <c r="N81" s="27"/>
      <c r="O81" s="27"/>
      <c r="P81" s="27"/>
      <c r="Q81" s="24">
        <v>1</v>
      </c>
      <c r="R81" s="31"/>
      <c r="S81" s="31"/>
      <c r="T81" s="10"/>
      <c r="U81" s="10">
        <v>1</v>
      </c>
      <c r="V81" s="10">
        <v>1</v>
      </c>
      <c r="W81" s="32"/>
      <c r="X81" s="32"/>
      <c r="Y81" s="32"/>
      <c r="Z81" s="10"/>
      <c r="AA81" s="10"/>
      <c r="AB81" s="10"/>
      <c r="AC81" s="32"/>
      <c r="AD81" s="32"/>
      <c r="AE81" s="32"/>
      <c r="AF81" s="10"/>
      <c r="AG81" s="10"/>
      <c r="AH81" s="10"/>
      <c r="AI81" s="12">
        <f t="shared" ref="AI81:AK81" si="56">H81+K81+N81+Q81+T81+W81+Z81+AC81+AF81</f>
        <v>1</v>
      </c>
      <c r="AJ81" s="12">
        <f t="shared" si="56"/>
        <v>1</v>
      </c>
      <c r="AK81" s="12">
        <f t="shared" si="56"/>
        <v>1</v>
      </c>
    </row>
    <row r="82" spans="1:37" ht="12.75" customHeight="1" x14ac:dyDescent="0.2">
      <c r="A82" s="7">
        <v>58</v>
      </c>
      <c r="B82" s="7"/>
      <c r="C82" s="7"/>
      <c r="D82" s="7" t="s">
        <v>122</v>
      </c>
      <c r="E82" s="7">
        <v>1</v>
      </c>
      <c r="F82" s="7" t="s">
        <v>78</v>
      </c>
      <c r="G82" s="19" t="s">
        <v>130</v>
      </c>
      <c r="H82" s="20"/>
      <c r="I82" s="20"/>
      <c r="J82" s="20"/>
      <c r="K82" s="31"/>
      <c r="L82" s="31"/>
      <c r="M82" s="31"/>
      <c r="N82" s="27"/>
      <c r="O82" s="27"/>
      <c r="P82" s="27"/>
      <c r="Q82" s="24">
        <v>1</v>
      </c>
      <c r="R82" s="31"/>
      <c r="S82" s="31"/>
      <c r="T82" s="10"/>
      <c r="U82" s="10">
        <v>1</v>
      </c>
      <c r="V82" s="10">
        <v>0.5</v>
      </c>
      <c r="W82" s="32"/>
      <c r="X82" s="32"/>
      <c r="Y82" s="32"/>
      <c r="Z82" s="10"/>
      <c r="AA82" s="10"/>
      <c r="AB82" s="10"/>
      <c r="AC82" s="32"/>
      <c r="AD82" s="32"/>
      <c r="AE82" s="32"/>
      <c r="AF82" s="10"/>
      <c r="AG82" s="10"/>
      <c r="AH82" s="10"/>
      <c r="AI82" s="12">
        <f t="shared" ref="AI82:AK82" si="57">H82+K82+N82+Q82+T82+W82+Z82+AC82+AF82</f>
        <v>1</v>
      </c>
      <c r="AJ82" s="12">
        <f t="shared" si="57"/>
        <v>1</v>
      </c>
      <c r="AK82" s="12">
        <f t="shared" si="57"/>
        <v>0.5</v>
      </c>
    </row>
    <row r="83" spans="1:37" ht="12.75" customHeight="1" x14ac:dyDescent="0.2">
      <c r="A83" s="7"/>
      <c r="B83" s="7" t="s">
        <v>123</v>
      </c>
      <c r="C83" s="151" t="s">
        <v>124</v>
      </c>
      <c r="D83" s="152"/>
      <c r="E83" s="152"/>
      <c r="F83" s="152"/>
      <c r="G83" s="153"/>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7">
        <v>59</v>
      </c>
      <c r="B84" s="7"/>
      <c r="C84" s="7"/>
      <c r="D84" s="7" t="s">
        <v>125</v>
      </c>
      <c r="E84" s="7">
        <v>2</v>
      </c>
      <c r="F84" s="7" t="s">
        <v>78</v>
      </c>
      <c r="G84" s="7" t="s">
        <v>111</v>
      </c>
      <c r="H84" s="20"/>
      <c r="I84" s="20"/>
      <c r="J84" s="20"/>
      <c r="K84" s="31"/>
      <c r="L84" s="31"/>
      <c r="M84" s="31"/>
      <c r="N84" s="27"/>
      <c r="O84" s="27"/>
      <c r="P84" s="27"/>
      <c r="Q84" s="24">
        <v>2</v>
      </c>
      <c r="R84" s="31">
        <v>2</v>
      </c>
      <c r="S84" s="31">
        <v>3</v>
      </c>
      <c r="T84" s="10"/>
      <c r="U84" s="10"/>
      <c r="V84" s="10"/>
      <c r="W84" s="32"/>
      <c r="X84" s="32"/>
      <c r="Y84" s="32"/>
      <c r="Z84" s="10"/>
      <c r="AA84" s="10"/>
      <c r="AB84" s="10"/>
      <c r="AC84" s="32"/>
      <c r="AD84" s="32"/>
      <c r="AE84" s="32"/>
      <c r="AF84" s="10"/>
      <c r="AG84" s="10"/>
      <c r="AH84" s="10"/>
      <c r="AI84" s="12">
        <f t="shared" ref="AI84:AK84" si="58">H84+K84+N84+Q84+T84+W84+Z84+AC84+AF84</f>
        <v>2</v>
      </c>
      <c r="AJ84" s="12">
        <f t="shared" si="58"/>
        <v>2</v>
      </c>
      <c r="AK84" s="12">
        <f t="shared" si="58"/>
        <v>3</v>
      </c>
    </row>
    <row r="85" spans="1:37" ht="12.75" customHeight="1" x14ac:dyDescent="0.2">
      <c r="A85" s="7">
        <v>60</v>
      </c>
      <c r="B85" s="7"/>
      <c r="C85" s="7"/>
      <c r="D85" s="7" t="s">
        <v>126</v>
      </c>
      <c r="E85" s="7">
        <v>2</v>
      </c>
      <c r="F85" s="7" t="s">
        <v>78</v>
      </c>
      <c r="G85" s="7" t="s">
        <v>111</v>
      </c>
      <c r="H85" s="20"/>
      <c r="I85" s="20"/>
      <c r="J85" s="20"/>
      <c r="K85" s="31"/>
      <c r="L85" s="31"/>
      <c r="M85" s="31"/>
      <c r="N85" s="27"/>
      <c r="O85" s="27"/>
      <c r="P85" s="27"/>
      <c r="Q85" s="24">
        <v>2</v>
      </c>
      <c r="R85" s="31">
        <v>2</v>
      </c>
      <c r="S85" s="31">
        <v>1</v>
      </c>
      <c r="T85" s="10"/>
      <c r="U85" s="10"/>
      <c r="V85" s="10"/>
      <c r="W85" s="32"/>
      <c r="X85" s="32"/>
      <c r="Y85" s="32"/>
      <c r="Z85" s="10"/>
      <c r="AA85" s="10"/>
      <c r="AB85" s="10"/>
      <c r="AC85" s="32"/>
      <c r="AD85" s="32"/>
      <c r="AE85" s="32"/>
      <c r="AF85" s="10"/>
      <c r="AG85" s="10"/>
      <c r="AH85" s="10"/>
      <c r="AI85" s="12">
        <f t="shared" ref="AI85:AK85" si="59">H85+K85+N85+Q85+T85+W85+Z85+AC85+AF85</f>
        <v>2</v>
      </c>
      <c r="AJ85" s="12">
        <f t="shared" si="59"/>
        <v>2</v>
      </c>
      <c r="AK85" s="12">
        <f t="shared" si="59"/>
        <v>1</v>
      </c>
    </row>
    <row r="86" spans="1:37" ht="12.75" customHeight="1" x14ac:dyDescent="0.2">
      <c r="A86" s="7"/>
      <c r="B86" s="7"/>
      <c r="C86" s="151" t="s">
        <v>243</v>
      </c>
      <c r="D86" s="152"/>
      <c r="E86" s="152"/>
      <c r="F86" s="152"/>
      <c r="G86" s="153"/>
      <c r="H86" s="20"/>
      <c r="I86" s="20"/>
      <c r="J86" s="20"/>
      <c r="K86" s="31"/>
      <c r="L86" s="31"/>
      <c r="M86" s="31"/>
      <c r="N86" s="27"/>
      <c r="O86" s="27"/>
      <c r="P86" s="27"/>
      <c r="Q86" s="30"/>
      <c r="R86" s="31"/>
      <c r="S86" s="31"/>
      <c r="T86" s="10"/>
      <c r="U86" s="10"/>
      <c r="V86" s="10"/>
      <c r="W86" s="32"/>
      <c r="X86" s="32"/>
      <c r="Y86" s="32"/>
      <c r="Z86" s="10"/>
      <c r="AA86" s="10"/>
      <c r="AB86" s="10"/>
      <c r="AC86" s="32"/>
      <c r="AD86" s="32"/>
      <c r="AE86" s="32"/>
      <c r="AF86" s="10"/>
      <c r="AG86" s="10"/>
      <c r="AH86" s="10"/>
      <c r="AI86" s="12"/>
      <c r="AJ86" s="12"/>
      <c r="AK86" s="12"/>
    </row>
    <row r="87" spans="1:37" ht="12.75" customHeight="1" x14ac:dyDescent="0.2">
      <c r="A87" s="7">
        <v>61</v>
      </c>
      <c r="B87" s="7"/>
      <c r="C87" s="24"/>
      <c r="D87" s="7" t="s">
        <v>244</v>
      </c>
      <c r="E87" s="7">
        <v>1</v>
      </c>
      <c r="F87" s="7" t="s">
        <v>111</v>
      </c>
      <c r="G87" s="7" t="s">
        <v>130</v>
      </c>
      <c r="H87" s="20"/>
      <c r="I87" s="20"/>
      <c r="J87" s="20"/>
      <c r="K87" s="31"/>
      <c r="L87" s="31"/>
      <c r="M87" s="31"/>
      <c r="N87" s="27"/>
      <c r="O87" s="27"/>
      <c r="P87" s="27"/>
      <c r="Q87" s="30"/>
      <c r="R87" s="31"/>
      <c r="S87" s="31"/>
      <c r="T87" s="10">
        <v>1</v>
      </c>
      <c r="U87" s="10">
        <v>1</v>
      </c>
      <c r="V87" s="10">
        <v>2</v>
      </c>
      <c r="W87" s="32"/>
      <c r="X87" s="32"/>
      <c r="Y87" s="32"/>
      <c r="Z87" s="10"/>
      <c r="AA87" s="10"/>
      <c r="AB87" s="10"/>
      <c r="AC87" s="32"/>
      <c r="AD87" s="32"/>
      <c r="AE87" s="32"/>
      <c r="AF87" s="10"/>
      <c r="AG87" s="10"/>
      <c r="AH87" s="10"/>
      <c r="AI87" s="12">
        <f t="shared" ref="AI87:AK87" si="60">H87+K87+N87+Q87+T87+W87+Z87+AC87+AF87</f>
        <v>1</v>
      </c>
      <c r="AJ87" s="12">
        <f t="shared" si="60"/>
        <v>1</v>
      </c>
      <c r="AK87" s="12">
        <f t="shared" si="60"/>
        <v>2</v>
      </c>
    </row>
    <row r="88" spans="1:37" ht="12.75" customHeight="1" x14ac:dyDescent="0.2">
      <c r="A88" s="7">
        <v>62</v>
      </c>
      <c r="B88" s="7"/>
      <c r="C88" s="24"/>
      <c r="D88" s="7" t="s">
        <v>245</v>
      </c>
      <c r="E88" s="7">
        <v>2</v>
      </c>
      <c r="F88" s="7" t="s">
        <v>111</v>
      </c>
      <c r="G88" s="19" t="s">
        <v>131</v>
      </c>
      <c r="H88" s="20"/>
      <c r="I88" s="20"/>
      <c r="J88" s="20"/>
      <c r="K88" s="31"/>
      <c r="L88" s="31"/>
      <c r="M88" s="31"/>
      <c r="N88" s="27"/>
      <c r="O88" s="27"/>
      <c r="P88" s="27"/>
      <c r="Q88" s="30"/>
      <c r="R88" s="31"/>
      <c r="S88" s="31"/>
      <c r="T88" s="10">
        <v>2</v>
      </c>
      <c r="U88" s="10"/>
      <c r="V88" s="10"/>
      <c r="W88" s="31"/>
      <c r="X88" s="34">
        <v>2</v>
      </c>
      <c r="Y88" s="34">
        <v>0.5</v>
      </c>
      <c r="Z88" s="10"/>
      <c r="AA88" s="10"/>
      <c r="AB88" s="10"/>
      <c r="AC88" s="32"/>
      <c r="AD88" s="32"/>
      <c r="AE88" s="32"/>
      <c r="AF88" s="10"/>
      <c r="AG88" s="10"/>
      <c r="AH88" s="10"/>
      <c r="AI88" s="12">
        <f t="shared" ref="AI88:AK88" si="61">H88+K88+N88+Q88+T88+W88+Z88+AC88+AF88</f>
        <v>2</v>
      </c>
      <c r="AJ88" s="12">
        <f t="shared" si="61"/>
        <v>2</v>
      </c>
      <c r="AK88" s="12">
        <f t="shared" si="61"/>
        <v>0.5</v>
      </c>
    </row>
    <row r="89" spans="1:37" ht="12.75" customHeight="1" x14ac:dyDescent="0.2">
      <c r="A89" s="7"/>
      <c r="B89" s="7" t="s">
        <v>127</v>
      </c>
      <c r="C89" s="151" t="s">
        <v>128</v>
      </c>
      <c r="D89" s="152"/>
      <c r="E89" s="152"/>
      <c r="F89" s="152"/>
      <c r="G89" s="153"/>
      <c r="H89" s="20"/>
      <c r="I89" s="20"/>
      <c r="J89" s="20"/>
      <c r="K89" s="31"/>
      <c r="L89" s="31"/>
      <c r="M89" s="31"/>
      <c r="N89" s="27"/>
      <c r="O89" s="27"/>
      <c r="P89" s="27"/>
      <c r="Q89" s="30"/>
      <c r="R89" s="31"/>
      <c r="S89" s="31"/>
      <c r="T89" s="10"/>
      <c r="U89" s="10"/>
      <c r="V89" s="10"/>
      <c r="W89" s="32"/>
      <c r="X89" s="32"/>
      <c r="Y89" s="32"/>
      <c r="Z89" s="10"/>
      <c r="AA89" s="10"/>
      <c r="AB89" s="10"/>
      <c r="AC89" s="32"/>
      <c r="AD89" s="32"/>
      <c r="AE89" s="32"/>
      <c r="AF89" s="10"/>
      <c r="AG89" s="10"/>
      <c r="AH89" s="10"/>
      <c r="AI89" s="12"/>
      <c r="AJ89" s="12"/>
      <c r="AK89" s="12"/>
    </row>
    <row r="90" spans="1:37" ht="12.75" customHeight="1" x14ac:dyDescent="0.2">
      <c r="A90" s="7">
        <v>63</v>
      </c>
      <c r="B90" s="7"/>
      <c r="C90" s="7"/>
      <c r="D90" s="7" t="s">
        <v>129</v>
      </c>
      <c r="E90" s="7">
        <v>1</v>
      </c>
      <c r="F90" s="7" t="s">
        <v>130</v>
      </c>
      <c r="G90" s="7" t="s">
        <v>131</v>
      </c>
      <c r="H90" s="20"/>
      <c r="I90" s="20"/>
      <c r="J90" s="20"/>
      <c r="K90" s="31"/>
      <c r="L90" s="31"/>
      <c r="M90" s="31"/>
      <c r="N90" s="27"/>
      <c r="O90" s="27"/>
      <c r="P90" s="27"/>
      <c r="Q90" s="31"/>
      <c r="R90" s="31"/>
      <c r="S90" s="31"/>
      <c r="T90" s="10"/>
      <c r="U90" s="10"/>
      <c r="V90" s="10"/>
      <c r="W90" s="24">
        <v>1</v>
      </c>
      <c r="X90" s="34">
        <v>1</v>
      </c>
      <c r="Y90" s="34">
        <v>1</v>
      </c>
      <c r="Z90" s="10"/>
      <c r="AA90" s="10"/>
      <c r="AB90" s="10"/>
      <c r="AC90" s="32"/>
      <c r="AD90" s="32"/>
      <c r="AE90" s="32"/>
      <c r="AF90" s="10"/>
      <c r="AG90" s="10"/>
      <c r="AH90" s="10"/>
      <c r="AI90" s="12">
        <f t="shared" ref="AI90:AK90" si="62">H90+K90+N90+Q90+T90+W90+Z90+AC90+AF90</f>
        <v>1</v>
      </c>
      <c r="AJ90" s="12">
        <f t="shared" si="62"/>
        <v>1</v>
      </c>
      <c r="AK90" s="12">
        <f t="shared" si="62"/>
        <v>1</v>
      </c>
    </row>
    <row r="91" spans="1:37" ht="12.75" customHeight="1" x14ac:dyDescent="0.2">
      <c r="A91" s="7">
        <v>64</v>
      </c>
      <c r="B91" s="7"/>
      <c r="C91" s="7"/>
      <c r="D91" s="7" t="s">
        <v>132</v>
      </c>
      <c r="E91" s="7">
        <v>1</v>
      </c>
      <c r="F91" s="7" t="s">
        <v>130</v>
      </c>
      <c r="G91" s="7" t="s">
        <v>131</v>
      </c>
      <c r="H91" s="20"/>
      <c r="I91" s="20"/>
      <c r="J91" s="20"/>
      <c r="K91" s="31"/>
      <c r="L91" s="31"/>
      <c r="M91" s="31"/>
      <c r="N91" s="27"/>
      <c r="O91" s="27"/>
      <c r="P91" s="27"/>
      <c r="Q91" s="31"/>
      <c r="R91" s="31"/>
      <c r="S91" s="31"/>
      <c r="T91" s="10"/>
      <c r="U91" s="10"/>
      <c r="V91" s="10"/>
      <c r="W91" s="24">
        <v>1</v>
      </c>
      <c r="X91" s="31"/>
      <c r="Y91" s="31"/>
      <c r="Z91" s="10"/>
      <c r="AA91" s="10"/>
      <c r="AB91" s="10"/>
      <c r="AC91" s="32"/>
      <c r="AD91" s="32"/>
      <c r="AE91" s="32"/>
      <c r="AF91" s="10"/>
      <c r="AG91" s="10"/>
      <c r="AH91" s="10"/>
      <c r="AI91" s="12">
        <f t="shared" ref="AI91:AK91" si="63">H91+K91+N91+Q91+T91+W91+Z91+AC91+AF91</f>
        <v>1</v>
      </c>
      <c r="AJ91" s="12">
        <f t="shared" si="63"/>
        <v>0</v>
      </c>
      <c r="AK91" s="12">
        <f t="shared" si="63"/>
        <v>0</v>
      </c>
    </row>
    <row r="92" spans="1:37" ht="12.75" customHeight="1" x14ac:dyDescent="0.2">
      <c r="A92" s="7">
        <v>65</v>
      </c>
      <c r="B92" s="7"/>
      <c r="C92" s="24"/>
      <c r="D92" s="7" t="s">
        <v>133</v>
      </c>
      <c r="E92" s="7">
        <v>1</v>
      </c>
      <c r="F92" s="7" t="s">
        <v>130</v>
      </c>
      <c r="G92" s="7" t="s">
        <v>131</v>
      </c>
      <c r="H92" s="20"/>
      <c r="I92" s="20"/>
      <c r="J92" s="20"/>
      <c r="K92" s="31"/>
      <c r="L92" s="31"/>
      <c r="M92" s="31"/>
      <c r="N92" s="27"/>
      <c r="O92" s="27"/>
      <c r="P92" s="27"/>
      <c r="Q92" s="32"/>
      <c r="R92" s="32"/>
      <c r="S92" s="32"/>
      <c r="T92" s="10"/>
      <c r="U92" s="10"/>
      <c r="V92" s="10"/>
      <c r="W92" s="24">
        <v>1</v>
      </c>
      <c r="X92" s="34">
        <v>1</v>
      </c>
      <c r="Y92" s="34">
        <v>1</v>
      </c>
      <c r="Z92" s="10"/>
      <c r="AA92" s="10"/>
      <c r="AB92" s="10"/>
      <c r="AC92" s="32"/>
      <c r="AD92" s="32"/>
      <c r="AE92" s="32"/>
      <c r="AF92" s="10"/>
      <c r="AG92" s="10"/>
      <c r="AH92" s="10"/>
      <c r="AI92" s="12">
        <f t="shared" ref="AI92:AK92" si="64">H92+K92+N92+Q92+T92+W92+Z92+AC92+AF92</f>
        <v>1</v>
      </c>
      <c r="AJ92" s="12">
        <f t="shared" si="64"/>
        <v>1</v>
      </c>
      <c r="AK92" s="12">
        <f t="shared" si="64"/>
        <v>1</v>
      </c>
    </row>
    <row r="93" spans="1:37" ht="12.75" customHeight="1" x14ac:dyDescent="0.2">
      <c r="A93" s="7"/>
      <c r="B93" s="7" t="s">
        <v>134</v>
      </c>
      <c r="C93" s="151" t="s">
        <v>135</v>
      </c>
      <c r="D93" s="152"/>
      <c r="E93" s="152"/>
      <c r="F93" s="152"/>
      <c r="G93" s="153"/>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7">
        <v>66</v>
      </c>
      <c r="B94" s="7"/>
      <c r="C94" s="7"/>
      <c r="D94" s="7" t="s">
        <v>136</v>
      </c>
      <c r="E94" s="7">
        <v>2.5</v>
      </c>
      <c r="F94" s="7" t="s">
        <v>130</v>
      </c>
      <c r="G94" s="19" t="s">
        <v>149</v>
      </c>
      <c r="H94" s="20"/>
      <c r="I94" s="20"/>
      <c r="J94" s="20"/>
      <c r="K94" s="31"/>
      <c r="L94" s="31"/>
      <c r="M94" s="31"/>
      <c r="N94" s="27"/>
      <c r="O94" s="27"/>
      <c r="P94" s="27"/>
      <c r="Q94" s="32"/>
      <c r="R94" s="32"/>
      <c r="S94" s="32"/>
      <c r="T94" s="10"/>
      <c r="U94" s="10"/>
      <c r="V94" s="10"/>
      <c r="W94" s="24">
        <v>2.5</v>
      </c>
      <c r="X94" s="32"/>
      <c r="Y94" s="32"/>
      <c r="Z94" s="10"/>
      <c r="AA94" s="35">
        <v>2.5</v>
      </c>
      <c r="AB94" s="35">
        <v>5</v>
      </c>
      <c r="AC94" s="32"/>
      <c r="AD94" s="32"/>
      <c r="AE94" s="32"/>
      <c r="AF94" s="10"/>
      <c r="AG94" s="10"/>
      <c r="AH94" s="10"/>
      <c r="AI94" s="12">
        <f t="shared" ref="AI94:AK94" si="65">H94+K94+N94+Q94+T94+W94+Z94+AC94+AF94</f>
        <v>2.5</v>
      </c>
      <c r="AJ94" s="12">
        <f t="shared" si="65"/>
        <v>2.5</v>
      </c>
      <c r="AK94" s="12">
        <f t="shared" si="65"/>
        <v>5</v>
      </c>
    </row>
    <row r="95" spans="1:37" ht="12.75" customHeight="1" x14ac:dyDescent="0.2">
      <c r="A95" s="7">
        <v>67</v>
      </c>
      <c r="B95" s="7"/>
      <c r="C95" s="7"/>
      <c r="D95" s="7" t="s">
        <v>137</v>
      </c>
      <c r="E95" s="7">
        <v>1</v>
      </c>
      <c r="F95" s="7" t="s">
        <v>130</v>
      </c>
      <c r="G95" s="19" t="s">
        <v>149</v>
      </c>
      <c r="H95" s="20"/>
      <c r="I95" s="20"/>
      <c r="J95" s="20"/>
      <c r="K95" s="31"/>
      <c r="L95" s="31"/>
      <c r="M95" s="31"/>
      <c r="N95" s="27"/>
      <c r="O95" s="27"/>
      <c r="P95" s="27"/>
      <c r="Q95" s="32"/>
      <c r="R95" s="32"/>
      <c r="S95" s="32"/>
      <c r="T95" s="10"/>
      <c r="U95" s="10"/>
      <c r="V95" s="10"/>
      <c r="W95" s="24">
        <v>1</v>
      </c>
      <c r="X95" s="32"/>
      <c r="Y95" s="32"/>
      <c r="Z95" s="10"/>
      <c r="AA95" s="35"/>
      <c r="AB95" s="10"/>
      <c r="AC95" s="32"/>
      <c r="AD95" s="32"/>
      <c r="AE95" s="32"/>
      <c r="AF95" s="10"/>
      <c r="AG95" s="10"/>
      <c r="AH95" s="10"/>
      <c r="AI95" s="12">
        <f t="shared" ref="AI95:AK95" si="66">H95+K95+N95+Q95+T95+W95+Z95+AC95+AF95</f>
        <v>1</v>
      </c>
      <c r="AJ95" s="12">
        <f t="shared" si="66"/>
        <v>0</v>
      </c>
      <c r="AK95" s="12">
        <f t="shared" si="66"/>
        <v>0</v>
      </c>
    </row>
    <row r="96" spans="1:37" ht="12.75" customHeight="1" x14ac:dyDescent="0.2">
      <c r="A96" s="7"/>
      <c r="B96" s="7" t="s">
        <v>138</v>
      </c>
      <c r="C96" s="151" t="s">
        <v>139</v>
      </c>
      <c r="D96" s="152"/>
      <c r="E96" s="152"/>
      <c r="F96" s="152"/>
      <c r="G96" s="153"/>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7">
        <v>68</v>
      </c>
      <c r="B97" s="7"/>
      <c r="C97" s="7"/>
      <c r="D97" s="7" t="s">
        <v>140</v>
      </c>
      <c r="E97" s="7">
        <v>1</v>
      </c>
      <c r="F97" s="7" t="s">
        <v>130</v>
      </c>
      <c r="G97" s="7" t="s">
        <v>131</v>
      </c>
      <c r="H97" s="20"/>
      <c r="I97" s="20"/>
      <c r="J97" s="20"/>
      <c r="K97" s="31"/>
      <c r="L97" s="31"/>
      <c r="M97" s="31"/>
      <c r="N97" s="27"/>
      <c r="O97" s="27"/>
      <c r="P97" s="27"/>
      <c r="Q97" s="32"/>
      <c r="R97" s="32"/>
      <c r="S97" s="32"/>
      <c r="T97" s="10"/>
      <c r="U97" s="10"/>
      <c r="V97" s="10"/>
      <c r="W97" s="24">
        <v>1</v>
      </c>
      <c r="X97" s="34">
        <v>1</v>
      </c>
      <c r="Y97" s="34">
        <v>2.5</v>
      </c>
      <c r="Z97" s="10"/>
      <c r="AA97" s="10"/>
      <c r="AB97" s="10"/>
      <c r="AC97" s="32"/>
      <c r="AD97" s="32"/>
      <c r="AE97" s="32"/>
      <c r="AF97" s="10"/>
      <c r="AG97" s="10"/>
      <c r="AH97" s="10"/>
      <c r="AI97" s="12">
        <f t="shared" ref="AI97:AK97" si="67">H97+K97+N97+Q97+T97+W97+Z97+AC97+AF97</f>
        <v>1</v>
      </c>
      <c r="AJ97" s="12">
        <f t="shared" si="67"/>
        <v>1</v>
      </c>
      <c r="AK97" s="12">
        <f t="shared" si="67"/>
        <v>2.5</v>
      </c>
    </row>
    <row r="98" spans="1:37" ht="12.75" customHeight="1" x14ac:dyDescent="0.2">
      <c r="A98" s="7">
        <v>69</v>
      </c>
      <c r="B98" s="7"/>
      <c r="C98" s="7"/>
      <c r="D98" s="7" t="s">
        <v>141</v>
      </c>
      <c r="E98" s="7">
        <v>1</v>
      </c>
      <c r="F98" s="7" t="s">
        <v>130</v>
      </c>
      <c r="G98" s="7" t="s">
        <v>131</v>
      </c>
      <c r="H98" s="20"/>
      <c r="I98" s="20"/>
      <c r="J98" s="20"/>
      <c r="K98" s="31"/>
      <c r="L98" s="31"/>
      <c r="M98" s="31"/>
      <c r="N98" s="27"/>
      <c r="O98" s="27"/>
      <c r="P98" s="27"/>
      <c r="Q98" s="32"/>
      <c r="R98" s="32"/>
      <c r="S98" s="32"/>
      <c r="T98" s="10"/>
      <c r="U98" s="10"/>
      <c r="V98" s="10"/>
      <c r="W98" s="24">
        <v>1</v>
      </c>
      <c r="X98" s="32"/>
      <c r="Y98" s="32"/>
      <c r="Z98" s="10"/>
      <c r="AA98" s="10"/>
      <c r="AB98" s="10"/>
      <c r="AC98" s="32"/>
      <c r="AD98" s="32"/>
      <c r="AE98" s="32"/>
      <c r="AF98" s="10"/>
      <c r="AG98" s="10"/>
      <c r="AH98" s="10"/>
      <c r="AI98" s="12">
        <f t="shared" ref="AI98:AK98" si="68">H98+K98+N98+Q98+T98+W98+Z98+AC98+AF98</f>
        <v>1</v>
      </c>
      <c r="AJ98" s="12">
        <f t="shared" si="68"/>
        <v>0</v>
      </c>
      <c r="AK98" s="12">
        <f t="shared" si="68"/>
        <v>0</v>
      </c>
    </row>
    <row r="99" spans="1:37" ht="12.75" customHeight="1" x14ac:dyDescent="0.2">
      <c r="A99" s="7"/>
      <c r="B99" s="7" t="s">
        <v>142</v>
      </c>
      <c r="C99" s="151" t="s">
        <v>143</v>
      </c>
      <c r="D99" s="152"/>
      <c r="E99" s="152"/>
      <c r="F99" s="152"/>
      <c r="G99" s="153"/>
      <c r="H99" s="20"/>
      <c r="I99" s="20"/>
      <c r="J99" s="20"/>
      <c r="K99" s="31"/>
      <c r="L99" s="31"/>
      <c r="M99" s="31"/>
      <c r="N99" s="27"/>
      <c r="O99" s="27"/>
      <c r="P99" s="27"/>
      <c r="Q99" s="32"/>
      <c r="R99" s="32"/>
      <c r="S99" s="32"/>
      <c r="T99" s="10"/>
      <c r="U99" s="10"/>
      <c r="V99" s="10"/>
      <c r="W99" s="24"/>
      <c r="X99" s="32"/>
      <c r="Y99" s="32"/>
      <c r="Z99" s="10"/>
      <c r="AA99" s="10"/>
      <c r="AB99" s="10"/>
      <c r="AC99" s="32"/>
      <c r="AD99" s="32"/>
      <c r="AE99" s="32"/>
      <c r="AF99" s="10"/>
      <c r="AG99" s="10"/>
      <c r="AH99" s="10"/>
      <c r="AI99" s="12"/>
      <c r="AJ99" s="12"/>
      <c r="AK99" s="12"/>
    </row>
    <row r="100" spans="1:37" ht="12.75" customHeight="1" x14ac:dyDescent="0.2">
      <c r="A100" s="7">
        <v>70</v>
      </c>
      <c r="B100" s="7"/>
      <c r="C100" s="7"/>
      <c r="D100" s="7" t="s">
        <v>144</v>
      </c>
      <c r="E100" s="7">
        <v>5</v>
      </c>
      <c r="F100" s="7" t="s">
        <v>130</v>
      </c>
      <c r="G100" s="19" t="s">
        <v>149</v>
      </c>
      <c r="H100" s="20"/>
      <c r="I100" s="20"/>
      <c r="J100" s="20"/>
      <c r="K100" s="31"/>
      <c r="L100" s="31"/>
      <c r="M100" s="31"/>
      <c r="N100" s="27"/>
      <c r="O100" s="27"/>
      <c r="P100" s="27"/>
      <c r="Q100" s="32"/>
      <c r="R100" s="32"/>
      <c r="S100" s="32"/>
      <c r="T100" s="10"/>
      <c r="U100" s="10"/>
      <c r="V100" s="10"/>
      <c r="W100" s="24">
        <v>5</v>
      </c>
      <c r="X100" s="32"/>
      <c r="Y100" s="32"/>
      <c r="Z100" s="10"/>
      <c r="AA100" s="35">
        <v>5</v>
      </c>
      <c r="AB100" s="35">
        <v>6</v>
      </c>
      <c r="AC100" s="32"/>
      <c r="AD100" s="32"/>
      <c r="AE100" s="32"/>
      <c r="AF100" s="10"/>
      <c r="AG100" s="10"/>
      <c r="AH100" s="10"/>
      <c r="AI100" s="12">
        <f t="shared" ref="AI100:AK100" si="69">H100+K100+N100+Q100+T100+W100+Z100+AC100+AF100</f>
        <v>5</v>
      </c>
      <c r="AJ100" s="12">
        <f t="shared" si="69"/>
        <v>5</v>
      </c>
      <c r="AK100" s="12">
        <f t="shared" si="69"/>
        <v>6</v>
      </c>
    </row>
    <row r="101" spans="1:37" ht="12.75" customHeight="1" x14ac:dyDescent="0.2">
      <c r="A101" s="7">
        <v>71</v>
      </c>
      <c r="B101" s="7"/>
      <c r="C101" s="7"/>
      <c r="D101" s="7" t="s">
        <v>145</v>
      </c>
      <c r="E101" s="7">
        <v>5</v>
      </c>
      <c r="F101" s="7" t="s">
        <v>130</v>
      </c>
      <c r="G101" s="19" t="s">
        <v>149</v>
      </c>
      <c r="H101" s="20"/>
      <c r="I101" s="20"/>
      <c r="J101" s="20"/>
      <c r="K101" s="31"/>
      <c r="L101" s="31"/>
      <c r="M101" s="31"/>
      <c r="N101" s="27"/>
      <c r="O101" s="27"/>
      <c r="P101" s="27"/>
      <c r="Q101" s="32"/>
      <c r="R101" s="32"/>
      <c r="S101" s="32"/>
      <c r="T101" s="10"/>
      <c r="U101" s="10"/>
      <c r="V101" s="10"/>
      <c r="W101" s="24">
        <v>5</v>
      </c>
      <c r="X101" s="32"/>
      <c r="Y101" s="32"/>
      <c r="Z101" s="10"/>
      <c r="AA101" s="35">
        <v>5</v>
      </c>
      <c r="AB101" s="35">
        <v>4</v>
      </c>
      <c r="AC101" s="32"/>
      <c r="AD101" s="32"/>
      <c r="AE101" s="32"/>
      <c r="AF101" s="10"/>
      <c r="AG101" s="10"/>
      <c r="AH101" s="10"/>
      <c r="AI101" s="12">
        <f t="shared" ref="AI101:AK101" si="70">H101+K101+N101+Q101+T101+W101+Z101+AC101+AF101</f>
        <v>5</v>
      </c>
      <c r="AJ101" s="12">
        <f t="shared" si="70"/>
        <v>5</v>
      </c>
      <c r="AK101" s="12">
        <f t="shared" si="70"/>
        <v>4</v>
      </c>
    </row>
    <row r="102" spans="1:37" ht="12.75" customHeight="1" x14ac:dyDescent="0.2">
      <c r="A102" s="7"/>
      <c r="B102" s="7" t="s">
        <v>146</v>
      </c>
      <c r="C102" s="151" t="s">
        <v>147</v>
      </c>
      <c r="D102" s="152"/>
      <c r="E102" s="152"/>
      <c r="F102" s="152"/>
      <c r="G102" s="153"/>
      <c r="H102" s="20"/>
      <c r="I102" s="20"/>
      <c r="J102" s="20"/>
      <c r="K102" s="31"/>
      <c r="L102" s="31"/>
      <c r="M102" s="31"/>
      <c r="N102" s="27"/>
      <c r="O102" s="27"/>
      <c r="P102" s="27"/>
      <c r="Q102" s="32"/>
      <c r="R102" s="32"/>
      <c r="S102" s="32"/>
      <c r="T102" s="10"/>
      <c r="U102" s="10"/>
      <c r="V102" s="10"/>
      <c r="W102" s="30"/>
      <c r="X102" s="32"/>
      <c r="Y102" s="32"/>
      <c r="Z102" s="10"/>
      <c r="AA102" s="10"/>
      <c r="AB102" s="10"/>
      <c r="AC102" s="32"/>
      <c r="AD102" s="32"/>
      <c r="AE102" s="32"/>
      <c r="AF102" s="10"/>
      <c r="AG102" s="10"/>
      <c r="AH102" s="10"/>
      <c r="AI102" s="12"/>
      <c r="AJ102" s="12"/>
      <c r="AK102" s="12"/>
    </row>
    <row r="103" spans="1:37" ht="12.75" customHeight="1" x14ac:dyDescent="0.2">
      <c r="A103" s="7">
        <v>72</v>
      </c>
      <c r="B103" s="7"/>
      <c r="C103" s="7"/>
      <c r="D103" s="7" t="s">
        <v>148</v>
      </c>
      <c r="E103" s="7">
        <v>1</v>
      </c>
      <c r="F103" s="7" t="s">
        <v>131</v>
      </c>
      <c r="G103" s="7" t="s">
        <v>149</v>
      </c>
      <c r="H103" s="20"/>
      <c r="I103" s="20"/>
      <c r="J103" s="20"/>
      <c r="K103" s="31"/>
      <c r="L103" s="31"/>
      <c r="M103" s="31"/>
      <c r="N103" s="27"/>
      <c r="O103" s="27"/>
      <c r="P103" s="27"/>
      <c r="Q103" s="32"/>
      <c r="R103" s="32"/>
      <c r="S103" s="32"/>
      <c r="T103" s="10"/>
      <c r="U103" s="10"/>
      <c r="V103" s="10"/>
      <c r="W103" s="32"/>
      <c r="X103" s="32"/>
      <c r="Y103" s="32"/>
      <c r="Z103" s="10">
        <v>1</v>
      </c>
      <c r="AA103" s="35">
        <v>1</v>
      </c>
      <c r="AB103" s="35">
        <v>0.5</v>
      </c>
      <c r="AC103" s="32"/>
      <c r="AD103" s="32"/>
      <c r="AE103" s="32"/>
      <c r="AF103" s="10"/>
      <c r="AG103" s="10"/>
      <c r="AH103" s="10"/>
      <c r="AI103" s="12">
        <f t="shared" ref="AI103:AK103" si="71">H103+K103+N103+Q103+T103+W103+Z103+AC103+AF103</f>
        <v>1</v>
      </c>
      <c r="AJ103" s="12">
        <f t="shared" si="71"/>
        <v>1</v>
      </c>
      <c r="AK103" s="12">
        <f t="shared" si="71"/>
        <v>0.5</v>
      </c>
    </row>
    <row r="104" spans="1:37" ht="12.75" customHeight="1" x14ac:dyDescent="0.2">
      <c r="A104" s="7">
        <v>73</v>
      </c>
      <c r="B104" s="7"/>
      <c r="C104" s="7"/>
      <c r="D104" s="7" t="s">
        <v>150</v>
      </c>
      <c r="E104" s="7">
        <v>1</v>
      </c>
      <c r="F104" s="7" t="s">
        <v>131</v>
      </c>
      <c r="G104" s="7" t="s">
        <v>149</v>
      </c>
      <c r="H104" s="20"/>
      <c r="I104" s="20"/>
      <c r="J104" s="20"/>
      <c r="K104" s="31"/>
      <c r="L104" s="31"/>
      <c r="M104" s="31"/>
      <c r="N104" s="27"/>
      <c r="O104" s="27"/>
      <c r="P104" s="27"/>
      <c r="Q104" s="32"/>
      <c r="R104" s="32"/>
      <c r="S104" s="32"/>
      <c r="T104" s="10"/>
      <c r="U104" s="10"/>
      <c r="V104" s="10"/>
      <c r="W104" s="32"/>
      <c r="X104" s="32"/>
      <c r="Y104" s="32"/>
      <c r="Z104" s="10">
        <v>1</v>
      </c>
      <c r="AA104" s="35">
        <v>1</v>
      </c>
      <c r="AB104" s="35">
        <v>1</v>
      </c>
      <c r="AC104" s="32"/>
      <c r="AD104" s="32"/>
      <c r="AE104" s="32"/>
      <c r="AF104" s="10"/>
      <c r="AG104" s="10"/>
      <c r="AH104" s="10"/>
      <c r="AI104" s="12">
        <f t="shared" ref="AI104:AK104" si="72">H104+K104+N104+Q104+T104+W104+Z104+AC104+AF104</f>
        <v>1</v>
      </c>
      <c r="AJ104" s="12">
        <f t="shared" si="72"/>
        <v>1</v>
      </c>
      <c r="AK104" s="12">
        <f t="shared" si="72"/>
        <v>1</v>
      </c>
    </row>
    <row r="105" spans="1:37" ht="12.75" customHeight="1" x14ac:dyDescent="0.2">
      <c r="A105" s="7"/>
      <c r="B105" s="7" t="s">
        <v>151</v>
      </c>
      <c r="C105" s="151" t="s">
        <v>152</v>
      </c>
      <c r="D105" s="152"/>
      <c r="E105" s="152"/>
      <c r="F105" s="152"/>
      <c r="G105" s="153"/>
      <c r="H105" s="20"/>
      <c r="I105" s="20"/>
      <c r="J105" s="20"/>
      <c r="K105" s="31"/>
      <c r="L105" s="31"/>
      <c r="M105" s="31"/>
      <c r="N105" s="27"/>
      <c r="O105" s="27"/>
      <c r="P105" s="27"/>
      <c r="Q105" s="32"/>
      <c r="R105" s="32"/>
      <c r="S105" s="32"/>
      <c r="T105" s="10"/>
      <c r="U105" s="10"/>
      <c r="V105" s="10"/>
      <c r="W105" s="32"/>
      <c r="X105" s="32"/>
      <c r="Y105" s="32"/>
      <c r="Z105" s="10"/>
      <c r="AA105" s="10"/>
      <c r="AB105" s="10"/>
      <c r="AC105" s="32"/>
      <c r="AD105" s="32"/>
      <c r="AE105" s="32"/>
      <c r="AF105" s="10"/>
      <c r="AG105" s="10"/>
      <c r="AH105" s="10"/>
      <c r="AI105" s="12"/>
      <c r="AJ105" s="12"/>
      <c r="AK105" s="12"/>
    </row>
    <row r="106" spans="1:37" ht="12.75" customHeight="1" x14ac:dyDescent="0.2">
      <c r="A106" s="7">
        <v>74</v>
      </c>
      <c r="B106" s="7"/>
      <c r="C106" s="7"/>
      <c r="D106" s="7" t="s">
        <v>153</v>
      </c>
      <c r="E106" s="7">
        <v>5</v>
      </c>
      <c r="F106" s="7" t="s">
        <v>149</v>
      </c>
      <c r="G106" s="7"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5</v>
      </c>
      <c r="AD106" s="32"/>
      <c r="AE106" s="32"/>
      <c r="AF106" s="10"/>
      <c r="AG106" s="10"/>
      <c r="AH106" s="10"/>
      <c r="AI106" s="12">
        <f t="shared" ref="AI106:AK106" si="73">H106+K106+N106+Q106+T106+W106+Z106+AC106+AF106</f>
        <v>5</v>
      </c>
      <c r="AJ106" s="12">
        <f t="shared" si="73"/>
        <v>0</v>
      </c>
      <c r="AK106" s="12">
        <f t="shared" si="73"/>
        <v>0</v>
      </c>
    </row>
    <row r="107" spans="1:37" ht="12.75" customHeight="1" x14ac:dyDescent="0.2">
      <c r="A107" s="7">
        <v>75</v>
      </c>
      <c r="B107" s="7"/>
      <c r="C107" s="7"/>
      <c r="D107" s="7" t="s">
        <v>155</v>
      </c>
      <c r="E107" s="7">
        <v>2</v>
      </c>
      <c r="F107" s="7" t="s">
        <v>149</v>
      </c>
      <c r="G107" s="7"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2</v>
      </c>
      <c r="AD107" s="32"/>
      <c r="AE107" s="32"/>
      <c r="AF107" s="10"/>
      <c r="AG107" s="10"/>
      <c r="AH107" s="10"/>
      <c r="AI107" s="12">
        <f t="shared" ref="AI107:AK107" si="74">H107+K107+N107+Q107+T107+W107+Z107+AC107+AF107</f>
        <v>2</v>
      </c>
      <c r="AJ107" s="12">
        <f t="shared" si="74"/>
        <v>0</v>
      </c>
      <c r="AK107" s="12">
        <f t="shared" si="74"/>
        <v>0</v>
      </c>
    </row>
    <row r="108" spans="1:37" ht="12.75" customHeight="1" x14ac:dyDescent="0.2">
      <c r="A108" s="7"/>
      <c r="B108" s="7" t="s">
        <v>156</v>
      </c>
      <c r="C108" s="151" t="s">
        <v>157</v>
      </c>
      <c r="D108" s="152"/>
      <c r="E108" s="152"/>
      <c r="F108" s="152"/>
      <c r="G108" s="153"/>
      <c r="H108" s="20"/>
      <c r="I108" s="20"/>
      <c r="J108" s="20"/>
      <c r="K108" s="31"/>
      <c r="L108" s="31"/>
      <c r="M108" s="31"/>
      <c r="N108" s="27"/>
      <c r="O108" s="27"/>
      <c r="P108" s="27"/>
      <c r="Q108" s="32"/>
      <c r="R108" s="32"/>
      <c r="S108" s="32"/>
      <c r="T108" s="10"/>
      <c r="U108" s="10"/>
      <c r="V108" s="10"/>
      <c r="W108" s="32"/>
      <c r="X108" s="32"/>
      <c r="Y108" s="32"/>
      <c r="Z108" s="10"/>
      <c r="AA108" s="10"/>
      <c r="AB108" s="10"/>
      <c r="AC108" s="24"/>
      <c r="AD108" s="32"/>
      <c r="AE108" s="32"/>
      <c r="AF108" s="10"/>
      <c r="AG108" s="10"/>
      <c r="AH108" s="10"/>
      <c r="AI108" s="12"/>
      <c r="AJ108" s="12"/>
      <c r="AK108" s="12"/>
    </row>
    <row r="109" spans="1:37" ht="12.75" customHeight="1" x14ac:dyDescent="0.2">
      <c r="A109" s="7">
        <v>76</v>
      </c>
      <c r="B109" s="7"/>
      <c r="C109" s="7"/>
      <c r="D109" s="7" t="s">
        <v>158</v>
      </c>
      <c r="E109" s="7">
        <v>2</v>
      </c>
      <c r="F109" s="7" t="s">
        <v>149</v>
      </c>
      <c r="G109" s="7" t="s">
        <v>154</v>
      </c>
      <c r="H109" s="20"/>
      <c r="I109" s="20"/>
      <c r="J109" s="20"/>
      <c r="K109" s="31"/>
      <c r="L109" s="31"/>
      <c r="M109" s="31"/>
      <c r="N109" s="27"/>
      <c r="O109" s="27"/>
      <c r="P109" s="27"/>
      <c r="Q109" s="32"/>
      <c r="R109" s="32"/>
      <c r="S109" s="32"/>
      <c r="T109" s="10"/>
      <c r="U109" s="10"/>
      <c r="V109" s="10"/>
      <c r="W109" s="32"/>
      <c r="X109" s="32"/>
      <c r="Y109" s="32"/>
      <c r="Z109" s="10"/>
      <c r="AA109" s="10"/>
      <c r="AB109" s="10"/>
      <c r="AC109" s="24">
        <v>2</v>
      </c>
      <c r="AD109" s="32"/>
      <c r="AE109" s="32"/>
      <c r="AF109" s="10"/>
      <c r="AG109" s="10"/>
      <c r="AH109" s="10"/>
      <c r="AI109" s="12">
        <f t="shared" ref="AI109:AK109" si="75">H109+K109+N109+Q109+T109+W109+Z109+AC109+AF109</f>
        <v>2</v>
      </c>
      <c r="AJ109" s="12">
        <f t="shared" si="75"/>
        <v>0</v>
      </c>
      <c r="AK109" s="12">
        <f t="shared" si="75"/>
        <v>0</v>
      </c>
    </row>
    <row r="110" spans="1:37" ht="12.75" customHeight="1" x14ac:dyDescent="0.2">
      <c r="A110" s="7">
        <v>77</v>
      </c>
      <c r="B110" s="7"/>
      <c r="C110" s="7"/>
      <c r="D110" s="7" t="s">
        <v>159</v>
      </c>
      <c r="E110" s="7">
        <v>5</v>
      </c>
      <c r="F110" s="7" t="s">
        <v>149</v>
      </c>
      <c r="G110" s="7" t="s">
        <v>154</v>
      </c>
      <c r="H110" s="20"/>
      <c r="I110" s="20"/>
      <c r="J110" s="20"/>
      <c r="K110" s="31"/>
      <c r="L110" s="31"/>
      <c r="M110" s="31"/>
      <c r="N110" s="27"/>
      <c r="O110" s="27"/>
      <c r="P110" s="27"/>
      <c r="Q110" s="32"/>
      <c r="R110" s="32"/>
      <c r="S110" s="32"/>
      <c r="T110" s="10"/>
      <c r="U110" s="10"/>
      <c r="V110" s="10"/>
      <c r="W110" s="32"/>
      <c r="X110" s="32"/>
      <c r="Y110" s="32"/>
      <c r="Z110" s="10"/>
      <c r="AA110" s="10"/>
      <c r="AB110" s="10"/>
      <c r="AC110" s="24">
        <v>5</v>
      </c>
      <c r="AD110" s="32"/>
      <c r="AE110" s="32"/>
      <c r="AF110" s="10"/>
      <c r="AG110" s="10"/>
      <c r="AH110" s="10"/>
      <c r="AI110" s="12">
        <f t="shared" ref="AI110:AK110" si="76">H110+K110+N110+Q110+T110+W110+Z110+AC110+AF110</f>
        <v>5</v>
      </c>
      <c r="AJ110" s="12">
        <f t="shared" si="76"/>
        <v>0</v>
      </c>
      <c r="AK110" s="12">
        <f t="shared" si="76"/>
        <v>0</v>
      </c>
    </row>
    <row r="111" spans="1:37" ht="12.75" customHeight="1" x14ac:dyDescent="0.2">
      <c r="A111" s="64"/>
      <c r="B111" s="28"/>
      <c r="C111" s="28"/>
      <c r="D111" s="28"/>
      <c r="E111" s="7" t="s">
        <v>160</v>
      </c>
      <c r="F111" s="7"/>
      <c r="G111" s="7"/>
      <c r="H111" s="7">
        <f t="shared" ref="H111:AK111" si="77">SUM(H5:H110)</f>
        <v>11.5</v>
      </c>
      <c r="I111" s="7">
        <f t="shared" si="77"/>
        <v>8.5</v>
      </c>
      <c r="J111" s="7">
        <f t="shared" si="77"/>
        <v>6.75</v>
      </c>
      <c r="K111" s="7">
        <f t="shared" si="77"/>
        <v>12.5</v>
      </c>
      <c r="L111" s="7">
        <f t="shared" si="77"/>
        <v>15.5</v>
      </c>
      <c r="M111" s="7">
        <f t="shared" si="77"/>
        <v>16.75</v>
      </c>
      <c r="N111" s="7">
        <f t="shared" si="77"/>
        <v>19.5</v>
      </c>
      <c r="O111" s="7">
        <f t="shared" si="77"/>
        <v>11</v>
      </c>
      <c r="P111" s="7">
        <f t="shared" si="77"/>
        <v>11</v>
      </c>
      <c r="Q111" s="7">
        <f t="shared" si="77"/>
        <v>10</v>
      </c>
      <c r="R111" s="7">
        <f t="shared" si="77"/>
        <v>13</v>
      </c>
      <c r="S111" s="7">
        <f t="shared" si="77"/>
        <v>18.5</v>
      </c>
      <c r="T111" s="7">
        <f t="shared" si="77"/>
        <v>3</v>
      </c>
      <c r="U111" s="7">
        <f t="shared" si="77"/>
        <v>5.5</v>
      </c>
      <c r="V111" s="7">
        <f t="shared" si="77"/>
        <v>5</v>
      </c>
      <c r="W111" s="7">
        <f t="shared" si="77"/>
        <v>18.5</v>
      </c>
      <c r="X111" s="7">
        <f t="shared" si="77"/>
        <v>5</v>
      </c>
      <c r="Y111" s="7">
        <f t="shared" si="77"/>
        <v>5</v>
      </c>
      <c r="Z111" s="7">
        <f t="shared" si="77"/>
        <v>2</v>
      </c>
      <c r="AA111" s="7">
        <f t="shared" si="77"/>
        <v>14.5</v>
      </c>
      <c r="AB111" s="7">
        <f t="shared" si="77"/>
        <v>16.5</v>
      </c>
      <c r="AC111" s="7">
        <f t="shared" si="77"/>
        <v>14</v>
      </c>
      <c r="AD111" s="7">
        <f t="shared" si="77"/>
        <v>0</v>
      </c>
      <c r="AE111" s="7">
        <f t="shared" si="77"/>
        <v>0</v>
      </c>
      <c r="AF111" s="7">
        <f t="shared" si="77"/>
        <v>0</v>
      </c>
      <c r="AG111" s="7">
        <f t="shared" si="77"/>
        <v>0</v>
      </c>
      <c r="AH111" s="7">
        <f t="shared" si="77"/>
        <v>0</v>
      </c>
      <c r="AI111" s="65">
        <f t="shared" si="77"/>
        <v>91</v>
      </c>
      <c r="AJ111" s="65">
        <f t="shared" si="77"/>
        <v>73</v>
      </c>
      <c r="AK111" s="65">
        <f t="shared" si="77"/>
        <v>79.5</v>
      </c>
    </row>
    <row r="112" spans="1:37" ht="12.75" customHeight="1" x14ac:dyDescent="0.2">
      <c r="A112" s="64"/>
      <c r="B112" s="28"/>
      <c r="C112" s="28"/>
      <c r="D112" s="28"/>
      <c r="E112" s="7" t="s">
        <v>161</v>
      </c>
      <c r="F112" s="7"/>
      <c r="G112" s="7"/>
      <c r="H112" s="7">
        <f t="shared" ref="H112:J112" si="78">SUM(H111)</f>
        <v>11.5</v>
      </c>
      <c r="I112" s="7">
        <f t="shared" si="78"/>
        <v>8.5</v>
      </c>
      <c r="J112" s="7">
        <f t="shared" si="78"/>
        <v>6.75</v>
      </c>
      <c r="K112" s="7">
        <f t="shared" ref="K112:AH112" si="79">SUM(K111+H112)</f>
        <v>24</v>
      </c>
      <c r="L112" s="7">
        <f t="shared" si="79"/>
        <v>24</v>
      </c>
      <c r="M112" s="7">
        <f t="shared" si="79"/>
        <v>23.5</v>
      </c>
      <c r="N112" s="7">
        <f t="shared" si="79"/>
        <v>43.5</v>
      </c>
      <c r="O112" s="7">
        <f t="shared" si="79"/>
        <v>35</v>
      </c>
      <c r="P112" s="7">
        <f t="shared" si="79"/>
        <v>34.5</v>
      </c>
      <c r="Q112" s="7">
        <f t="shared" si="79"/>
        <v>53.5</v>
      </c>
      <c r="R112" s="7">
        <f t="shared" si="79"/>
        <v>48</v>
      </c>
      <c r="S112" s="7">
        <f t="shared" si="79"/>
        <v>53</v>
      </c>
      <c r="T112" s="7">
        <f t="shared" si="79"/>
        <v>56.5</v>
      </c>
      <c r="U112" s="7">
        <f t="shared" si="79"/>
        <v>53.5</v>
      </c>
      <c r="V112" s="7">
        <f t="shared" si="79"/>
        <v>58</v>
      </c>
      <c r="W112" s="7">
        <f t="shared" si="79"/>
        <v>75</v>
      </c>
      <c r="X112" s="7">
        <f t="shared" si="79"/>
        <v>58.5</v>
      </c>
      <c r="Y112" s="7">
        <f t="shared" si="79"/>
        <v>63</v>
      </c>
      <c r="Z112" s="7">
        <f t="shared" si="79"/>
        <v>77</v>
      </c>
      <c r="AA112" s="7">
        <f t="shared" si="79"/>
        <v>73</v>
      </c>
      <c r="AB112" s="7">
        <f t="shared" si="79"/>
        <v>79.5</v>
      </c>
      <c r="AC112" s="7">
        <f t="shared" si="79"/>
        <v>91</v>
      </c>
      <c r="AD112" s="7">
        <f t="shared" si="79"/>
        <v>73</v>
      </c>
      <c r="AE112" s="7">
        <f t="shared" si="79"/>
        <v>79.5</v>
      </c>
      <c r="AF112" s="7">
        <f t="shared" si="79"/>
        <v>91</v>
      </c>
      <c r="AG112" s="7">
        <f t="shared" si="79"/>
        <v>73</v>
      </c>
      <c r="AH112" s="7">
        <f t="shared" si="79"/>
        <v>79.5</v>
      </c>
      <c r="AI112" s="28"/>
      <c r="AJ112" s="28"/>
      <c r="AK112" s="28"/>
    </row>
    <row r="113" spans="1:37" ht="12.75" customHeight="1" x14ac:dyDescent="0.2">
      <c r="A113" s="84"/>
      <c r="B113" s="85"/>
      <c r="C113" s="85"/>
      <c r="D113" s="79" t="s">
        <v>246</v>
      </c>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64"/>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64"/>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64"/>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64"/>
      <c r="B117" s="28"/>
      <c r="C117" s="28"/>
      <c r="D117" s="28"/>
      <c r="E117" s="28"/>
      <c r="F117" s="28"/>
      <c r="G117" s="6" t="s">
        <v>163</v>
      </c>
      <c r="H117" s="41">
        <f>E123-E121</f>
        <v>-16.5</v>
      </c>
      <c r="I117" s="138" t="s">
        <v>164</v>
      </c>
      <c r="J117" s="132"/>
      <c r="K117" s="138" t="s">
        <v>165</v>
      </c>
      <c r="L117" s="131"/>
      <c r="M117" s="131"/>
      <c r="N117" s="131"/>
      <c r="O117" s="131"/>
      <c r="P117" s="131"/>
      <c r="Q117" s="132"/>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64"/>
      <c r="B118" s="28"/>
      <c r="C118" s="28"/>
      <c r="D118" s="28"/>
      <c r="E118" s="28"/>
      <c r="F118" s="28"/>
      <c r="G118" s="6" t="s">
        <v>166</v>
      </c>
      <c r="H118" s="41">
        <f>E123-E122</f>
        <v>-4.5</v>
      </c>
      <c r="I118" s="138" t="s">
        <v>167</v>
      </c>
      <c r="J118" s="132"/>
      <c r="K118" s="138" t="s">
        <v>168</v>
      </c>
      <c r="L118" s="131"/>
      <c r="M118" s="131"/>
      <c r="N118" s="131"/>
      <c r="O118" s="131"/>
      <c r="P118" s="131"/>
      <c r="Q118" s="132"/>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64"/>
      <c r="B119" s="28"/>
      <c r="C119" s="28"/>
      <c r="D119" s="139" t="s">
        <v>287</v>
      </c>
      <c r="E119" s="132"/>
      <c r="F119" s="28"/>
      <c r="G119" s="6" t="s">
        <v>170</v>
      </c>
      <c r="H119" s="41">
        <f>E123/E121</f>
        <v>0.78</v>
      </c>
      <c r="I119" s="138" t="s">
        <v>171</v>
      </c>
      <c r="J119" s="132"/>
      <c r="K119" s="138" t="s">
        <v>172</v>
      </c>
      <c r="L119" s="131"/>
      <c r="M119" s="131"/>
      <c r="N119" s="131"/>
      <c r="O119" s="131"/>
      <c r="P119" s="131"/>
      <c r="Q119" s="132"/>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64"/>
      <c r="B120" s="28"/>
      <c r="C120" s="28"/>
      <c r="D120" s="29" t="s">
        <v>173</v>
      </c>
      <c r="E120" s="86">
        <f>SUM(E5:E110)</f>
        <v>91</v>
      </c>
      <c r="F120" s="28"/>
      <c r="G120" s="6" t="s">
        <v>174</v>
      </c>
      <c r="H120" s="41">
        <f>E123/E122</f>
        <v>0.9285714285714286</v>
      </c>
      <c r="I120" s="138" t="s">
        <v>175</v>
      </c>
      <c r="J120" s="132"/>
      <c r="K120" s="138" t="s">
        <v>176</v>
      </c>
      <c r="L120" s="131"/>
      <c r="M120" s="131"/>
      <c r="N120" s="131"/>
      <c r="O120" s="131"/>
      <c r="P120" s="131"/>
      <c r="Q120" s="132"/>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64"/>
      <c r="B121" s="28"/>
      <c r="C121" s="28"/>
      <c r="D121" s="6" t="s">
        <v>18</v>
      </c>
      <c r="E121" s="6">
        <f>W112</f>
        <v>75</v>
      </c>
      <c r="F121" s="28"/>
      <c r="G121" s="6" t="s">
        <v>177</v>
      </c>
      <c r="H121" s="41">
        <f>E120-E123</f>
        <v>32.5</v>
      </c>
      <c r="I121" s="138" t="s">
        <v>178</v>
      </c>
      <c r="J121" s="132"/>
      <c r="K121" s="138" t="s">
        <v>179</v>
      </c>
      <c r="L121" s="131"/>
      <c r="M121" s="131"/>
      <c r="N121" s="131"/>
      <c r="O121" s="131"/>
      <c r="P121" s="131"/>
      <c r="Q121" s="132"/>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64"/>
      <c r="B122" s="28"/>
      <c r="C122" s="28"/>
      <c r="D122" s="43" t="s">
        <v>20</v>
      </c>
      <c r="E122" s="6">
        <f>Y112</f>
        <v>63</v>
      </c>
      <c r="F122" s="28"/>
      <c r="G122" s="6" t="s">
        <v>177</v>
      </c>
      <c r="H122" s="41">
        <f>(E120-E123)/(H119*H120)</f>
        <v>44.871794871794869</v>
      </c>
      <c r="I122" s="138" t="s">
        <v>180</v>
      </c>
      <c r="J122" s="132"/>
      <c r="K122" s="138" t="s">
        <v>181</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64"/>
      <c r="B123" s="28"/>
      <c r="C123" s="28"/>
      <c r="D123" s="6" t="s">
        <v>19</v>
      </c>
      <c r="E123" s="6">
        <f>X112</f>
        <v>58.5</v>
      </c>
      <c r="F123" s="28"/>
      <c r="G123" s="6" t="s">
        <v>182</v>
      </c>
      <c r="H123" s="41">
        <f>E122+(E120-E123)</f>
        <v>95.5</v>
      </c>
      <c r="I123" s="138" t="s">
        <v>183</v>
      </c>
      <c r="J123" s="132"/>
      <c r="K123" s="138" t="s">
        <v>179</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64"/>
      <c r="B124" s="28"/>
      <c r="C124" s="28"/>
      <c r="D124" s="28"/>
      <c r="E124" s="28"/>
      <c r="F124" s="28"/>
      <c r="G124" s="6" t="s">
        <v>182</v>
      </c>
      <c r="H124" s="41">
        <f>E120/H120</f>
        <v>98</v>
      </c>
      <c r="I124" s="138" t="s">
        <v>184</v>
      </c>
      <c r="J124" s="132"/>
      <c r="K124" s="138" t="s">
        <v>181</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64"/>
      <c r="B125" s="28"/>
      <c r="C125" s="28"/>
      <c r="D125" s="28"/>
      <c r="E125" s="28"/>
      <c r="F125" s="28"/>
      <c r="G125" s="6" t="s">
        <v>182</v>
      </c>
      <c r="H125" s="41">
        <f>E122+(E120-E123)/(H119*H120)</f>
        <v>107.87179487179486</v>
      </c>
      <c r="I125" s="138" t="s">
        <v>185</v>
      </c>
      <c r="J125" s="132"/>
      <c r="K125" s="138" t="s">
        <v>186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5">
      <c r="A126" s="64"/>
      <c r="B126" s="28"/>
      <c r="C126" s="44" t="s">
        <v>288</v>
      </c>
      <c r="D126" s="45"/>
      <c r="E126" s="46"/>
      <c r="F126" s="28"/>
      <c r="G126" s="6" t="s">
        <v>187</v>
      </c>
      <c r="H126" s="41">
        <f>(E120-E123)/(E120-E122)</f>
        <v>1.1607142857142858</v>
      </c>
      <c r="I126" s="138" t="s">
        <v>188</v>
      </c>
      <c r="J126" s="132"/>
      <c r="K126" s="138" t="s">
        <v>189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5">
      <c r="A127" s="28"/>
      <c r="B127" s="28"/>
      <c r="C127" s="45" t="s">
        <v>191</v>
      </c>
      <c r="D127" s="45"/>
      <c r="E127" s="46"/>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5">
      <c r="A128" s="28"/>
      <c r="B128" s="28"/>
      <c r="C128" s="47" t="s">
        <v>2</v>
      </c>
      <c r="D128" s="48" t="s">
        <v>20</v>
      </c>
      <c r="E128" s="45" t="s">
        <v>193</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5">
      <c r="A129" s="28"/>
      <c r="B129" s="28"/>
      <c r="C129" s="44" t="s">
        <v>286</v>
      </c>
      <c r="D129" s="49">
        <v>0.5</v>
      </c>
      <c r="E129" s="50" t="s">
        <v>232</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5">
      <c r="A130" s="28"/>
      <c r="B130" s="28"/>
      <c r="C130" s="44" t="s">
        <v>289</v>
      </c>
      <c r="D130" s="49">
        <v>1</v>
      </c>
      <c r="E130" s="50" t="s">
        <v>206</v>
      </c>
      <c r="F130" s="28"/>
      <c r="G130" s="6"/>
      <c r="H130" s="6" t="s">
        <v>18</v>
      </c>
      <c r="I130" s="6" t="s">
        <v>19</v>
      </c>
      <c r="J130" s="6" t="s">
        <v>20</v>
      </c>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5">
      <c r="A131" s="28"/>
      <c r="B131" s="28"/>
      <c r="C131" s="44" t="s">
        <v>290</v>
      </c>
      <c r="D131" s="49" t="s">
        <v>278</v>
      </c>
      <c r="E131" s="50" t="s">
        <v>208</v>
      </c>
      <c r="F131" s="28"/>
      <c r="G131" s="6" t="s">
        <v>192</v>
      </c>
      <c r="H131" s="6">
        <f t="shared" ref="H131:J131" si="80">H112</f>
        <v>11.5</v>
      </c>
      <c r="I131" s="6">
        <f t="shared" si="80"/>
        <v>8.5</v>
      </c>
      <c r="J131" s="6">
        <f t="shared" si="80"/>
        <v>6.75</v>
      </c>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5">
      <c r="A132" s="150"/>
      <c r="B132" s="137"/>
      <c r="C132" s="44" t="s">
        <v>291</v>
      </c>
      <c r="D132" s="49">
        <v>1</v>
      </c>
      <c r="E132" s="50" t="s">
        <v>206</v>
      </c>
      <c r="F132" s="28"/>
      <c r="G132" s="6" t="s">
        <v>194</v>
      </c>
      <c r="H132" s="6">
        <f t="shared" ref="H132:J132" si="81">K112</f>
        <v>24</v>
      </c>
      <c r="I132" s="6">
        <f t="shared" si="81"/>
        <v>24</v>
      </c>
      <c r="J132" s="6">
        <f t="shared" si="81"/>
        <v>23.5</v>
      </c>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5">
      <c r="A133" s="28"/>
      <c r="B133" s="28"/>
      <c r="C133" s="44" t="s">
        <v>292</v>
      </c>
      <c r="D133" s="49" t="s">
        <v>278</v>
      </c>
      <c r="E133" s="50" t="s">
        <v>208</v>
      </c>
      <c r="F133" s="28"/>
      <c r="G133" s="6" t="s">
        <v>195</v>
      </c>
      <c r="H133" s="6">
        <f t="shared" ref="H133:J133" si="82">N112</f>
        <v>43.5</v>
      </c>
      <c r="I133" s="6">
        <f t="shared" si="82"/>
        <v>35</v>
      </c>
      <c r="J133" s="6">
        <f t="shared" si="82"/>
        <v>34.5</v>
      </c>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5">
      <c r="A134" s="64"/>
      <c r="B134" s="28"/>
      <c r="C134" s="44" t="s">
        <v>293</v>
      </c>
      <c r="D134" s="49" t="s">
        <v>278</v>
      </c>
      <c r="E134" s="50" t="s">
        <v>208</v>
      </c>
      <c r="F134" s="28"/>
      <c r="G134" s="6" t="s">
        <v>196</v>
      </c>
      <c r="H134" s="6">
        <f t="shared" ref="H134:J134" si="83">Q112</f>
        <v>53.5</v>
      </c>
      <c r="I134" s="6">
        <f t="shared" si="83"/>
        <v>48</v>
      </c>
      <c r="J134" s="6">
        <f t="shared" si="83"/>
        <v>53</v>
      </c>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5">
      <c r="A135" s="64"/>
      <c r="B135" s="28"/>
      <c r="C135" s="44" t="s">
        <v>294</v>
      </c>
      <c r="D135" s="49">
        <v>2.5</v>
      </c>
      <c r="E135" s="50" t="s">
        <v>206</v>
      </c>
      <c r="F135" s="28"/>
      <c r="G135" s="6" t="s">
        <v>197</v>
      </c>
      <c r="H135" s="6">
        <f t="shared" ref="H135:J135" si="84">T112</f>
        <v>56.5</v>
      </c>
      <c r="I135" s="6">
        <f t="shared" si="84"/>
        <v>53.5</v>
      </c>
      <c r="J135" s="6">
        <f t="shared" si="84"/>
        <v>58</v>
      </c>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5">
      <c r="A136" s="64"/>
      <c r="B136" s="28"/>
      <c r="C136" s="44" t="s">
        <v>295</v>
      </c>
      <c r="D136" s="49" t="s">
        <v>278</v>
      </c>
      <c r="E136" s="50" t="s">
        <v>208</v>
      </c>
      <c r="F136" s="28"/>
      <c r="G136" s="6" t="s">
        <v>198</v>
      </c>
      <c r="H136" s="6">
        <f t="shared" ref="H136:J136" si="85">W112</f>
        <v>75</v>
      </c>
      <c r="I136" s="6">
        <f t="shared" si="85"/>
        <v>58.5</v>
      </c>
      <c r="J136" s="6">
        <f t="shared" si="85"/>
        <v>63</v>
      </c>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5">
      <c r="A137" s="64"/>
      <c r="B137" s="28"/>
      <c r="C137" s="44" t="s">
        <v>296</v>
      </c>
      <c r="D137" s="49" t="s">
        <v>278</v>
      </c>
      <c r="E137" s="50" t="s">
        <v>208</v>
      </c>
      <c r="F137" s="28"/>
      <c r="G137" s="6" t="s">
        <v>199</v>
      </c>
      <c r="H137" s="6">
        <f t="shared" ref="H137:J137" si="86">Z112</f>
        <v>77</v>
      </c>
      <c r="I137" s="6">
        <f t="shared" si="86"/>
        <v>73</v>
      </c>
      <c r="J137" s="6">
        <f t="shared" si="86"/>
        <v>79.5</v>
      </c>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5">
      <c r="A138" s="64"/>
      <c r="B138" s="28"/>
      <c r="C138" s="44" t="s">
        <v>297</v>
      </c>
      <c r="D138" s="49" t="s">
        <v>278</v>
      </c>
      <c r="E138" s="50" t="s">
        <v>208</v>
      </c>
      <c r="F138" s="28"/>
      <c r="G138" s="6" t="s">
        <v>200</v>
      </c>
      <c r="H138" s="6">
        <f>AC112</f>
        <v>91</v>
      </c>
      <c r="I138" s="13"/>
      <c r="J138" s="6"/>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5">
      <c r="A139" s="64"/>
      <c r="B139" s="28"/>
      <c r="C139" s="87"/>
      <c r="D139" s="87"/>
      <c r="E139" s="46"/>
      <c r="F139" s="28"/>
      <c r="G139" s="6" t="s">
        <v>201</v>
      </c>
      <c r="H139" s="6">
        <f>AF112</f>
        <v>91</v>
      </c>
      <c r="I139" s="6"/>
      <c r="J139" s="6"/>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5">
      <c r="A140" s="64"/>
      <c r="B140" s="28"/>
      <c r="C140" s="87"/>
      <c r="D140" s="87"/>
      <c r="E140" s="46"/>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5">
      <c r="A141" s="64"/>
      <c r="B141" s="28"/>
      <c r="C141" s="87"/>
      <c r="D141" s="87"/>
      <c r="E141" s="46"/>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64"/>
      <c r="B142" s="28"/>
      <c r="C142" s="87"/>
      <c r="D142" s="87"/>
      <c r="E142" s="46"/>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64"/>
      <c r="B143" s="28"/>
      <c r="C143" s="87"/>
      <c r="D143" s="87"/>
      <c r="E143" s="46"/>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64"/>
      <c r="B144" s="28"/>
      <c r="C144" s="87"/>
      <c r="D144" s="87"/>
      <c r="E144" s="46"/>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
      <c r="A145" s="64"/>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
      <c r="A146" s="64"/>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
      <c r="A147" s="64"/>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
      <c r="A148" s="64"/>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
      <c r="A149" s="64"/>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
      <c r="A150" s="64"/>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
      <c r="A151" s="64"/>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
      <c r="A152" s="64"/>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
      <c r="A153" s="64"/>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
      <c r="A154" s="64"/>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
      <c r="A155" s="64"/>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
      <c r="A156" s="64"/>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
      <c r="A157" s="64"/>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
      <c r="A158" s="64"/>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
      <c r="A159" s="64"/>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
      <c r="A160" s="64"/>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
      <c r="A161" s="64"/>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
      <c r="A162" s="64"/>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
      <c r="A163" s="64"/>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
      <c r="A164" s="64"/>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64"/>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64"/>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64"/>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64"/>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64"/>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64"/>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64"/>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64"/>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64"/>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64"/>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64"/>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64"/>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64"/>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64"/>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64"/>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64"/>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64"/>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64"/>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64"/>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64"/>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6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64"/>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64"/>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64"/>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64"/>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64"/>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64"/>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64"/>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64"/>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64"/>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64"/>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64"/>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64"/>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64"/>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64"/>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64"/>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64"/>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64"/>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64"/>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64"/>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64"/>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64"/>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64"/>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64"/>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64"/>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64"/>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64"/>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64"/>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64"/>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64"/>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64"/>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64"/>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64"/>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64"/>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64"/>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64"/>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64"/>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64"/>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64"/>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64"/>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64"/>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64"/>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64"/>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64"/>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64"/>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64"/>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64"/>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64"/>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64"/>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64"/>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64"/>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64"/>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64"/>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64"/>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64"/>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64"/>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64"/>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64"/>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64"/>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64"/>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64"/>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64"/>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64"/>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64"/>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64"/>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64"/>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64"/>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64"/>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64"/>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64"/>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64"/>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64"/>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64"/>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64"/>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64"/>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64"/>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64"/>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64"/>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64"/>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64"/>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64"/>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64"/>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64"/>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64"/>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64"/>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64"/>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64"/>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64"/>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64"/>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64"/>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64"/>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64"/>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64"/>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64"/>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64"/>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64"/>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64"/>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64"/>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64"/>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64"/>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64"/>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64"/>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64"/>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64"/>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64"/>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64"/>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64"/>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64"/>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64"/>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64"/>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64"/>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64"/>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64"/>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64"/>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64"/>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64"/>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64"/>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64"/>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64"/>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64"/>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64"/>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64"/>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64"/>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64"/>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64"/>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64"/>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64"/>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64"/>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64"/>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64"/>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64"/>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64"/>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64"/>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64"/>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64"/>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64"/>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64"/>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64"/>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64"/>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64"/>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64"/>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64"/>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64"/>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64"/>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64"/>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64"/>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64"/>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2.75" customHeight="1" x14ac:dyDescent="0.2">
      <c r="A332" s="64"/>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row>
    <row r="333" spans="1:37" ht="12.75" customHeight="1" x14ac:dyDescent="0.2">
      <c r="A333" s="64"/>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row>
    <row r="334" spans="1:37" ht="12.75" customHeight="1" x14ac:dyDescent="0.2">
      <c r="A334" s="64"/>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row>
    <row r="335" spans="1:37" ht="12.75" customHeight="1" x14ac:dyDescent="0.2">
      <c r="A335" s="64"/>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row>
    <row r="336" spans="1:37" ht="12.75" customHeight="1" x14ac:dyDescent="0.2">
      <c r="A336" s="64"/>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row>
    <row r="337" spans="1:37" ht="12.75" customHeight="1" x14ac:dyDescent="0.2">
      <c r="A337" s="64"/>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row>
    <row r="338" spans="1:37" ht="12.75" customHeight="1" x14ac:dyDescent="0.2">
      <c r="A338" s="64"/>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row>
    <row r="339" spans="1:37" ht="12.75" customHeight="1" x14ac:dyDescent="0.2">
      <c r="A339" s="64"/>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row>
    <row r="340" spans="1:37" ht="12.75" customHeight="1" x14ac:dyDescent="0.2">
      <c r="A340" s="64"/>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row>
    <row r="341" spans="1:37" ht="12.75" customHeight="1" x14ac:dyDescent="0.2">
      <c r="A341" s="64"/>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row>
    <row r="342" spans="1:37" ht="12.75" customHeight="1" x14ac:dyDescent="0.2">
      <c r="A342" s="64"/>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row>
    <row r="343" spans="1:37" ht="12.75" customHeight="1" x14ac:dyDescent="0.2">
      <c r="A343" s="64"/>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row>
    <row r="344" spans="1:37" ht="12.75" customHeight="1" x14ac:dyDescent="0.2">
      <c r="A344" s="64"/>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row>
    <row r="345" spans="1:37"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row>
    <row r="346" spans="1:37"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row>
    <row r="347" spans="1:37"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row>
    <row r="348" spans="1:37"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row>
    <row r="349" spans="1:37"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row>
    <row r="350" spans="1:37"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row>
    <row r="351" spans="1:37"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row>
    <row r="352" spans="1:37"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row>
    <row r="353" spans="1:37"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row>
    <row r="354" spans="1:37"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row>
    <row r="355" spans="1:37"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row>
    <row r="356" spans="1:37"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row>
    <row r="357" spans="1:37"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row>
    <row r="358" spans="1:37"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row>
    <row r="359" spans="1:37"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row>
    <row r="360" spans="1:37"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row>
    <row r="361" spans="1:37"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row>
    <row r="362" spans="1:37"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row>
    <row r="363" spans="1:37"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row>
    <row r="364" spans="1:37"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row>
    <row r="365" spans="1:37"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row>
    <row r="366" spans="1:37"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row>
    <row r="367" spans="1:37"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row>
    <row r="368" spans="1:37"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row>
    <row r="369" spans="1:37"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row>
    <row r="370" spans="1:37"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row>
    <row r="371" spans="1:37"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row>
    <row r="372" spans="1:37"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row>
    <row r="373" spans="1:37"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row>
    <row r="374" spans="1:37"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row>
    <row r="375" spans="1:37"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row>
    <row r="376" spans="1:37"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row>
    <row r="377" spans="1:37"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row>
    <row r="378" spans="1:37"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row>
    <row r="379" spans="1:37"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row>
    <row r="380" spans="1:37"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row>
    <row r="381" spans="1:37"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row>
    <row r="382" spans="1:37"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row>
    <row r="383" spans="1:37"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row>
    <row r="384" spans="1:37"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row>
    <row r="385" spans="1:37"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row>
    <row r="386" spans="1:37"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row>
    <row r="387" spans="1:37"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row>
    <row r="388" spans="1:37"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row>
    <row r="389" spans="1:37"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row>
    <row r="390" spans="1:37"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row>
    <row r="391" spans="1:37"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row>
    <row r="392" spans="1:37"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row>
    <row r="393" spans="1:37"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row>
    <row r="394" spans="1:37"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row>
    <row r="395" spans="1:37"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row>
    <row r="396" spans="1:37"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row>
    <row r="397" spans="1:37"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row>
    <row r="398" spans="1:37"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row>
    <row r="399" spans="1:37"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row>
    <row r="400" spans="1:37"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row>
    <row r="401" spans="1:37"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row>
    <row r="402" spans="1:37"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row>
    <row r="403" spans="1:37"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row>
    <row r="404" spans="1:37"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row>
    <row r="405" spans="1:37"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row>
    <row r="406" spans="1:37"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row>
    <row r="407" spans="1:37"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row>
    <row r="408" spans="1:37"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row>
    <row r="409" spans="1:37"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row>
    <row r="410" spans="1:37"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row>
    <row r="411" spans="1:37"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row>
    <row r="412" spans="1:37"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row>
    <row r="413" spans="1:37"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row>
    <row r="414" spans="1:37"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row>
    <row r="415" spans="1:37"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row>
    <row r="416" spans="1:37"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row>
    <row r="417" spans="1:37"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row>
    <row r="418" spans="1:37"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row>
    <row r="419" spans="1:37"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row>
    <row r="420" spans="1:37"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row>
    <row r="421" spans="1:37"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row>
    <row r="422" spans="1:37"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row>
    <row r="423" spans="1:37"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row>
    <row r="424" spans="1:37"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row>
    <row r="425" spans="1:37"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row>
    <row r="426" spans="1:37"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row>
    <row r="427" spans="1:37"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row>
    <row r="428" spans="1:37"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row>
    <row r="429" spans="1:37"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row>
    <row r="430" spans="1:37"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row>
    <row r="431" spans="1:37"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row>
    <row r="432" spans="1:37"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row>
    <row r="433" spans="1:37"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row>
    <row r="434" spans="1:37"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row>
    <row r="435" spans="1:37"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row>
    <row r="436" spans="1:37"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row>
    <row r="437" spans="1:37"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row>
    <row r="438" spans="1:37"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row>
    <row r="439" spans="1:37"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row>
    <row r="440" spans="1:37"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row>
    <row r="441" spans="1:37"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row>
    <row r="442" spans="1:37"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row>
    <row r="443" spans="1:37"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row>
    <row r="444" spans="1:37"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row>
    <row r="445" spans="1:37"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row>
    <row r="446" spans="1:37"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row>
    <row r="447" spans="1:37"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row>
    <row r="448" spans="1:37"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row>
    <row r="449" spans="1:37"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row>
    <row r="450" spans="1:37"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row>
    <row r="451" spans="1:37"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row>
    <row r="452" spans="1:37"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row>
    <row r="453" spans="1:37"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row>
    <row r="454" spans="1:37"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row>
    <row r="455" spans="1:37"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row>
    <row r="456" spans="1:37"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row>
    <row r="457" spans="1:37"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row>
    <row r="458" spans="1:37"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row>
    <row r="459" spans="1:37"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row>
    <row r="460" spans="1:37"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row>
    <row r="461" spans="1:37"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row>
    <row r="462" spans="1:37"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row>
    <row r="463" spans="1:37"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row>
    <row r="464" spans="1:37"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row>
    <row r="465" spans="1:37"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row>
    <row r="466" spans="1:37"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row>
    <row r="467" spans="1:37"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row>
    <row r="468" spans="1:37"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row>
    <row r="469" spans="1:37"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row>
    <row r="470" spans="1:37"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row>
    <row r="471" spans="1:37"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row>
    <row r="472" spans="1:37"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row>
    <row r="473" spans="1:37"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row>
    <row r="474" spans="1:37"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row>
    <row r="475" spans="1:37"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row>
    <row r="476" spans="1:37"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row>
    <row r="477" spans="1:37"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row>
    <row r="478" spans="1:37"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row>
    <row r="479" spans="1:37"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row>
    <row r="480" spans="1:37"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row>
    <row r="481" spans="1:37"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row>
    <row r="482" spans="1:37"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row>
    <row r="483" spans="1:37"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row>
    <row r="484" spans="1:37"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row>
    <row r="485" spans="1:37"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row>
    <row r="486" spans="1:37"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row>
    <row r="487" spans="1:37"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row>
    <row r="488" spans="1:37"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row>
    <row r="489" spans="1:37"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row>
    <row r="490" spans="1:37"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row>
    <row r="491" spans="1:37"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row>
    <row r="492" spans="1:37"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row>
    <row r="493" spans="1:37"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row>
    <row r="494" spans="1:37"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row>
    <row r="495" spans="1:37"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row>
    <row r="496" spans="1:37"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row>
    <row r="497" spans="1:37"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row>
    <row r="498" spans="1:37"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row>
    <row r="499" spans="1:37"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row>
    <row r="500" spans="1:37"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row>
    <row r="501" spans="1:37"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row>
    <row r="502" spans="1:37"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row>
    <row r="503" spans="1:37"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row>
    <row r="504" spans="1:37"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row>
    <row r="505" spans="1:37"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row>
    <row r="506" spans="1:37"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row>
    <row r="507" spans="1:37"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row>
    <row r="508" spans="1:37"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row>
    <row r="509" spans="1:37"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row>
    <row r="510" spans="1:37"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row>
    <row r="511" spans="1:37"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row>
    <row r="512" spans="1:37"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row>
    <row r="513" spans="1:37"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row>
    <row r="514" spans="1:37"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row>
    <row r="515" spans="1:37"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row>
    <row r="516" spans="1:37"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row>
    <row r="517" spans="1:37"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row>
    <row r="518" spans="1:37"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row>
    <row r="519" spans="1:37"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row>
    <row r="520" spans="1:37"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row>
    <row r="521" spans="1:37"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row>
    <row r="522" spans="1:37"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row>
    <row r="523" spans="1:37"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row>
    <row r="524" spans="1:37"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row>
    <row r="525" spans="1:37"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row>
    <row r="526" spans="1:37"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row>
    <row r="527" spans="1:37"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row>
    <row r="528" spans="1:37"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row>
    <row r="529" spans="1:37"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row>
    <row r="530" spans="1:37"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row>
    <row r="531" spans="1:37"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row>
    <row r="532" spans="1:37"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row>
    <row r="533" spans="1:37"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row>
    <row r="534" spans="1:37"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row>
    <row r="535" spans="1:37"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row>
    <row r="536" spans="1:37"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row>
    <row r="537" spans="1:37"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row>
    <row r="538" spans="1:37"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row>
    <row r="539" spans="1:37"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row>
    <row r="540" spans="1:37"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row>
    <row r="541" spans="1:37"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row>
    <row r="542" spans="1:37"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row>
    <row r="543" spans="1:37"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row>
    <row r="544" spans="1:37"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row>
    <row r="545" spans="1:37"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row>
    <row r="546" spans="1:37"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row>
    <row r="547" spans="1:37"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row>
    <row r="548" spans="1:37"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row>
    <row r="549" spans="1:37"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row>
    <row r="550" spans="1:37"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row>
    <row r="551" spans="1:37"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row>
    <row r="552" spans="1:37"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row>
    <row r="553" spans="1:37"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row>
    <row r="554" spans="1:37"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row>
    <row r="555" spans="1:37"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row>
    <row r="556" spans="1:37"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row>
    <row r="557" spans="1:37"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row>
    <row r="558" spans="1:37"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row>
    <row r="559" spans="1:37"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row>
    <row r="560" spans="1:37"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row>
    <row r="561" spans="1:37"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row>
    <row r="562" spans="1:37"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row>
    <row r="563" spans="1:37"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row>
    <row r="564" spans="1:37"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row>
    <row r="565" spans="1:37"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row>
    <row r="566" spans="1:37"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row>
    <row r="567" spans="1:37"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row>
    <row r="568" spans="1:37"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row>
    <row r="569" spans="1:37"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row>
    <row r="570" spans="1:37"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row>
    <row r="571" spans="1:37"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row>
    <row r="572" spans="1:37"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row>
    <row r="573" spans="1:37"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row>
    <row r="574" spans="1:37"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row>
    <row r="575" spans="1:37"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row>
    <row r="576" spans="1:37"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row>
    <row r="577" spans="1:37"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row>
    <row r="578" spans="1:37"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row>
    <row r="579" spans="1:37"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row>
    <row r="580" spans="1:37"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row>
    <row r="581" spans="1:37"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row>
    <row r="582" spans="1:37"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row>
    <row r="583" spans="1:37"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row>
    <row r="584" spans="1:37"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row>
    <row r="585" spans="1:37"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row>
    <row r="586" spans="1:37"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row>
    <row r="587" spans="1:37"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row>
    <row r="588" spans="1:37"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row>
    <row r="589" spans="1:37"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row>
    <row r="590" spans="1:37"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row>
    <row r="591" spans="1:37"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row>
    <row r="592" spans="1:37"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row>
    <row r="593" spans="1:37"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row>
    <row r="594" spans="1:37"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row>
    <row r="595" spans="1:37"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row>
    <row r="596" spans="1:37"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row>
    <row r="597" spans="1:37"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row>
    <row r="598" spans="1:37"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row>
    <row r="599" spans="1:37"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row>
    <row r="600" spans="1:37"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row>
    <row r="601" spans="1:37"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row>
    <row r="602" spans="1:37"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row>
    <row r="603" spans="1:37"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row>
    <row r="604" spans="1:37"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row>
    <row r="605" spans="1:37"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row>
    <row r="606" spans="1:37"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row>
    <row r="607" spans="1:37"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row>
    <row r="608" spans="1:37"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row>
    <row r="609" spans="1:37"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row>
    <row r="610" spans="1:37"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row>
    <row r="611" spans="1:37"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row>
    <row r="612" spans="1:37"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row>
    <row r="613" spans="1:37"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row>
    <row r="614" spans="1:37"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row>
    <row r="615" spans="1:37"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row>
    <row r="616" spans="1:37"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row>
    <row r="617" spans="1:37"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row>
    <row r="618" spans="1:37"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row>
    <row r="619" spans="1:37"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row>
    <row r="620" spans="1:37"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row>
    <row r="621" spans="1:37"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row>
    <row r="622" spans="1:37"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row>
    <row r="623" spans="1:37"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row>
    <row r="624" spans="1:37"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row>
    <row r="625" spans="1:37"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row>
    <row r="626" spans="1:37"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row>
    <row r="627" spans="1:37"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row>
    <row r="628" spans="1:37"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row>
    <row r="629" spans="1:37"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row>
    <row r="630" spans="1:37"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row>
    <row r="631" spans="1:37"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row>
    <row r="632" spans="1:37"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row>
    <row r="633" spans="1:37"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row>
    <row r="634" spans="1:37"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row>
    <row r="635" spans="1:37"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row>
    <row r="636" spans="1:37"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row>
    <row r="637" spans="1:37"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row>
    <row r="638" spans="1:37"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row>
    <row r="639" spans="1:37"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row>
    <row r="640" spans="1:37"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row>
    <row r="641" spans="1:37"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row>
    <row r="642" spans="1:37"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row>
    <row r="643" spans="1:37"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row>
    <row r="644" spans="1:37"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row>
    <row r="645" spans="1:37"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row>
    <row r="646" spans="1:37"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row>
    <row r="647" spans="1:37"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row>
    <row r="648" spans="1:37"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row>
    <row r="649" spans="1:37"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row>
    <row r="650" spans="1:37"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row>
    <row r="651" spans="1:37"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row>
    <row r="652" spans="1:37"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row>
    <row r="653" spans="1:37"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row>
    <row r="654" spans="1:37"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row>
    <row r="655" spans="1:37"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row>
    <row r="656" spans="1:37"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row>
    <row r="657" spans="1:37"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row>
    <row r="658" spans="1:37"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row>
    <row r="659" spans="1:37"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row>
    <row r="660" spans="1:37"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row>
    <row r="661" spans="1:37"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row>
    <row r="662" spans="1:37"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row>
    <row r="663" spans="1:37"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row>
    <row r="664" spans="1:37"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row>
    <row r="665" spans="1:37"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row>
    <row r="666" spans="1:37"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row>
    <row r="667" spans="1:37"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row>
    <row r="668" spans="1:37"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row>
    <row r="669" spans="1:37"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row>
    <row r="670" spans="1:37"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row>
    <row r="671" spans="1:37"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row>
    <row r="672" spans="1:37"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row>
    <row r="673" spans="1:37"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row>
    <row r="674" spans="1:37"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row>
    <row r="675" spans="1:37"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row>
    <row r="676" spans="1:37"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row>
    <row r="677" spans="1:37"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row>
    <row r="678" spans="1:37"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row>
    <row r="679" spans="1:37"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row>
    <row r="680" spans="1:37"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row>
    <row r="681" spans="1:37"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row>
    <row r="682" spans="1:37"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row>
    <row r="683" spans="1:37"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row>
    <row r="684" spans="1:37"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row>
    <row r="685" spans="1:37"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row>
    <row r="686" spans="1:37"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row>
    <row r="687" spans="1:37"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row>
    <row r="688" spans="1:37"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row>
    <row r="689" spans="1:37"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row>
    <row r="690" spans="1:37"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row>
    <row r="691" spans="1:37"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row>
    <row r="692" spans="1:37"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row>
    <row r="693" spans="1:37"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row>
    <row r="694" spans="1:37"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row>
    <row r="695" spans="1:37"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row>
    <row r="696" spans="1:37"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row>
    <row r="697" spans="1:37"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row>
    <row r="698" spans="1:37"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row>
    <row r="699" spans="1:37"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row>
    <row r="700" spans="1:37"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row>
    <row r="701" spans="1:37"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row>
    <row r="702" spans="1:37"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row>
    <row r="703" spans="1:37"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row>
    <row r="704" spans="1:37"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row>
    <row r="705" spans="1:37"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row>
    <row r="706" spans="1:37"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row>
    <row r="707" spans="1:37"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row>
    <row r="708" spans="1:37"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row>
    <row r="709" spans="1:37"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row>
    <row r="710" spans="1:37"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row>
    <row r="711" spans="1:37"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row>
    <row r="712" spans="1:37"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row>
    <row r="713" spans="1:37"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row>
    <row r="714" spans="1:37"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row>
    <row r="715" spans="1:37"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row>
    <row r="716" spans="1:37"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row>
    <row r="717" spans="1:37"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row>
    <row r="718" spans="1:37"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row>
    <row r="719" spans="1:37"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row>
    <row r="720" spans="1:37"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row>
    <row r="721" spans="1:37"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row>
    <row r="722" spans="1:37"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row>
    <row r="723" spans="1:37"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row>
    <row r="724" spans="1:37"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row>
    <row r="725" spans="1:37"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row>
    <row r="726" spans="1:37"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row>
    <row r="727" spans="1:37"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row>
    <row r="728" spans="1:37"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row>
    <row r="729" spans="1:37"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row>
    <row r="730" spans="1:37"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row>
    <row r="731" spans="1:37"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row>
    <row r="732" spans="1:37"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row>
    <row r="733" spans="1:37"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row>
    <row r="734" spans="1:37"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row>
    <row r="735" spans="1:37"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row>
    <row r="736" spans="1:37"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row>
    <row r="737" spans="1:37"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row>
    <row r="738" spans="1:37"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row>
    <row r="739" spans="1:37"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row>
    <row r="740" spans="1:37"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row>
    <row r="741" spans="1:37"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row>
    <row r="742" spans="1:37"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row>
    <row r="743" spans="1:37"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row>
    <row r="744" spans="1:37"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row>
    <row r="745" spans="1:37"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row>
    <row r="746" spans="1:37"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row>
    <row r="747" spans="1:37"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row>
    <row r="748" spans="1:37"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row>
    <row r="749" spans="1:37"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row>
    <row r="750" spans="1:37"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row>
    <row r="751" spans="1:37"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row>
    <row r="752" spans="1:37"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row>
    <row r="753" spans="1:37"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row>
    <row r="754" spans="1:37"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row>
    <row r="755" spans="1:37"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row>
    <row r="756" spans="1:37"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row>
    <row r="757" spans="1:37"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row>
    <row r="758" spans="1:37"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row>
    <row r="759" spans="1:37"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row>
    <row r="760" spans="1:37"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row>
    <row r="761" spans="1:37"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row>
    <row r="762" spans="1:37"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row>
    <row r="763" spans="1:37"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row>
    <row r="764" spans="1:37"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row>
    <row r="765" spans="1:37"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row>
    <row r="766" spans="1:37"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row>
    <row r="767" spans="1:37"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row>
    <row r="768" spans="1:37"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row>
    <row r="769" spans="1:37"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row>
    <row r="770" spans="1:37"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row>
    <row r="771" spans="1:37"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row>
    <row r="772" spans="1:37"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row>
    <row r="773" spans="1:37"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row>
    <row r="774" spans="1:37"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row>
    <row r="775" spans="1:37"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row>
    <row r="776" spans="1:37"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row>
    <row r="777" spans="1:37"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row>
    <row r="778" spans="1:37"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row>
    <row r="779" spans="1:37"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row>
    <row r="780" spans="1:37"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row>
    <row r="781" spans="1:37"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row>
    <row r="782" spans="1:37"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row>
    <row r="783" spans="1:37"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row>
    <row r="784" spans="1:37"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row>
    <row r="785" spans="1:37"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row>
    <row r="786" spans="1:37"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row>
    <row r="787" spans="1:37"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row>
    <row r="788" spans="1:37"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row>
    <row r="789" spans="1:37"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row>
    <row r="790" spans="1:37"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row>
    <row r="791" spans="1:37"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row>
    <row r="792" spans="1:37"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row>
    <row r="793" spans="1:37"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row>
    <row r="794" spans="1:37"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row>
    <row r="795" spans="1:37"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row>
    <row r="796" spans="1:37"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row>
    <row r="797" spans="1:37"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row>
    <row r="798" spans="1:37"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row>
    <row r="799" spans="1:37"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row>
    <row r="800" spans="1:37"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row>
    <row r="801" spans="1:37"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row>
    <row r="802" spans="1:37"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row>
    <row r="803" spans="1:37"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row>
    <row r="804" spans="1:37"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row>
    <row r="805" spans="1:37"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row>
    <row r="806" spans="1:37"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row>
    <row r="807" spans="1:37"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row>
    <row r="808" spans="1:37"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row>
    <row r="809" spans="1:37"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row>
    <row r="810" spans="1:37"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row>
    <row r="811" spans="1:37"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row>
    <row r="812" spans="1:37"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row>
    <row r="813" spans="1:37"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row>
    <row r="814" spans="1:37"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row>
    <row r="815" spans="1:37"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row>
    <row r="816" spans="1:37"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row>
    <row r="817" spans="1:37"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row>
    <row r="818" spans="1:37"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row>
    <row r="819" spans="1:37"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row>
    <row r="820" spans="1:37"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row>
    <row r="821" spans="1:37"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row>
    <row r="822" spans="1:37"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row>
    <row r="823" spans="1:37"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row>
    <row r="824" spans="1:37"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row>
    <row r="825" spans="1:37"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row>
    <row r="826" spans="1:37"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row>
    <row r="827" spans="1:37"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row>
    <row r="828" spans="1:37"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row>
    <row r="829" spans="1:37"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row>
    <row r="830" spans="1:37"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row>
    <row r="831" spans="1:37"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row>
    <row r="832" spans="1:37"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row>
    <row r="833" spans="1:37"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row>
    <row r="834" spans="1:37"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row>
    <row r="835" spans="1:37"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row>
    <row r="836" spans="1:37"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row>
    <row r="837" spans="1:37"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row>
    <row r="838" spans="1:37"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row>
    <row r="839" spans="1:37"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row>
    <row r="840" spans="1:37"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row>
    <row r="841" spans="1:37"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row>
    <row r="842" spans="1:37"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row>
    <row r="843" spans="1:37"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row>
    <row r="844" spans="1:37"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row>
    <row r="845" spans="1:37"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row>
    <row r="846" spans="1:37"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row>
    <row r="847" spans="1:37"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row>
    <row r="848" spans="1:37"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row>
    <row r="849" spans="1:37"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row>
    <row r="850" spans="1:37"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row>
    <row r="851" spans="1:37"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row>
    <row r="852" spans="1:37"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row>
    <row r="853" spans="1:37"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row>
    <row r="854" spans="1:37"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row>
    <row r="855" spans="1:37"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row>
    <row r="856" spans="1:37"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row>
    <row r="857" spans="1:37"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row>
    <row r="858" spans="1:37"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row>
    <row r="859" spans="1:37"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row>
    <row r="860" spans="1:37"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row>
    <row r="861" spans="1:37"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row>
    <row r="862" spans="1:37"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row>
    <row r="863" spans="1:37"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row>
    <row r="864" spans="1:37"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row>
    <row r="865" spans="1:37"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row>
    <row r="866" spans="1:37"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row>
    <row r="867" spans="1:37"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row>
    <row r="868" spans="1:37"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row>
    <row r="869" spans="1:37"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row>
    <row r="870" spans="1:37"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row>
    <row r="871" spans="1:37"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row>
    <row r="872" spans="1:37"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row>
    <row r="873" spans="1:37"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row>
    <row r="874" spans="1:37"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row>
    <row r="875" spans="1:37"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row>
    <row r="876" spans="1:37"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row>
    <row r="877" spans="1:37"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row>
    <row r="878" spans="1:37"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row>
    <row r="879" spans="1:37"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row>
    <row r="880" spans="1:37"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row>
    <row r="881" spans="1:37"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row>
    <row r="882" spans="1:37"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row>
    <row r="883" spans="1:37"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row>
    <row r="884" spans="1:37"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row>
    <row r="885" spans="1:37"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row>
    <row r="886" spans="1:37"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row>
    <row r="887" spans="1:37"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row>
    <row r="888" spans="1:37"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row>
    <row r="889" spans="1:37"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row>
    <row r="890" spans="1:37"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row>
    <row r="891" spans="1:37"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row>
    <row r="892" spans="1:37"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row>
    <row r="893" spans="1:37"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row>
    <row r="894" spans="1:37"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row>
    <row r="895" spans="1:37"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row>
    <row r="896" spans="1:37"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row>
    <row r="897" spans="1:37"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row>
    <row r="898" spans="1:37"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row>
    <row r="899" spans="1:37"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row>
    <row r="900" spans="1:37"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row>
    <row r="901" spans="1:37"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row>
    <row r="902" spans="1:37"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row>
    <row r="903" spans="1:37"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row>
    <row r="904" spans="1:37"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row>
    <row r="905" spans="1:37"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row>
    <row r="906" spans="1:37"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row>
    <row r="907" spans="1:37"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row>
    <row r="908" spans="1:37"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row>
    <row r="909" spans="1:37"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row>
    <row r="910" spans="1:37"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row>
    <row r="911" spans="1:37"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row>
    <row r="912" spans="1:37"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row>
    <row r="913" spans="1:37"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row>
    <row r="914" spans="1:37"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row>
    <row r="915" spans="1:37"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row>
    <row r="916" spans="1:37"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row>
    <row r="917" spans="1:37"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row>
    <row r="918" spans="1:37"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row>
    <row r="919" spans="1:37"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row>
    <row r="920" spans="1:37"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row>
    <row r="921" spans="1:37"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row>
    <row r="922" spans="1:37"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row>
    <row r="923" spans="1:37"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row>
    <row r="924" spans="1:37"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row>
    <row r="925" spans="1:37"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row>
    <row r="926" spans="1:37"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row>
    <row r="927" spans="1:37"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row>
    <row r="928" spans="1:37"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row>
    <row r="929" spans="1:37"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row>
    <row r="930" spans="1:37"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row>
    <row r="931" spans="1:37"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row>
    <row r="932" spans="1:37"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row>
    <row r="933" spans="1:37"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row>
    <row r="934" spans="1:37"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row>
    <row r="935" spans="1:37"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row>
    <row r="936" spans="1:37"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row>
    <row r="937" spans="1:37"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row>
    <row r="938" spans="1:37"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row>
    <row r="939" spans="1:37"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row>
    <row r="940" spans="1:37"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row>
    <row r="941" spans="1:37"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row>
    <row r="942" spans="1:37"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row>
    <row r="943" spans="1:37"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row>
    <row r="944" spans="1:37"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row>
    <row r="945" spans="1:37"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row>
    <row r="946" spans="1:37"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row>
    <row r="947" spans="1:37"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row>
    <row r="948" spans="1:37"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row>
    <row r="949" spans="1:37"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row>
    <row r="950" spans="1:37"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row>
    <row r="951" spans="1:37"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row>
    <row r="952" spans="1:37"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row>
    <row r="953" spans="1:37"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row>
    <row r="954" spans="1:37"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row>
    <row r="955" spans="1:37"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row>
    <row r="956" spans="1:37"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row>
    <row r="957" spans="1:37"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row>
    <row r="958" spans="1:37"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row>
    <row r="959" spans="1:37"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row>
    <row r="960" spans="1:37"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row>
    <row r="961" spans="1:37"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row>
    <row r="962" spans="1:37"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row>
    <row r="963" spans="1:37"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row>
    <row r="964" spans="1:37"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row>
    <row r="965" spans="1:37"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row>
    <row r="966" spans="1:37"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row>
    <row r="967" spans="1:37"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row>
    <row r="968" spans="1:37"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row>
    <row r="969" spans="1:37"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row>
    <row r="970" spans="1:37"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row>
    <row r="971" spans="1:37"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row>
    <row r="972" spans="1:37"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row>
    <row r="973" spans="1:37"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row>
    <row r="974" spans="1:37"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row>
    <row r="975" spans="1:37"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row>
    <row r="976" spans="1:37"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row>
    <row r="977" spans="1:37"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row>
    <row r="978" spans="1:37"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row>
    <row r="979" spans="1:37"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row>
    <row r="980" spans="1:37"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row>
    <row r="981" spans="1:37"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row>
    <row r="982" spans="1:37"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row>
    <row r="983" spans="1:37"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row>
    <row r="984" spans="1:37"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row>
    <row r="985" spans="1:37"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row>
    <row r="986" spans="1:37"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row>
    <row r="987" spans="1:37"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row>
    <row r="988" spans="1:37"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row>
    <row r="989" spans="1:37"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row>
    <row r="990" spans="1:37"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row>
    <row r="991" spans="1:37"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row>
    <row r="992" spans="1:37"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row>
    <row r="993" spans="1:37"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row>
    <row r="994" spans="1:37"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row>
    <row r="995" spans="1:37"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row>
    <row r="996" spans="1:37"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row>
    <row r="997" spans="1:37"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row>
    <row r="998" spans="1:37"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row>
    <row r="999" spans="1:37"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row>
    <row r="1000" spans="1:37"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row>
  </sheetData>
  <mergeCells count="68">
    <mergeCell ref="C89:G89"/>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K122:Q122"/>
    <mergeCell ref="AF1:AH1"/>
    <mergeCell ref="AI1:AK1"/>
    <mergeCell ref="K1:M1"/>
    <mergeCell ref="N1:P1"/>
    <mergeCell ref="Q1:S1"/>
    <mergeCell ref="T1:V1"/>
    <mergeCell ref="W1:Y1"/>
    <mergeCell ref="Z1:AB1"/>
    <mergeCell ref="AC1:AE1"/>
    <mergeCell ref="K119:Q119"/>
    <mergeCell ref="I120:J120"/>
    <mergeCell ref="K120:Q120"/>
    <mergeCell ref="I121:J121"/>
    <mergeCell ref="K121:Q121"/>
    <mergeCell ref="I126:J126"/>
    <mergeCell ref="A132:B132"/>
    <mergeCell ref="K123:Q123"/>
    <mergeCell ref="K124:Q124"/>
    <mergeCell ref="K125:Q125"/>
    <mergeCell ref="K126:Q126"/>
    <mergeCell ref="D119:E119"/>
    <mergeCell ref="I122:J122"/>
    <mergeCell ref="I123:J123"/>
    <mergeCell ref="I124:J124"/>
    <mergeCell ref="I125:J125"/>
    <mergeCell ref="I119:J119"/>
    <mergeCell ref="C105:G105"/>
    <mergeCell ref="C108:G108"/>
    <mergeCell ref="I117:J117"/>
    <mergeCell ref="K117:Q117"/>
    <mergeCell ref="I118:J118"/>
    <mergeCell ref="K118:Q118"/>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topLeftCell="H115" workbookViewId="0">
      <selection activeCell="I142" sqref="I142"/>
    </sheetView>
  </sheetViews>
  <sheetFormatPr baseColWidth="10" defaultColWidth="14.42578125" defaultRowHeight="15" customHeight="1" x14ac:dyDescent="0.2"/>
  <cols>
    <col min="1" max="1" width="17.140625" customWidth="1"/>
    <col min="2" max="2" width="10.7109375" customWidth="1"/>
    <col min="3" max="3" width="34.140625" customWidth="1"/>
    <col min="4" max="4" width="69" customWidth="1"/>
    <col min="5" max="5" width="17.140625" customWidth="1"/>
    <col min="6" max="6" width="10.7109375" customWidth="1"/>
    <col min="7" max="7" width="13.28515625" customWidth="1"/>
    <col min="8"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80"/>
      <c r="B4" s="81" t="s">
        <v>21</v>
      </c>
      <c r="C4" s="151" t="s">
        <v>269</v>
      </c>
      <c r="D4" s="152"/>
      <c r="E4" s="152"/>
      <c r="F4" s="152"/>
      <c r="G4" s="153"/>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row>
    <row r="5" spans="1:37" ht="12.75" customHeight="1" x14ac:dyDescent="0.2">
      <c r="A5" s="7">
        <v>1</v>
      </c>
      <c r="B5" s="7"/>
      <c r="C5" s="24"/>
      <c r="D5" s="6" t="s">
        <v>23</v>
      </c>
      <c r="E5" s="9">
        <v>0.5</v>
      </c>
      <c r="F5" s="14" t="s">
        <v>24</v>
      </c>
      <c r="G5" s="14"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7">
        <v>2</v>
      </c>
      <c r="B6" s="7"/>
      <c r="C6" s="24"/>
      <c r="D6" s="6" t="s">
        <v>26</v>
      </c>
      <c r="E6" s="9">
        <v>0.5</v>
      </c>
      <c r="F6" s="14" t="s">
        <v>24</v>
      </c>
      <c r="G6" s="14"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7">
        <v>3</v>
      </c>
      <c r="B7" s="7"/>
      <c r="C7" s="24"/>
      <c r="D7" s="6" t="s">
        <v>27</v>
      </c>
      <c r="E7" s="9">
        <v>0.5</v>
      </c>
      <c r="F7" s="14" t="s">
        <v>24</v>
      </c>
      <c r="G7" s="14"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7">
        <v>4</v>
      </c>
      <c r="B8" s="7"/>
      <c r="C8" s="24"/>
      <c r="D8" s="6" t="s">
        <v>28</v>
      </c>
      <c r="E8" s="9">
        <v>0.5</v>
      </c>
      <c r="F8" s="14" t="s">
        <v>24</v>
      </c>
      <c r="G8" s="73"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7">
        <v>5</v>
      </c>
      <c r="B9" s="7"/>
      <c r="C9" s="24"/>
      <c r="D9" s="6" t="s">
        <v>29</v>
      </c>
      <c r="E9" s="9">
        <v>0.5</v>
      </c>
      <c r="F9" s="14" t="s">
        <v>24</v>
      </c>
      <c r="G9" s="73"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7"/>
      <c r="B10" s="7" t="s">
        <v>30</v>
      </c>
      <c r="C10" s="151" t="s">
        <v>31</v>
      </c>
      <c r="D10" s="152"/>
      <c r="E10" s="152"/>
      <c r="F10" s="152"/>
      <c r="G10" s="153"/>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7">
        <v>6</v>
      </c>
      <c r="B11" s="7"/>
      <c r="C11" s="24"/>
      <c r="D11" s="6" t="s">
        <v>32</v>
      </c>
      <c r="E11" s="9">
        <v>1</v>
      </c>
      <c r="F11" s="14" t="s">
        <v>24</v>
      </c>
      <c r="G11" s="73"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7">
        <v>7</v>
      </c>
      <c r="B12" s="7"/>
      <c r="C12" s="24"/>
      <c r="D12" s="6" t="s">
        <v>33</v>
      </c>
      <c r="E12" s="9">
        <v>0.5</v>
      </c>
      <c r="F12" s="14" t="s">
        <v>24</v>
      </c>
      <c r="G12" s="73"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7">
        <v>8</v>
      </c>
      <c r="B13" s="7"/>
      <c r="C13" s="24"/>
      <c r="D13" s="6" t="s">
        <v>34</v>
      </c>
      <c r="E13" s="9">
        <v>0.5</v>
      </c>
      <c r="F13" s="14" t="s">
        <v>24</v>
      </c>
      <c r="G13" s="73"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7">
        <v>9</v>
      </c>
      <c r="B14" s="7"/>
      <c r="C14" s="24"/>
      <c r="D14" s="6" t="s">
        <v>35</v>
      </c>
      <c r="E14" s="9">
        <v>0.5</v>
      </c>
      <c r="F14" s="14" t="s">
        <v>24</v>
      </c>
      <c r="G14" s="73"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7">
        <v>10</v>
      </c>
      <c r="B15" s="7"/>
      <c r="C15" s="24"/>
      <c r="D15" s="6" t="s">
        <v>36</v>
      </c>
      <c r="E15" s="9">
        <v>0.5</v>
      </c>
      <c r="F15" s="14" t="s">
        <v>24</v>
      </c>
      <c r="G15" s="73"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7"/>
      <c r="B16" s="7" t="s">
        <v>37</v>
      </c>
      <c r="C16" s="151" t="s">
        <v>38</v>
      </c>
      <c r="D16" s="152"/>
      <c r="E16" s="152"/>
      <c r="F16" s="152"/>
      <c r="G16" s="153"/>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7">
        <v>11</v>
      </c>
      <c r="B17" s="7"/>
      <c r="C17" s="24"/>
      <c r="D17" s="6" t="s">
        <v>202</v>
      </c>
      <c r="E17" s="9">
        <v>1</v>
      </c>
      <c r="F17" s="14" t="s">
        <v>24</v>
      </c>
      <c r="G17" s="73"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7">
        <v>12</v>
      </c>
      <c r="B18" s="7"/>
      <c r="C18" s="24"/>
      <c r="D18" s="6" t="s">
        <v>40</v>
      </c>
      <c r="E18" s="9">
        <v>0.5</v>
      </c>
      <c r="F18" s="14" t="s">
        <v>24</v>
      </c>
      <c r="G18" s="73"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7">
        <v>13</v>
      </c>
      <c r="B19" s="7"/>
      <c r="C19" s="24"/>
      <c r="D19" s="6" t="s">
        <v>41</v>
      </c>
      <c r="E19" s="9">
        <v>0.5</v>
      </c>
      <c r="F19" s="14" t="s">
        <v>24</v>
      </c>
      <c r="G19" s="73"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7">
        <v>14</v>
      </c>
      <c r="B20" s="7"/>
      <c r="C20" s="24"/>
      <c r="D20" s="6" t="s">
        <v>42</v>
      </c>
      <c r="E20" s="9">
        <v>0.5</v>
      </c>
      <c r="F20" s="14" t="s">
        <v>24</v>
      </c>
      <c r="G20" s="73"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7">
        <v>15</v>
      </c>
      <c r="B21" s="7"/>
      <c r="C21" s="24"/>
      <c r="D21" s="6" t="s">
        <v>43</v>
      </c>
      <c r="E21" s="9">
        <v>0.5</v>
      </c>
      <c r="F21" s="14" t="s">
        <v>24</v>
      </c>
      <c r="G21" s="73"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7"/>
      <c r="B22" s="7" t="s">
        <v>44</v>
      </c>
      <c r="C22" s="151" t="s">
        <v>45</v>
      </c>
      <c r="D22" s="152"/>
      <c r="E22" s="152"/>
      <c r="F22" s="152"/>
      <c r="G22" s="153"/>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7">
        <v>16</v>
      </c>
      <c r="B23" s="17"/>
      <c r="C23" s="82"/>
      <c r="D23" s="6" t="s">
        <v>46</v>
      </c>
      <c r="E23" s="9">
        <v>0.5</v>
      </c>
      <c r="F23" s="14" t="s">
        <v>24</v>
      </c>
      <c r="G23" s="73"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7"/>
      <c r="B24" s="22" t="s">
        <v>47</v>
      </c>
      <c r="C24" s="151" t="s">
        <v>48</v>
      </c>
      <c r="D24" s="152"/>
      <c r="E24" s="152"/>
      <c r="F24" s="152"/>
      <c r="G24" s="153"/>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7">
        <v>17</v>
      </c>
      <c r="B25" s="17"/>
      <c r="C25" s="82"/>
      <c r="D25" s="6" t="s">
        <v>49</v>
      </c>
      <c r="E25" s="9">
        <v>0.5</v>
      </c>
      <c r="F25" s="14" t="s">
        <v>24</v>
      </c>
      <c r="G25" s="73"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7">
        <v>18</v>
      </c>
      <c r="B26" s="17"/>
      <c r="C26" s="82"/>
      <c r="D26" s="6" t="s">
        <v>50</v>
      </c>
      <c r="E26" s="9">
        <v>0.5</v>
      </c>
      <c r="F26" s="14" t="s">
        <v>24</v>
      </c>
      <c r="G26" s="73"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7"/>
      <c r="B27" s="22" t="s">
        <v>51</v>
      </c>
      <c r="C27" s="151" t="s">
        <v>52</v>
      </c>
      <c r="D27" s="152"/>
      <c r="E27" s="152"/>
      <c r="F27" s="152"/>
      <c r="G27" s="153"/>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7">
        <v>19</v>
      </c>
      <c r="B28" s="17"/>
      <c r="C28" s="17"/>
      <c r="D28" s="6" t="s">
        <v>53</v>
      </c>
      <c r="E28" s="9">
        <v>1</v>
      </c>
      <c r="F28" s="14" t="s">
        <v>24</v>
      </c>
      <c r="G28" s="73"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7"/>
      <c r="B29" s="22" t="s">
        <v>54</v>
      </c>
      <c r="C29" s="151" t="s">
        <v>55</v>
      </c>
      <c r="D29" s="152"/>
      <c r="E29" s="152"/>
      <c r="F29" s="152"/>
      <c r="G29" s="153"/>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7">
        <v>20</v>
      </c>
      <c r="B30" s="17"/>
      <c r="C30" s="17"/>
      <c r="D30" s="18" t="s">
        <v>55</v>
      </c>
      <c r="E30" s="9">
        <v>0.5</v>
      </c>
      <c r="F30" s="14" t="s">
        <v>24</v>
      </c>
      <c r="G30" s="73"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7"/>
      <c r="B31" s="22" t="s">
        <v>56</v>
      </c>
      <c r="C31" s="151" t="s">
        <v>57</v>
      </c>
      <c r="D31" s="152"/>
      <c r="E31" s="152"/>
      <c r="F31" s="152"/>
      <c r="G31" s="153"/>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7">
        <v>21</v>
      </c>
      <c r="B32" s="17"/>
      <c r="C32" s="17"/>
      <c r="D32" s="6" t="s">
        <v>58</v>
      </c>
      <c r="E32" s="9">
        <v>0.5</v>
      </c>
      <c r="F32" s="14" t="s">
        <v>25</v>
      </c>
      <c r="G32" s="14"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7">
        <v>22</v>
      </c>
      <c r="B33" s="17"/>
      <c r="C33" s="17"/>
      <c r="D33" s="6" t="s">
        <v>60</v>
      </c>
      <c r="E33" s="9">
        <v>0.5</v>
      </c>
      <c r="F33" s="14" t="s">
        <v>25</v>
      </c>
      <c r="G33" s="73"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7">
        <v>23</v>
      </c>
      <c r="B34" s="17"/>
      <c r="C34" s="82"/>
      <c r="D34" s="6" t="s">
        <v>61</v>
      </c>
      <c r="E34" s="9">
        <v>0.5</v>
      </c>
      <c r="F34" s="14" t="s">
        <v>25</v>
      </c>
      <c r="G34" s="14"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7"/>
      <c r="B35" s="22" t="s">
        <v>62</v>
      </c>
      <c r="C35" s="151" t="s">
        <v>63</v>
      </c>
      <c r="D35" s="152"/>
      <c r="E35" s="152"/>
      <c r="F35" s="152"/>
      <c r="G35" s="153"/>
      <c r="H35" s="20"/>
      <c r="I35" s="20"/>
      <c r="J35" s="20"/>
      <c r="K35" s="16"/>
      <c r="L35" s="16"/>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7">
        <v>24</v>
      </c>
      <c r="B36" s="17"/>
      <c r="C36" s="17"/>
      <c r="D36" s="6" t="s">
        <v>64</v>
      </c>
      <c r="E36" s="9">
        <v>3</v>
      </c>
      <c r="F36" s="14" t="s">
        <v>25</v>
      </c>
      <c r="G36" s="14"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7">
        <v>25</v>
      </c>
      <c r="B37" s="17"/>
      <c r="C37" s="17"/>
      <c r="D37" s="6" t="s">
        <v>65</v>
      </c>
      <c r="E37" s="9">
        <v>2</v>
      </c>
      <c r="F37" s="14" t="s">
        <v>25</v>
      </c>
      <c r="G37" s="73"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7">
        <v>26</v>
      </c>
      <c r="B38" s="17"/>
      <c r="C38" s="82"/>
      <c r="D38" s="6" t="s">
        <v>66</v>
      </c>
      <c r="E38" s="9">
        <v>1</v>
      </c>
      <c r="F38" s="14" t="s">
        <v>25</v>
      </c>
      <c r="G38" s="14"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7"/>
      <c r="B39" s="22" t="s">
        <v>67</v>
      </c>
      <c r="C39" s="151" t="s">
        <v>68</v>
      </c>
      <c r="D39" s="152"/>
      <c r="E39" s="152"/>
      <c r="F39" s="152"/>
      <c r="G39" s="153"/>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7">
        <v>27</v>
      </c>
      <c r="B40" s="17"/>
      <c r="C40" s="17"/>
      <c r="D40" s="18" t="s">
        <v>69</v>
      </c>
      <c r="E40" s="9">
        <v>1</v>
      </c>
      <c r="F40" s="14" t="s">
        <v>25</v>
      </c>
      <c r="G40" s="73"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7">
        <v>28</v>
      </c>
      <c r="B41" s="17"/>
      <c r="C41" s="17"/>
      <c r="D41" s="18" t="s">
        <v>70</v>
      </c>
      <c r="E41" s="9">
        <v>1</v>
      </c>
      <c r="F41" s="14" t="s">
        <v>25</v>
      </c>
      <c r="G41" s="14"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7"/>
      <c r="B42" s="22" t="s">
        <v>71</v>
      </c>
      <c r="C42" s="151" t="s">
        <v>72</v>
      </c>
      <c r="D42" s="152"/>
      <c r="E42" s="152"/>
      <c r="F42" s="152"/>
      <c r="G42" s="153"/>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7">
        <v>29</v>
      </c>
      <c r="B43" s="17"/>
      <c r="C43" s="17"/>
      <c r="D43" s="18" t="s">
        <v>73</v>
      </c>
      <c r="E43" s="9">
        <v>2</v>
      </c>
      <c r="F43" s="14" t="s">
        <v>25</v>
      </c>
      <c r="G43" s="14"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7">
        <v>30</v>
      </c>
      <c r="B44" s="17"/>
      <c r="C44" s="17"/>
      <c r="D44" s="18" t="s">
        <v>74</v>
      </c>
      <c r="E44" s="9">
        <v>1</v>
      </c>
      <c r="F44" s="14" t="s">
        <v>25</v>
      </c>
      <c r="G44" s="73"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7"/>
      <c r="B45" s="22" t="s">
        <v>75</v>
      </c>
      <c r="C45" s="151" t="s">
        <v>228</v>
      </c>
      <c r="D45" s="152"/>
      <c r="E45" s="152"/>
      <c r="F45" s="152"/>
      <c r="G45" s="153"/>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7">
        <v>31</v>
      </c>
      <c r="B46" s="17"/>
      <c r="C46" s="17"/>
      <c r="D46" s="18" t="s">
        <v>77</v>
      </c>
      <c r="E46" s="9">
        <v>0.5</v>
      </c>
      <c r="F46" s="14" t="s">
        <v>59</v>
      </c>
      <c r="G46" s="73" t="s">
        <v>78</v>
      </c>
      <c r="H46" s="20"/>
      <c r="I46" s="20"/>
      <c r="J46" s="20"/>
      <c r="K46" s="9"/>
      <c r="L46" s="6"/>
      <c r="M46" s="6"/>
      <c r="N46" s="27">
        <v>0.5</v>
      </c>
      <c r="O46" s="27">
        <v>0.5</v>
      </c>
      <c r="P46" s="20">
        <v>0.5</v>
      </c>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0.5</v>
      </c>
      <c r="AK46" s="12">
        <f t="shared" si="30"/>
        <v>0.5</v>
      </c>
    </row>
    <row r="47" spans="1:37" ht="12.75" customHeight="1" x14ac:dyDescent="0.2">
      <c r="A47" s="7">
        <v>32</v>
      </c>
      <c r="B47" s="17"/>
      <c r="C47" s="17"/>
      <c r="D47" s="18" t="s">
        <v>79</v>
      </c>
      <c r="E47" s="9">
        <v>2</v>
      </c>
      <c r="F47" s="14" t="s">
        <v>59</v>
      </c>
      <c r="G47" s="73" t="s">
        <v>78</v>
      </c>
      <c r="H47" s="20"/>
      <c r="I47" s="20"/>
      <c r="J47" s="20"/>
      <c r="K47" s="9"/>
      <c r="L47" s="6"/>
      <c r="M47" s="6"/>
      <c r="N47" s="27">
        <v>2</v>
      </c>
      <c r="O47" s="27">
        <v>2</v>
      </c>
      <c r="P47" s="20">
        <v>2.5</v>
      </c>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2</v>
      </c>
      <c r="AK47" s="12">
        <f t="shared" si="31"/>
        <v>2.5</v>
      </c>
    </row>
    <row r="48" spans="1:37" ht="12.75" customHeight="1" x14ac:dyDescent="0.2">
      <c r="A48" s="7">
        <v>33</v>
      </c>
      <c r="B48" s="17"/>
      <c r="C48" s="82"/>
      <c r="D48" s="18" t="s">
        <v>80</v>
      </c>
      <c r="E48" s="9">
        <v>2</v>
      </c>
      <c r="F48" s="14" t="s">
        <v>59</v>
      </c>
      <c r="G48" s="15" t="s">
        <v>130</v>
      </c>
      <c r="H48" s="20"/>
      <c r="I48" s="20"/>
      <c r="J48" s="20"/>
      <c r="K48" s="9"/>
      <c r="L48" s="6"/>
      <c r="M48" s="6"/>
      <c r="N48" s="27">
        <v>2</v>
      </c>
      <c r="O48" s="21"/>
      <c r="P48" s="20"/>
      <c r="Q48" s="24"/>
      <c r="R48" s="24"/>
      <c r="S48" s="24"/>
      <c r="T48" s="10"/>
      <c r="U48" s="10">
        <v>2</v>
      </c>
      <c r="V48" s="10">
        <v>1</v>
      </c>
      <c r="W48" s="6"/>
      <c r="X48" s="6"/>
      <c r="Y48" s="6"/>
      <c r="Z48" s="10"/>
      <c r="AA48" s="10"/>
      <c r="AB48" s="10"/>
      <c r="AC48" s="6"/>
      <c r="AD48" s="6"/>
      <c r="AE48" s="6"/>
      <c r="AF48" s="10"/>
      <c r="AG48" s="10"/>
      <c r="AH48" s="10"/>
      <c r="AI48" s="12">
        <f t="shared" ref="AI48:AK48" si="32">H48+K48+N48+Q48+T48+W48+Z48+AC48+AF48</f>
        <v>2</v>
      </c>
      <c r="AJ48" s="12">
        <f t="shared" si="32"/>
        <v>2</v>
      </c>
      <c r="AK48" s="12">
        <f t="shared" si="32"/>
        <v>1</v>
      </c>
    </row>
    <row r="49" spans="1:37" ht="12.75" customHeight="1" x14ac:dyDescent="0.2">
      <c r="A49" s="7"/>
      <c r="B49" s="22" t="s">
        <v>51</v>
      </c>
      <c r="C49" s="151" t="s">
        <v>81</v>
      </c>
      <c r="D49" s="152"/>
      <c r="E49" s="152"/>
      <c r="F49" s="152"/>
      <c r="G49" s="153"/>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7">
        <v>34</v>
      </c>
      <c r="B50" s="17"/>
      <c r="C50" s="17"/>
      <c r="D50" s="18" t="s">
        <v>82</v>
      </c>
      <c r="E50" s="9">
        <v>1</v>
      </c>
      <c r="F50" s="14" t="s">
        <v>59</v>
      </c>
      <c r="G50" s="73" t="s">
        <v>111</v>
      </c>
      <c r="H50" s="20"/>
      <c r="I50" s="20"/>
      <c r="J50" s="20"/>
      <c r="K50" s="9"/>
      <c r="L50" s="6"/>
      <c r="M50" s="6"/>
      <c r="N50" s="27">
        <v>1</v>
      </c>
      <c r="O50" s="21"/>
      <c r="P50" s="20"/>
      <c r="Q50" s="24"/>
      <c r="R50" s="24">
        <v>1</v>
      </c>
      <c r="S50" s="24">
        <v>2</v>
      </c>
      <c r="T50" s="10"/>
      <c r="U50" s="10"/>
      <c r="V50" s="10"/>
      <c r="W50" s="6"/>
      <c r="X50" s="6"/>
      <c r="Y50" s="6"/>
      <c r="Z50" s="10"/>
      <c r="AA50" s="10"/>
      <c r="AB50" s="10"/>
      <c r="AC50" s="6"/>
      <c r="AD50" s="6"/>
      <c r="AE50" s="6"/>
      <c r="AF50" s="10"/>
      <c r="AG50" s="10"/>
      <c r="AH50" s="10"/>
      <c r="AI50" s="12">
        <f t="shared" ref="AI50:AK50" si="33">H50+K50+N50+Q50+T50+W50+Z50+AC50+AF50</f>
        <v>1</v>
      </c>
      <c r="AJ50" s="12">
        <f t="shared" si="33"/>
        <v>1</v>
      </c>
      <c r="AK50" s="12">
        <f t="shared" si="33"/>
        <v>2</v>
      </c>
    </row>
    <row r="51" spans="1:37" ht="12.75" customHeight="1" x14ac:dyDescent="0.2">
      <c r="A51" s="7">
        <v>35</v>
      </c>
      <c r="B51" s="17"/>
      <c r="C51" s="17"/>
      <c r="D51" s="18" t="s">
        <v>83</v>
      </c>
      <c r="E51" s="9">
        <v>1</v>
      </c>
      <c r="F51" s="14" t="s">
        <v>59</v>
      </c>
      <c r="G51" s="73" t="s">
        <v>111</v>
      </c>
      <c r="H51" s="20"/>
      <c r="I51" s="20"/>
      <c r="J51" s="20"/>
      <c r="K51" s="9"/>
      <c r="L51" s="6"/>
      <c r="M51" s="6"/>
      <c r="N51" s="27">
        <v>1</v>
      </c>
      <c r="O51" s="21"/>
      <c r="P51" s="20"/>
      <c r="Q51" s="24"/>
      <c r="R51" s="24">
        <v>1</v>
      </c>
      <c r="S51" s="24">
        <v>1.5</v>
      </c>
      <c r="T51" s="10"/>
      <c r="U51" s="10"/>
      <c r="V51" s="10"/>
      <c r="W51" s="6"/>
      <c r="X51" s="6"/>
      <c r="Y51" s="6"/>
      <c r="Z51" s="10"/>
      <c r="AA51" s="10"/>
      <c r="AB51" s="10"/>
      <c r="AC51" s="6"/>
      <c r="AD51" s="6"/>
      <c r="AE51" s="6"/>
      <c r="AF51" s="10"/>
      <c r="AG51" s="10"/>
      <c r="AH51" s="10"/>
      <c r="AI51" s="12">
        <f t="shared" ref="AI51:AK51" si="34">H51+K51+N51+Q51+T51+W51+Z51+AC51+AF51</f>
        <v>1</v>
      </c>
      <c r="AJ51" s="12">
        <f t="shared" si="34"/>
        <v>1</v>
      </c>
      <c r="AK51" s="12">
        <f t="shared" si="34"/>
        <v>1.5</v>
      </c>
    </row>
    <row r="52" spans="1:37" ht="12.75" customHeight="1" x14ac:dyDescent="0.2">
      <c r="A52" s="7"/>
      <c r="B52" s="22" t="s">
        <v>84</v>
      </c>
      <c r="C52" s="151" t="s">
        <v>85</v>
      </c>
      <c r="D52" s="152"/>
      <c r="E52" s="152"/>
      <c r="F52" s="152"/>
      <c r="G52" s="153"/>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7">
        <v>36</v>
      </c>
      <c r="B53" s="17"/>
      <c r="C53" s="17"/>
      <c r="D53" s="18" t="s">
        <v>86</v>
      </c>
      <c r="E53" s="9">
        <v>0.5</v>
      </c>
      <c r="F53" s="14" t="s">
        <v>59</v>
      </c>
      <c r="G53" s="73" t="s">
        <v>78</v>
      </c>
      <c r="H53" s="20"/>
      <c r="I53" s="20"/>
      <c r="J53" s="20"/>
      <c r="K53" s="9"/>
      <c r="L53" s="6"/>
      <c r="M53" s="6"/>
      <c r="N53" s="27">
        <v>0.5</v>
      </c>
      <c r="O53" s="27">
        <v>0.5</v>
      </c>
      <c r="P53" s="27">
        <v>0.5</v>
      </c>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0.5</v>
      </c>
      <c r="AK53" s="12">
        <f t="shared" si="35"/>
        <v>0.5</v>
      </c>
    </row>
    <row r="54" spans="1:37" ht="12.75" customHeight="1" x14ac:dyDescent="0.2">
      <c r="A54" s="7">
        <v>37</v>
      </c>
      <c r="B54" s="17"/>
      <c r="C54" s="17"/>
      <c r="D54" s="18" t="s">
        <v>87</v>
      </c>
      <c r="E54" s="9">
        <v>0.5</v>
      </c>
      <c r="F54" s="14" t="s">
        <v>59</v>
      </c>
      <c r="G54" s="73" t="s">
        <v>78</v>
      </c>
      <c r="H54" s="20"/>
      <c r="I54" s="20"/>
      <c r="J54" s="20"/>
      <c r="K54" s="9"/>
      <c r="L54" s="6"/>
      <c r="M54" s="6"/>
      <c r="N54" s="27">
        <v>0.5</v>
      </c>
      <c r="O54" s="27">
        <v>0.5</v>
      </c>
      <c r="P54" s="27">
        <v>0.5</v>
      </c>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0.5</v>
      </c>
      <c r="AK54" s="12">
        <f t="shared" si="36"/>
        <v>0.5</v>
      </c>
    </row>
    <row r="55" spans="1:37" ht="12.75" customHeight="1" x14ac:dyDescent="0.2">
      <c r="A55" s="7">
        <v>38</v>
      </c>
      <c r="B55" s="17"/>
      <c r="C55" s="82"/>
      <c r="D55" s="18" t="s">
        <v>88</v>
      </c>
      <c r="E55" s="9">
        <v>0.5</v>
      </c>
      <c r="F55" s="14" t="s">
        <v>59</v>
      </c>
      <c r="G55" s="73" t="s">
        <v>78</v>
      </c>
      <c r="H55" s="20"/>
      <c r="I55" s="20"/>
      <c r="J55" s="20"/>
      <c r="K55" s="9"/>
      <c r="L55" s="6"/>
      <c r="M55" s="6"/>
      <c r="N55" s="27">
        <v>0.5</v>
      </c>
      <c r="O55" s="27">
        <v>0.5</v>
      </c>
      <c r="P55" s="27">
        <v>0.5</v>
      </c>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0.5</v>
      </c>
      <c r="AK55" s="12">
        <f t="shared" si="37"/>
        <v>0.5</v>
      </c>
    </row>
    <row r="56" spans="1:37" ht="12.75" customHeight="1" x14ac:dyDescent="0.2">
      <c r="A56" s="7">
        <v>39</v>
      </c>
      <c r="B56" s="17"/>
      <c r="C56" s="82"/>
      <c r="D56" s="18" t="s">
        <v>89</v>
      </c>
      <c r="E56" s="9">
        <v>0.5</v>
      </c>
      <c r="F56" s="14" t="s">
        <v>59</v>
      </c>
      <c r="G56" s="73" t="s">
        <v>78</v>
      </c>
      <c r="H56" s="20"/>
      <c r="I56" s="20"/>
      <c r="J56" s="20"/>
      <c r="K56" s="9"/>
      <c r="L56" s="6"/>
      <c r="M56" s="6"/>
      <c r="N56" s="27">
        <v>0.5</v>
      </c>
      <c r="O56" s="27">
        <v>0.5</v>
      </c>
      <c r="P56" s="27">
        <v>0.5</v>
      </c>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0.5</v>
      </c>
      <c r="AK56" s="12">
        <f t="shared" si="38"/>
        <v>0.5</v>
      </c>
    </row>
    <row r="57" spans="1:37" ht="12.75" customHeight="1" x14ac:dyDescent="0.2">
      <c r="A57" s="7"/>
      <c r="B57" s="22" t="s">
        <v>90</v>
      </c>
      <c r="C57" s="151" t="s">
        <v>91</v>
      </c>
      <c r="D57" s="152"/>
      <c r="E57" s="152"/>
      <c r="F57" s="152"/>
      <c r="G57" s="153"/>
      <c r="H57" s="20"/>
      <c r="I57" s="20"/>
      <c r="J57" s="20"/>
      <c r="K57" s="9"/>
      <c r="L57" s="6"/>
      <c r="M57" s="6"/>
      <c r="N57" s="27"/>
      <c r="O57" s="27"/>
      <c r="P57" s="27"/>
      <c r="Q57" s="24"/>
      <c r="R57" s="24"/>
      <c r="S57" s="24"/>
      <c r="T57" s="10"/>
      <c r="U57" s="10"/>
      <c r="V57" s="10"/>
      <c r="W57" s="6"/>
      <c r="X57" s="6"/>
      <c r="Y57" s="6"/>
      <c r="Z57" s="10"/>
      <c r="AA57" s="10"/>
      <c r="AB57" s="10"/>
      <c r="AC57" s="6"/>
      <c r="AD57" s="88"/>
      <c r="AE57" s="88"/>
      <c r="AF57" s="10"/>
      <c r="AG57" s="10"/>
      <c r="AH57" s="10"/>
      <c r="AI57" s="12"/>
      <c r="AJ57" s="12"/>
      <c r="AK57" s="12"/>
    </row>
    <row r="58" spans="1:37" ht="12.75" customHeight="1" x14ac:dyDescent="0.2">
      <c r="A58" s="7">
        <v>40</v>
      </c>
      <c r="B58" s="17"/>
      <c r="C58" s="17"/>
      <c r="D58" s="18" t="s">
        <v>92</v>
      </c>
      <c r="E58" s="9">
        <v>1</v>
      </c>
      <c r="F58" s="14" t="s">
        <v>59</v>
      </c>
      <c r="G58" s="73" t="s">
        <v>78</v>
      </c>
      <c r="H58" s="20"/>
      <c r="I58" s="20"/>
      <c r="J58" s="20"/>
      <c r="K58" s="9"/>
      <c r="L58" s="6"/>
      <c r="M58" s="6"/>
      <c r="N58" s="27">
        <v>1</v>
      </c>
      <c r="O58" s="27">
        <v>1</v>
      </c>
      <c r="P58" s="27">
        <v>1.5</v>
      </c>
      <c r="Q58" s="24"/>
      <c r="R58" s="24"/>
      <c r="S58" s="24"/>
      <c r="T58" s="10"/>
      <c r="U58" s="10"/>
      <c r="V58" s="10"/>
      <c r="W58" s="6"/>
      <c r="X58" s="6"/>
      <c r="Y58" s="6"/>
      <c r="Z58" s="10"/>
      <c r="AA58" s="10"/>
      <c r="AB58" s="10"/>
      <c r="AC58" s="6"/>
      <c r="AD58" s="88"/>
      <c r="AE58" s="88"/>
      <c r="AF58" s="10"/>
      <c r="AG58" s="10"/>
      <c r="AH58" s="10"/>
      <c r="AI58" s="12">
        <f t="shared" ref="AI58:AK58" si="39">H58+K58+N58+Q58+T58+W58+Z58+AC58+AF58</f>
        <v>1</v>
      </c>
      <c r="AJ58" s="12">
        <f t="shared" si="39"/>
        <v>1</v>
      </c>
      <c r="AK58" s="12">
        <f t="shared" si="39"/>
        <v>1.5</v>
      </c>
    </row>
    <row r="59" spans="1:37" ht="14.25" customHeight="1" x14ac:dyDescent="0.2">
      <c r="A59" s="7">
        <v>41</v>
      </c>
      <c r="B59" s="17"/>
      <c r="C59" s="17"/>
      <c r="D59" s="18" t="s">
        <v>93</v>
      </c>
      <c r="E59" s="9">
        <v>1</v>
      </c>
      <c r="F59" s="14" t="s">
        <v>59</v>
      </c>
      <c r="G59" s="15" t="s">
        <v>154</v>
      </c>
      <c r="H59" s="20"/>
      <c r="I59" s="20"/>
      <c r="J59" s="20"/>
      <c r="K59" s="6"/>
      <c r="L59" s="6"/>
      <c r="M59" s="6"/>
      <c r="N59" s="27">
        <v>1</v>
      </c>
      <c r="O59" s="21"/>
      <c r="P59" s="21"/>
      <c r="Q59" s="24"/>
      <c r="R59" s="24"/>
      <c r="S59" s="24"/>
      <c r="T59" s="10"/>
      <c r="U59" s="10"/>
      <c r="V59" s="10"/>
      <c r="W59" s="6"/>
      <c r="X59" s="6"/>
      <c r="Y59" s="6"/>
      <c r="Z59" s="10"/>
      <c r="AA59" s="10"/>
      <c r="AB59" s="10"/>
      <c r="AC59" s="6"/>
      <c r="AD59" s="75">
        <v>1</v>
      </c>
      <c r="AE59" s="75">
        <v>1</v>
      </c>
      <c r="AF59" s="10"/>
      <c r="AG59" s="10"/>
      <c r="AH59" s="10"/>
      <c r="AI59" s="12">
        <f t="shared" ref="AI59:AK59" si="40">H59+K59+N59+Q59+T59+W59+Z59+AC59+AF59</f>
        <v>1</v>
      </c>
      <c r="AJ59" s="12">
        <f t="shared" si="40"/>
        <v>1</v>
      </c>
      <c r="AK59" s="12">
        <f t="shared" si="40"/>
        <v>1</v>
      </c>
    </row>
    <row r="60" spans="1:37" ht="14.25" customHeight="1" x14ac:dyDescent="0.2">
      <c r="A60" s="7"/>
      <c r="B60" s="22" t="s">
        <v>94</v>
      </c>
      <c r="C60" s="151" t="s">
        <v>95</v>
      </c>
      <c r="D60" s="152"/>
      <c r="E60" s="152"/>
      <c r="F60" s="152"/>
      <c r="G60" s="153"/>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7">
        <v>42</v>
      </c>
      <c r="B61" s="17"/>
      <c r="C61" s="17"/>
      <c r="D61" s="18" t="s">
        <v>96</v>
      </c>
      <c r="E61" s="9">
        <v>2</v>
      </c>
      <c r="F61" s="14" t="s">
        <v>59</v>
      </c>
      <c r="G61" s="73" t="s">
        <v>111</v>
      </c>
      <c r="H61" s="20"/>
      <c r="I61" s="20"/>
      <c r="J61" s="20"/>
      <c r="K61" s="6"/>
      <c r="L61" s="6"/>
      <c r="M61" s="6"/>
      <c r="N61" s="27">
        <v>2</v>
      </c>
      <c r="O61" s="21"/>
      <c r="P61" s="21"/>
      <c r="Q61" s="24"/>
      <c r="R61" s="24">
        <v>2</v>
      </c>
      <c r="S61" s="24">
        <v>0.5</v>
      </c>
      <c r="T61" s="10"/>
      <c r="U61" s="10"/>
      <c r="V61" s="10"/>
      <c r="W61" s="6"/>
      <c r="X61" s="6"/>
      <c r="Y61" s="6"/>
      <c r="Z61" s="10"/>
      <c r="AA61" s="10"/>
      <c r="AB61" s="10"/>
      <c r="AC61" s="6"/>
      <c r="AD61" s="6"/>
      <c r="AE61" s="6"/>
      <c r="AF61" s="10"/>
      <c r="AG61" s="10"/>
      <c r="AH61" s="10"/>
      <c r="AI61" s="12">
        <f t="shared" ref="AI61:AK61" si="41">H61+K61+N61+Q61+T61+W61+Z61+AC61+AF61</f>
        <v>2</v>
      </c>
      <c r="AJ61" s="12">
        <f t="shared" si="41"/>
        <v>2</v>
      </c>
      <c r="AK61" s="12">
        <f t="shared" si="41"/>
        <v>0.5</v>
      </c>
    </row>
    <row r="62" spans="1:37" ht="12.75" customHeight="1" x14ac:dyDescent="0.2">
      <c r="A62" s="7">
        <v>43</v>
      </c>
      <c r="B62" s="17"/>
      <c r="C62" s="17"/>
      <c r="D62" s="18" t="s">
        <v>97</v>
      </c>
      <c r="E62" s="9">
        <v>0.5</v>
      </c>
      <c r="F62" s="14" t="s">
        <v>59</v>
      </c>
      <c r="G62" s="73" t="s">
        <v>78</v>
      </c>
      <c r="H62" s="20"/>
      <c r="I62" s="20"/>
      <c r="J62" s="20"/>
      <c r="K62" s="6"/>
      <c r="L62" s="6"/>
      <c r="M62" s="6"/>
      <c r="N62" s="27">
        <v>0.5</v>
      </c>
      <c r="O62" s="27">
        <v>0.5</v>
      </c>
      <c r="P62" s="27">
        <v>1.5</v>
      </c>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0.5</v>
      </c>
      <c r="AK62" s="12">
        <f t="shared" si="42"/>
        <v>1.5</v>
      </c>
    </row>
    <row r="63" spans="1:37" ht="12.75" customHeight="1" x14ac:dyDescent="0.2">
      <c r="A63" s="7">
        <v>44</v>
      </c>
      <c r="B63" s="17"/>
      <c r="C63" s="82"/>
      <c r="D63" s="18" t="s">
        <v>98</v>
      </c>
      <c r="E63" s="9">
        <v>0.5</v>
      </c>
      <c r="F63" s="14" t="s">
        <v>59</v>
      </c>
      <c r="G63" s="73" t="s">
        <v>111</v>
      </c>
      <c r="H63" s="20"/>
      <c r="I63" s="20"/>
      <c r="J63" s="20"/>
      <c r="K63" s="6"/>
      <c r="L63" s="6"/>
      <c r="M63" s="6"/>
      <c r="N63" s="27">
        <v>0.5</v>
      </c>
      <c r="O63" s="21"/>
      <c r="P63" s="21"/>
      <c r="Q63" s="24"/>
      <c r="R63" s="24">
        <v>0.5</v>
      </c>
      <c r="S63" s="24">
        <v>1</v>
      </c>
      <c r="T63" s="10"/>
      <c r="U63" s="10"/>
      <c r="V63" s="10"/>
      <c r="W63" s="6"/>
      <c r="X63" s="6"/>
      <c r="Y63" s="6"/>
      <c r="Z63" s="10"/>
      <c r="AA63" s="10"/>
      <c r="AB63" s="10"/>
      <c r="AC63" s="6"/>
      <c r="AD63" s="6"/>
      <c r="AE63" s="6"/>
      <c r="AF63" s="10"/>
      <c r="AG63" s="10"/>
      <c r="AH63" s="10"/>
      <c r="AI63" s="12">
        <f t="shared" ref="AI63:AK63" si="43">H63+K63+N63+Q63+T63+W63+Z63+AC63+AF63</f>
        <v>0.5</v>
      </c>
      <c r="AJ63" s="12">
        <f t="shared" si="43"/>
        <v>0.5</v>
      </c>
      <c r="AK63" s="12">
        <f t="shared" si="43"/>
        <v>1</v>
      </c>
    </row>
    <row r="64" spans="1:37" ht="12.75" customHeight="1" x14ac:dyDescent="0.2">
      <c r="A64" s="7"/>
      <c r="B64" s="22" t="s">
        <v>99</v>
      </c>
      <c r="C64" s="151" t="s">
        <v>100</v>
      </c>
      <c r="D64" s="152"/>
      <c r="E64" s="152"/>
      <c r="F64" s="152"/>
      <c r="G64" s="153"/>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7">
        <v>45</v>
      </c>
      <c r="B65" s="17"/>
      <c r="C65" s="17"/>
      <c r="D65" s="18" t="s">
        <v>101</v>
      </c>
      <c r="E65" s="9">
        <v>0.5</v>
      </c>
      <c r="F65" s="14" t="s">
        <v>59</v>
      </c>
      <c r="G65" s="73" t="s">
        <v>111</v>
      </c>
      <c r="H65" s="20"/>
      <c r="I65" s="20"/>
      <c r="J65" s="20"/>
      <c r="K65" s="6"/>
      <c r="L65" s="6"/>
      <c r="M65" s="6"/>
      <c r="N65" s="27">
        <v>0.5</v>
      </c>
      <c r="O65" s="21"/>
      <c r="P65" s="21"/>
      <c r="Q65" s="24"/>
      <c r="R65" s="24">
        <v>0.5</v>
      </c>
      <c r="S65" s="24">
        <v>0.5</v>
      </c>
      <c r="T65" s="10"/>
      <c r="U65" s="10"/>
      <c r="V65" s="10"/>
      <c r="W65" s="6"/>
      <c r="X65" s="6"/>
      <c r="Y65" s="6"/>
      <c r="Z65" s="10"/>
      <c r="AA65" s="10"/>
      <c r="AB65" s="10"/>
      <c r="AC65" s="6"/>
      <c r="AD65" s="6"/>
      <c r="AE65" s="6"/>
      <c r="AF65" s="10"/>
      <c r="AG65" s="10"/>
      <c r="AH65" s="10"/>
      <c r="AI65" s="12">
        <f t="shared" ref="AI65:AK65" si="44">H65+K65+N65+Q65+T65+W65+Z65+AC65+AF65</f>
        <v>0.5</v>
      </c>
      <c r="AJ65" s="12">
        <f t="shared" si="44"/>
        <v>0.5</v>
      </c>
      <c r="AK65" s="12">
        <f t="shared" si="44"/>
        <v>0.5</v>
      </c>
    </row>
    <row r="66" spans="1:37" ht="12.75" customHeight="1" x14ac:dyDescent="0.2">
      <c r="A66" s="7">
        <v>46</v>
      </c>
      <c r="B66" s="17"/>
      <c r="C66" s="17"/>
      <c r="D66" s="6" t="s">
        <v>102</v>
      </c>
      <c r="E66" s="9">
        <v>0.5</v>
      </c>
      <c r="F66" s="14" t="s">
        <v>59</v>
      </c>
      <c r="G66" s="73" t="s">
        <v>111</v>
      </c>
      <c r="H66" s="20"/>
      <c r="I66" s="20"/>
      <c r="J66" s="20"/>
      <c r="K66" s="6"/>
      <c r="L66" s="6"/>
      <c r="M66" s="6"/>
      <c r="N66" s="27">
        <v>0.5</v>
      </c>
      <c r="O66" s="21"/>
      <c r="P66" s="20"/>
      <c r="Q66" s="24"/>
      <c r="R66" s="24">
        <v>0.5</v>
      </c>
      <c r="S66" s="24">
        <v>0.5</v>
      </c>
      <c r="T66" s="10"/>
      <c r="U66" s="10"/>
      <c r="V66" s="10"/>
      <c r="W66" s="6"/>
      <c r="X66" s="6"/>
      <c r="Y66" s="6"/>
      <c r="Z66" s="10"/>
      <c r="AA66" s="10"/>
      <c r="AB66" s="10"/>
      <c r="AC66" s="6"/>
      <c r="AD66" s="6"/>
      <c r="AE66" s="6"/>
      <c r="AF66" s="10"/>
      <c r="AG66" s="10"/>
      <c r="AH66" s="10"/>
      <c r="AI66" s="12">
        <f t="shared" ref="AI66:AK66" si="45">H66+K66+N66+Q66+T66+W66+Z66+AC66+AF66</f>
        <v>0.5</v>
      </c>
      <c r="AJ66" s="12">
        <f t="shared" si="45"/>
        <v>0.5</v>
      </c>
      <c r="AK66" s="12">
        <f t="shared" si="45"/>
        <v>0.5</v>
      </c>
    </row>
    <row r="67" spans="1:37" ht="12.75" customHeight="1" x14ac:dyDescent="0.2">
      <c r="A67" s="7"/>
      <c r="B67" s="22" t="s">
        <v>103</v>
      </c>
      <c r="C67" s="151" t="s">
        <v>104</v>
      </c>
      <c r="D67" s="152"/>
      <c r="E67" s="152"/>
      <c r="F67" s="152"/>
      <c r="G67" s="153"/>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7">
        <v>47</v>
      </c>
      <c r="B68" s="17"/>
      <c r="C68" s="17"/>
      <c r="D68" s="18" t="s">
        <v>105</v>
      </c>
      <c r="E68" s="9">
        <v>0.5</v>
      </c>
      <c r="F68" s="14" t="s">
        <v>59</v>
      </c>
      <c r="G68" s="73" t="s">
        <v>78</v>
      </c>
      <c r="H68" s="20"/>
      <c r="I68" s="20"/>
      <c r="J68" s="20"/>
      <c r="K68" s="6"/>
      <c r="L68" s="6"/>
      <c r="M68" s="6"/>
      <c r="N68" s="27">
        <v>0.5</v>
      </c>
      <c r="O68" s="27">
        <v>0.5</v>
      </c>
      <c r="P68" s="20">
        <v>0.5</v>
      </c>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0.5</v>
      </c>
      <c r="AK68" s="12">
        <f t="shared" si="46"/>
        <v>0.5</v>
      </c>
    </row>
    <row r="69" spans="1:37" ht="12.75" customHeight="1" x14ac:dyDescent="0.2">
      <c r="A69" s="7">
        <v>48</v>
      </c>
      <c r="B69" s="17"/>
      <c r="C69" s="17"/>
      <c r="D69" s="18" t="s">
        <v>106</v>
      </c>
      <c r="E69" s="9">
        <v>2</v>
      </c>
      <c r="F69" s="14" t="s">
        <v>59</v>
      </c>
      <c r="G69" s="73" t="s">
        <v>78</v>
      </c>
      <c r="H69" s="20"/>
      <c r="I69" s="20"/>
      <c r="J69" s="20"/>
      <c r="K69" s="6"/>
      <c r="L69" s="6"/>
      <c r="M69" s="6"/>
      <c r="N69" s="27">
        <v>2</v>
      </c>
      <c r="O69" s="27">
        <v>2</v>
      </c>
      <c r="P69" s="20">
        <v>1.5</v>
      </c>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2</v>
      </c>
      <c r="AK69" s="12">
        <f t="shared" si="47"/>
        <v>1.5</v>
      </c>
    </row>
    <row r="70" spans="1:37" ht="12.75" customHeight="1" x14ac:dyDescent="0.2">
      <c r="A70" s="7">
        <v>49</v>
      </c>
      <c r="B70" s="17"/>
      <c r="C70" s="82"/>
      <c r="D70" s="18" t="s">
        <v>107</v>
      </c>
      <c r="E70" s="9">
        <v>2</v>
      </c>
      <c r="F70" s="14" t="s">
        <v>59</v>
      </c>
      <c r="G70" s="73" t="s">
        <v>78</v>
      </c>
      <c r="H70" s="20"/>
      <c r="I70" s="20"/>
      <c r="J70" s="20"/>
      <c r="K70" s="6"/>
      <c r="L70" s="6"/>
      <c r="M70" s="6"/>
      <c r="N70" s="27">
        <v>2</v>
      </c>
      <c r="O70" s="27">
        <v>2</v>
      </c>
      <c r="P70" s="20">
        <v>0.5</v>
      </c>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2</v>
      </c>
      <c r="AK70" s="12">
        <f t="shared" si="48"/>
        <v>0.5</v>
      </c>
    </row>
    <row r="71" spans="1:37" ht="12.75" customHeight="1" x14ac:dyDescent="0.2">
      <c r="A71" s="7">
        <v>50</v>
      </c>
      <c r="B71" s="17"/>
      <c r="C71" s="82"/>
      <c r="D71" s="6" t="s">
        <v>102</v>
      </c>
      <c r="E71" s="9">
        <v>0.5</v>
      </c>
      <c r="F71" s="14" t="s">
        <v>59</v>
      </c>
      <c r="G71" s="15" t="s">
        <v>78</v>
      </c>
      <c r="H71" s="20"/>
      <c r="I71" s="20"/>
      <c r="J71" s="20"/>
      <c r="K71" s="6"/>
      <c r="L71" s="6"/>
      <c r="M71" s="6"/>
      <c r="N71" s="27">
        <v>0.5</v>
      </c>
      <c r="O71" s="27">
        <v>0.5</v>
      </c>
      <c r="P71" s="27">
        <v>0.5</v>
      </c>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0.5</v>
      </c>
      <c r="AK71" s="12">
        <f t="shared" si="49"/>
        <v>0.5</v>
      </c>
    </row>
    <row r="72" spans="1:37" ht="12.75" customHeight="1" x14ac:dyDescent="0.2">
      <c r="A72" s="7"/>
      <c r="B72" s="7" t="s">
        <v>108</v>
      </c>
      <c r="C72" s="151" t="s">
        <v>109</v>
      </c>
      <c r="D72" s="152"/>
      <c r="E72" s="152"/>
      <c r="F72" s="152"/>
      <c r="G72" s="153"/>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7">
        <v>51</v>
      </c>
      <c r="B73" s="7"/>
      <c r="C73" s="7"/>
      <c r="D73" s="7" t="s">
        <v>110</v>
      </c>
      <c r="E73" s="7">
        <v>0.5</v>
      </c>
      <c r="F73" s="7" t="s">
        <v>78</v>
      </c>
      <c r="G73" s="7" t="s">
        <v>111</v>
      </c>
      <c r="H73" s="20"/>
      <c r="I73" s="20"/>
      <c r="J73" s="20"/>
      <c r="K73" s="31"/>
      <c r="L73" s="31"/>
      <c r="M73" s="31"/>
      <c r="N73" s="27"/>
      <c r="O73" s="27"/>
      <c r="P73" s="27"/>
      <c r="Q73" s="24">
        <v>0.5</v>
      </c>
      <c r="R73" s="31">
        <v>0.5</v>
      </c>
      <c r="S73" s="31">
        <v>1.5</v>
      </c>
      <c r="T73" s="10"/>
      <c r="U73" s="10"/>
      <c r="V73" s="10"/>
      <c r="W73" s="32"/>
      <c r="X73" s="32"/>
      <c r="Y73" s="32"/>
      <c r="Z73" s="10"/>
      <c r="AA73" s="10"/>
      <c r="AB73" s="10"/>
      <c r="AC73" s="32"/>
      <c r="AD73" s="32"/>
      <c r="AE73" s="32"/>
      <c r="AF73" s="10"/>
      <c r="AG73" s="10"/>
      <c r="AH73" s="10"/>
      <c r="AI73" s="12">
        <f t="shared" ref="AI73:AK73" si="50">H73+K73+N73+Q73+T73+W73+Z73+AC73+AF73</f>
        <v>0.5</v>
      </c>
      <c r="AJ73" s="12">
        <f t="shared" si="50"/>
        <v>0.5</v>
      </c>
      <c r="AK73" s="12">
        <f t="shared" si="50"/>
        <v>1.5</v>
      </c>
    </row>
    <row r="74" spans="1:37" ht="18.75" customHeight="1" x14ac:dyDescent="0.2">
      <c r="A74" s="7">
        <v>52</v>
      </c>
      <c r="B74" s="7"/>
      <c r="C74" s="7"/>
      <c r="D74" s="7" t="s">
        <v>112</v>
      </c>
      <c r="E74" s="7">
        <v>0.5</v>
      </c>
      <c r="F74" s="7" t="s">
        <v>78</v>
      </c>
      <c r="G74" s="7" t="s">
        <v>111</v>
      </c>
      <c r="H74" s="20"/>
      <c r="I74" s="20"/>
      <c r="J74" s="20"/>
      <c r="K74" s="31"/>
      <c r="L74" s="31"/>
      <c r="M74" s="31"/>
      <c r="N74" s="27"/>
      <c r="O74" s="27"/>
      <c r="P74" s="27"/>
      <c r="Q74" s="24">
        <v>0.5</v>
      </c>
      <c r="R74" s="31">
        <v>0.5</v>
      </c>
      <c r="S74" s="31">
        <v>2</v>
      </c>
      <c r="T74" s="10"/>
      <c r="U74" s="10"/>
      <c r="V74" s="10"/>
      <c r="W74" s="32"/>
      <c r="X74" s="32"/>
      <c r="Y74" s="32"/>
      <c r="Z74" s="10"/>
      <c r="AA74" s="10"/>
      <c r="AB74" s="10"/>
      <c r="AC74" s="32"/>
      <c r="AD74" s="32"/>
      <c r="AE74" s="32"/>
      <c r="AF74" s="10"/>
      <c r="AG74" s="10"/>
      <c r="AH74" s="10"/>
      <c r="AI74" s="12">
        <f t="shared" ref="AI74:AK74" si="51">H74+K74+N74+Q74+T74+W74+Z74+AC74+AF74</f>
        <v>0.5</v>
      </c>
      <c r="AJ74" s="12">
        <f t="shared" si="51"/>
        <v>0.5</v>
      </c>
      <c r="AK74" s="12">
        <f t="shared" si="51"/>
        <v>2</v>
      </c>
    </row>
    <row r="75" spans="1:37" ht="18.75" customHeight="1" x14ac:dyDescent="0.2">
      <c r="A75" s="7"/>
      <c r="B75" s="7" t="s">
        <v>113</v>
      </c>
      <c r="C75" s="151" t="s">
        <v>114</v>
      </c>
      <c r="D75" s="152"/>
      <c r="E75" s="152"/>
      <c r="F75" s="152"/>
      <c r="G75" s="153"/>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7">
        <v>53</v>
      </c>
      <c r="B76" s="24"/>
      <c r="C76" s="24"/>
      <c r="D76" s="7" t="s">
        <v>115</v>
      </c>
      <c r="E76" s="7">
        <v>1</v>
      </c>
      <c r="F76" s="7" t="s">
        <v>78</v>
      </c>
      <c r="G76" s="7" t="s">
        <v>111</v>
      </c>
      <c r="H76" s="20"/>
      <c r="I76" s="20"/>
      <c r="J76" s="20"/>
      <c r="K76" s="31"/>
      <c r="L76" s="31"/>
      <c r="M76" s="31"/>
      <c r="N76" s="27"/>
      <c r="O76" s="27"/>
      <c r="P76" s="27"/>
      <c r="Q76" s="24">
        <v>1</v>
      </c>
      <c r="R76" s="31">
        <v>1</v>
      </c>
      <c r="S76" s="31">
        <v>2</v>
      </c>
      <c r="T76" s="10"/>
      <c r="U76" s="10"/>
      <c r="V76" s="10"/>
      <c r="W76" s="32"/>
      <c r="X76" s="32"/>
      <c r="Y76" s="32"/>
      <c r="Z76" s="10"/>
      <c r="AA76" s="10"/>
      <c r="AB76" s="10"/>
      <c r="AC76" s="32"/>
      <c r="AD76" s="32"/>
      <c r="AE76" s="32"/>
      <c r="AF76" s="10"/>
      <c r="AG76" s="10"/>
      <c r="AH76" s="10"/>
      <c r="AI76" s="12">
        <f t="shared" ref="AI76:AK76" si="52">H76+K76+N76+Q76+T76+W76+Z76+AC76+AF76</f>
        <v>1</v>
      </c>
      <c r="AJ76" s="12">
        <f t="shared" si="52"/>
        <v>1</v>
      </c>
      <c r="AK76" s="12">
        <f t="shared" si="52"/>
        <v>2</v>
      </c>
    </row>
    <row r="77" spans="1:37" ht="12.75" customHeight="1" x14ac:dyDescent="0.2">
      <c r="A77" s="7">
        <v>54</v>
      </c>
      <c r="B77" s="7"/>
      <c r="C77" s="24"/>
      <c r="D77" s="7" t="s">
        <v>116</v>
      </c>
      <c r="E77" s="7">
        <v>1</v>
      </c>
      <c r="F77" s="7" t="s">
        <v>78</v>
      </c>
      <c r="G77" s="7" t="s">
        <v>111</v>
      </c>
      <c r="H77" s="20"/>
      <c r="I77" s="20"/>
      <c r="J77" s="20"/>
      <c r="K77" s="31"/>
      <c r="L77" s="31"/>
      <c r="M77" s="31"/>
      <c r="N77" s="27"/>
      <c r="O77" s="27"/>
      <c r="P77" s="27"/>
      <c r="Q77" s="24">
        <v>1</v>
      </c>
      <c r="R77" s="31">
        <v>1</v>
      </c>
      <c r="S77" s="31">
        <v>1.5</v>
      </c>
      <c r="T77" s="10"/>
      <c r="U77" s="10"/>
      <c r="V77" s="10"/>
      <c r="W77" s="32"/>
      <c r="X77" s="32"/>
      <c r="Y77" s="32"/>
      <c r="Z77" s="10"/>
      <c r="AA77" s="10"/>
      <c r="AB77" s="10"/>
      <c r="AC77" s="32"/>
      <c r="AD77" s="32"/>
      <c r="AE77" s="32"/>
      <c r="AF77" s="10"/>
      <c r="AG77" s="10"/>
      <c r="AH77" s="10"/>
      <c r="AI77" s="12">
        <f t="shared" ref="AI77:AK77" si="53">H77+K77+N77+Q77+T77+W77+Z77+AC77+AF77</f>
        <v>1</v>
      </c>
      <c r="AJ77" s="12">
        <f t="shared" si="53"/>
        <v>1</v>
      </c>
      <c r="AK77" s="12">
        <f t="shared" si="53"/>
        <v>1.5</v>
      </c>
    </row>
    <row r="78" spans="1:37" ht="12.75" customHeight="1" x14ac:dyDescent="0.2">
      <c r="A78" s="7">
        <v>55</v>
      </c>
      <c r="B78" s="7"/>
      <c r="C78" s="24"/>
      <c r="D78" s="7" t="s">
        <v>117</v>
      </c>
      <c r="E78" s="7">
        <v>0.5</v>
      </c>
      <c r="F78" s="7" t="s">
        <v>78</v>
      </c>
      <c r="G78" s="7" t="s">
        <v>111</v>
      </c>
      <c r="H78" s="20"/>
      <c r="I78" s="20"/>
      <c r="J78" s="20"/>
      <c r="K78" s="31"/>
      <c r="L78" s="31"/>
      <c r="M78" s="31"/>
      <c r="N78" s="27"/>
      <c r="O78" s="27"/>
      <c r="P78" s="27"/>
      <c r="Q78" s="24">
        <v>0.5</v>
      </c>
      <c r="R78" s="31">
        <v>0.5</v>
      </c>
      <c r="S78" s="31">
        <v>1.5</v>
      </c>
      <c r="T78" s="10"/>
      <c r="U78" s="10"/>
      <c r="V78" s="10"/>
      <c r="W78" s="32"/>
      <c r="X78" s="32"/>
      <c r="Y78" s="32"/>
      <c r="Z78" s="10"/>
      <c r="AA78" s="10"/>
      <c r="AB78" s="10"/>
      <c r="AC78" s="32"/>
      <c r="AD78" s="32"/>
      <c r="AE78" s="32"/>
      <c r="AF78" s="10"/>
      <c r="AG78" s="10"/>
      <c r="AH78" s="10"/>
      <c r="AI78" s="12">
        <f t="shared" ref="AI78:AK78" si="54">H78+K78+N78+Q78+T78+W78+Z78+AC78+AF78</f>
        <v>0.5</v>
      </c>
      <c r="AJ78" s="12">
        <f t="shared" si="54"/>
        <v>0.5</v>
      </c>
      <c r="AK78" s="12">
        <f t="shared" si="54"/>
        <v>1.5</v>
      </c>
    </row>
    <row r="79" spans="1:37" ht="12.75" customHeight="1" x14ac:dyDescent="0.2">
      <c r="A79" s="7"/>
      <c r="B79" s="7" t="s">
        <v>118</v>
      </c>
      <c r="C79" s="151" t="s">
        <v>119</v>
      </c>
      <c r="D79" s="152"/>
      <c r="E79" s="152"/>
      <c r="F79" s="152"/>
      <c r="G79" s="153"/>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7">
        <v>56</v>
      </c>
      <c r="B80" s="7"/>
      <c r="C80" s="7"/>
      <c r="D80" s="7" t="s">
        <v>120</v>
      </c>
      <c r="E80" s="7">
        <v>0.5</v>
      </c>
      <c r="F80" s="7" t="s">
        <v>78</v>
      </c>
      <c r="G80" s="19" t="s">
        <v>130</v>
      </c>
      <c r="H80" s="20"/>
      <c r="I80" s="20"/>
      <c r="J80" s="20"/>
      <c r="K80" s="31"/>
      <c r="L80" s="31"/>
      <c r="M80" s="31"/>
      <c r="N80" s="27"/>
      <c r="O80" s="27"/>
      <c r="P80" s="27"/>
      <c r="Q80" s="24">
        <v>0.5</v>
      </c>
      <c r="R80" s="31"/>
      <c r="S80" s="31"/>
      <c r="T80" s="10"/>
      <c r="U80" s="10">
        <v>0.5</v>
      </c>
      <c r="V80" s="10">
        <v>0.5</v>
      </c>
      <c r="W80" s="32"/>
      <c r="X80" s="32"/>
      <c r="Y80" s="32"/>
      <c r="Z80" s="10"/>
      <c r="AA80" s="10"/>
      <c r="AB80" s="10"/>
      <c r="AC80" s="32"/>
      <c r="AD80" s="32"/>
      <c r="AE80" s="32"/>
      <c r="AF80" s="10"/>
      <c r="AG80" s="10"/>
      <c r="AH80" s="10"/>
      <c r="AI80" s="12">
        <f t="shared" ref="AI80:AK80" si="55">H80+K80+N80+Q80+T80+W80+Z80+AC80+AF80</f>
        <v>0.5</v>
      </c>
      <c r="AJ80" s="12">
        <f t="shared" si="55"/>
        <v>0.5</v>
      </c>
      <c r="AK80" s="12">
        <f t="shared" si="55"/>
        <v>0.5</v>
      </c>
    </row>
    <row r="81" spans="1:37" ht="12.75" customHeight="1" x14ac:dyDescent="0.2">
      <c r="A81" s="7">
        <v>57</v>
      </c>
      <c r="B81" s="7"/>
      <c r="C81" s="7"/>
      <c r="D81" s="7" t="s">
        <v>121</v>
      </c>
      <c r="E81" s="7">
        <v>1</v>
      </c>
      <c r="F81" s="7" t="s">
        <v>78</v>
      </c>
      <c r="G81" s="19" t="s">
        <v>130</v>
      </c>
      <c r="H81" s="20"/>
      <c r="I81" s="20"/>
      <c r="J81" s="20"/>
      <c r="K81" s="31"/>
      <c r="L81" s="31"/>
      <c r="M81" s="31"/>
      <c r="N81" s="27"/>
      <c r="O81" s="27"/>
      <c r="P81" s="27"/>
      <c r="Q81" s="24">
        <v>1</v>
      </c>
      <c r="R81" s="31"/>
      <c r="S81" s="31"/>
      <c r="T81" s="10"/>
      <c r="U81" s="10">
        <v>1</v>
      </c>
      <c r="V81" s="10">
        <v>1</v>
      </c>
      <c r="W81" s="32"/>
      <c r="X81" s="32"/>
      <c r="Y81" s="32"/>
      <c r="Z81" s="10"/>
      <c r="AA81" s="10"/>
      <c r="AB81" s="10"/>
      <c r="AC81" s="32"/>
      <c r="AD81" s="32"/>
      <c r="AE81" s="32"/>
      <c r="AF81" s="10"/>
      <c r="AG81" s="10"/>
      <c r="AH81" s="10"/>
      <c r="AI81" s="12">
        <f t="shared" ref="AI81:AK81" si="56">H81+K81+N81+Q81+T81+W81+Z81+AC81+AF81</f>
        <v>1</v>
      </c>
      <c r="AJ81" s="12">
        <f t="shared" si="56"/>
        <v>1</v>
      </c>
      <c r="AK81" s="12">
        <f t="shared" si="56"/>
        <v>1</v>
      </c>
    </row>
    <row r="82" spans="1:37" ht="12.75" customHeight="1" x14ac:dyDescent="0.2">
      <c r="A82" s="7">
        <v>58</v>
      </c>
      <c r="B82" s="7"/>
      <c r="C82" s="7"/>
      <c r="D82" s="7" t="s">
        <v>122</v>
      </c>
      <c r="E82" s="7">
        <v>1</v>
      </c>
      <c r="F82" s="7" t="s">
        <v>78</v>
      </c>
      <c r="G82" s="19" t="s">
        <v>130</v>
      </c>
      <c r="H82" s="20"/>
      <c r="I82" s="20"/>
      <c r="J82" s="20"/>
      <c r="K82" s="31"/>
      <c r="L82" s="31"/>
      <c r="M82" s="31"/>
      <c r="N82" s="27"/>
      <c r="O82" s="27"/>
      <c r="P82" s="27"/>
      <c r="Q82" s="24">
        <v>1</v>
      </c>
      <c r="R82" s="31"/>
      <c r="S82" s="31"/>
      <c r="T82" s="10"/>
      <c r="U82" s="10">
        <v>1</v>
      </c>
      <c r="V82" s="10">
        <v>0.5</v>
      </c>
      <c r="W82" s="32"/>
      <c r="X82" s="32"/>
      <c r="Y82" s="32"/>
      <c r="Z82" s="10"/>
      <c r="AA82" s="10"/>
      <c r="AB82" s="10"/>
      <c r="AC82" s="32"/>
      <c r="AD82" s="32"/>
      <c r="AE82" s="32"/>
      <c r="AF82" s="10"/>
      <c r="AG82" s="10"/>
      <c r="AH82" s="10"/>
      <c r="AI82" s="12">
        <f t="shared" ref="AI82:AK82" si="57">H82+K82+N82+Q82+T82+W82+Z82+AC82+AF82</f>
        <v>1</v>
      </c>
      <c r="AJ82" s="12">
        <f t="shared" si="57"/>
        <v>1</v>
      </c>
      <c r="AK82" s="12">
        <f t="shared" si="57"/>
        <v>0.5</v>
      </c>
    </row>
    <row r="83" spans="1:37" ht="12.75" customHeight="1" x14ac:dyDescent="0.2">
      <c r="A83" s="7"/>
      <c r="B83" s="7" t="s">
        <v>123</v>
      </c>
      <c r="C83" s="151" t="s">
        <v>124</v>
      </c>
      <c r="D83" s="152"/>
      <c r="E83" s="152"/>
      <c r="F83" s="152"/>
      <c r="G83" s="153"/>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7">
        <v>59</v>
      </c>
      <c r="B84" s="7"/>
      <c r="C84" s="7"/>
      <c r="D84" s="7" t="s">
        <v>125</v>
      </c>
      <c r="E84" s="7">
        <v>2</v>
      </c>
      <c r="F84" s="7" t="s">
        <v>78</v>
      </c>
      <c r="G84" s="7" t="s">
        <v>111</v>
      </c>
      <c r="H84" s="20"/>
      <c r="I84" s="20"/>
      <c r="J84" s="20"/>
      <c r="K84" s="31"/>
      <c r="L84" s="31"/>
      <c r="M84" s="31"/>
      <c r="N84" s="27"/>
      <c r="O84" s="27"/>
      <c r="P84" s="27"/>
      <c r="Q84" s="24">
        <v>2</v>
      </c>
      <c r="R84" s="31">
        <v>2</v>
      </c>
      <c r="S84" s="31">
        <v>3</v>
      </c>
      <c r="T84" s="10"/>
      <c r="U84" s="10"/>
      <c r="V84" s="10"/>
      <c r="W84" s="32"/>
      <c r="X84" s="32"/>
      <c r="Y84" s="32"/>
      <c r="Z84" s="10"/>
      <c r="AA84" s="10"/>
      <c r="AB84" s="10"/>
      <c r="AC84" s="32"/>
      <c r="AD84" s="32"/>
      <c r="AE84" s="32"/>
      <c r="AF84" s="10"/>
      <c r="AG84" s="10"/>
      <c r="AH84" s="10"/>
      <c r="AI84" s="12">
        <f t="shared" ref="AI84:AK84" si="58">H84+K84+N84+Q84+T84+W84+Z84+AC84+AF84</f>
        <v>2</v>
      </c>
      <c r="AJ84" s="12">
        <f t="shared" si="58"/>
        <v>2</v>
      </c>
      <c r="AK84" s="12">
        <f t="shared" si="58"/>
        <v>3</v>
      </c>
    </row>
    <row r="85" spans="1:37" ht="12.75" customHeight="1" x14ac:dyDescent="0.2">
      <c r="A85" s="7">
        <v>60</v>
      </c>
      <c r="B85" s="7"/>
      <c r="C85" s="7"/>
      <c r="D85" s="7" t="s">
        <v>126</v>
      </c>
      <c r="E85" s="7">
        <v>2</v>
      </c>
      <c r="F85" s="7" t="s">
        <v>78</v>
      </c>
      <c r="G85" s="7" t="s">
        <v>111</v>
      </c>
      <c r="H85" s="20"/>
      <c r="I85" s="20"/>
      <c r="J85" s="20"/>
      <c r="K85" s="31"/>
      <c r="L85" s="31"/>
      <c r="M85" s="31"/>
      <c r="N85" s="27"/>
      <c r="O85" s="27"/>
      <c r="P85" s="27"/>
      <c r="Q85" s="24">
        <v>2</v>
      </c>
      <c r="R85" s="31">
        <v>2</v>
      </c>
      <c r="S85" s="31">
        <v>1</v>
      </c>
      <c r="T85" s="10"/>
      <c r="U85" s="10"/>
      <c r="V85" s="10"/>
      <c r="W85" s="32"/>
      <c r="X85" s="32"/>
      <c r="Y85" s="32"/>
      <c r="Z85" s="10"/>
      <c r="AA85" s="10"/>
      <c r="AB85" s="10"/>
      <c r="AC85" s="32"/>
      <c r="AD85" s="32"/>
      <c r="AE85" s="32"/>
      <c r="AF85" s="10"/>
      <c r="AG85" s="10"/>
      <c r="AH85" s="10"/>
      <c r="AI85" s="12">
        <f t="shared" ref="AI85:AK85" si="59">H85+K85+N85+Q85+T85+W85+Z85+AC85+AF85</f>
        <v>2</v>
      </c>
      <c r="AJ85" s="12">
        <f t="shared" si="59"/>
        <v>2</v>
      </c>
      <c r="AK85" s="12">
        <f t="shared" si="59"/>
        <v>1</v>
      </c>
    </row>
    <row r="86" spans="1:37" ht="12.75" customHeight="1" x14ac:dyDescent="0.2">
      <c r="A86" s="7"/>
      <c r="B86" s="7"/>
      <c r="C86" s="151" t="s">
        <v>243</v>
      </c>
      <c r="D86" s="152"/>
      <c r="E86" s="152"/>
      <c r="F86" s="152"/>
      <c r="G86" s="153"/>
      <c r="H86" s="20"/>
      <c r="I86" s="20"/>
      <c r="J86" s="20"/>
      <c r="K86" s="31"/>
      <c r="L86" s="31"/>
      <c r="M86" s="31"/>
      <c r="N86" s="27"/>
      <c r="O86" s="27"/>
      <c r="P86" s="27"/>
      <c r="Q86" s="30"/>
      <c r="R86" s="31"/>
      <c r="S86" s="31"/>
      <c r="T86" s="10"/>
      <c r="U86" s="10"/>
      <c r="V86" s="10"/>
      <c r="W86" s="32"/>
      <c r="X86" s="32"/>
      <c r="Y86" s="32"/>
      <c r="Z86" s="10"/>
      <c r="AA86" s="10"/>
      <c r="AB86" s="10"/>
      <c r="AC86" s="32"/>
      <c r="AD86" s="32"/>
      <c r="AE86" s="32"/>
      <c r="AF86" s="10"/>
      <c r="AG86" s="10"/>
      <c r="AH86" s="10"/>
      <c r="AI86" s="12"/>
      <c r="AJ86" s="12"/>
      <c r="AK86" s="12"/>
    </row>
    <row r="87" spans="1:37" ht="12.75" customHeight="1" x14ac:dyDescent="0.2">
      <c r="A87" s="7">
        <v>61</v>
      </c>
      <c r="B87" s="7"/>
      <c r="C87" s="24"/>
      <c r="D87" s="7" t="s">
        <v>244</v>
      </c>
      <c r="E87" s="7">
        <v>1</v>
      </c>
      <c r="F87" s="7" t="s">
        <v>111</v>
      </c>
      <c r="G87" s="7" t="s">
        <v>130</v>
      </c>
      <c r="H87" s="20"/>
      <c r="I87" s="20"/>
      <c r="J87" s="20"/>
      <c r="K87" s="31"/>
      <c r="L87" s="31"/>
      <c r="M87" s="31"/>
      <c r="N87" s="27"/>
      <c r="O87" s="27"/>
      <c r="P87" s="27"/>
      <c r="Q87" s="30"/>
      <c r="R87" s="31"/>
      <c r="S87" s="31"/>
      <c r="T87" s="10">
        <v>1</v>
      </c>
      <c r="U87" s="10">
        <v>1</v>
      </c>
      <c r="V87" s="10">
        <v>2</v>
      </c>
      <c r="W87" s="32"/>
      <c r="X87" s="32"/>
      <c r="Y87" s="32"/>
      <c r="Z87" s="10"/>
      <c r="AA87" s="10"/>
      <c r="AB87" s="10"/>
      <c r="AC87" s="32"/>
      <c r="AD87" s="32"/>
      <c r="AE87" s="32"/>
      <c r="AF87" s="10"/>
      <c r="AG87" s="10"/>
      <c r="AH87" s="10"/>
      <c r="AI87" s="12">
        <f t="shared" ref="AI87:AK87" si="60">H87+K87+N87+Q87+T87+W87+Z87+AC87+AF87</f>
        <v>1</v>
      </c>
      <c r="AJ87" s="12">
        <f t="shared" si="60"/>
        <v>1</v>
      </c>
      <c r="AK87" s="12">
        <f t="shared" si="60"/>
        <v>2</v>
      </c>
    </row>
    <row r="88" spans="1:37" ht="12.75" customHeight="1" x14ac:dyDescent="0.2">
      <c r="A88" s="7">
        <v>62</v>
      </c>
      <c r="B88" s="7"/>
      <c r="C88" s="24"/>
      <c r="D88" s="7" t="s">
        <v>245</v>
      </c>
      <c r="E88" s="7">
        <v>2</v>
      </c>
      <c r="F88" s="7" t="s">
        <v>111</v>
      </c>
      <c r="G88" s="19" t="s">
        <v>131</v>
      </c>
      <c r="H88" s="20"/>
      <c r="I88" s="20"/>
      <c r="J88" s="20"/>
      <c r="K88" s="31"/>
      <c r="L88" s="31"/>
      <c r="M88" s="31"/>
      <c r="N88" s="27"/>
      <c r="O88" s="27"/>
      <c r="P88" s="27"/>
      <c r="Q88" s="30"/>
      <c r="R88" s="31"/>
      <c r="S88" s="31"/>
      <c r="T88" s="10">
        <v>2</v>
      </c>
      <c r="U88" s="10"/>
      <c r="V88" s="10"/>
      <c r="W88" s="31"/>
      <c r="X88" s="34">
        <v>2</v>
      </c>
      <c r="Y88" s="34">
        <v>0.5</v>
      </c>
      <c r="Z88" s="10"/>
      <c r="AA88" s="10"/>
      <c r="AB88" s="10"/>
      <c r="AC88" s="32"/>
      <c r="AD88" s="32"/>
      <c r="AE88" s="32"/>
      <c r="AF88" s="10"/>
      <c r="AG88" s="10"/>
      <c r="AH88" s="10"/>
      <c r="AI88" s="12">
        <f t="shared" ref="AI88:AK88" si="61">H88+K88+N88+Q88+T88+W88+Z88+AC88+AF88</f>
        <v>2</v>
      </c>
      <c r="AJ88" s="12">
        <f t="shared" si="61"/>
        <v>2</v>
      </c>
      <c r="AK88" s="12">
        <f t="shared" si="61"/>
        <v>0.5</v>
      </c>
    </row>
    <row r="89" spans="1:37" ht="12.75" customHeight="1" x14ac:dyDescent="0.2">
      <c r="A89" s="7"/>
      <c r="B89" s="7" t="s">
        <v>127</v>
      </c>
      <c r="C89" s="151" t="s">
        <v>128</v>
      </c>
      <c r="D89" s="152"/>
      <c r="E89" s="152"/>
      <c r="F89" s="152"/>
      <c r="G89" s="153"/>
      <c r="H89" s="20"/>
      <c r="I89" s="20"/>
      <c r="J89" s="20"/>
      <c r="K89" s="31"/>
      <c r="L89" s="31"/>
      <c r="M89" s="31"/>
      <c r="N89" s="27"/>
      <c r="O89" s="27"/>
      <c r="P89" s="27"/>
      <c r="Q89" s="30"/>
      <c r="R89" s="31"/>
      <c r="S89" s="31"/>
      <c r="T89" s="10"/>
      <c r="U89" s="10"/>
      <c r="V89" s="10"/>
      <c r="W89" s="32"/>
      <c r="X89" s="32"/>
      <c r="Y89" s="32"/>
      <c r="Z89" s="10"/>
      <c r="AA89" s="10"/>
      <c r="AB89" s="10"/>
      <c r="AC89" s="32"/>
      <c r="AD89" s="32"/>
      <c r="AE89" s="32"/>
      <c r="AF89" s="10"/>
      <c r="AG89" s="10"/>
      <c r="AH89" s="10"/>
      <c r="AI89" s="12"/>
      <c r="AJ89" s="12"/>
      <c r="AK89" s="12"/>
    </row>
    <row r="90" spans="1:37" ht="12.75" customHeight="1" x14ac:dyDescent="0.2">
      <c r="A90" s="7">
        <v>63</v>
      </c>
      <c r="B90" s="7"/>
      <c r="C90" s="7"/>
      <c r="D90" s="7" t="s">
        <v>129</v>
      </c>
      <c r="E90" s="7">
        <v>1</v>
      </c>
      <c r="F90" s="7" t="s">
        <v>130</v>
      </c>
      <c r="G90" s="7" t="s">
        <v>131</v>
      </c>
      <c r="H90" s="20"/>
      <c r="I90" s="20"/>
      <c r="J90" s="20"/>
      <c r="K90" s="31"/>
      <c r="L90" s="31"/>
      <c r="M90" s="31"/>
      <c r="N90" s="27"/>
      <c r="O90" s="27"/>
      <c r="P90" s="27"/>
      <c r="Q90" s="31"/>
      <c r="R90" s="31"/>
      <c r="S90" s="31"/>
      <c r="T90" s="10"/>
      <c r="U90" s="10"/>
      <c r="V90" s="10"/>
      <c r="W90" s="24">
        <v>1</v>
      </c>
      <c r="X90" s="34">
        <v>1</v>
      </c>
      <c r="Y90" s="34">
        <v>1</v>
      </c>
      <c r="Z90" s="10"/>
      <c r="AA90" s="10"/>
      <c r="AB90" s="10"/>
      <c r="AC90" s="32"/>
      <c r="AD90" s="32"/>
      <c r="AE90" s="32"/>
      <c r="AF90" s="10"/>
      <c r="AG90" s="10"/>
      <c r="AH90" s="10"/>
      <c r="AI90" s="12">
        <f t="shared" ref="AI90:AK90" si="62">H90+K90+N90+Q90+T90+W90+Z90+AC90+AF90</f>
        <v>1</v>
      </c>
      <c r="AJ90" s="12">
        <f t="shared" si="62"/>
        <v>1</v>
      </c>
      <c r="AK90" s="12">
        <f t="shared" si="62"/>
        <v>1</v>
      </c>
    </row>
    <row r="91" spans="1:37" ht="12.75" customHeight="1" x14ac:dyDescent="0.2">
      <c r="A91" s="7">
        <v>64</v>
      </c>
      <c r="B91" s="7"/>
      <c r="C91" s="7"/>
      <c r="D91" s="7" t="s">
        <v>132</v>
      </c>
      <c r="E91" s="7">
        <v>1</v>
      </c>
      <c r="F91" s="7" t="s">
        <v>130</v>
      </c>
      <c r="G91" s="19" t="s">
        <v>154</v>
      </c>
      <c r="H91" s="20"/>
      <c r="I91" s="20"/>
      <c r="J91" s="20"/>
      <c r="K91" s="31"/>
      <c r="L91" s="31"/>
      <c r="M91" s="31"/>
      <c r="N91" s="27"/>
      <c r="O91" s="27"/>
      <c r="P91" s="27"/>
      <c r="Q91" s="31"/>
      <c r="R91" s="31"/>
      <c r="S91" s="31"/>
      <c r="T91" s="10"/>
      <c r="U91" s="10"/>
      <c r="V91" s="10"/>
      <c r="W91" s="24">
        <v>1</v>
      </c>
      <c r="X91" s="31"/>
      <c r="Y91" s="31"/>
      <c r="Z91" s="10"/>
      <c r="AA91" s="10"/>
      <c r="AB91" s="10"/>
      <c r="AC91" s="32"/>
      <c r="AD91" s="34">
        <v>1</v>
      </c>
      <c r="AE91" s="34">
        <v>2</v>
      </c>
      <c r="AF91" s="10"/>
      <c r="AG91" s="10"/>
      <c r="AH91" s="10"/>
      <c r="AI91" s="12">
        <f t="shared" ref="AI91:AK91" si="63">H91+K91+N91+Q91+T91+W91+Z91+AC91+AF91</f>
        <v>1</v>
      </c>
      <c r="AJ91" s="12">
        <f t="shared" si="63"/>
        <v>1</v>
      </c>
      <c r="AK91" s="12">
        <f t="shared" si="63"/>
        <v>2</v>
      </c>
    </row>
    <row r="92" spans="1:37" ht="12.75" customHeight="1" x14ac:dyDescent="0.2">
      <c r="A92" s="7">
        <v>65</v>
      </c>
      <c r="B92" s="7"/>
      <c r="C92" s="24"/>
      <c r="D92" s="7" t="s">
        <v>133</v>
      </c>
      <c r="E92" s="7">
        <v>1</v>
      </c>
      <c r="F92" s="7" t="s">
        <v>130</v>
      </c>
      <c r="G92" s="7" t="s">
        <v>131</v>
      </c>
      <c r="H92" s="20"/>
      <c r="I92" s="20"/>
      <c r="J92" s="20"/>
      <c r="K92" s="31"/>
      <c r="L92" s="31"/>
      <c r="M92" s="31"/>
      <c r="N92" s="27"/>
      <c r="O92" s="27"/>
      <c r="P92" s="27"/>
      <c r="Q92" s="32"/>
      <c r="R92" s="32"/>
      <c r="S92" s="32"/>
      <c r="T92" s="10"/>
      <c r="U92" s="10"/>
      <c r="V92" s="10"/>
      <c r="W92" s="24">
        <v>1</v>
      </c>
      <c r="X92" s="34">
        <v>1</v>
      </c>
      <c r="Y92" s="34">
        <v>1</v>
      </c>
      <c r="Z92" s="10"/>
      <c r="AA92" s="10"/>
      <c r="AB92" s="10"/>
      <c r="AC92" s="32"/>
      <c r="AD92" s="32"/>
      <c r="AE92" s="32"/>
      <c r="AF92" s="10"/>
      <c r="AG92" s="10"/>
      <c r="AH92" s="10"/>
      <c r="AI92" s="12">
        <f t="shared" ref="AI92:AK92" si="64">H92+K92+N92+Q92+T92+W92+Z92+AC92+AF92</f>
        <v>1</v>
      </c>
      <c r="AJ92" s="12">
        <f t="shared" si="64"/>
        <v>1</v>
      </c>
      <c r="AK92" s="12">
        <f t="shared" si="64"/>
        <v>1</v>
      </c>
    </row>
    <row r="93" spans="1:37" ht="12.75" customHeight="1" x14ac:dyDescent="0.2">
      <c r="A93" s="7"/>
      <c r="B93" s="7" t="s">
        <v>134</v>
      </c>
      <c r="C93" s="151" t="s">
        <v>135</v>
      </c>
      <c r="D93" s="152"/>
      <c r="E93" s="152"/>
      <c r="F93" s="152"/>
      <c r="G93" s="153"/>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7">
        <v>66</v>
      </c>
      <c r="B94" s="7"/>
      <c r="C94" s="7"/>
      <c r="D94" s="7" t="s">
        <v>136</v>
      </c>
      <c r="E94" s="7">
        <v>2.5</v>
      </c>
      <c r="F94" s="7" t="s">
        <v>130</v>
      </c>
      <c r="G94" s="19" t="s">
        <v>149</v>
      </c>
      <c r="H94" s="20"/>
      <c r="I94" s="20"/>
      <c r="J94" s="20"/>
      <c r="K94" s="31"/>
      <c r="L94" s="31"/>
      <c r="M94" s="31"/>
      <c r="N94" s="27"/>
      <c r="O94" s="27"/>
      <c r="P94" s="27"/>
      <c r="Q94" s="32"/>
      <c r="R94" s="32"/>
      <c r="S94" s="32"/>
      <c r="T94" s="10"/>
      <c r="U94" s="10"/>
      <c r="V94" s="10"/>
      <c r="W94" s="24">
        <v>2.5</v>
      </c>
      <c r="X94" s="32"/>
      <c r="Y94" s="32"/>
      <c r="Z94" s="10"/>
      <c r="AA94" s="35">
        <v>2.5</v>
      </c>
      <c r="AB94" s="35">
        <v>5</v>
      </c>
      <c r="AC94" s="32"/>
      <c r="AD94" s="32"/>
      <c r="AE94" s="32"/>
      <c r="AF94" s="10"/>
      <c r="AG94" s="10"/>
      <c r="AH94" s="10"/>
      <c r="AI94" s="12">
        <f t="shared" ref="AI94:AK94" si="65">H94+K94+N94+Q94+T94+W94+Z94+AC94+AF94</f>
        <v>2.5</v>
      </c>
      <c r="AJ94" s="12">
        <f t="shared" si="65"/>
        <v>2.5</v>
      </c>
      <c r="AK94" s="12">
        <f t="shared" si="65"/>
        <v>5</v>
      </c>
    </row>
    <row r="95" spans="1:37" ht="12.75" customHeight="1" x14ac:dyDescent="0.2">
      <c r="A95" s="7">
        <v>67</v>
      </c>
      <c r="B95" s="7"/>
      <c r="C95" s="7"/>
      <c r="D95" s="7" t="s">
        <v>137</v>
      </c>
      <c r="E95" s="7">
        <v>1</v>
      </c>
      <c r="F95" s="7" t="s">
        <v>130</v>
      </c>
      <c r="G95" s="19" t="s">
        <v>154</v>
      </c>
      <c r="H95" s="20"/>
      <c r="I95" s="20"/>
      <c r="J95" s="20"/>
      <c r="K95" s="31"/>
      <c r="L95" s="31"/>
      <c r="M95" s="31"/>
      <c r="N95" s="27"/>
      <c r="O95" s="27"/>
      <c r="P95" s="27"/>
      <c r="Q95" s="32"/>
      <c r="R95" s="32"/>
      <c r="S95" s="32"/>
      <c r="T95" s="10"/>
      <c r="U95" s="10"/>
      <c r="V95" s="10"/>
      <c r="W95" s="24">
        <v>1</v>
      </c>
      <c r="X95" s="32"/>
      <c r="Y95" s="32"/>
      <c r="Z95" s="10"/>
      <c r="AA95" s="35"/>
      <c r="AB95" s="10"/>
      <c r="AC95" s="32"/>
      <c r="AD95" s="34">
        <v>1</v>
      </c>
      <c r="AE95" s="34">
        <v>1</v>
      </c>
      <c r="AF95" s="10"/>
      <c r="AG95" s="10"/>
      <c r="AH95" s="10"/>
      <c r="AI95" s="12">
        <f t="shared" ref="AI95:AK95" si="66">H95+K95+N95+Q95+T95+W95+Z95+AC95+AF95</f>
        <v>1</v>
      </c>
      <c r="AJ95" s="12">
        <f t="shared" si="66"/>
        <v>1</v>
      </c>
      <c r="AK95" s="12">
        <f t="shared" si="66"/>
        <v>1</v>
      </c>
    </row>
    <row r="96" spans="1:37" ht="12.75" customHeight="1" x14ac:dyDescent="0.2">
      <c r="A96" s="7"/>
      <c r="B96" s="7" t="s">
        <v>138</v>
      </c>
      <c r="C96" s="151" t="s">
        <v>139</v>
      </c>
      <c r="D96" s="152"/>
      <c r="E96" s="152"/>
      <c r="F96" s="152"/>
      <c r="G96" s="153"/>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7">
        <v>68</v>
      </c>
      <c r="B97" s="7"/>
      <c r="C97" s="7"/>
      <c r="D97" s="7" t="s">
        <v>140</v>
      </c>
      <c r="E97" s="7">
        <v>1</v>
      </c>
      <c r="F97" s="7" t="s">
        <v>130</v>
      </c>
      <c r="G97" s="7" t="s">
        <v>131</v>
      </c>
      <c r="H97" s="20"/>
      <c r="I97" s="20"/>
      <c r="J97" s="20"/>
      <c r="K97" s="31"/>
      <c r="L97" s="31"/>
      <c r="M97" s="31"/>
      <c r="N97" s="27"/>
      <c r="O97" s="27"/>
      <c r="P97" s="27"/>
      <c r="Q97" s="32"/>
      <c r="R97" s="32"/>
      <c r="S97" s="32"/>
      <c r="T97" s="10"/>
      <c r="U97" s="10"/>
      <c r="V97" s="10"/>
      <c r="W97" s="24">
        <v>1</v>
      </c>
      <c r="X97" s="34">
        <v>1</v>
      </c>
      <c r="Y97" s="34">
        <v>2.5</v>
      </c>
      <c r="Z97" s="10"/>
      <c r="AA97" s="10"/>
      <c r="AB97" s="10"/>
      <c r="AC97" s="32"/>
      <c r="AD97" s="32"/>
      <c r="AE97" s="32"/>
      <c r="AF97" s="10"/>
      <c r="AG97" s="10"/>
      <c r="AH97" s="10"/>
      <c r="AI97" s="12">
        <f t="shared" ref="AI97:AK97" si="67">H97+K97+N97+Q97+T97+W97+Z97+AC97+AF97</f>
        <v>1</v>
      </c>
      <c r="AJ97" s="12">
        <f t="shared" si="67"/>
        <v>1</v>
      </c>
      <c r="AK97" s="12">
        <f t="shared" si="67"/>
        <v>2.5</v>
      </c>
    </row>
    <row r="98" spans="1:37" ht="12.75" customHeight="1" x14ac:dyDescent="0.2">
      <c r="A98" s="7">
        <v>69</v>
      </c>
      <c r="B98" s="7"/>
      <c r="C98" s="7"/>
      <c r="D98" s="7" t="s">
        <v>141</v>
      </c>
      <c r="E98" s="7">
        <v>1</v>
      </c>
      <c r="F98" s="7" t="s">
        <v>130</v>
      </c>
      <c r="G98" s="19" t="s">
        <v>154</v>
      </c>
      <c r="H98" s="20"/>
      <c r="I98" s="20"/>
      <c r="J98" s="20"/>
      <c r="K98" s="31"/>
      <c r="L98" s="31"/>
      <c r="M98" s="31"/>
      <c r="N98" s="27"/>
      <c r="O98" s="27"/>
      <c r="P98" s="27"/>
      <c r="Q98" s="32"/>
      <c r="R98" s="32"/>
      <c r="S98" s="32"/>
      <c r="T98" s="10"/>
      <c r="U98" s="10"/>
      <c r="V98" s="10"/>
      <c r="W98" s="24">
        <v>1</v>
      </c>
      <c r="X98" s="32"/>
      <c r="Y98" s="32"/>
      <c r="Z98" s="10"/>
      <c r="AA98" s="10"/>
      <c r="AB98" s="10"/>
      <c r="AC98" s="32"/>
      <c r="AD98" s="34">
        <v>1</v>
      </c>
      <c r="AE98" s="34">
        <v>1</v>
      </c>
      <c r="AF98" s="10"/>
      <c r="AG98" s="10"/>
      <c r="AH98" s="10"/>
      <c r="AI98" s="12">
        <f t="shared" ref="AI98:AK98" si="68">H98+K98+N98+Q98+T98+W98+Z98+AC98+AF98</f>
        <v>1</v>
      </c>
      <c r="AJ98" s="12">
        <f t="shared" si="68"/>
        <v>1</v>
      </c>
      <c r="AK98" s="12">
        <f t="shared" si="68"/>
        <v>1</v>
      </c>
    </row>
    <row r="99" spans="1:37" ht="12.75" customHeight="1" x14ac:dyDescent="0.2">
      <c r="A99" s="7"/>
      <c r="B99" s="7" t="s">
        <v>142</v>
      </c>
      <c r="C99" s="151" t="s">
        <v>143</v>
      </c>
      <c r="D99" s="152"/>
      <c r="E99" s="152"/>
      <c r="F99" s="152"/>
      <c r="G99" s="153"/>
      <c r="H99" s="20"/>
      <c r="I99" s="20"/>
      <c r="J99" s="20"/>
      <c r="K99" s="31"/>
      <c r="L99" s="31"/>
      <c r="M99" s="31"/>
      <c r="N99" s="27"/>
      <c r="O99" s="27"/>
      <c r="P99" s="27"/>
      <c r="Q99" s="32"/>
      <c r="R99" s="32"/>
      <c r="S99" s="32"/>
      <c r="T99" s="10"/>
      <c r="U99" s="10"/>
      <c r="V99" s="10"/>
      <c r="W99" s="24"/>
      <c r="X99" s="32"/>
      <c r="Y99" s="32"/>
      <c r="Z99" s="10"/>
      <c r="AA99" s="10"/>
      <c r="AB99" s="10"/>
      <c r="AC99" s="32"/>
      <c r="AD99" s="32"/>
      <c r="AE99" s="32"/>
      <c r="AF99" s="10"/>
      <c r="AG99" s="10"/>
      <c r="AH99" s="10"/>
      <c r="AI99" s="12"/>
      <c r="AJ99" s="12"/>
      <c r="AK99" s="12"/>
    </row>
    <row r="100" spans="1:37" ht="12.75" customHeight="1" x14ac:dyDescent="0.2">
      <c r="A100" s="7">
        <v>70</v>
      </c>
      <c r="B100" s="7"/>
      <c r="C100" s="7"/>
      <c r="D100" s="7" t="s">
        <v>144</v>
      </c>
      <c r="E100" s="7">
        <v>5</v>
      </c>
      <c r="F100" s="7" t="s">
        <v>130</v>
      </c>
      <c r="G100" s="19" t="s">
        <v>149</v>
      </c>
      <c r="H100" s="20"/>
      <c r="I100" s="20"/>
      <c r="J100" s="20"/>
      <c r="K100" s="31"/>
      <c r="L100" s="31"/>
      <c r="M100" s="31"/>
      <c r="N100" s="27"/>
      <c r="O100" s="27"/>
      <c r="P100" s="27"/>
      <c r="Q100" s="32"/>
      <c r="R100" s="32"/>
      <c r="S100" s="32"/>
      <c r="T100" s="10"/>
      <c r="U100" s="10"/>
      <c r="V100" s="10"/>
      <c r="W100" s="24">
        <v>5</v>
      </c>
      <c r="X100" s="32"/>
      <c r="Y100" s="32"/>
      <c r="Z100" s="10"/>
      <c r="AA100" s="35">
        <v>5</v>
      </c>
      <c r="AB100" s="35">
        <v>6</v>
      </c>
      <c r="AC100" s="32"/>
      <c r="AD100" s="32"/>
      <c r="AE100" s="32"/>
      <c r="AF100" s="10"/>
      <c r="AG100" s="10"/>
      <c r="AH100" s="10"/>
      <c r="AI100" s="12">
        <f t="shared" ref="AI100:AK100" si="69">H100+K100+N100+Q100+T100+W100+Z100+AC100+AF100</f>
        <v>5</v>
      </c>
      <c r="AJ100" s="12">
        <f t="shared" si="69"/>
        <v>5</v>
      </c>
      <c r="AK100" s="12">
        <f t="shared" si="69"/>
        <v>6</v>
      </c>
    </row>
    <row r="101" spans="1:37" ht="12.75" customHeight="1" x14ac:dyDescent="0.2">
      <c r="A101" s="7">
        <v>71</v>
      </c>
      <c r="B101" s="7"/>
      <c r="C101" s="7"/>
      <c r="D101" s="7" t="s">
        <v>145</v>
      </c>
      <c r="E101" s="7">
        <v>5</v>
      </c>
      <c r="F101" s="7" t="s">
        <v>130</v>
      </c>
      <c r="G101" s="19" t="s">
        <v>149</v>
      </c>
      <c r="H101" s="20"/>
      <c r="I101" s="20"/>
      <c r="J101" s="20"/>
      <c r="K101" s="31"/>
      <c r="L101" s="31"/>
      <c r="M101" s="31"/>
      <c r="N101" s="27"/>
      <c r="O101" s="27"/>
      <c r="P101" s="27"/>
      <c r="Q101" s="32"/>
      <c r="R101" s="32"/>
      <c r="S101" s="32"/>
      <c r="T101" s="10"/>
      <c r="U101" s="10"/>
      <c r="V101" s="10"/>
      <c r="W101" s="24">
        <v>5</v>
      </c>
      <c r="X101" s="32"/>
      <c r="Y101" s="32"/>
      <c r="Z101" s="10"/>
      <c r="AA101" s="35">
        <v>5</v>
      </c>
      <c r="AB101" s="35">
        <v>4</v>
      </c>
      <c r="AC101" s="32"/>
      <c r="AD101" s="32"/>
      <c r="AE101" s="32"/>
      <c r="AF101" s="10"/>
      <c r="AG101" s="10"/>
      <c r="AH101" s="10"/>
      <c r="AI101" s="12">
        <f t="shared" ref="AI101:AK101" si="70">H101+K101+N101+Q101+T101+W101+Z101+AC101+AF101</f>
        <v>5</v>
      </c>
      <c r="AJ101" s="12">
        <f t="shared" si="70"/>
        <v>5</v>
      </c>
      <c r="AK101" s="12">
        <f t="shared" si="70"/>
        <v>4</v>
      </c>
    </row>
    <row r="102" spans="1:37" ht="12.75" customHeight="1" x14ac:dyDescent="0.2">
      <c r="A102" s="7"/>
      <c r="B102" s="7" t="s">
        <v>146</v>
      </c>
      <c r="C102" s="151" t="s">
        <v>147</v>
      </c>
      <c r="D102" s="152"/>
      <c r="E102" s="152"/>
      <c r="F102" s="152"/>
      <c r="G102" s="153"/>
      <c r="H102" s="20"/>
      <c r="I102" s="20"/>
      <c r="J102" s="20"/>
      <c r="K102" s="31"/>
      <c r="L102" s="31"/>
      <c r="M102" s="31"/>
      <c r="N102" s="27"/>
      <c r="O102" s="27"/>
      <c r="P102" s="27"/>
      <c r="Q102" s="32"/>
      <c r="R102" s="32"/>
      <c r="S102" s="32"/>
      <c r="T102" s="10"/>
      <c r="U102" s="10"/>
      <c r="V102" s="10"/>
      <c r="W102" s="30"/>
      <c r="X102" s="32"/>
      <c r="Y102" s="32"/>
      <c r="Z102" s="10"/>
      <c r="AA102" s="10"/>
      <c r="AB102" s="10"/>
      <c r="AC102" s="32"/>
      <c r="AD102" s="32"/>
      <c r="AE102" s="32"/>
      <c r="AF102" s="10"/>
      <c r="AG102" s="10"/>
      <c r="AH102" s="10"/>
      <c r="AI102" s="12"/>
      <c r="AJ102" s="12"/>
      <c r="AK102" s="12"/>
    </row>
    <row r="103" spans="1:37" ht="12.75" customHeight="1" x14ac:dyDescent="0.2">
      <c r="A103" s="7">
        <v>72</v>
      </c>
      <c r="B103" s="7"/>
      <c r="C103" s="7"/>
      <c r="D103" s="7" t="s">
        <v>148</v>
      </c>
      <c r="E103" s="7">
        <v>1</v>
      </c>
      <c r="F103" s="7" t="s">
        <v>131</v>
      </c>
      <c r="G103" s="7" t="s">
        <v>149</v>
      </c>
      <c r="H103" s="20"/>
      <c r="I103" s="20"/>
      <c r="J103" s="20"/>
      <c r="K103" s="31"/>
      <c r="L103" s="31"/>
      <c r="M103" s="31"/>
      <c r="N103" s="27"/>
      <c r="O103" s="27"/>
      <c r="P103" s="27"/>
      <c r="Q103" s="32"/>
      <c r="R103" s="32"/>
      <c r="S103" s="32"/>
      <c r="T103" s="10"/>
      <c r="U103" s="10"/>
      <c r="V103" s="10"/>
      <c r="W103" s="32"/>
      <c r="X103" s="32"/>
      <c r="Y103" s="32"/>
      <c r="Z103" s="10">
        <v>1</v>
      </c>
      <c r="AA103" s="35">
        <v>1</v>
      </c>
      <c r="AB103" s="35">
        <v>0.5</v>
      </c>
      <c r="AC103" s="32"/>
      <c r="AD103" s="32"/>
      <c r="AE103" s="32"/>
      <c r="AF103" s="10"/>
      <c r="AG103" s="10"/>
      <c r="AH103" s="10"/>
      <c r="AI103" s="12">
        <f t="shared" ref="AI103:AK103" si="71">H103+K103+N103+Q103+T103+W103+Z103+AC103+AF103</f>
        <v>1</v>
      </c>
      <c r="AJ103" s="12">
        <f t="shared" si="71"/>
        <v>1</v>
      </c>
      <c r="AK103" s="12">
        <f t="shared" si="71"/>
        <v>0.5</v>
      </c>
    </row>
    <row r="104" spans="1:37" ht="12.75" customHeight="1" x14ac:dyDescent="0.2">
      <c r="A104" s="7">
        <v>73</v>
      </c>
      <c r="B104" s="7"/>
      <c r="C104" s="7"/>
      <c r="D104" s="7" t="s">
        <v>150</v>
      </c>
      <c r="E104" s="7">
        <v>1</v>
      </c>
      <c r="F104" s="7" t="s">
        <v>131</v>
      </c>
      <c r="G104" s="7" t="s">
        <v>149</v>
      </c>
      <c r="H104" s="20"/>
      <c r="I104" s="20"/>
      <c r="J104" s="20"/>
      <c r="K104" s="31"/>
      <c r="L104" s="31"/>
      <c r="M104" s="31"/>
      <c r="N104" s="27"/>
      <c r="O104" s="27"/>
      <c r="P104" s="27"/>
      <c r="Q104" s="32"/>
      <c r="R104" s="32"/>
      <c r="S104" s="32"/>
      <c r="T104" s="10"/>
      <c r="U104" s="10"/>
      <c r="V104" s="10"/>
      <c r="W104" s="32"/>
      <c r="X104" s="32"/>
      <c r="Y104" s="32"/>
      <c r="Z104" s="10">
        <v>1</v>
      </c>
      <c r="AA104" s="35">
        <v>1</v>
      </c>
      <c r="AB104" s="35">
        <v>1</v>
      </c>
      <c r="AC104" s="32"/>
      <c r="AD104" s="32"/>
      <c r="AE104" s="32"/>
      <c r="AF104" s="10"/>
      <c r="AG104" s="10"/>
      <c r="AH104" s="10"/>
      <c r="AI104" s="12">
        <f t="shared" ref="AI104:AK104" si="72">H104+K104+N104+Q104+T104+W104+Z104+AC104+AF104</f>
        <v>1</v>
      </c>
      <c r="AJ104" s="12">
        <f t="shared" si="72"/>
        <v>1</v>
      </c>
      <c r="AK104" s="12">
        <f t="shared" si="72"/>
        <v>1</v>
      </c>
    </row>
    <row r="105" spans="1:37" ht="12.75" customHeight="1" x14ac:dyDescent="0.2">
      <c r="A105" s="7"/>
      <c r="B105" s="7" t="s">
        <v>151</v>
      </c>
      <c r="C105" s="151" t="s">
        <v>152</v>
      </c>
      <c r="D105" s="152"/>
      <c r="E105" s="152"/>
      <c r="F105" s="152"/>
      <c r="G105" s="153"/>
      <c r="H105" s="20"/>
      <c r="I105" s="20"/>
      <c r="J105" s="20"/>
      <c r="K105" s="31"/>
      <c r="L105" s="31"/>
      <c r="M105" s="31"/>
      <c r="N105" s="27"/>
      <c r="O105" s="27"/>
      <c r="P105" s="27"/>
      <c r="Q105" s="32"/>
      <c r="R105" s="32"/>
      <c r="S105" s="32"/>
      <c r="T105" s="10"/>
      <c r="U105" s="10"/>
      <c r="V105" s="10"/>
      <c r="W105" s="32"/>
      <c r="X105" s="32"/>
      <c r="Y105" s="32"/>
      <c r="Z105" s="10"/>
      <c r="AA105" s="10"/>
      <c r="AB105" s="10"/>
      <c r="AC105" s="32"/>
      <c r="AD105" s="24"/>
      <c r="AE105" s="32"/>
      <c r="AF105" s="10"/>
      <c r="AG105" s="10"/>
      <c r="AH105" s="10"/>
      <c r="AI105" s="12"/>
      <c r="AJ105" s="12"/>
      <c r="AK105" s="12"/>
    </row>
    <row r="106" spans="1:37" ht="12.75" customHeight="1" x14ac:dyDescent="0.2">
      <c r="A106" s="7">
        <v>74</v>
      </c>
      <c r="B106" s="7"/>
      <c r="C106" s="7"/>
      <c r="D106" s="7" t="s">
        <v>153</v>
      </c>
      <c r="E106" s="7">
        <v>5</v>
      </c>
      <c r="F106" s="7" t="s">
        <v>149</v>
      </c>
      <c r="G106" s="7"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5</v>
      </c>
      <c r="AD106" s="24">
        <v>5</v>
      </c>
      <c r="AE106" s="24">
        <v>1.5</v>
      </c>
      <c r="AF106" s="10"/>
      <c r="AG106" s="10"/>
      <c r="AH106" s="10"/>
      <c r="AI106" s="12">
        <f t="shared" ref="AI106:AK106" si="73">H106+K106+N106+Q106+T106+W106+Z106+AC106+AF106</f>
        <v>5</v>
      </c>
      <c r="AJ106" s="12">
        <f t="shared" si="73"/>
        <v>5</v>
      </c>
      <c r="AK106" s="12">
        <f t="shared" si="73"/>
        <v>1.5</v>
      </c>
    </row>
    <row r="107" spans="1:37" ht="12.75" customHeight="1" x14ac:dyDescent="0.2">
      <c r="A107" s="7">
        <v>75</v>
      </c>
      <c r="B107" s="7"/>
      <c r="C107" s="7"/>
      <c r="D107" s="7" t="s">
        <v>155</v>
      </c>
      <c r="E107" s="7">
        <v>2</v>
      </c>
      <c r="F107" s="7" t="s">
        <v>149</v>
      </c>
      <c r="G107" s="7"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2</v>
      </c>
      <c r="AD107" s="24">
        <v>2</v>
      </c>
      <c r="AE107" s="24">
        <v>0.5</v>
      </c>
      <c r="AF107" s="10"/>
      <c r="AG107" s="10"/>
      <c r="AH107" s="10"/>
      <c r="AI107" s="12">
        <f t="shared" ref="AI107:AK107" si="74">H107+K107+N107+Q107+T107+W107+Z107+AC107+AF107</f>
        <v>2</v>
      </c>
      <c r="AJ107" s="12">
        <f t="shared" si="74"/>
        <v>2</v>
      </c>
      <c r="AK107" s="12">
        <f t="shared" si="74"/>
        <v>0.5</v>
      </c>
    </row>
    <row r="108" spans="1:37" ht="12.75" customHeight="1" x14ac:dyDescent="0.2">
      <c r="A108" s="7"/>
      <c r="B108" s="7" t="s">
        <v>156</v>
      </c>
      <c r="C108" s="151" t="s">
        <v>157</v>
      </c>
      <c r="D108" s="152"/>
      <c r="E108" s="152"/>
      <c r="F108" s="152"/>
      <c r="G108" s="153"/>
      <c r="H108" s="20"/>
      <c r="I108" s="20"/>
      <c r="J108" s="20"/>
      <c r="K108" s="31"/>
      <c r="L108" s="31"/>
      <c r="M108" s="31"/>
      <c r="N108" s="27"/>
      <c r="O108" s="27"/>
      <c r="P108" s="27"/>
      <c r="Q108" s="32"/>
      <c r="R108" s="32"/>
      <c r="S108" s="32"/>
      <c r="T108" s="10"/>
      <c r="U108" s="10"/>
      <c r="V108" s="10"/>
      <c r="W108" s="32"/>
      <c r="X108" s="32"/>
      <c r="Y108" s="32"/>
      <c r="Z108" s="10"/>
      <c r="AA108" s="10"/>
      <c r="AB108" s="10"/>
      <c r="AC108" s="24"/>
      <c r="AD108" s="32"/>
      <c r="AE108" s="32"/>
      <c r="AF108" s="10"/>
      <c r="AG108" s="10"/>
      <c r="AH108" s="10"/>
      <c r="AI108" s="12"/>
      <c r="AJ108" s="12"/>
      <c r="AK108" s="12"/>
    </row>
    <row r="109" spans="1:37" ht="12.75" customHeight="1" x14ac:dyDescent="0.2">
      <c r="A109" s="7">
        <v>76</v>
      </c>
      <c r="B109" s="7"/>
      <c r="C109" s="7"/>
      <c r="D109" s="7" t="s">
        <v>158</v>
      </c>
      <c r="E109" s="7">
        <v>2</v>
      </c>
      <c r="F109" s="7" t="s">
        <v>149</v>
      </c>
      <c r="G109" s="7" t="s">
        <v>154</v>
      </c>
      <c r="H109" s="20"/>
      <c r="I109" s="20"/>
      <c r="J109" s="20"/>
      <c r="K109" s="31"/>
      <c r="L109" s="31"/>
      <c r="M109" s="31"/>
      <c r="N109" s="27"/>
      <c r="O109" s="27"/>
      <c r="P109" s="27"/>
      <c r="Q109" s="32"/>
      <c r="R109" s="32"/>
      <c r="S109" s="32"/>
      <c r="T109" s="10"/>
      <c r="U109" s="10"/>
      <c r="V109" s="10"/>
      <c r="W109" s="32"/>
      <c r="X109" s="32"/>
      <c r="Y109" s="32"/>
      <c r="Z109" s="10"/>
      <c r="AA109" s="10"/>
      <c r="AB109" s="10"/>
      <c r="AC109" s="24">
        <v>2</v>
      </c>
      <c r="AD109" s="34">
        <v>2</v>
      </c>
      <c r="AE109" s="34">
        <v>0.5</v>
      </c>
      <c r="AF109" s="10"/>
      <c r="AG109" s="10"/>
      <c r="AH109" s="10"/>
      <c r="AI109" s="12">
        <f t="shared" ref="AI109:AK109" si="75">H109+K109+N109+Q109+T109+W109+Z109+AC109+AF109</f>
        <v>2</v>
      </c>
      <c r="AJ109" s="12">
        <f t="shared" si="75"/>
        <v>2</v>
      </c>
      <c r="AK109" s="12">
        <f t="shared" si="75"/>
        <v>0.5</v>
      </c>
    </row>
    <row r="110" spans="1:37" ht="12.75" customHeight="1" x14ac:dyDescent="0.2">
      <c r="A110" s="7">
        <v>77</v>
      </c>
      <c r="B110" s="7"/>
      <c r="C110" s="7"/>
      <c r="D110" s="7" t="s">
        <v>159</v>
      </c>
      <c r="E110" s="7">
        <v>5</v>
      </c>
      <c r="F110" s="7" t="s">
        <v>149</v>
      </c>
      <c r="G110" s="7" t="s">
        <v>154</v>
      </c>
      <c r="H110" s="20"/>
      <c r="I110" s="20"/>
      <c r="J110" s="20"/>
      <c r="K110" s="31"/>
      <c r="L110" s="31"/>
      <c r="M110" s="31"/>
      <c r="N110" s="27"/>
      <c r="O110" s="27"/>
      <c r="P110" s="27"/>
      <c r="Q110" s="32"/>
      <c r="R110" s="32"/>
      <c r="S110" s="32"/>
      <c r="T110" s="10"/>
      <c r="U110" s="10"/>
      <c r="V110" s="10"/>
      <c r="W110" s="32"/>
      <c r="X110" s="32"/>
      <c r="Y110" s="32"/>
      <c r="Z110" s="10"/>
      <c r="AA110" s="10"/>
      <c r="AB110" s="10"/>
      <c r="AC110" s="24">
        <v>5</v>
      </c>
      <c r="AD110" s="34">
        <v>5</v>
      </c>
      <c r="AE110" s="34">
        <v>1.5</v>
      </c>
      <c r="AF110" s="10"/>
      <c r="AG110" s="10"/>
      <c r="AH110" s="10"/>
      <c r="AI110" s="12">
        <f t="shared" ref="AI110:AK110" si="76">H110+K110+N110+Q110+T110+W110+Z110+AC110+AF110</f>
        <v>5</v>
      </c>
      <c r="AJ110" s="12">
        <f t="shared" si="76"/>
        <v>5</v>
      </c>
      <c r="AK110" s="12">
        <f t="shared" si="76"/>
        <v>1.5</v>
      </c>
    </row>
    <row r="111" spans="1:37" ht="12.75" customHeight="1" x14ac:dyDescent="0.2">
      <c r="A111" s="64"/>
      <c r="B111" s="28"/>
      <c r="C111" s="28"/>
      <c r="D111" s="28"/>
      <c r="E111" s="7" t="s">
        <v>160</v>
      </c>
      <c r="F111" s="7"/>
      <c r="G111" s="7"/>
      <c r="H111" s="7">
        <f t="shared" ref="H111:AK111" si="77">SUM(H5:H110)</f>
        <v>11.5</v>
      </c>
      <c r="I111" s="7">
        <f t="shared" si="77"/>
        <v>8.5</v>
      </c>
      <c r="J111" s="7">
        <f t="shared" si="77"/>
        <v>6.75</v>
      </c>
      <c r="K111" s="7">
        <f t="shared" si="77"/>
        <v>12.5</v>
      </c>
      <c r="L111" s="7">
        <f t="shared" si="77"/>
        <v>15.5</v>
      </c>
      <c r="M111" s="7">
        <f t="shared" si="77"/>
        <v>16.75</v>
      </c>
      <c r="N111" s="7">
        <f t="shared" si="77"/>
        <v>19.5</v>
      </c>
      <c r="O111" s="7">
        <f t="shared" si="77"/>
        <v>11</v>
      </c>
      <c r="P111" s="7">
        <f t="shared" si="77"/>
        <v>11</v>
      </c>
      <c r="Q111" s="7">
        <f t="shared" si="77"/>
        <v>10</v>
      </c>
      <c r="R111" s="7">
        <f t="shared" si="77"/>
        <v>13</v>
      </c>
      <c r="S111" s="7">
        <f t="shared" si="77"/>
        <v>18.5</v>
      </c>
      <c r="T111" s="7">
        <f t="shared" si="77"/>
        <v>3</v>
      </c>
      <c r="U111" s="7">
        <f t="shared" si="77"/>
        <v>5.5</v>
      </c>
      <c r="V111" s="7">
        <f t="shared" si="77"/>
        <v>5</v>
      </c>
      <c r="W111" s="7">
        <f t="shared" si="77"/>
        <v>18.5</v>
      </c>
      <c r="X111" s="7">
        <f t="shared" si="77"/>
        <v>5</v>
      </c>
      <c r="Y111" s="7">
        <f t="shared" si="77"/>
        <v>5</v>
      </c>
      <c r="Z111" s="7">
        <f t="shared" si="77"/>
        <v>2</v>
      </c>
      <c r="AA111" s="7">
        <f t="shared" si="77"/>
        <v>14.5</v>
      </c>
      <c r="AB111" s="7">
        <f t="shared" si="77"/>
        <v>16.5</v>
      </c>
      <c r="AC111" s="7">
        <f t="shared" si="77"/>
        <v>14</v>
      </c>
      <c r="AD111" s="7">
        <f t="shared" si="77"/>
        <v>18</v>
      </c>
      <c r="AE111" s="7">
        <f t="shared" si="77"/>
        <v>9</v>
      </c>
      <c r="AF111" s="7">
        <f t="shared" si="77"/>
        <v>0</v>
      </c>
      <c r="AG111" s="7">
        <f t="shared" si="77"/>
        <v>0</v>
      </c>
      <c r="AH111" s="7">
        <f t="shared" si="77"/>
        <v>0</v>
      </c>
      <c r="AI111" s="65">
        <f t="shared" si="77"/>
        <v>91</v>
      </c>
      <c r="AJ111" s="65">
        <f t="shared" si="77"/>
        <v>91</v>
      </c>
      <c r="AK111" s="65">
        <f t="shared" si="77"/>
        <v>88.5</v>
      </c>
    </row>
    <row r="112" spans="1:37" ht="12.75" customHeight="1" x14ac:dyDescent="0.2">
      <c r="A112" s="64"/>
      <c r="B112" s="28"/>
      <c r="C112" s="28"/>
      <c r="D112" s="28"/>
      <c r="E112" s="7" t="s">
        <v>161</v>
      </c>
      <c r="F112" s="7"/>
      <c r="G112" s="7"/>
      <c r="H112" s="7">
        <f t="shared" ref="H112:J112" si="78">SUM(H111)</f>
        <v>11.5</v>
      </c>
      <c r="I112" s="7">
        <f t="shared" si="78"/>
        <v>8.5</v>
      </c>
      <c r="J112" s="7">
        <f t="shared" si="78"/>
        <v>6.75</v>
      </c>
      <c r="K112" s="7">
        <f t="shared" ref="K112:AH112" si="79">SUM(K111+H112)</f>
        <v>24</v>
      </c>
      <c r="L112" s="7">
        <f t="shared" si="79"/>
        <v>24</v>
      </c>
      <c r="M112" s="7">
        <f t="shared" si="79"/>
        <v>23.5</v>
      </c>
      <c r="N112" s="7">
        <f t="shared" si="79"/>
        <v>43.5</v>
      </c>
      <c r="O112" s="7">
        <f t="shared" si="79"/>
        <v>35</v>
      </c>
      <c r="P112" s="7">
        <f t="shared" si="79"/>
        <v>34.5</v>
      </c>
      <c r="Q112" s="7">
        <f t="shared" si="79"/>
        <v>53.5</v>
      </c>
      <c r="R112" s="7">
        <f t="shared" si="79"/>
        <v>48</v>
      </c>
      <c r="S112" s="7">
        <f t="shared" si="79"/>
        <v>53</v>
      </c>
      <c r="T112" s="7">
        <f t="shared" si="79"/>
        <v>56.5</v>
      </c>
      <c r="U112" s="7">
        <f t="shared" si="79"/>
        <v>53.5</v>
      </c>
      <c r="V112" s="7">
        <f t="shared" si="79"/>
        <v>58</v>
      </c>
      <c r="W112" s="7">
        <f t="shared" si="79"/>
        <v>75</v>
      </c>
      <c r="X112" s="7">
        <f t="shared" si="79"/>
        <v>58.5</v>
      </c>
      <c r="Y112" s="7">
        <f t="shared" si="79"/>
        <v>63</v>
      </c>
      <c r="Z112" s="7">
        <f t="shared" si="79"/>
        <v>77</v>
      </c>
      <c r="AA112" s="7">
        <f t="shared" si="79"/>
        <v>73</v>
      </c>
      <c r="AB112" s="7">
        <f t="shared" si="79"/>
        <v>79.5</v>
      </c>
      <c r="AC112" s="7">
        <f t="shared" si="79"/>
        <v>91</v>
      </c>
      <c r="AD112" s="7">
        <f t="shared" si="79"/>
        <v>91</v>
      </c>
      <c r="AE112" s="7">
        <f t="shared" si="79"/>
        <v>88.5</v>
      </c>
      <c r="AF112" s="7">
        <f t="shared" si="79"/>
        <v>91</v>
      </c>
      <c r="AG112" s="7">
        <f t="shared" si="79"/>
        <v>91</v>
      </c>
      <c r="AH112" s="7">
        <f t="shared" si="79"/>
        <v>88.5</v>
      </c>
      <c r="AI112" s="28"/>
      <c r="AJ112" s="28"/>
      <c r="AK112" s="28"/>
    </row>
    <row r="113" spans="1:37" ht="12.75" customHeight="1" x14ac:dyDescent="0.2">
      <c r="A113" s="84"/>
      <c r="B113" s="85"/>
      <c r="C113" s="85"/>
      <c r="D113" s="79" t="s">
        <v>246</v>
      </c>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64"/>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64"/>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64"/>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64"/>
      <c r="B117" s="28"/>
      <c r="C117" s="28"/>
      <c r="D117" s="28"/>
      <c r="E117" s="28"/>
      <c r="F117" s="28"/>
      <c r="G117" s="6" t="s">
        <v>163</v>
      </c>
      <c r="H117" s="41">
        <f>E123-E121</f>
        <v>-4</v>
      </c>
      <c r="I117" s="138" t="s">
        <v>164</v>
      </c>
      <c r="J117" s="132"/>
      <c r="K117" s="138" t="s">
        <v>165</v>
      </c>
      <c r="L117" s="131"/>
      <c r="M117" s="131"/>
      <c r="N117" s="131"/>
      <c r="O117" s="131"/>
      <c r="P117" s="131"/>
      <c r="Q117" s="132"/>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64"/>
      <c r="B118" s="28"/>
      <c r="C118" s="28"/>
      <c r="D118" s="28"/>
      <c r="E118" s="28"/>
      <c r="F118" s="28"/>
      <c r="G118" s="6" t="s">
        <v>166</v>
      </c>
      <c r="H118" s="41">
        <f>E123-E122</f>
        <v>-6.5</v>
      </c>
      <c r="I118" s="138" t="s">
        <v>167</v>
      </c>
      <c r="J118" s="132"/>
      <c r="K118" s="138" t="s">
        <v>168</v>
      </c>
      <c r="L118" s="131"/>
      <c r="M118" s="131"/>
      <c r="N118" s="131"/>
      <c r="O118" s="131"/>
      <c r="P118" s="131"/>
      <c r="Q118" s="132"/>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64"/>
      <c r="B119" s="28"/>
      <c r="C119" s="28"/>
      <c r="D119" s="139" t="s">
        <v>298</v>
      </c>
      <c r="E119" s="132"/>
      <c r="F119" s="28"/>
      <c r="G119" s="6" t="s">
        <v>170</v>
      </c>
      <c r="H119" s="41">
        <f>E123/E121</f>
        <v>0.94805194805194803</v>
      </c>
      <c r="I119" s="138" t="s">
        <v>171</v>
      </c>
      <c r="J119" s="132"/>
      <c r="K119" s="138" t="s">
        <v>172</v>
      </c>
      <c r="L119" s="131"/>
      <c r="M119" s="131"/>
      <c r="N119" s="131"/>
      <c r="O119" s="131"/>
      <c r="P119" s="131"/>
      <c r="Q119" s="132"/>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64"/>
      <c r="B120" s="28"/>
      <c r="C120" s="28"/>
      <c r="D120" s="29" t="s">
        <v>173</v>
      </c>
      <c r="E120" s="86">
        <f>SUM(E5:E110)</f>
        <v>91</v>
      </c>
      <c r="F120" s="28"/>
      <c r="G120" s="6" t="s">
        <v>174</v>
      </c>
      <c r="H120" s="41">
        <f>E123/E122</f>
        <v>0.91823899371069184</v>
      </c>
      <c r="I120" s="138" t="s">
        <v>175</v>
      </c>
      <c r="J120" s="132"/>
      <c r="K120" s="138" t="s">
        <v>176</v>
      </c>
      <c r="L120" s="131"/>
      <c r="M120" s="131"/>
      <c r="N120" s="131"/>
      <c r="O120" s="131"/>
      <c r="P120" s="131"/>
      <c r="Q120" s="132"/>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64"/>
      <c r="B121" s="28"/>
      <c r="C121" s="28"/>
      <c r="D121" s="6" t="s">
        <v>18</v>
      </c>
      <c r="E121" s="6">
        <f>Z112</f>
        <v>77</v>
      </c>
      <c r="F121" s="28"/>
      <c r="G121" s="6" t="s">
        <v>177</v>
      </c>
      <c r="H121" s="41">
        <f>E120-E123</f>
        <v>18</v>
      </c>
      <c r="I121" s="138" t="s">
        <v>178</v>
      </c>
      <c r="J121" s="132"/>
      <c r="K121" s="138" t="s">
        <v>179</v>
      </c>
      <c r="L121" s="131"/>
      <c r="M121" s="131"/>
      <c r="N121" s="131"/>
      <c r="O121" s="131"/>
      <c r="P121" s="131"/>
      <c r="Q121" s="132"/>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64"/>
      <c r="B122" s="28"/>
      <c r="C122" s="28"/>
      <c r="D122" s="43" t="s">
        <v>20</v>
      </c>
      <c r="E122" s="6">
        <f>AB112</f>
        <v>79.5</v>
      </c>
      <c r="F122" s="28"/>
      <c r="G122" s="6" t="s">
        <v>177</v>
      </c>
      <c r="H122" s="41">
        <f>(E120-E123)/(H119*H120)</f>
        <v>20.676862450741229</v>
      </c>
      <c r="I122" s="138" t="s">
        <v>180</v>
      </c>
      <c r="J122" s="132"/>
      <c r="K122" s="138" t="s">
        <v>181</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64"/>
      <c r="B123" s="28"/>
      <c r="C123" s="28"/>
      <c r="D123" s="6" t="s">
        <v>19</v>
      </c>
      <c r="E123" s="6">
        <f>AA112</f>
        <v>73</v>
      </c>
      <c r="F123" s="28"/>
      <c r="G123" s="6" t="s">
        <v>182</v>
      </c>
      <c r="H123" s="41">
        <f>E122+(E120-E123)</f>
        <v>97.5</v>
      </c>
      <c r="I123" s="138" t="s">
        <v>183</v>
      </c>
      <c r="J123" s="132"/>
      <c r="K123" s="138" t="s">
        <v>179</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64"/>
      <c r="B124" s="28"/>
      <c r="C124" s="28"/>
      <c r="D124" s="28"/>
      <c r="E124" s="28"/>
      <c r="F124" s="28"/>
      <c r="G124" s="6" t="s">
        <v>182</v>
      </c>
      <c r="H124" s="41">
        <f>E120/H120</f>
        <v>99.102739726027394</v>
      </c>
      <c r="I124" s="138" t="s">
        <v>184</v>
      </c>
      <c r="J124" s="132"/>
      <c r="K124" s="138" t="s">
        <v>181</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64"/>
      <c r="B125" s="28"/>
      <c r="C125" s="28"/>
      <c r="D125" s="28"/>
      <c r="E125" s="28"/>
      <c r="F125" s="28"/>
      <c r="G125" s="6" t="s">
        <v>182</v>
      </c>
      <c r="H125" s="41">
        <f>E122+(E120-E123)/(H119*H120)</f>
        <v>100.17686245074123</v>
      </c>
      <c r="I125" s="138" t="s">
        <v>185</v>
      </c>
      <c r="J125" s="132"/>
      <c r="K125" s="138" t="s">
        <v>186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5">
      <c r="A126" s="64"/>
      <c r="B126" s="28"/>
      <c r="C126" s="44" t="s">
        <v>299</v>
      </c>
      <c r="D126" s="45"/>
      <c r="E126" s="46"/>
      <c r="F126" s="28"/>
      <c r="G126" s="6" t="s">
        <v>187</v>
      </c>
      <c r="H126" s="41">
        <f>(E120-E123)/(E120-E122)</f>
        <v>1.5652173913043479</v>
      </c>
      <c r="I126" s="138" t="s">
        <v>188</v>
      </c>
      <c r="J126" s="132"/>
      <c r="K126" s="138" t="s">
        <v>189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5">
      <c r="A127" s="28"/>
      <c r="B127" s="28"/>
      <c r="C127" s="45" t="s">
        <v>191</v>
      </c>
      <c r="D127" s="45"/>
      <c r="E127" s="46"/>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5">
      <c r="A128" s="28"/>
      <c r="B128" s="28"/>
      <c r="C128" s="47" t="s">
        <v>2</v>
      </c>
      <c r="D128" s="48" t="s">
        <v>20</v>
      </c>
      <c r="E128" s="45" t="s">
        <v>193</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5">
      <c r="A129" s="28"/>
      <c r="B129" s="28"/>
      <c r="C129" s="44" t="s">
        <v>292</v>
      </c>
      <c r="D129" s="49">
        <v>5</v>
      </c>
      <c r="E129" s="50" t="s">
        <v>232</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5">
      <c r="A130" s="28"/>
      <c r="B130" s="28"/>
      <c r="C130" s="44" t="s">
        <v>296</v>
      </c>
      <c r="D130" s="49">
        <v>6</v>
      </c>
      <c r="E130" s="50" t="s">
        <v>232</v>
      </c>
      <c r="F130" s="28"/>
      <c r="G130" s="6"/>
      <c r="H130" s="6" t="s">
        <v>18</v>
      </c>
      <c r="I130" s="6" t="s">
        <v>19</v>
      </c>
      <c r="J130" s="6" t="s">
        <v>20</v>
      </c>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5">
      <c r="A131" s="28"/>
      <c r="B131" s="28"/>
      <c r="C131" s="44" t="s">
        <v>297</v>
      </c>
      <c r="D131" s="49">
        <v>4</v>
      </c>
      <c r="E131" s="50" t="s">
        <v>232</v>
      </c>
      <c r="F131" s="28"/>
      <c r="G131" s="6" t="s">
        <v>192</v>
      </c>
      <c r="H131" s="6">
        <f t="shared" ref="H131:J131" si="80">H112</f>
        <v>11.5</v>
      </c>
      <c r="I131" s="6">
        <f t="shared" si="80"/>
        <v>8.5</v>
      </c>
      <c r="J131" s="6">
        <f t="shared" si="80"/>
        <v>6.75</v>
      </c>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5">
      <c r="A132" s="150"/>
      <c r="B132" s="137"/>
      <c r="C132" s="44" t="s">
        <v>300</v>
      </c>
      <c r="D132" s="49">
        <v>0.5</v>
      </c>
      <c r="E132" s="50" t="s">
        <v>206</v>
      </c>
      <c r="F132" s="28"/>
      <c r="G132" s="6" t="s">
        <v>194</v>
      </c>
      <c r="H132" s="6">
        <f t="shared" ref="H132:J132" si="81">K112</f>
        <v>24</v>
      </c>
      <c r="I132" s="6">
        <f t="shared" si="81"/>
        <v>24</v>
      </c>
      <c r="J132" s="6">
        <f t="shared" si="81"/>
        <v>23.5</v>
      </c>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5">
      <c r="A133" s="28"/>
      <c r="B133" s="28"/>
      <c r="C133" s="44" t="s">
        <v>301</v>
      </c>
      <c r="D133" s="49">
        <v>1</v>
      </c>
      <c r="E133" s="50" t="s">
        <v>206</v>
      </c>
      <c r="F133" s="28"/>
      <c r="G133" s="6" t="s">
        <v>195</v>
      </c>
      <c r="H133" s="6">
        <f t="shared" ref="H133:J133" si="82">N112</f>
        <v>43.5</v>
      </c>
      <c r="I133" s="6">
        <f t="shared" si="82"/>
        <v>35</v>
      </c>
      <c r="J133" s="6">
        <f t="shared" si="82"/>
        <v>34.5</v>
      </c>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5">
      <c r="A134" s="64"/>
      <c r="B134" s="28"/>
      <c r="C134" s="46"/>
      <c r="D134" s="46"/>
      <c r="E134" s="50"/>
      <c r="F134" s="28"/>
      <c r="G134" s="6" t="s">
        <v>196</v>
      </c>
      <c r="H134" s="6">
        <f t="shared" ref="H134:J134" si="83">Q112</f>
        <v>53.5</v>
      </c>
      <c r="I134" s="6">
        <f t="shared" si="83"/>
        <v>48</v>
      </c>
      <c r="J134" s="6">
        <f t="shared" si="83"/>
        <v>53</v>
      </c>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5">
      <c r="A135" s="64"/>
      <c r="B135" s="28"/>
      <c r="C135" s="46"/>
      <c r="D135" s="46"/>
      <c r="E135" s="50"/>
      <c r="F135" s="28"/>
      <c r="G135" s="6" t="s">
        <v>197</v>
      </c>
      <c r="H135" s="6">
        <f t="shared" ref="H135:J135" si="84">T112</f>
        <v>56.5</v>
      </c>
      <c r="I135" s="6">
        <f t="shared" si="84"/>
        <v>53.5</v>
      </c>
      <c r="J135" s="6">
        <f t="shared" si="84"/>
        <v>58</v>
      </c>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5">
      <c r="A136" s="64"/>
      <c r="B136" s="28"/>
      <c r="C136" s="46"/>
      <c r="D136" s="46"/>
      <c r="E136" s="50"/>
      <c r="F136" s="28"/>
      <c r="G136" s="6" t="s">
        <v>198</v>
      </c>
      <c r="H136" s="6">
        <f t="shared" ref="H136:J136" si="85">W112</f>
        <v>75</v>
      </c>
      <c r="I136" s="6">
        <f t="shared" si="85"/>
        <v>58.5</v>
      </c>
      <c r="J136" s="6">
        <f t="shared" si="85"/>
        <v>63</v>
      </c>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5">
      <c r="A137" s="64"/>
      <c r="B137" s="28"/>
      <c r="C137" s="46"/>
      <c r="D137" s="46"/>
      <c r="E137" s="50"/>
      <c r="F137" s="28"/>
      <c r="G137" s="6" t="s">
        <v>199</v>
      </c>
      <c r="H137" s="6">
        <f t="shared" ref="H137:J137" si="86">Z112</f>
        <v>77</v>
      </c>
      <c r="I137" s="6">
        <f t="shared" si="86"/>
        <v>73</v>
      </c>
      <c r="J137" s="6">
        <f t="shared" si="86"/>
        <v>79.5</v>
      </c>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5">
      <c r="A138" s="64"/>
      <c r="B138" s="28"/>
      <c r="C138" s="46"/>
      <c r="D138" s="46"/>
      <c r="E138" s="50"/>
      <c r="F138" s="28"/>
      <c r="G138" s="6" t="s">
        <v>200</v>
      </c>
      <c r="H138" s="6">
        <f t="shared" ref="H138:J138" si="87">AC112</f>
        <v>91</v>
      </c>
      <c r="I138" s="13">
        <f t="shared" si="87"/>
        <v>91</v>
      </c>
      <c r="J138" s="6">
        <f t="shared" si="87"/>
        <v>88.5</v>
      </c>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5">
      <c r="A139" s="64"/>
      <c r="B139" s="28"/>
      <c r="C139" s="87"/>
      <c r="D139" s="87"/>
      <c r="E139" s="46"/>
      <c r="F139" s="28"/>
      <c r="G139" s="6" t="s">
        <v>201</v>
      </c>
      <c r="H139" s="6">
        <f>AF112</f>
        <v>91</v>
      </c>
      <c r="I139" s="13"/>
      <c r="J139" s="6"/>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5">
      <c r="A140" s="64"/>
      <c r="B140" s="28"/>
      <c r="C140" s="87"/>
      <c r="D140" s="87"/>
      <c r="E140" s="46"/>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5">
      <c r="A141" s="64"/>
      <c r="B141" s="28"/>
      <c r="C141" s="87"/>
      <c r="D141" s="87"/>
      <c r="E141" s="46"/>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64"/>
      <c r="B142" s="28"/>
      <c r="C142" s="87"/>
      <c r="D142" s="87"/>
      <c r="E142" s="46"/>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64"/>
      <c r="B143" s="28"/>
      <c r="C143" s="87"/>
      <c r="D143" s="87"/>
      <c r="E143" s="46"/>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64"/>
      <c r="B144" s="28"/>
      <c r="C144" s="87"/>
      <c r="D144" s="87"/>
      <c r="E144" s="46"/>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
      <c r="A145" s="64"/>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
      <c r="A146" s="64"/>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
      <c r="A147" s="64"/>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
      <c r="A148" s="64"/>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
      <c r="A149" s="64"/>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
      <c r="A150" s="64"/>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
      <c r="A151" s="64"/>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
      <c r="A152" s="64"/>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
      <c r="A153" s="64"/>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
      <c r="A154" s="64"/>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
      <c r="A155" s="64"/>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
      <c r="A156" s="64"/>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
      <c r="A157" s="64"/>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
      <c r="A158" s="64"/>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
      <c r="A159" s="64"/>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
      <c r="A160" s="64"/>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
      <c r="A161" s="64"/>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
      <c r="A162" s="64"/>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
      <c r="A163" s="64"/>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
      <c r="A164" s="64"/>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64"/>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64"/>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64"/>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64"/>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64"/>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64"/>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64"/>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64"/>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64"/>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64"/>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64"/>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64"/>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64"/>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64"/>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64"/>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64"/>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64"/>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64"/>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64"/>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64"/>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6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64"/>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64"/>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64"/>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64"/>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64"/>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64"/>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64"/>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64"/>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64"/>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64"/>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64"/>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64"/>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64"/>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64"/>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64"/>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64"/>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64"/>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64"/>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64"/>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64"/>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64"/>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64"/>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64"/>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64"/>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64"/>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64"/>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64"/>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64"/>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64"/>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64"/>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64"/>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64"/>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64"/>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64"/>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64"/>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64"/>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64"/>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64"/>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64"/>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64"/>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64"/>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64"/>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64"/>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64"/>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64"/>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64"/>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64"/>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64"/>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64"/>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64"/>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64"/>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64"/>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64"/>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64"/>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64"/>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64"/>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64"/>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64"/>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64"/>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64"/>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64"/>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64"/>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64"/>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64"/>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64"/>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64"/>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64"/>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64"/>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64"/>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64"/>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64"/>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64"/>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64"/>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64"/>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64"/>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64"/>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64"/>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64"/>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64"/>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64"/>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64"/>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64"/>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64"/>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64"/>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64"/>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64"/>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64"/>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64"/>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64"/>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64"/>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64"/>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64"/>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64"/>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64"/>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64"/>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64"/>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64"/>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64"/>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64"/>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64"/>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64"/>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64"/>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64"/>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64"/>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64"/>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64"/>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64"/>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64"/>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64"/>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64"/>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64"/>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64"/>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64"/>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64"/>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64"/>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64"/>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64"/>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64"/>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64"/>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64"/>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64"/>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64"/>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64"/>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64"/>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64"/>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64"/>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64"/>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64"/>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64"/>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64"/>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64"/>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64"/>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64"/>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64"/>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64"/>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64"/>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64"/>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64"/>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64"/>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64"/>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64"/>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64"/>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64"/>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64"/>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64"/>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64"/>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2.75" customHeight="1" x14ac:dyDescent="0.2">
      <c r="A332" s="64"/>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row>
    <row r="333" spans="1:37" ht="12.75" customHeight="1" x14ac:dyDescent="0.2">
      <c r="A333" s="64"/>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row>
    <row r="334" spans="1:37" ht="12.75" customHeight="1" x14ac:dyDescent="0.2">
      <c r="A334" s="64"/>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row>
    <row r="335" spans="1:37" ht="12.75" customHeight="1" x14ac:dyDescent="0.2">
      <c r="A335" s="64"/>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row>
    <row r="336" spans="1:37" ht="12.75" customHeight="1" x14ac:dyDescent="0.2">
      <c r="A336" s="64"/>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row>
    <row r="337" spans="1:37" ht="12.75" customHeight="1" x14ac:dyDescent="0.2">
      <c r="A337" s="64"/>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row>
    <row r="338" spans="1:37" ht="12.75" customHeight="1" x14ac:dyDescent="0.2">
      <c r="A338" s="64"/>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row>
    <row r="339" spans="1:37" ht="12.75" customHeight="1" x14ac:dyDescent="0.2">
      <c r="A339" s="64"/>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row>
    <row r="340" spans="1:37" ht="12.75" customHeight="1" x14ac:dyDescent="0.2">
      <c r="A340" s="64"/>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row>
    <row r="341" spans="1:37" ht="12.75" customHeight="1" x14ac:dyDescent="0.2">
      <c r="A341" s="64"/>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row>
    <row r="342" spans="1:37" ht="12.75" customHeight="1" x14ac:dyDescent="0.2">
      <c r="A342" s="64"/>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row>
    <row r="343" spans="1:37" ht="12.75" customHeight="1" x14ac:dyDescent="0.2">
      <c r="A343" s="64"/>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row>
    <row r="344" spans="1:37" ht="12.75" customHeight="1" x14ac:dyDescent="0.2">
      <c r="A344" s="64"/>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row>
    <row r="345" spans="1:37"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row>
    <row r="346" spans="1:37"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row>
    <row r="347" spans="1:37"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row>
    <row r="348" spans="1:37"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row>
    <row r="349" spans="1:37"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row>
    <row r="350" spans="1:37"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row>
    <row r="351" spans="1:37"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row>
    <row r="352" spans="1:37"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row>
    <row r="353" spans="1:37"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row>
    <row r="354" spans="1:37"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row>
    <row r="355" spans="1:37"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row>
    <row r="356" spans="1:37"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row>
    <row r="357" spans="1:37"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row>
    <row r="358" spans="1:37"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row>
    <row r="359" spans="1:37"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row>
    <row r="360" spans="1:37"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row>
    <row r="361" spans="1:37"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row>
    <row r="362" spans="1:37"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row>
    <row r="363" spans="1:37"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row>
    <row r="364" spans="1:37"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row>
    <row r="365" spans="1:37"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row>
    <row r="366" spans="1:37"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row>
    <row r="367" spans="1:37"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row>
    <row r="368" spans="1:37"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row>
    <row r="369" spans="1:37"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row>
    <row r="370" spans="1:37"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row>
    <row r="371" spans="1:37"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row>
    <row r="372" spans="1:37"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row>
    <row r="373" spans="1:37"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row>
    <row r="374" spans="1:37"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row>
    <row r="375" spans="1:37"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row>
    <row r="376" spans="1:37"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row>
    <row r="377" spans="1:37"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row>
    <row r="378" spans="1:37"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row>
    <row r="379" spans="1:37"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row>
    <row r="380" spans="1:37"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row>
    <row r="381" spans="1:37"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row>
    <row r="382" spans="1:37"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row>
    <row r="383" spans="1:37"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row>
    <row r="384" spans="1:37"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row>
    <row r="385" spans="1:37"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row>
    <row r="386" spans="1:37"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row>
    <row r="387" spans="1:37"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row>
    <row r="388" spans="1:37"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row>
    <row r="389" spans="1:37"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row>
    <row r="390" spans="1:37"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row>
    <row r="391" spans="1:37"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row>
    <row r="392" spans="1:37"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row>
    <row r="393" spans="1:37"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row>
    <row r="394" spans="1:37"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row>
    <row r="395" spans="1:37"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row>
    <row r="396" spans="1:37"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row>
    <row r="397" spans="1:37"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row>
    <row r="398" spans="1:37"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row>
    <row r="399" spans="1:37"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row>
    <row r="400" spans="1:37"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row>
    <row r="401" spans="1:37"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row>
    <row r="402" spans="1:37"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row>
    <row r="403" spans="1:37"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row>
    <row r="404" spans="1:37"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row>
    <row r="405" spans="1:37"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row>
    <row r="406" spans="1:37"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row>
    <row r="407" spans="1:37"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row>
    <row r="408" spans="1:37"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row>
    <row r="409" spans="1:37"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row>
    <row r="410" spans="1:37"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row>
    <row r="411" spans="1:37"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row>
    <row r="412" spans="1:37"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row>
    <row r="413" spans="1:37"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row>
    <row r="414" spans="1:37"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row>
    <row r="415" spans="1:37"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row>
    <row r="416" spans="1:37"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row>
    <row r="417" spans="1:37"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row>
    <row r="418" spans="1:37"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row>
    <row r="419" spans="1:37"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row>
    <row r="420" spans="1:37"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row>
    <row r="421" spans="1:37"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row>
    <row r="422" spans="1:37"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row>
    <row r="423" spans="1:37"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row>
    <row r="424" spans="1:37"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row>
    <row r="425" spans="1:37"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row>
    <row r="426" spans="1:37"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row>
    <row r="427" spans="1:37"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row>
    <row r="428" spans="1:37"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row>
    <row r="429" spans="1:37"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row>
    <row r="430" spans="1:37"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row>
    <row r="431" spans="1:37"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row>
    <row r="432" spans="1:37"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row>
    <row r="433" spans="1:37"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row>
    <row r="434" spans="1:37"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row>
    <row r="435" spans="1:37"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row>
    <row r="436" spans="1:37"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row>
    <row r="437" spans="1:37"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row>
    <row r="438" spans="1:37"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row>
    <row r="439" spans="1:37"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row>
    <row r="440" spans="1:37"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row>
    <row r="441" spans="1:37"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row>
    <row r="442" spans="1:37"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row>
    <row r="443" spans="1:37"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row>
    <row r="444" spans="1:37"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row>
    <row r="445" spans="1:37"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row>
    <row r="446" spans="1:37"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row>
    <row r="447" spans="1:37"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row>
    <row r="448" spans="1:37"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row>
    <row r="449" spans="1:37"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row>
    <row r="450" spans="1:37"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row>
    <row r="451" spans="1:37"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row>
    <row r="452" spans="1:37"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row>
    <row r="453" spans="1:37"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row>
    <row r="454" spans="1:37"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row>
    <row r="455" spans="1:37"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row>
    <row r="456" spans="1:37"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row>
    <row r="457" spans="1:37"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row>
    <row r="458" spans="1:37"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row>
    <row r="459" spans="1:37"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row>
    <row r="460" spans="1:37"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row>
    <row r="461" spans="1:37"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row>
    <row r="462" spans="1:37"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row>
    <row r="463" spans="1:37"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row>
    <row r="464" spans="1:37"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row>
    <row r="465" spans="1:37"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row>
    <row r="466" spans="1:37"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row>
    <row r="467" spans="1:37"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row>
    <row r="468" spans="1:37"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row>
    <row r="469" spans="1:37"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row>
    <row r="470" spans="1:37"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row>
    <row r="471" spans="1:37"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row>
    <row r="472" spans="1:37"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row>
    <row r="473" spans="1:37"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row>
    <row r="474" spans="1:37"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row>
    <row r="475" spans="1:37"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row>
    <row r="476" spans="1:37"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row>
    <row r="477" spans="1:37"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row>
    <row r="478" spans="1:37"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row>
    <row r="479" spans="1:37"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row>
    <row r="480" spans="1:37"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row>
    <row r="481" spans="1:37"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row>
    <row r="482" spans="1:37"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row>
    <row r="483" spans="1:37"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row>
    <row r="484" spans="1:37"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row>
    <row r="485" spans="1:37"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row>
    <row r="486" spans="1:37"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row>
    <row r="487" spans="1:37"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row>
    <row r="488" spans="1:37"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row>
    <row r="489" spans="1:37"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row>
    <row r="490" spans="1:37"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row>
    <row r="491" spans="1:37"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row>
    <row r="492" spans="1:37"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row>
    <row r="493" spans="1:37"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row>
    <row r="494" spans="1:37"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row>
    <row r="495" spans="1:37"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row>
    <row r="496" spans="1:37"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row>
    <row r="497" spans="1:37"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row>
    <row r="498" spans="1:37"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row>
    <row r="499" spans="1:37"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row>
    <row r="500" spans="1:37"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row>
    <row r="501" spans="1:37"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row>
    <row r="502" spans="1:37"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row>
    <row r="503" spans="1:37"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row>
    <row r="504" spans="1:37"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row>
    <row r="505" spans="1:37"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row>
    <row r="506" spans="1:37"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row>
    <row r="507" spans="1:37"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row>
    <row r="508" spans="1:37"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row>
    <row r="509" spans="1:37"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row>
    <row r="510" spans="1:37"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row>
    <row r="511" spans="1:37"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row>
    <row r="512" spans="1:37"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row>
    <row r="513" spans="1:37"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row>
    <row r="514" spans="1:37"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row>
    <row r="515" spans="1:37"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row>
    <row r="516" spans="1:37"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row>
    <row r="517" spans="1:37"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row>
    <row r="518" spans="1:37"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row>
    <row r="519" spans="1:37"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row>
    <row r="520" spans="1:37"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row>
    <row r="521" spans="1:37"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row>
    <row r="522" spans="1:37"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row>
    <row r="523" spans="1:37"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row>
    <row r="524" spans="1:37"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row>
    <row r="525" spans="1:37"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row>
    <row r="526" spans="1:37"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row>
    <row r="527" spans="1:37"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row>
    <row r="528" spans="1:37"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row>
    <row r="529" spans="1:37"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row>
    <row r="530" spans="1:37"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row>
    <row r="531" spans="1:37"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row>
    <row r="532" spans="1:37"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row>
    <row r="533" spans="1:37"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row>
    <row r="534" spans="1:37"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row>
    <row r="535" spans="1:37"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row>
    <row r="536" spans="1:37"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row>
    <row r="537" spans="1:37"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row>
    <row r="538" spans="1:37"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row>
    <row r="539" spans="1:37"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row>
    <row r="540" spans="1:37"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row>
    <row r="541" spans="1:37"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row>
    <row r="542" spans="1:37"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row>
    <row r="543" spans="1:37"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row>
    <row r="544" spans="1:37"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row>
    <row r="545" spans="1:37"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row>
    <row r="546" spans="1:37"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row>
    <row r="547" spans="1:37"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row>
    <row r="548" spans="1:37"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row>
    <row r="549" spans="1:37"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row>
    <row r="550" spans="1:37"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row>
    <row r="551" spans="1:37"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row>
    <row r="552" spans="1:37"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row>
    <row r="553" spans="1:37"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row>
    <row r="554" spans="1:37"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row>
    <row r="555" spans="1:37"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row>
    <row r="556" spans="1:37"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row>
    <row r="557" spans="1:37"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row>
    <row r="558" spans="1:37"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row>
    <row r="559" spans="1:37"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row>
    <row r="560" spans="1:37"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row>
    <row r="561" spans="1:37"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row>
    <row r="562" spans="1:37"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row>
    <row r="563" spans="1:37"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row>
    <row r="564" spans="1:37"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row>
    <row r="565" spans="1:37"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row>
    <row r="566" spans="1:37"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row>
    <row r="567" spans="1:37"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row>
    <row r="568" spans="1:37"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row>
    <row r="569" spans="1:37"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row>
    <row r="570" spans="1:37"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row>
    <row r="571" spans="1:37"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row>
    <row r="572" spans="1:37"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row>
    <row r="573" spans="1:37"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row>
    <row r="574" spans="1:37"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row>
    <row r="575" spans="1:37"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row>
    <row r="576" spans="1:37"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row>
    <row r="577" spans="1:37"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row>
    <row r="578" spans="1:37"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row>
    <row r="579" spans="1:37"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row>
    <row r="580" spans="1:37"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row>
    <row r="581" spans="1:37"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row>
    <row r="582" spans="1:37"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row>
    <row r="583" spans="1:37"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row>
    <row r="584" spans="1:37"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row>
    <row r="585" spans="1:37"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row>
    <row r="586" spans="1:37"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row>
    <row r="587" spans="1:37"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row>
    <row r="588" spans="1:37"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row>
    <row r="589" spans="1:37"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row>
    <row r="590" spans="1:37"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row>
    <row r="591" spans="1:37"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row>
    <row r="592" spans="1:37"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row>
    <row r="593" spans="1:37"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row>
    <row r="594" spans="1:37"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row>
    <row r="595" spans="1:37"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row>
    <row r="596" spans="1:37"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row>
    <row r="597" spans="1:37"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row>
    <row r="598" spans="1:37"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row>
    <row r="599" spans="1:37"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row>
    <row r="600" spans="1:37"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row>
    <row r="601" spans="1:37"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row>
    <row r="602" spans="1:37"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row>
    <row r="603" spans="1:37"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row>
    <row r="604" spans="1:37"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row>
    <row r="605" spans="1:37"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row>
    <row r="606" spans="1:37"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row>
    <row r="607" spans="1:37"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row>
    <row r="608" spans="1:37"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row>
    <row r="609" spans="1:37"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row>
    <row r="610" spans="1:37"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row>
    <row r="611" spans="1:37"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row>
    <row r="612" spans="1:37"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row>
    <row r="613" spans="1:37"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row>
    <row r="614" spans="1:37"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row>
    <row r="615" spans="1:37"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row>
    <row r="616" spans="1:37"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row>
    <row r="617" spans="1:37"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row>
    <row r="618" spans="1:37"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row>
    <row r="619" spans="1:37"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row>
    <row r="620" spans="1:37"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row>
    <row r="621" spans="1:37"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row>
    <row r="622" spans="1:37"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row>
    <row r="623" spans="1:37"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row>
    <row r="624" spans="1:37"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row>
    <row r="625" spans="1:37"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row>
    <row r="626" spans="1:37"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row>
    <row r="627" spans="1:37"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row>
    <row r="628" spans="1:37"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row>
    <row r="629" spans="1:37"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row>
    <row r="630" spans="1:37"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row>
    <row r="631" spans="1:37"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row>
    <row r="632" spans="1:37"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row>
    <row r="633" spans="1:37"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row>
    <row r="634" spans="1:37"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row>
    <row r="635" spans="1:37"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row>
    <row r="636" spans="1:37"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row>
    <row r="637" spans="1:37"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row>
    <row r="638" spans="1:37"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row>
    <row r="639" spans="1:37"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row>
    <row r="640" spans="1:37"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row>
    <row r="641" spans="1:37"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row>
    <row r="642" spans="1:37"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row>
    <row r="643" spans="1:37"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row>
    <row r="644" spans="1:37"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row>
    <row r="645" spans="1:37"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row>
    <row r="646" spans="1:37"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row>
    <row r="647" spans="1:37"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row>
    <row r="648" spans="1:37"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row>
    <row r="649" spans="1:37"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row>
    <row r="650" spans="1:37"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row>
    <row r="651" spans="1:37"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row>
    <row r="652" spans="1:37"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row>
    <row r="653" spans="1:37"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row>
    <row r="654" spans="1:37"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row>
    <row r="655" spans="1:37"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row>
    <row r="656" spans="1:37"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row>
    <row r="657" spans="1:37"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row>
    <row r="658" spans="1:37"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row>
    <row r="659" spans="1:37"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row>
    <row r="660" spans="1:37"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row>
    <row r="661" spans="1:37"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row>
    <row r="662" spans="1:37"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row>
    <row r="663" spans="1:37"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row>
    <row r="664" spans="1:37"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row>
    <row r="665" spans="1:37"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row>
    <row r="666" spans="1:37"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row>
    <row r="667" spans="1:37"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row>
    <row r="668" spans="1:37"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row>
    <row r="669" spans="1:37"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row>
    <row r="670" spans="1:37"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row>
    <row r="671" spans="1:37"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row>
    <row r="672" spans="1:37"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row>
    <row r="673" spans="1:37"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row>
    <row r="674" spans="1:37"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row>
    <row r="675" spans="1:37"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row>
    <row r="676" spans="1:37"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row>
    <row r="677" spans="1:37"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row>
    <row r="678" spans="1:37"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row>
    <row r="679" spans="1:37"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row>
    <row r="680" spans="1:37"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row>
    <row r="681" spans="1:37"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row>
    <row r="682" spans="1:37"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row>
    <row r="683" spans="1:37"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row>
    <row r="684" spans="1:37"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row>
    <row r="685" spans="1:37"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row>
    <row r="686" spans="1:37"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row>
    <row r="687" spans="1:37"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row>
    <row r="688" spans="1:37"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row>
    <row r="689" spans="1:37"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row>
    <row r="690" spans="1:37"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row>
    <row r="691" spans="1:37"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row>
    <row r="692" spans="1:37"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row>
    <row r="693" spans="1:37"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row>
    <row r="694" spans="1:37"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row>
    <row r="695" spans="1:37"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row>
    <row r="696" spans="1:37"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row>
    <row r="697" spans="1:37"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row>
    <row r="698" spans="1:37"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row>
    <row r="699" spans="1:37"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row>
    <row r="700" spans="1:37"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row>
    <row r="701" spans="1:37"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row>
    <row r="702" spans="1:37"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row>
    <row r="703" spans="1:37"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row>
    <row r="704" spans="1:37"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row>
    <row r="705" spans="1:37"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row>
    <row r="706" spans="1:37"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row>
    <row r="707" spans="1:37"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row>
    <row r="708" spans="1:37"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row>
    <row r="709" spans="1:37"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row>
    <row r="710" spans="1:37"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row>
    <row r="711" spans="1:37"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row>
    <row r="712" spans="1:37"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row>
    <row r="713" spans="1:37"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row>
    <row r="714" spans="1:37"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row>
    <row r="715" spans="1:37"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row>
    <row r="716" spans="1:37"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row>
    <row r="717" spans="1:37"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row>
    <row r="718" spans="1:37"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row>
    <row r="719" spans="1:37"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row>
    <row r="720" spans="1:37"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row>
    <row r="721" spans="1:37"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row>
    <row r="722" spans="1:37"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row>
    <row r="723" spans="1:37"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row>
    <row r="724" spans="1:37"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row>
    <row r="725" spans="1:37"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row>
    <row r="726" spans="1:37"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row>
    <row r="727" spans="1:37"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row>
    <row r="728" spans="1:37"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row>
    <row r="729" spans="1:37"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row>
    <row r="730" spans="1:37"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row>
    <row r="731" spans="1:37"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row>
    <row r="732" spans="1:37"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row>
    <row r="733" spans="1:37"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row>
    <row r="734" spans="1:37"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row>
    <row r="735" spans="1:37"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row>
    <row r="736" spans="1:37"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row>
    <row r="737" spans="1:37"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row>
    <row r="738" spans="1:37"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row>
    <row r="739" spans="1:37"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row>
    <row r="740" spans="1:37"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row>
    <row r="741" spans="1:37"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row>
    <row r="742" spans="1:37"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row>
    <row r="743" spans="1:37"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row>
    <row r="744" spans="1:37"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row>
    <row r="745" spans="1:37"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row>
    <row r="746" spans="1:37"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row>
    <row r="747" spans="1:37"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row>
    <row r="748" spans="1:37"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row>
    <row r="749" spans="1:37"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row>
    <row r="750" spans="1:37"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row>
    <row r="751" spans="1:37"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row>
    <row r="752" spans="1:37"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row>
    <row r="753" spans="1:37"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row>
    <row r="754" spans="1:37"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row>
    <row r="755" spans="1:37"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row>
    <row r="756" spans="1:37"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row>
    <row r="757" spans="1:37"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row>
    <row r="758" spans="1:37"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row>
    <row r="759" spans="1:37"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row>
    <row r="760" spans="1:37"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row>
    <row r="761" spans="1:37"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row>
    <row r="762" spans="1:37"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row>
    <row r="763" spans="1:37"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row>
    <row r="764" spans="1:37"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row>
    <row r="765" spans="1:37"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row>
    <row r="766" spans="1:37"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row>
    <row r="767" spans="1:37"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row>
    <row r="768" spans="1:37"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row>
    <row r="769" spans="1:37"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row>
    <row r="770" spans="1:37"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row>
    <row r="771" spans="1:37"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row>
    <row r="772" spans="1:37"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row>
    <row r="773" spans="1:37"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row>
    <row r="774" spans="1:37"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row>
    <row r="775" spans="1:37"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row>
    <row r="776" spans="1:37"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row>
    <row r="777" spans="1:37"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row>
    <row r="778" spans="1:37"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row>
    <row r="779" spans="1:37"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row>
    <row r="780" spans="1:37"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row>
    <row r="781" spans="1:37"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row>
    <row r="782" spans="1:37"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row>
    <row r="783" spans="1:37"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row>
    <row r="784" spans="1:37"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row>
    <row r="785" spans="1:37"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row>
    <row r="786" spans="1:37"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row>
    <row r="787" spans="1:37"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row>
    <row r="788" spans="1:37"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row>
    <row r="789" spans="1:37"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row>
    <row r="790" spans="1:37"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row>
    <row r="791" spans="1:37"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row>
    <row r="792" spans="1:37"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row>
    <row r="793" spans="1:37"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row>
    <row r="794" spans="1:37"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row>
    <row r="795" spans="1:37"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row>
    <row r="796" spans="1:37"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row>
    <row r="797" spans="1:37"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row>
    <row r="798" spans="1:37"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row>
    <row r="799" spans="1:37"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row>
    <row r="800" spans="1:37"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row>
    <row r="801" spans="1:37"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row>
    <row r="802" spans="1:37"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row>
    <row r="803" spans="1:37"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row>
    <row r="804" spans="1:37"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row>
    <row r="805" spans="1:37"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row>
    <row r="806" spans="1:37"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row>
    <row r="807" spans="1:37"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row>
    <row r="808" spans="1:37"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row>
    <row r="809" spans="1:37"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row>
    <row r="810" spans="1:37"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row>
    <row r="811" spans="1:37"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row>
    <row r="812" spans="1:37"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row>
    <row r="813" spans="1:37"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row>
    <row r="814" spans="1:37"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row>
    <row r="815" spans="1:37"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row>
    <row r="816" spans="1:37"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row>
    <row r="817" spans="1:37"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row>
    <row r="818" spans="1:37"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row>
    <row r="819" spans="1:37"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row>
    <row r="820" spans="1:37"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row>
    <row r="821" spans="1:37"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row>
    <row r="822" spans="1:37"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row>
    <row r="823" spans="1:37"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row>
    <row r="824" spans="1:37"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row>
    <row r="825" spans="1:37"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row>
    <row r="826" spans="1:37"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row>
    <row r="827" spans="1:37"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row>
    <row r="828" spans="1:37"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row>
    <row r="829" spans="1:37"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row>
    <row r="830" spans="1:37"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row>
    <row r="831" spans="1:37"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row>
    <row r="832" spans="1:37"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row>
    <row r="833" spans="1:37"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row>
    <row r="834" spans="1:37"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row>
    <row r="835" spans="1:37"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row>
    <row r="836" spans="1:37"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row>
    <row r="837" spans="1:37"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row>
    <row r="838" spans="1:37"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row>
    <row r="839" spans="1:37"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row>
    <row r="840" spans="1:37"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row>
    <row r="841" spans="1:37"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row>
    <row r="842" spans="1:37"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row>
    <row r="843" spans="1:37"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row>
    <row r="844" spans="1:37"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row>
    <row r="845" spans="1:37"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row>
    <row r="846" spans="1:37"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row>
    <row r="847" spans="1:37"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row>
    <row r="848" spans="1:37"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row>
    <row r="849" spans="1:37"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row>
    <row r="850" spans="1:37"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row>
    <row r="851" spans="1:37"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row>
    <row r="852" spans="1:37"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row>
    <row r="853" spans="1:37"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row>
    <row r="854" spans="1:37"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row>
    <row r="855" spans="1:37"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row>
    <row r="856" spans="1:37"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row>
    <row r="857" spans="1:37"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row>
    <row r="858" spans="1:37"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row>
    <row r="859" spans="1:37"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row>
    <row r="860" spans="1:37"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row>
    <row r="861" spans="1:37"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row>
    <row r="862" spans="1:37"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row>
    <row r="863" spans="1:37"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row>
    <row r="864" spans="1:37"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row>
    <row r="865" spans="1:37"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row>
    <row r="866" spans="1:37"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row>
    <row r="867" spans="1:37"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row>
    <row r="868" spans="1:37"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row>
    <row r="869" spans="1:37"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row>
    <row r="870" spans="1:37"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row>
    <row r="871" spans="1:37"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row>
    <row r="872" spans="1:37"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row>
    <row r="873" spans="1:37"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row>
    <row r="874" spans="1:37"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row>
    <row r="875" spans="1:37"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row>
    <row r="876" spans="1:37"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row>
    <row r="877" spans="1:37"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row>
    <row r="878" spans="1:37"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row>
    <row r="879" spans="1:37"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row>
    <row r="880" spans="1:37"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row>
    <row r="881" spans="1:37"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row>
    <row r="882" spans="1:37"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row>
    <row r="883" spans="1:37"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row>
    <row r="884" spans="1:37"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row>
    <row r="885" spans="1:37"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row>
    <row r="886" spans="1:37"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row>
    <row r="887" spans="1:37"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row>
    <row r="888" spans="1:37"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row>
    <row r="889" spans="1:37"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row>
    <row r="890" spans="1:37"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row>
    <row r="891" spans="1:37"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row>
    <row r="892" spans="1:37"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row>
    <row r="893" spans="1:37"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row>
    <row r="894" spans="1:37"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row>
    <row r="895" spans="1:37"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row>
    <row r="896" spans="1:37"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row>
    <row r="897" spans="1:37"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row>
    <row r="898" spans="1:37"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row>
    <row r="899" spans="1:37"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row>
    <row r="900" spans="1:37"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row>
    <row r="901" spans="1:37"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row>
    <row r="902" spans="1:37"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row>
    <row r="903" spans="1:37"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row>
    <row r="904" spans="1:37"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row>
    <row r="905" spans="1:37"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row>
    <row r="906" spans="1:37"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row>
    <row r="907" spans="1:37"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row>
    <row r="908" spans="1:37"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row>
    <row r="909" spans="1:37"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row>
    <row r="910" spans="1:37"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row>
    <row r="911" spans="1:37"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row>
    <row r="912" spans="1:37"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row>
    <row r="913" spans="1:37"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row>
    <row r="914" spans="1:37"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row>
    <row r="915" spans="1:37"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row>
    <row r="916" spans="1:37"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row>
    <row r="917" spans="1:37"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row>
    <row r="918" spans="1:37"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row>
    <row r="919" spans="1:37"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row>
    <row r="920" spans="1:37"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row>
    <row r="921" spans="1:37"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row>
    <row r="922" spans="1:37"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row>
    <row r="923" spans="1:37"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row>
    <row r="924" spans="1:37"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row>
    <row r="925" spans="1:37"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row>
    <row r="926" spans="1:37"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row>
    <row r="927" spans="1:37"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row>
    <row r="928" spans="1:37"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row>
    <row r="929" spans="1:37"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row>
    <row r="930" spans="1:37"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row>
    <row r="931" spans="1:37"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row>
    <row r="932" spans="1:37"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row>
    <row r="933" spans="1:37"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row>
    <row r="934" spans="1:37"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row>
    <row r="935" spans="1:37"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row>
    <row r="936" spans="1:37"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row>
    <row r="937" spans="1:37"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row>
    <row r="938" spans="1:37"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row>
    <row r="939" spans="1:37"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row>
    <row r="940" spans="1:37"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row>
    <row r="941" spans="1:37"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row>
    <row r="942" spans="1:37"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row>
    <row r="943" spans="1:37"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row>
    <row r="944" spans="1:37"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row>
    <row r="945" spans="1:37"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row>
    <row r="946" spans="1:37"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row>
    <row r="947" spans="1:37"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row>
    <row r="948" spans="1:37"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row>
    <row r="949" spans="1:37"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row>
    <row r="950" spans="1:37"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row>
    <row r="951" spans="1:37"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row>
    <row r="952" spans="1:37"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row>
    <row r="953" spans="1:37"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row>
    <row r="954" spans="1:37"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row>
    <row r="955" spans="1:37"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row>
    <row r="956" spans="1:37"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row>
    <row r="957" spans="1:37"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row>
    <row r="958" spans="1:37"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row>
    <row r="959" spans="1:37"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row>
    <row r="960" spans="1:37"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row>
    <row r="961" spans="1:37"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row>
    <row r="962" spans="1:37"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row>
    <row r="963" spans="1:37"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row>
    <row r="964" spans="1:37"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row>
    <row r="965" spans="1:37"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row>
    <row r="966" spans="1:37"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row>
    <row r="967" spans="1:37"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row>
    <row r="968" spans="1:37"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row>
    <row r="969" spans="1:37"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row>
    <row r="970" spans="1:37"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row>
    <row r="971" spans="1:37"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row>
    <row r="972" spans="1:37"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row>
    <row r="973" spans="1:37"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row>
    <row r="974" spans="1:37"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row>
    <row r="975" spans="1:37"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row>
    <row r="976" spans="1:37"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row>
    <row r="977" spans="1:37"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row>
    <row r="978" spans="1:37"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row>
    <row r="979" spans="1:37"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row>
    <row r="980" spans="1:37"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row>
    <row r="981" spans="1:37"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row>
    <row r="982" spans="1:37"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row>
    <row r="983" spans="1:37"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row>
    <row r="984" spans="1:37"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row>
    <row r="985" spans="1:37"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row>
    <row r="986" spans="1:37"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row>
    <row r="987" spans="1:37"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row>
    <row r="988" spans="1:37"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row>
    <row r="989" spans="1:37"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row>
    <row r="990" spans="1:37"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row>
    <row r="991" spans="1:37"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row>
    <row r="992" spans="1:37"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row>
    <row r="993" spans="1:37"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row>
    <row r="994" spans="1:37"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row>
    <row r="995" spans="1:37"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row>
    <row r="996" spans="1:37"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row>
    <row r="997" spans="1:37"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row>
    <row r="998" spans="1:37"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row>
    <row r="999" spans="1:37"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row>
    <row r="1000" spans="1:37"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row>
  </sheetData>
  <mergeCells count="68">
    <mergeCell ref="C89:G89"/>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K122:Q122"/>
    <mergeCell ref="AF1:AH1"/>
    <mergeCell ref="AI1:AK1"/>
    <mergeCell ref="K1:M1"/>
    <mergeCell ref="N1:P1"/>
    <mergeCell ref="Q1:S1"/>
    <mergeCell ref="T1:V1"/>
    <mergeCell ref="W1:Y1"/>
    <mergeCell ref="Z1:AB1"/>
    <mergeCell ref="AC1:AE1"/>
    <mergeCell ref="K119:Q119"/>
    <mergeCell ref="I120:J120"/>
    <mergeCell ref="K120:Q120"/>
    <mergeCell ref="I121:J121"/>
    <mergeCell ref="K121:Q121"/>
    <mergeCell ref="I126:J126"/>
    <mergeCell ref="A132:B132"/>
    <mergeCell ref="K123:Q123"/>
    <mergeCell ref="K124:Q124"/>
    <mergeCell ref="K125:Q125"/>
    <mergeCell ref="K126:Q126"/>
    <mergeCell ref="D119:E119"/>
    <mergeCell ref="I122:J122"/>
    <mergeCell ref="I123:J123"/>
    <mergeCell ref="I124:J124"/>
    <mergeCell ref="I125:J125"/>
    <mergeCell ref="I119:J119"/>
    <mergeCell ref="C105:G105"/>
    <mergeCell ref="C108:G108"/>
    <mergeCell ref="I117:J117"/>
    <mergeCell ref="K117:Q117"/>
    <mergeCell ref="I118:J118"/>
    <mergeCell ref="K118:Q118"/>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0"/>
  <sheetViews>
    <sheetView topLeftCell="F118" workbookViewId="0">
      <selection sqref="A1:A3"/>
    </sheetView>
  </sheetViews>
  <sheetFormatPr baseColWidth="10" defaultColWidth="14.42578125" defaultRowHeight="15" customHeight="1" x14ac:dyDescent="0.2"/>
  <cols>
    <col min="1" max="1" width="17.140625" customWidth="1"/>
    <col min="2" max="2" width="10.7109375" customWidth="1"/>
    <col min="3" max="3" width="34.140625" customWidth="1"/>
    <col min="4" max="4" width="69" customWidth="1"/>
    <col min="5" max="5" width="17.140625" customWidth="1"/>
    <col min="6" max="6" width="10.7109375" customWidth="1"/>
    <col min="7" max="7" width="13.28515625" customWidth="1"/>
    <col min="8" max="37" width="10.7109375" customWidth="1"/>
  </cols>
  <sheetData>
    <row r="1" spans="1:37" ht="12.75" customHeight="1" x14ac:dyDescent="0.2">
      <c r="A1" s="141" t="s">
        <v>0</v>
      </c>
      <c r="B1" s="143" t="s">
        <v>1</v>
      </c>
      <c r="C1" s="144"/>
      <c r="D1" s="141" t="s">
        <v>2</v>
      </c>
      <c r="E1" s="147" t="s">
        <v>3</v>
      </c>
      <c r="F1" s="147" t="s">
        <v>4</v>
      </c>
      <c r="G1" s="147" t="s">
        <v>5</v>
      </c>
      <c r="H1" s="140" t="s">
        <v>6</v>
      </c>
      <c r="I1" s="131"/>
      <c r="J1" s="132"/>
      <c r="K1" s="140" t="s">
        <v>7</v>
      </c>
      <c r="L1" s="131"/>
      <c r="M1" s="132"/>
      <c r="N1" s="140" t="s">
        <v>8</v>
      </c>
      <c r="O1" s="131"/>
      <c r="P1" s="132"/>
      <c r="Q1" s="140" t="s">
        <v>9</v>
      </c>
      <c r="R1" s="131"/>
      <c r="S1" s="132"/>
      <c r="T1" s="140" t="s">
        <v>10</v>
      </c>
      <c r="U1" s="131"/>
      <c r="V1" s="132"/>
      <c r="W1" s="140" t="s">
        <v>11</v>
      </c>
      <c r="X1" s="131"/>
      <c r="Y1" s="132"/>
      <c r="Z1" s="140" t="s">
        <v>12</v>
      </c>
      <c r="AA1" s="131"/>
      <c r="AB1" s="132"/>
      <c r="AC1" s="140" t="s">
        <v>13</v>
      </c>
      <c r="AD1" s="131"/>
      <c r="AE1" s="132"/>
      <c r="AF1" s="140" t="s">
        <v>14</v>
      </c>
      <c r="AG1" s="131"/>
      <c r="AH1" s="132"/>
      <c r="AI1" s="140" t="s">
        <v>15</v>
      </c>
      <c r="AJ1" s="131"/>
      <c r="AK1" s="132"/>
    </row>
    <row r="2" spans="1:37" ht="12.75" customHeight="1" x14ac:dyDescent="0.2">
      <c r="A2" s="142"/>
      <c r="B2" s="145"/>
      <c r="C2" s="146"/>
      <c r="D2" s="142"/>
      <c r="E2" s="142"/>
      <c r="F2" s="142"/>
      <c r="G2" s="142"/>
      <c r="H2" s="2">
        <v>44081</v>
      </c>
      <c r="I2" s="3"/>
      <c r="J2" s="4">
        <f>H2+6</f>
        <v>44087</v>
      </c>
      <c r="K2" s="4">
        <f>H2+7</f>
        <v>44088</v>
      </c>
      <c r="L2" s="3"/>
      <c r="M2" s="4">
        <f>K2+6</f>
        <v>44094</v>
      </c>
      <c r="N2" s="4">
        <f>K2+7</f>
        <v>44095</v>
      </c>
      <c r="O2" s="3"/>
      <c r="P2" s="4">
        <f>N2+6</f>
        <v>44101</v>
      </c>
      <c r="Q2" s="4">
        <f>N2+7</f>
        <v>44102</v>
      </c>
      <c r="R2" s="3"/>
      <c r="S2" s="4">
        <f>Q2+6</f>
        <v>44108</v>
      </c>
      <c r="T2" s="4">
        <f>Q2+7</f>
        <v>44109</v>
      </c>
      <c r="U2" s="3"/>
      <c r="V2" s="4">
        <f>T2+6</f>
        <v>44115</v>
      </c>
      <c r="W2" s="4">
        <f>T2+7</f>
        <v>44116</v>
      </c>
      <c r="X2" s="3"/>
      <c r="Y2" s="4">
        <f>W2+6</f>
        <v>44122</v>
      </c>
      <c r="Z2" s="4">
        <f>W2+7</f>
        <v>44123</v>
      </c>
      <c r="AA2" s="3"/>
      <c r="AB2" s="4">
        <f>Z2+6</f>
        <v>44129</v>
      </c>
      <c r="AC2" s="4">
        <f>Z2+7</f>
        <v>44130</v>
      </c>
      <c r="AD2" s="3"/>
      <c r="AE2" s="4">
        <f>AC2+6</f>
        <v>44136</v>
      </c>
      <c r="AF2" s="4">
        <f>AC2+7</f>
        <v>44137</v>
      </c>
      <c r="AG2" s="3"/>
      <c r="AH2" s="4">
        <f>AF2+6</f>
        <v>44143</v>
      </c>
      <c r="AI2" s="4">
        <v>44067</v>
      </c>
      <c r="AJ2" s="3"/>
      <c r="AK2" s="4">
        <v>44143</v>
      </c>
    </row>
    <row r="3" spans="1:37" ht="12.75" customHeight="1" x14ac:dyDescent="0.2">
      <c r="A3" s="142"/>
      <c r="B3" s="1" t="s">
        <v>16</v>
      </c>
      <c r="C3" s="1" t="s">
        <v>17</v>
      </c>
      <c r="D3" s="142"/>
      <c r="E3" s="142"/>
      <c r="F3" s="142"/>
      <c r="G3" s="142"/>
      <c r="H3" s="5" t="s">
        <v>18</v>
      </c>
      <c r="I3" s="5" t="s">
        <v>19</v>
      </c>
      <c r="J3" s="5" t="s">
        <v>20</v>
      </c>
      <c r="K3" s="5" t="s">
        <v>18</v>
      </c>
      <c r="L3" s="5" t="s">
        <v>19</v>
      </c>
      <c r="M3" s="5" t="s">
        <v>20</v>
      </c>
      <c r="N3" s="5" t="s">
        <v>18</v>
      </c>
      <c r="O3" s="5" t="s">
        <v>19</v>
      </c>
      <c r="P3" s="5" t="s">
        <v>20</v>
      </c>
      <c r="Q3" s="5" t="s">
        <v>18</v>
      </c>
      <c r="R3" s="5" t="s">
        <v>19</v>
      </c>
      <c r="S3" s="5" t="s">
        <v>20</v>
      </c>
      <c r="T3" s="5" t="s">
        <v>18</v>
      </c>
      <c r="U3" s="5" t="s">
        <v>19</v>
      </c>
      <c r="V3" s="5" t="s">
        <v>20</v>
      </c>
      <c r="W3" s="5" t="s">
        <v>18</v>
      </c>
      <c r="X3" s="5" t="s">
        <v>19</v>
      </c>
      <c r="Y3" s="5" t="s">
        <v>20</v>
      </c>
      <c r="Z3" s="5" t="s">
        <v>18</v>
      </c>
      <c r="AA3" s="5" t="s">
        <v>19</v>
      </c>
      <c r="AB3" s="5" t="s">
        <v>20</v>
      </c>
      <c r="AC3" s="5" t="s">
        <v>18</v>
      </c>
      <c r="AD3" s="5" t="s">
        <v>19</v>
      </c>
      <c r="AE3" s="5" t="s">
        <v>20</v>
      </c>
      <c r="AF3" s="5" t="s">
        <v>18</v>
      </c>
      <c r="AG3" s="5" t="s">
        <v>19</v>
      </c>
      <c r="AH3" s="5" t="s">
        <v>20</v>
      </c>
      <c r="AI3" s="5" t="s">
        <v>18</v>
      </c>
      <c r="AJ3" s="5" t="s">
        <v>19</v>
      </c>
      <c r="AK3" s="5" t="s">
        <v>20</v>
      </c>
    </row>
    <row r="4" spans="1:37" ht="12.75" customHeight="1" x14ac:dyDescent="0.2">
      <c r="A4" s="80"/>
      <c r="B4" s="81" t="s">
        <v>21</v>
      </c>
      <c r="C4" s="151" t="s">
        <v>269</v>
      </c>
      <c r="D4" s="152"/>
      <c r="E4" s="152"/>
      <c r="F4" s="152"/>
      <c r="G4" s="153"/>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row>
    <row r="5" spans="1:37" ht="12.75" customHeight="1" x14ac:dyDescent="0.2">
      <c r="A5" s="7">
        <v>1</v>
      </c>
      <c r="B5" s="7"/>
      <c r="C5" s="24"/>
      <c r="D5" s="6" t="s">
        <v>23</v>
      </c>
      <c r="E5" s="9">
        <v>0.5</v>
      </c>
      <c r="F5" s="14" t="s">
        <v>24</v>
      </c>
      <c r="G5" s="14" t="s">
        <v>25</v>
      </c>
      <c r="H5" s="8">
        <v>0.5</v>
      </c>
      <c r="I5" s="8">
        <v>0.5</v>
      </c>
      <c r="J5" s="8">
        <v>0.5</v>
      </c>
      <c r="K5" s="9"/>
      <c r="L5" s="11"/>
      <c r="M5" s="11"/>
      <c r="N5" s="10"/>
      <c r="O5" s="10"/>
      <c r="P5" s="10"/>
      <c r="Q5" s="11"/>
      <c r="R5" s="11"/>
      <c r="S5" s="11"/>
      <c r="T5" s="10"/>
      <c r="U5" s="10"/>
      <c r="V5" s="10"/>
      <c r="W5" s="11"/>
      <c r="X5" s="11"/>
      <c r="Y5" s="11"/>
      <c r="Z5" s="10"/>
      <c r="AA5" s="10"/>
      <c r="AB5" s="10"/>
      <c r="AC5" s="11"/>
      <c r="AD5" s="11"/>
      <c r="AE5" s="11"/>
      <c r="AF5" s="10"/>
      <c r="AG5" s="10"/>
      <c r="AH5" s="10"/>
      <c r="AI5" s="12">
        <f t="shared" ref="AI5:AK5" si="0">H5+K5+N5+Q5+T5+W5+Z5+AC5+AF5</f>
        <v>0.5</v>
      </c>
      <c r="AJ5" s="12">
        <f t="shared" si="0"/>
        <v>0.5</v>
      </c>
      <c r="AK5" s="12">
        <f t="shared" si="0"/>
        <v>0.5</v>
      </c>
    </row>
    <row r="6" spans="1:37" ht="12.75" customHeight="1" x14ac:dyDescent="0.2">
      <c r="A6" s="7">
        <v>2</v>
      </c>
      <c r="B6" s="7"/>
      <c r="C6" s="24"/>
      <c r="D6" s="6" t="s">
        <v>26</v>
      </c>
      <c r="E6" s="9">
        <v>0.5</v>
      </c>
      <c r="F6" s="14" t="s">
        <v>24</v>
      </c>
      <c r="G6" s="14" t="s">
        <v>59</v>
      </c>
      <c r="H6" s="8">
        <v>0.5</v>
      </c>
      <c r="I6" s="8"/>
      <c r="J6" s="8"/>
      <c r="K6" s="16"/>
      <c r="L6" s="11">
        <v>0.5</v>
      </c>
      <c r="M6" s="11">
        <v>0.25</v>
      </c>
      <c r="N6" s="10"/>
      <c r="O6" s="10"/>
      <c r="P6" s="10"/>
      <c r="Q6" s="11"/>
      <c r="R6" s="11"/>
      <c r="S6" s="11"/>
      <c r="T6" s="10"/>
      <c r="U6" s="10"/>
      <c r="V6" s="10"/>
      <c r="W6" s="11"/>
      <c r="X6" s="11"/>
      <c r="Y6" s="11"/>
      <c r="Z6" s="10"/>
      <c r="AA6" s="10"/>
      <c r="AB6" s="10"/>
      <c r="AC6" s="11"/>
      <c r="AD6" s="11"/>
      <c r="AE6" s="11"/>
      <c r="AF6" s="10"/>
      <c r="AG6" s="10"/>
      <c r="AH6" s="10"/>
      <c r="AI6" s="12">
        <f t="shared" ref="AI6:AK6" si="1">H6+K6+N6+Q6+T6+W6+Z6+AC6+AF6</f>
        <v>0.5</v>
      </c>
      <c r="AJ6" s="12">
        <f t="shared" si="1"/>
        <v>0.5</v>
      </c>
      <c r="AK6" s="12">
        <f t="shared" si="1"/>
        <v>0.25</v>
      </c>
    </row>
    <row r="7" spans="1:37" ht="12.75" customHeight="1" x14ac:dyDescent="0.2">
      <c r="A7" s="7">
        <v>3</v>
      </c>
      <c r="B7" s="7"/>
      <c r="C7" s="24"/>
      <c r="D7" s="6" t="s">
        <v>27</v>
      </c>
      <c r="E7" s="9">
        <v>0.5</v>
      </c>
      <c r="F7" s="14" t="s">
        <v>24</v>
      </c>
      <c r="G7" s="14" t="s">
        <v>25</v>
      </c>
      <c r="H7" s="8">
        <v>0.5</v>
      </c>
      <c r="I7" s="8">
        <v>0.5</v>
      </c>
      <c r="J7" s="8">
        <v>0.25</v>
      </c>
      <c r="K7" s="9"/>
      <c r="L7" s="11"/>
      <c r="M7" s="11"/>
      <c r="N7" s="10"/>
      <c r="O7" s="10"/>
      <c r="P7" s="10"/>
      <c r="Q7" s="11"/>
      <c r="R7" s="11"/>
      <c r="S7" s="11"/>
      <c r="T7" s="10"/>
      <c r="U7" s="10"/>
      <c r="V7" s="10"/>
      <c r="W7" s="11"/>
      <c r="X7" s="11"/>
      <c r="Y7" s="11"/>
      <c r="Z7" s="10"/>
      <c r="AA7" s="10"/>
      <c r="AB7" s="10"/>
      <c r="AC7" s="11"/>
      <c r="AD7" s="11"/>
      <c r="AE7" s="11"/>
      <c r="AF7" s="10"/>
      <c r="AG7" s="10"/>
      <c r="AH7" s="10"/>
      <c r="AI7" s="12">
        <f t="shared" ref="AI7:AK7" si="2">H7+K7+N7+Q7+T7+W7+Z7+AC7+AF7</f>
        <v>0.5</v>
      </c>
      <c r="AJ7" s="12">
        <f t="shared" si="2"/>
        <v>0.5</v>
      </c>
      <c r="AK7" s="12">
        <f t="shared" si="2"/>
        <v>0.25</v>
      </c>
    </row>
    <row r="8" spans="1:37" ht="12.75" customHeight="1" x14ac:dyDescent="0.2">
      <c r="A8" s="7">
        <v>4</v>
      </c>
      <c r="B8" s="7"/>
      <c r="C8" s="24"/>
      <c r="D8" s="6" t="s">
        <v>28</v>
      </c>
      <c r="E8" s="9">
        <v>0.5</v>
      </c>
      <c r="F8" s="14" t="s">
        <v>24</v>
      </c>
      <c r="G8" s="73" t="s">
        <v>59</v>
      </c>
      <c r="H8" s="8">
        <v>0.5</v>
      </c>
      <c r="I8" s="8"/>
      <c r="J8" s="8"/>
      <c r="K8" s="16"/>
      <c r="L8" s="11">
        <v>0.5</v>
      </c>
      <c r="M8" s="11">
        <v>0.25</v>
      </c>
      <c r="N8" s="10"/>
      <c r="O8" s="10"/>
      <c r="P8" s="10"/>
      <c r="Q8" s="11"/>
      <c r="R8" s="11"/>
      <c r="S8" s="11"/>
      <c r="T8" s="10"/>
      <c r="U8" s="10"/>
      <c r="V8" s="10"/>
      <c r="W8" s="11"/>
      <c r="X8" s="11"/>
      <c r="Y8" s="11"/>
      <c r="Z8" s="10"/>
      <c r="AA8" s="10"/>
      <c r="AB8" s="10"/>
      <c r="AC8" s="11"/>
      <c r="AD8" s="11"/>
      <c r="AE8" s="11"/>
      <c r="AF8" s="10"/>
      <c r="AG8" s="10"/>
      <c r="AH8" s="10"/>
      <c r="AI8" s="12">
        <f t="shared" ref="AI8:AK8" si="3">H8+K8+N8+Q8+T8+W8+Z8+AC8+AF8</f>
        <v>0.5</v>
      </c>
      <c r="AJ8" s="12">
        <f t="shared" si="3"/>
        <v>0.5</v>
      </c>
      <c r="AK8" s="12">
        <f t="shared" si="3"/>
        <v>0.25</v>
      </c>
    </row>
    <row r="9" spans="1:37" ht="12.75" customHeight="1" x14ac:dyDescent="0.2">
      <c r="A9" s="7">
        <v>5</v>
      </c>
      <c r="B9" s="7"/>
      <c r="C9" s="24"/>
      <c r="D9" s="6" t="s">
        <v>29</v>
      </c>
      <c r="E9" s="9">
        <v>0.5</v>
      </c>
      <c r="F9" s="14" t="s">
        <v>24</v>
      </c>
      <c r="G9" s="73" t="s">
        <v>25</v>
      </c>
      <c r="H9" s="8">
        <v>0.5</v>
      </c>
      <c r="I9" s="8">
        <v>0.5</v>
      </c>
      <c r="J9" s="8">
        <v>0.25</v>
      </c>
      <c r="K9" s="16"/>
      <c r="L9" s="11"/>
      <c r="M9" s="11"/>
      <c r="N9" s="10"/>
      <c r="O9" s="10"/>
      <c r="P9" s="10"/>
      <c r="Q9" s="11"/>
      <c r="R9" s="11"/>
      <c r="S9" s="11"/>
      <c r="T9" s="10"/>
      <c r="U9" s="10"/>
      <c r="V9" s="10"/>
      <c r="W9" s="11"/>
      <c r="X9" s="11"/>
      <c r="Y9" s="11"/>
      <c r="Z9" s="10"/>
      <c r="AA9" s="10"/>
      <c r="AB9" s="10"/>
      <c r="AC9" s="11"/>
      <c r="AD9" s="11"/>
      <c r="AE9" s="11"/>
      <c r="AF9" s="10"/>
      <c r="AG9" s="10"/>
      <c r="AH9" s="10"/>
      <c r="AI9" s="12">
        <f t="shared" ref="AI9:AK9" si="4">H9+K9+N9+Q9+T9+W9+Z9+AC9+AF9</f>
        <v>0.5</v>
      </c>
      <c r="AJ9" s="12">
        <f t="shared" si="4"/>
        <v>0.5</v>
      </c>
      <c r="AK9" s="12">
        <f t="shared" si="4"/>
        <v>0.25</v>
      </c>
    </row>
    <row r="10" spans="1:37" ht="12.75" customHeight="1" x14ac:dyDescent="0.2">
      <c r="A10" s="7"/>
      <c r="B10" s="7" t="s">
        <v>30</v>
      </c>
      <c r="C10" s="151" t="s">
        <v>31</v>
      </c>
      <c r="D10" s="152"/>
      <c r="E10" s="152"/>
      <c r="F10" s="152"/>
      <c r="G10" s="153"/>
      <c r="H10" s="8"/>
      <c r="I10" s="8"/>
      <c r="J10" s="8"/>
      <c r="K10" s="16"/>
      <c r="L10" s="11"/>
      <c r="M10" s="11"/>
      <c r="N10" s="10"/>
      <c r="O10" s="10"/>
      <c r="P10" s="10"/>
      <c r="Q10" s="11"/>
      <c r="R10" s="11"/>
      <c r="S10" s="11"/>
      <c r="T10" s="10"/>
      <c r="U10" s="10"/>
      <c r="V10" s="10"/>
      <c r="W10" s="11"/>
      <c r="X10" s="11"/>
      <c r="Y10" s="11"/>
      <c r="Z10" s="10"/>
      <c r="AA10" s="10"/>
      <c r="AB10" s="10"/>
      <c r="AC10" s="11"/>
      <c r="AD10" s="11"/>
      <c r="AE10" s="11"/>
      <c r="AF10" s="10"/>
      <c r="AG10" s="10"/>
      <c r="AH10" s="10"/>
      <c r="AI10" s="12"/>
      <c r="AJ10" s="12"/>
      <c r="AK10" s="12"/>
    </row>
    <row r="11" spans="1:37" ht="12.75" customHeight="1" x14ac:dyDescent="0.2">
      <c r="A11" s="7">
        <v>6</v>
      </c>
      <c r="B11" s="7"/>
      <c r="C11" s="24"/>
      <c r="D11" s="6" t="s">
        <v>32</v>
      </c>
      <c r="E11" s="9">
        <v>1</v>
      </c>
      <c r="F11" s="14" t="s">
        <v>24</v>
      </c>
      <c r="G11" s="73" t="s">
        <v>25</v>
      </c>
      <c r="H11" s="8">
        <v>1</v>
      </c>
      <c r="I11" s="8">
        <v>1</v>
      </c>
      <c r="J11" s="8">
        <v>0.5</v>
      </c>
      <c r="K11" s="16"/>
      <c r="L11" s="11"/>
      <c r="M11" s="11"/>
      <c r="N11" s="10"/>
      <c r="O11" s="10"/>
      <c r="P11" s="10"/>
      <c r="Q11" s="11"/>
      <c r="R11" s="11"/>
      <c r="S11" s="11"/>
      <c r="T11" s="10"/>
      <c r="U11" s="10"/>
      <c r="V11" s="10"/>
      <c r="W11" s="11"/>
      <c r="X11" s="11"/>
      <c r="Y11" s="11"/>
      <c r="Z11" s="10"/>
      <c r="AA11" s="10"/>
      <c r="AB11" s="10"/>
      <c r="AC11" s="11"/>
      <c r="AD11" s="11"/>
      <c r="AE11" s="11"/>
      <c r="AF11" s="10"/>
      <c r="AG11" s="10"/>
      <c r="AH11" s="10"/>
      <c r="AI11" s="12">
        <f t="shared" ref="AI11:AK11" si="5">H11+K11+N11+Q11+T11+W11+Z11+AC11+AF11</f>
        <v>1</v>
      </c>
      <c r="AJ11" s="12">
        <f t="shared" si="5"/>
        <v>1</v>
      </c>
      <c r="AK11" s="12">
        <f t="shared" si="5"/>
        <v>0.5</v>
      </c>
    </row>
    <row r="12" spans="1:37" ht="12.75" customHeight="1" x14ac:dyDescent="0.2">
      <c r="A12" s="7">
        <v>7</v>
      </c>
      <c r="B12" s="7"/>
      <c r="C12" s="24"/>
      <c r="D12" s="6" t="s">
        <v>33</v>
      </c>
      <c r="E12" s="9">
        <v>0.5</v>
      </c>
      <c r="F12" s="14" t="s">
        <v>24</v>
      </c>
      <c r="G12" s="73" t="s">
        <v>59</v>
      </c>
      <c r="H12" s="8">
        <v>0.5</v>
      </c>
      <c r="I12" s="8"/>
      <c r="J12" s="8"/>
      <c r="K12" s="16"/>
      <c r="L12" s="11">
        <v>0.5</v>
      </c>
      <c r="M12" s="11">
        <v>0.25</v>
      </c>
      <c r="N12" s="10"/>
      <c r="O12" s="10"/>
      <c r="P12" s="10"/>
      <c r="Q12" s="11"/>
      <c r="R12" s="11"/>
      <c r="S12" s="11"/>
      <c r="T12" s="10"/>
      <c r="U12" s="10"/>
      <c r="V12" s="10"/>
      <c r="W12" s="11"/>
      <c r="X12" s="11"/>
      <c r="Y12" s="11"/>
      <c r="Z12" s="10"/>
      <c r="AA12" s="10"/>
      <c r="AB12" s="10"/>
      <c r="AC12" s="11"/>
      <c r="AD12" s="11"/>
      <c r="AE12" s="11"/>
      <c r="AF12" s="10"/>
      <c r="AG12" s="10"/>
      <c r="AH12" s="10"/>
      <c r="AI12" s="12">
        <f t="shared" ref="AI12:AK12" si="6">H12+K12+N12+Q12+T12+W12+Z12+AC12+AF12</f>
        <v>0.5</v>
      </c>
      <c r="AJ12" s="12">
        <f t="shared" si="6"/>
        <v>0.5</v>
      </c>
      <c r="AK12" s="12">
        <f t="shared" si="6"/>
        <v>0.25</v>
      </c>
    </row>
    <row r="13" spans="1:37" ht="12.75" customHeight="1" x14ac:dyDescent="0.2">
      <c r="A13" s="7">
        <v>8</v>
      </c>
      <c r="B13" s="7"/>
      <c r="C13" s="24"/>
      <c r="D13" s="6" t="s">
        <v>34</v>
      </c>
      <c r="E13" s="9">
        <v>0.5</v>
      </c>
      <c r="F13" s="14" t="s">
        <v>24</v>
      </c>
      <c r="G13" s="73" t="s">
        <v>25</v>
      </c>
      <c r="H13" s="8">
        <v>0.5</v>
      </c>
      <c r="I13" s="8">
        <v>0.5</v>
      </c>
      <c r="J13" s="8">
        <v>0.25</v>
      </c>
      <c r="K13" s="16"/>
      <c r="L13" s="11"/>
      <c r="M13" s="11"/>
      <c r="N13" s="10"/>
      <c r="O13" s="10"/>
      <c r="P13" s="10"/>
      <c r="Q13" s="11"/>
      <c r="R13" s="11"/>
      <c r="S13" s="11"/>
      <c r="T13" s="10"/>
      <c r="U13" s="10"/>
      <c r="V13" s="10"/>
      <c r="W13" s="11"/>
      <c r="X13" s="11"/>
      <c r="Y13" s="11"/>
      <c r="Z13" s="10"/>
      <c r="AA13" s="10"/>
      <c r="AB13" s="10"/>
      <c r="AC13" s="11"/>
      <c r="AD13" s="11"/>
      <c r="AE13" s="11"/>
      <c r="AF13" s="10"/>
      <c r="AG13" s="10"/>
      <c r="AH13" s="10"/>
      <c r="AI13" s="12">
        <f t="shared" ref="AI13:AK13" si="7">H13+K13+N13+Q13+T13+W13+Z13+AC13+AF13</f>
        <v>0.5</v>
      </c>
      <c r="AJ13" s="12">
        <f t="shared" si="7"/>
        <v>0.5</v>
      </c>
      <c r="AK13" s="12">
        <f t="shared" si="7"/>
        <v>0.25</v>
      </c>
    </row>
    <row r="14" spans="1:37" ht="12.75" customHeight="1" x14ac:dyDescent="0.2">
      <c r="A14" s="7">
        <v>9</v>
      </c>
      <c r="B14" s="7"/>
      <c r="C14" s="24"/>
      <c r="D14" s="6" t="s">
        <v>35</v>
      </c>
      <c r="E14" s="9">
        <v>0.5</v>
      </c>
      <c r="F14" s="14" t="s">
        <v>24</v>
      </c>
      <c r="G14" s="73" t="s">
        <v>59</v>
      </c>
      <c r="H14" s="8">
        <v>0.5</v>
      </c>
      <c r="I14" s="8"/>
      <c r="J14" s="8"/>
      <c r="K14" s="16"/>
      <c r="L14" s="11">
        <v>0.5</v>
      </c>
      <c r="M14" s="11">
        <v>0.25</v>
      </c>
      <c r="N14" s="10"/>
      <c r="O14" s="10"/>
      <c r="P14" s="10"/>
      <c r="Q14" s="11"/>
      <c r="R14" s="11"/>
      <c r="S14" s="11"/>
      <c r="T14" s="10"/>
      <c r="U14" s="10"/>
      <c r="V14" s="10"/>
      <c r="W14" s="11"/>
      <c r="X14" s="11"/>
      <c r="Y14" s="11"/>
      <c r="Z14" s="10"/>
      <c r="AA14" s="10"/>
      <c r="AB14" s="10"/>
      <c r="AC14" s="11"/>
      <c r="AD14" s="11"/>
      <c r="AE14" s="11"/>
      <c r="AF14" s="10"/>
      <c r="AG14" s="10"/>
      <c r="AH14" s="10"/>
      <c r="AI14" s="12">
        <f t="shared" ref="AI14:AK14" si="8">H14+K14+N14+Q14+T14+W14+Z14+AC14+AF14</f>
        <v>0.5</v>
      </c>
      <c r="AJ14" s="12">
        <f t="shared" si="8"/>
        <v>0.5</v>
      </c>
      <c r="AK14" s="12">
        <f t="shared" si="8"/>
        <v>0.25</v>
      </c>
    </row>
    <row r="15" spans="1:37" ht="12.75" customHeight="1" x14ac:dyDescent="0.2">
      <c r="A15" s="7">
        <v>10</v>
      </c>
      <c r="B15" s="7"/>
      <c r="C15" s="24"/>
      <c r="D15" s="6" t="s">
        <v>36</v>
      </c>
      <c r="E15" s="9">
        <v>0.5</v>
      </c>
      <c r="F15" s="14" t="s">
        <v>24</v>
      </c>
      <c r="G15" s="73" t="s">
        <v>25</v>
      </c>
      <c r="H15" s="8">
        <v>0.5</v>
      </c>
      <c r="I15" s="8">
        <v>0.5</v>
      </c>
      <c r="J15" s="8">
        <v>0.25</v>
      </c>
      <c r="K15" s="16"/>
      <c r="L15" s="11"/>
      <c r="M15" s="11"/>
      <c r="N15" s="10"/>
      <c r="O15" s="10"/>
      <c r="P15" s="10"/>
      <c r="Q15" s="11"/>
      <c r="R15" s="11"/>
      <c r="S15" s="11"/>
      <c r="T15" s="10"/>
      <c r="U15" s="10"/>
      <c r="V15" s="10"/>
      <c r="W15" s="11"/>
      <c r="X15" s="11"/>
      <c r="Y15" s="11"/>
      <c r="Z15" s="10"/>
      <c r="AA15" s="10"/>
      <c r="AB15" s="10"/>
      <c r="AC15" s="11"/>
      <c r="AD15" s="11"/>
      <c r="AE15" s="11"/>
      <c r="AF15" s="10"/>
      <c r="AG15" s="10"/>
      <c r="AH15" s="10"/>
      <c r="AI15" s="12">
        <f t="shared" ref="AI15:AK15" si="9">H15+K15+N15+Q15+T15+W15+Z15+AC15+AF15</f>
        <v>0.5</v>
      </c>
      <c r="AJ15" s="12">
        <f t="shared" si="9"/>
        <v>0.5</v>
      </c>
      <c r="AK15" s="12">
        <f t="shared" si="9"/>
        <v>0.25</v>
      </c>
    </row>
    <row r="16" spans="1:37" ht="12.75" customHeight="1" x14ac:dyDescent="0.2">
      <c r="A16" s="7"/>
      <c r="B16" s="7" t="s">
        <v>37</v>
      </c>
      <c r="C16" s="151" t="s">
        <v>38</v>
      </c>
      <c r="D16" s="152"/>
      <c r="E16" s="152"/>
      <c r="F16" s="152"/>
      <c r="G16" s="153"/>
      <c r="H16" s="8"/>
      <c r="I16" s="8"/>
      <c r="J16" s="8"/>
      <c r="K16" s="16"/>
      <c r="L16" s="11"/>
      <c r="M16" s="11"/>
      <c r="N16" s="10"/>
      <c r="O16" s="10"/>
      <c r="P16" s="10"/>
      <c r="Q16" s="11"/>
      <c r="R16" s="11"/>
      <c r="S16" s="11"/>
      <c r="T16" s="10"/>
      <c r="U16" s="10"/>
      <c r="V16" s="10"/>
      <c r="W16" s="11"/>
      <c r="X16" s="11"/>
      <c r="Y16" s="11"/>
      <c r="Z16" s="10"/>
      <c r="AA16" s="10"/>
      <c r="AB16" s="10"/>
      <c r="AC16" s="11"/>
      <c r="AD16" s="11"/>
      <c r="AE16" s="11"/>
      <c r="AF16" s="10"/>
      <c r="AG16" s="10"/>
      <c r="AH16" s="10"/>
      <c r="AI16" s="12"/>
      <c r="AJ16" s="12"/>
      <c r="AK16" s="12"/>
    </row>
    <row r="17" spans="1:37" ht="12.75" customHeight="1" x14ac:dyDescent="0.2">
      <c r="A17" s="7">
        <v>11</v>
      </c>
      <c r="B17" s="7"/>
      <c r="C17" s="24"/>
      <c r="D17" s="6" t="s">
        <v>202</v>
      </c>
      <c r="E17" s="9">
        <v>1</v>
      </c>
      <c r="F17" s="14" t="s">
        <v>24</v>
      </c>
      <c r="G17" s="73" t="s">
        <v>25</v>
      </c>
      <c r="H17" s="8">
        <v>1</v>
      </c>
      <c r="I17" s="8">
        <v>1</v>
      </c>
      <c r="J17" s="20">
        <v>0.5</v>
      </c>
      <c r="K17" s="16"/>
      <c r="L17" s="11"/>
      <c r="M17" s="11"/>
      <c r="N17" s="10"/>
      <c r="O17" s="10"/>
      <c r="P17" s="10"/>
      <c r="Q17" s="11"/>
      <c r="R17" s="11"/>
      <c r="S17" s="11"/>
      <c r="T17" s="10"/>
      <c r="U17" s="10"/>
      <c r="V17" s="10"/>
      <c r="W17" s="11"/>
      <c r="X17" s="11"/>
      <c r="Y17" s="11"/>
      <c r="Z17" s="10"/>
      <c r="AA17" s="10"/>
      <c r="AB17" s="10"/>
      <c r="AC17" s="11"/>
      <c r="AD17" s="11"/>
      <c r="AE17" s="11"/>
      <c r="AF17" s="10"/>
      <c r="AG17" s="10"/>
      <c r="AH17" s="10"/>
      <c r="AI17" s="12">
        <f t="shared" ref="AI17:AK17" si="10">H17+K17+N17+Q17+T17+W17+Z17+AC17+AF17</f>
        <v>1</v>
      </c>
      <c r="AJ17" s="12">
        <f t="shared" si="10"/>
        <v>1</v>
      </c>
      <c r="AK17" s="12">
        <f t="shared" si="10"/>
        <v>0.5</v>
      </c>
    </row>
    <row r="18" spans="1:37" ht="12.75" customHeight="1" x14ac:dyDescent="0.2">
      <c r="A18" s="7">
        <v>12</v>
      </c>
      <c r="B18" s="7"/>
      <c r="C18" s="24"/>
      <c r="D18" s="6" t="s">
        <v>40</v>
      </c>
      <c r="E18" s="9">
        <v>0.5</v>
      </c>
      <c r="F18" s="14" t="s">
        <v>24</v>
      </c>
      <c r="G18" s="73" t="s">
        <v>59</v>
      </c>
      <c r="H18" s="8">
        <v>0.5</v>
      </c>
      <c r="I18" s="8"/>
      <c r="J18" s="20"/>
      <c r="K18" s="16"/>
      <c r="L18" s="11">
        <v>0.5</v>
      </c>
      <c r="M18" s="11">
        <v>0.25</v>
      </c>
      <c r="N18" s="10"/>
      <c r="O18" s="10"/>
      <c r="P18" s="10"/>
      <c r="Q18" s="11"/>
      <c r="R18" s="11"/>
      <c r="S18" s="11"/>
      <c r="T18" s="10"/>
      <c r="U18" s="10"/>
      <c r="V18" s="10"/>
      <c r="W18" s="11"/>
      <c r="X18" s="11"/>
      <c r="Y18" s="11"/>
      <c r="Z18" s="10"/>
      <c r="AA18" s="10"/>
      <c r="AB18" s="10"/>
      <c r="AC18" s="11"/>
      <c r="AD18" s="11"/>
      <c r="AE18" s="11"/>
      <c r="AF18" s="10"/>
      <c r="AG18" s="10"/>
      <c r="AH18" s="10"/>
      <c r="AI18" s="12">
        <f t="shared" ref="AI18:AK18" si="11">H18+K18+N18+Q18+T18+W18+Z18+AC18+AF18</f>
        <v>0.5</v>
      </c>
      <c r="AJ18" s="12">
        <f t="shared" si="11"/>
        <v>0.5</v>
      </c>
      <c r="AK18" s="12">
        <f t="shared" si="11"/>
        <v>0.25</v>
      </c>
    </row>
    <row r="19" spans="1:37" ht="12.75" customHeight="1" x14ac:dyDescent="0.2">
      <c r="A19" s="7">
        <v>13</v>
      </c>
      <c r="B19" s="7"/>
      <c r="C19" s="24"/>
      <c r="D19" s="6" t="s">
        <v>41</v>
      </c>
      <c r="E19" s="9">
        <v>0.5</v>
      </c>
      <c r="F19" s="14" t="s">
        <v>24</v>
      </c>
      <c r="G19" s="73" t="s">
        <v>25</v>
      </c>
      <c r="H19" s="8">
        <v>0.5</v>
      </c>
      <c r="I19" s="8">
        <v>0.5</v>
      </c>
      <c r="J19" s="20">
        <v>0.25</v>
      </c>
      <c r="K19" s="16"/>
      <c r="L19" s="9"/>
      <c r="M19" s="9"/>
      <c r="N19" s="21"/>
      <c r="O19" s="21"/>
      <c r="P19" s="21"/>
      <c r="Q19" s="6"/>
      <c r="R19" s="6"/>
      <c r="S19" s="6"/>
      <c r="T19" s="10"/>
      <c r="U19" s="10"/>
      <c r="V19" s="10"/>
      <c r="W19" s="6"/>
      <c r="X19" s="6"/>
      <c r="Y19" s="6"/>
      <c r="Z19" s="10"/>
      <c r="AA19" s="10"/>
      <c r="AB19" s="10"/>
      <c r="AC19" s="6"/>
      <c r="AD19" s="6"/>
      <c r="AE19" s="6"/>
      <c r="AF19" s="10"/>
      <c r="AG19" s="10"/>
      <c r="AH19" s="10"/>
      <c r="AI19" s="12">
        <f t="shared" ref="AI19:AK19" si="12">H19+K19+N19+Q19+T19+W19+Z19+AC19+AF19</f>
        <v>0.5</v>
      </c>
      <c r="AJ19" s="12">
        <f t="shared" si="12"/>
        <v>0.5</v>
      </c>
      <c r="AK19" s="12">
        <f t="shared" si="12"/>
        <v>0.25</v>
      </c>
    </row>
    <row r="20" spans="1:37" ht="12.75" customHeight="1" x14ac:dyDescent="0.2">
      <c r="A20" s="7">
        <v>14</v>
      </c>
      <c r="B20" s="7"/>
      <c r="C20" s="24"/>
      <c r="D20" s="6" t="s">
        <v>42</v>
      </c>
      <c r="E20" s="9">
        <v>0.5</v>
      </c>
      <c r="F20" s="14" t="s">
        <v>24</v>
      </c>
      <c r="G20" s="73" t="s">
        <v>59</v>
      </c>
      <c r="H20" s="8">
        <v>0.5</v>
      </c>
      <c r="I20" s="8"/>
      <c r="J20" s="8"/>
      <c r="K20" s="16"/>
      <c r="L20" s="16">
        <v>0.5</v>
      </c>
      <c r="M20" s="16">
        <v>0.5</v>
      </c>
      <c r="N20" s="21"/>
      <c r="O20" s="21"/>
      <c r="P20" s="21"/>
      <c r="Q20" s="6"/>
      <c r="R20" s="6"/>
      <c r="S20" s="6"/>
      <c r="T20" s="10"/>
      <c r="U20" s="10"/>
      <c r="V20" s="10"/>
      <c r="W20" s="6"/>
      <c r="X20" s="6"/>
      <c r="Y20" s="6"/>
      <c r="Z20" s="10"/>
      <c r="AA20" s="10"/>
      <c r="AB20" s="10"/>
      <c r="AC20" s="6"/>
      <c r="AD20" s="6"/>
      <c r="AE20" s="6"/>
      <c r="AF20" s="10"/>
      <c r="AG20" s="10"/>
      <c r="AH20" s="10"/>
      <c r="AI20" s="12">
        <f t="shared" ref="AI20:AK20" si="13">H20+K20+N20+Q20+T20+W20+Z20+AC20+AF20</f>
        <v>0.5</v>
      </c>
      <c r="AJ20" s="12">
        <f t="shared" si="13"/>
        <v>0.5</v>
      </c>
      <c r="AK20" s="12">
        <f t="shared" si="13"/>
        <v>0.5</v>
      </c>
    </row>
    <row r="21" spans="1:37" ht="12.75" customHeight="1" x14ac:dyDescent="0.2">
      <c r="A21" s="7">
        <v>15</v>
      </c>
      <c r="B21" s="7"/>
      <c r="C21" s="24"/>
      <c r="D21" s="6" t="s">
        <v>43</v>
      </c>
      <c r="E21" s="9">
        <v>0.5</v>
      </c>
      <c r="F21" s="14" t="s">
        <v>24</v>
      </c>
      <c r="G21" s="73" t="s">
        <v>25</v>
      </c>
      <c r="H21" s="8">
        <v>0.5</v>
      </c>
      <c r="I21" s="8">
        <v>0.5</v>
      </c>
      <c r="J21" s="8">
        <v>0.5</v>
      </c>
      <c r="K21" s="16"/>
      <c r="L21" s="9"/>
      <c r="M21" s="9"/>
      <c r="N21" s="21"/>
      <c r="O21" s="21"/>
      <c r="P21" s="21"/>
      <c r="Q21" s="6"/>
      <c r="R21" s="6"/>
      <c r="S21" s="6"/>
      <c r="T21" s="10"/>
      <c r="U21" s="10"/>
      <c r="V21" s="10"/>
      <c r="W21" s="6"/>
      <c r="X21" s="6"/>
      <c r="Y21" s="6"/>
      <c r="Z21" s="10"/>
      <c r="AA21" s="10"/>
      <c r="AB21" s="10"/>
      <c r="AC21" s="6"/>
      <c r="AD21" s="6"/>
      <c r="AE21" s="6"/>
      <c r="AF21" s="10"/>
      <c r="AG21" s="10"/>
      <c r="AH21" s="10"/>
      <c r="AI21" s="12">
        <f t="shared" ref="AI21:AK21" si="14">H21+K21+N21+Q21+T21+W21+Z21+AC21+AF21</f>
        <v>0.5</v>
      </c>
      <c r="AJ21" s="12">
        <f t="shared" si="14"/>
        <v>0.5</v>
      </c>
      <c r="AK21" s="12">
        <f t="shared" si="14"/>
        <v>0.5</v>
      </c>
    </row>
    <row r="22" spans="1:37" ht="12.75" customHeight="1" x14ac:dyDescent="0.2">
      <c r="A22" s="7"/>
      <c r="B22" s="7" t="s">
        <v>44</v>
      </c>
      <c r="C22" s="151" t="s">
        <v>45</v>
      </c>
      <c r="D22" s="152"/>
      <c r="E22" s="152"/>
      <c r="F22" s="152"/>
      <c r="G22" s="153"/>
      <c r="H22" s="8"/>
      <c r="I22" s="8"/>
      <c r="J22" s="8"/>
      <c r="K22" s="16"/>
      <c r="L22" s="9"/>
      <c r="M22" s="9"/>
      <c r="N22" s="21"/>
      <c r="O22" s="21"/>
      <c r="P22" s="21"/>
      <c r="Q22" s="6"/>
      <c r="R22" s="6"/>
      <c r="S22" s="6"/>
      <c r="T22" s="10"/>
      <c r="U22" s="10"/>
      <c r="V22" s="10"/>
      <c r="W22" s="6"/>
      <c r="X22" s="6"/>
      <c r="Y22" s="6"/>
      <c r="Z22" s="10"/>
      <c r="AA22" s="10"/>
      <c r="AB22" s="10"/>
      <c r="AC22" s="6"/>
      <c r="AD22" s="6"/>
      <c r="AE22" s="6"/>
      <c r="AF22" s="10"/>
      <c r="AG22" s="10"/>
      <c r="AH22" s="10"/>
      <c r="AI22" s="12"/>
      <c r="AJ22" s="12"/>
      <c r="AK22" s="12"/>
    </row>
    <row r="23" spans="1:37" ht="12.75" customHeight="1" x14ac:dyDescent="0.2">
      <c r="A23" s="7">
        <v>16</v>
      </c>
      <c r="B23" s="17"/>
      <c r="C23" s="82"/>
      <c r="D23" s="6" t="s">
        <v>46</v>
      </c>
      <c r="E23" s="9">
        <v>0.5</v>
      </c>
      <c r="F23" s="14" t="s">
        <v>24</v>
      </c>
      <c r="G23" s="73" t="s">
        <v>25</v>
      </c>
      <c r="H23" s="20">
        <v>0.5</v>
      </c>
      <c r="I23" s="20">
        <v>0.5</v>
      </c>
      <c r="J23" s="20">
        <v>1</v>
      </c>
      <c r="K23" s="7"/>
      <c r="L23" s="7"/>
      <c r="M23" s="7"/>
      <c r="N23" s="21"/>
      <c r="O23" s="21"/>
      <c r="P23" s="21"/>
      <c r="Q23" s="6"/>
      <c r="R23" s="6"/>
      <c r="S23" s="6"/>
      <c r="T23" s="10"/>
      <c r="U23" s="10"/>
      <c r="V23" s="10"/>
      <c r="W23" s="6"/>
      <c r="X23" s="6"/>
      <c r="Y23" s="6"/>
      <c r="Z23" s="10"/>
      <c r="AA23" s="10"/>
      <c r="AB23" s="10"/>
      <c r="AC23" s="6"/>
      <c r="AD23" s="6"/>
      <c r="AE23" s="6"/>
      <c r="AF23" s="10"/>
      <c r="AG23" s="10"/>
      <c r="AH23" s="10"/>
      <c r="AI23" s="12">
        <f t="shared" ref="AI23:AK23" si="15">H23+K23+N23+Q23+T23+W23+Z23+AC23+AF23</f>
        <v>0.5</v>
      </c>
      <c r="AJ23" s="12">
        <f t="shared" si="15"/>
        <v>0.5</v>
      </c>
      <c r="AK23" s="12">
        <f t="shared" si="15"/>
        <v>1</v>
      </c>
    </row>
    <row r="24" spans="1:37" ht="12.75" customHeight="1" x14ac:dyDescent="0.2">
      <c r="A24" s="7"/>
      <c r="B24" s="22" t="s">
        <v>47</v>
      </c>
      <c r="C24" s="151" t="s">
        <v>48</v>
      </c>
      <c r="D24" s="152"/>
      <c r="E24" s="152"/>
      <c r="F24" s="152"/>
      <c r="G24" s="153"/>
      <c r="H24" s="20"/>
      <c r="I24" s="20"/>
      <c r="J24" s="20"/>
      <c r="K24" s="7"/>
      <c r="L24" s="7"/>
      <c r="M24" s="7"/>
      <c r="N24" s="21"/>
      <c r="O24" s="21"/>
      <c r="P24" s="21"/>
      <c r="Q24" s="6"/>
      <c r="R24" s="6"/>
      <c r="S24" s="6"/>
      <c r="T24" s="10"/>
      <c r="U24" s="10"/>
      <c r="V24" s="10"/>
      <c r="W24" s="6"/>
      <c r="X24" s="6"/>
      <c r="Y24" s="6"/>
      <c r="Z24" s="10"/>
      <c r="AA24" s="10"/>
      <c r="AB24" s="10"/>
      <c r="AC24" s="6"/>
      <c r="AD24" s="6"/>
      <c r="AE24" s="6"/>
      <c r="AF24" s="10"/>
      <c r="AG24" s="10"/>
      <c r="AH24" s="10"/>
      <c r="AI24" s="12"/>
      <c r="AJ24" s="12"/>
      <c r="AK24" s="12"/>
    </row>
    <row r="25" spans="1:37" ht="12.75" customHeight="1" x14ac:dyDescent="0.2">
      <c r="A25" s="7">
        <v>17</v>
      </c>
      <c r="B25" s="17"/>
      <c r="C25" s="82"/>
      <c r="D25" s="6" t="s">
        <v>49</v>
      </c>
      <c r="E25" s="9">
        <v>0.5</v>
      </c>
      <c r="F25" s="14" t="s">
        <v>24</v>
      </c>
      <c r="G25" s="73" t="s">
        <v>25</v>
      </c>
      <c r="H25" s="20">
        <v>0.5</v>
      </c>
      <c r="I25" s="20">
        <v>0.5</v>
      </c>
      <c r="J25" s="20">
        <v>0.5</v>
      </c>
      <c r="K25" s="7"/>
      <c r="L25" s="7"/>
      <c r="M25" s="7"/>
      <c r="N25" s="21"/>
      <c r="O25" s="21"/>
      <c r="P25" s="21"/>
      <c r="Q25" s="6"/>
      <c r="R25" s="6"/>
      <c r="S25" s="6"/>
      <c r="T25" s="10"/>
      <c r="U25" s="10"/>
      <c r="V25" s="10"/>
      <c r="W25" s="6"/>
      <c r="X25" s="6"/>
      <c r="Y25" s="6"/>
      <c r="Z25" s="10"/>
      <c r="AA25" s="10"/>
      <c r="AB25" s="10"/>
      <c r="AC25" s="6"/>
      <c r="AD25" s="6"/>
      <c r="AE25" s="6"/>
      <c r="AF25" s="10"/>
      <c r="AG25" s="10"/>
      <c r="AH25" s="10"/>
      <c r="AI25" s="12">
        <f t="shared" ref="AI25:AK25" si="16">H25+K25+N25+Q25+T25+W25+Z25+AC25+AF25</f>
        <v>0.5</v>
      </c>
      <c r="AJ25" s="12">
        <f t="shared" si="16"/>
        <v>0.5</v>
      </c>
      <c r="AK25" s="12">
        <f t="shared" si="16"/>
        <v>0.5</v>
      </c>
    </row>
    <row r="26" spans="1:37" ht="12.75" customHeight="1" x14ac:dyDescent="0.2">
      <c r="A26" s="7">
        <v>18</v>
      </c>
      <c r="B26" s="17"/>
      <c r="C26" s="82"/>
      <c r="D26" s="6" t="s">
        <v>50</v>
      </c>
      <c r="E26" s="9">
        <v>0.5</v>
      </c>
      <c r="F26" s="14" t="s">
        <v>24</v>
      </c>
      <c r="G26" s="73" t="s">
        <v>25</v>
      </c>
      <c r="H26" s="20">
        <v>0.5</v>
      </c>
      <c r="I26" s="20">
        <v>0.5</v>
      </c>
      <c r="J26" s="20">
        <v>0.5</v>
      </c>
      <c r="K26" s="7"/>
      <c r="L26" s="7"/>
      <c r="M26" s="7"/>
      <c r="N26" s="21"/>
      <c r="O26" s="21"/>
      <c r="P26" s="21"/>
      <c r="Q26" s="6"/>
      <c r="R26" s="6"/>
      <c r="S26" s="6"/>
      <c r="T26" s="10"/>
      <c r="U26" s="10"/>
      <c r="V26" s="10"/>
      <c r="W26" s="6"/>
      <c r="X26" s="6"/>
      <c r="Y26" s="6"/>
      <c r="Z26" s="10"/>
      <c r="AA26" s="10"/>
      <c r="AB26" s="10"/>
      <c r="AC26" s="6"/>
      <c r="AD26" s="6"/>
      <c r="AE26" s="6"/>
      <c r="AF26" s="10"/>
      <c r="AG26" s="10"/>
      <c r="AH26" s="10"/>
      <c r="AI26" s="12">
        <f t="shared" ref="AI26:AK26" si="17">H26+K26+N26+Q26+T26+W26+Z26+AC26+AF26</f>
        <v>0.5</v>
      </c>
      <c r="AJ26" s="12">
        <f t="shared" si="17"/>
        <v>0.5</v>
      </c>
      <c r="AK26" s="12">
        <f t="shared" si="17"/>
        <v>0.5</v>
      </c>
    </row>
    <row r="27" spans="1:37" ht="12.75" customHeight="1" x14ac:dyDescent="0.2">
      <c r="A27" s="7"/>
      <c r="B27" s="22" t="s">
        <v>51</v>
      </c>
      <c r="C27" s="151" t="s">
        <v>52</v>
      </c>
      <c r="D27" s="152"/>
      <c r="E27" s="152"/>
      <c r="F27" s="152"/>
      <c r="G27" s="153"/>
      <c r="H27" s="20"/>
      <c r="I27" s="20"/>
      <c r="J27" s="20"/>
      <c r="K27" s="7"/>
      <c r="L27" s="7"/>
      <c r="M27" s="7"/>
      <c r="N27" s="21"/>
      <c r="O27" s="21"/>
      <c r="P27" s="21"/>
      <c r="Q27" s="6"/>
      <c r="R27" s="6"/>
      <c r="S27" s="6"/>
      <c r="T27" s="10"/>
      <c r="U27" s="10"/>
      <c r="V27" s="10"/>
      <c r="W27" s="6"/>
      <c r="X27" s="6"/>
      <c r="Y27" s="6"/>
      <c r="Z27" s="10"/>
      <c r="AA27" s="10"/>
      <c r="AB27" s="10"/>
      <c r="AC27" s="6"/>
      <c r="AD27" s="6"/>
      <c r="AE27" s="6"/>
      <c r="AF27" s="10"/>
      <c r="AG27" s="10"/>
      <c r="AH27" s="10"/>
      <c r="AI27" s="12"/>
      <c r="AJ27" s="12"/>
      <c r="AK27" s="12"/>
    </row>
    <row r="28" spans="1:37" ht="12.75" customHeight="1" x14ac:dyDescent="0.2">
      <c r="A28" s="7">
        <v>19</v>
      </c>
      <c r="B28" s="17"/>
      <c r="C28" s="17"/>
      <c r="D28" s="6" t="s">
        <v>53</v>
      </c>
      <c r="E28" s="9">
        <v>1</v>
      </c>
      <c r="F28" s="14" t="s">
        <v>24</v>
      </c>
      <c r="G28" s="73" t="s">
        <v>25</v>
      </c>
      <c r="H28" s="20">
        <v>1</v>
      </c>
      <c r="I28" s="20">
        <v>1</v>
      </c>
      <c r="J28" s="20">
        <v>1</v>
      </c>
      <c r="K28" s="7"/>
      <c r="L28" s="7"/>
      <c r="M28" s="7"/>
      <c r="N28" s="21"/>
      <c r="O28" s="21"/>
      <c r="P28" s="21"/>
      <c r="Q28" s="6"/>
      <c r="R28" s="6"/>
      <c r="S28" s="6"/>
      <c r="T28" s="10"/>
      <c r="U28" s="10"/>
      <c r="V28" s="10"/>
      <c r="W28" s="6"/>
      <c r="X28" s="6"/>
      <c r="Y28" s="6"/>
      <c r="Z28" s="10"/>
      <c r="AA28" s="10"/>
      <c r="AB28" s="10"/>
      <c r="AC28" s="6"/>
      <c r="AD28" s="6"/>
      <c r="AE28" s="6"/>
      <c r="AF28" s="10"/>
      <c r="AG28" s="10"/>
      <c r="AH28" s="10"/>
      <c r="AI28" s="12">
        <f t="shared" ref="AI28:AK28" si="18">H28+K28+N28+Q28+T28+W28+Z28+AC28+AF28</f>
        <v>1</v>
      </c>
      <c r="AJ28" s="12">
        <f t="shared" si="18"/>
        <v>1</v>
      </c>
      <c r="AK28" s="12">
        <f t="shared" si="18"/>
        <v>1</v>
      </c>
    </row>
    <row r="29" spans="1:37" ht="12.75" customHeight="1" x14ac:dyDescent="0.2">
      <c r="A29" s="7"/>
      <c r="B29" s="22" t="s">
        <v>54</v>
      </c>
      <c r="C29" s="151" t="s">
        <v>55</v>
      </c>
      <c r="D29" s="152"/>
      <c r="E29" s="152"/>
      <c r="F29" s="152"/>
      <c r="G29" s="153"/>
      <c r="H29" s="20"/>
      <c r="I29" s="20"/>
      <c r="J29" s="20"/>
      <c r="K29" s="7"/>
      <c r="L29" s="7"/>
      <c r="M29" s="7"/>
      <c r="N29" s="21"/>
      <c r="O29" s="21"/>
      <c r="P29" s="21"/>
      <c r="Q29" s="6"/>
      <c r="R29" s="6"/>
      <c r="S29" s="6"/>
      <c r="T29" s="10"/>
      <c r="U29" s="10"/>
      <c r="V29" s="10"/>
      <c r="W29" s="6"/>
      <c r="X29" s="6"/>
      <c r="Y29" s="6"/>
      <c r="Z29" s="10"/>
      <c r="AA29" s="10"/>
      <c r="AB29" s="10"/>
      <c r="AC29" s="6"/>
      <c r="AD29" s="6"/>
      <c r="AE29" s="6"/>
      <c r="AF29" s="10"/>
      <c r="AG29" s="10"/>
      <c r="AH29" s="10"/>
      <c r="AI29" s="12"/>
      <c r="AJ29" s="12"/>
      <c r="AK29" s="12"/>
    </row>
    <row r="30" spans="1:37" ht="12.75" customHeight="1" x14ac:dyDescent="0.2">
      <c r="A30" s="7">
        <v>20</v>
      </c>
      <c r="B30" s="17"/>
      <c r="C30" s="17"/>
      <c r="D30" s="18" t="s">
        <v>55</v>
      </c>
      <c r="E30" s="9">
        <v>0.5</v>
      </c>
      <c r="F30" s="14" t="s">
        <v>24</v>
      </c>
      <c r="G30" s="73" t="s">
        <v>25</v>
      </c>
      <c r="H30" s="20">
        <v>0.5</v>
      </c>
      <c r="I30" s="20">
        <v>0.5</v>
      </c>
      <c r="J30" s="20">
        <v>0.5</v>
      </c>
      <c r="K30" s="7"/>
      <c r="L30" s="7"/>
      <c r="M30" s="7"/>
      <c r="N30" s="21"/>
      <c r="O30" s="21"/>
      <c r="P30" s="21"/>
      <c r="Q30" s="6"/>
      <c r="R30" s="6"/>
      <c r="S30" s="6"/>
      <c r="T30" s="10"/>
      <c r="U30" s="10"/>
      <c r="V30" s="10"/>
      <c r="W30" s="6"/>
      <c r="X30" s="6"/>
      <c r="Y30" s="6"/>
      <c r="Z30" s="10"/>
      <c r="AA30" s="10"/>
      <c r="AB30" s="10"/>
      <c r="AC30" s="6"/>
      <c r="AD30" s="6"/>
      <c r="AE30" s="6"/>
      <c r="AF30" s="10"/>
      <c r="AG30" s="10"/>
      <c r="AH30" s="10"/>
      <c r="AI30" s="12">
        <f t="shared" ref="AI30:AK30" si="19">H30+K30+N30+Q30+T30+W30+Z30+AC30+AF30</f>
        <v>0.5</v>
      </c>
      <c r="AJ30" s="12">
        <f t="shared" si="19"/>
        <v>0.5</v>
      </c>
      <c r="AK30" s="12">
        <f t="shared" si="19"/>
        <v>0.5</v>
      </c>
    </row>
    <row r="31" spans="1:37" ht="12.75" customHeight="1" x14ac:dyDescent="0.2">
      <c r="A31" s="7"/>
      <c r="B31" s="22" t="s">
        <v>56</v>
      </c>
      <c r="C31" s="151" t="s">
        <v>57</v>
      </c>
      <c r="D31" s="152"/>
      <c r="E31" s="152"/>
      <c r="F31" s="152"/>
      <c r="G31" s="153"/>
      <c r="H31" s="20"/>
      <c r="I31" s="20"/>
      <c r="J31" s="20"/>
      <c r="K31" s="7"/>
      <c r="L31" s="7"/>
      <c r="M31" s="7"/>
      <c r="N31" s="21"/>
      <c r="O31" s="21"/>
      <c r="P31" s="21"/>
      <c r="Q31" s="6"/>
      <c r="R31" s="6"/>
      <c r="S31" s="6"/>
      <c r="T31" s="10"/>
      <c r="U31" s="10"/>
      <c r="V31" s="10"/>
      <c r="W31" s="6"/>
      <c r="X31" s="6"/>
      <c r="Y31" s="6"/>
      <c r="Z31" s="10"/>
      <c r="AA31" s="10"/>
      <c r="AB31" s="10"/>
      <c r="AC31" s="6"/>
      <c r="AD31" s="6"/>
      <c r="AE31" s="6"/>
      <c r="AF31" s="10"/>
      <c r="AG31" s="10"/>
      <c r="AH31" s="10"/>
      <c r="AI31" s="12"/>
      <c r="AJ31" s="12"/>
      <c r="AK31" s="12"/>
    </row>
    <row r="32" spans="1:37" ht="12.75" customHeight="1" x14ac:dyDescent="0.2">
      <c r="A32" s="7">
        <v>21</v>
      </c>
      <c r="B32" s="17"/>
      <c r="C32" s="17"/>
      <c r="D32" s="6" t="s">
        <v>58</v>
      </c>
      <c r="E32" s="9">
        <v>0.5</v>
      </c>
      <c r="F32" s="14" t="s">
        <v>25</v>
      </c>
      <c r="G32" s="14" t="s">
        <v>59</v>
      </c>
      <c r="H32" s="20"/>
      <c r="I32" s="20"/>
      <c r="J32" s="20"/>
      <c r="K32" s="16">
        <v>0.5</v>
      </c>
      <c r="L32" s="16">
        <v>0.5</v>
      </c>
      <c r="M32" s="24">
        <v>2</v>
      </c>
      <c r="N32" s="21"/>
      <c r="O32" s="21"/>
      <c r="P32" s="21"/>
      <c r="Q32" s="6"/>
      <c r="R32" s="6"/>
      <c r="S32" s="6"/>
      <c r="T32" s="10"/>
      <c r="U32" s="10"/>
      <c r="V32" s="10"/>
      <c r="W32" s="6"/>
      <c r="X32" s="6"/>
      <c r="Y32" s="6"/>
      <c r="Z32" s="10"/>
      <c r="AA32" s="10"/>
      <c r="AB32" s="10"/>
      <c r="AC32" s="6"/>
      <c r="AD32" s="6"/>
      <c r="AE32" s="6"/>
      <c r="AF32" s="10"/>
      <c r="AG32" s="10"/>
      <c r="AH32" s="10"/>
      <c r="AI32" s="12">
        <f t="shared" ref="AI32:AK32" si="20">H32+K32+N32+Q32+T32+W32+Z32+AC32+AF32</f>
        <v>0.5</v>
      </c>
      <c r="AJ32" s="12">
        <f t="shared" si="20"/>
        <v>0.5</v>
      </c>
      <c r="AK32" s="12">
        <f t="shared" si="20"/>
        <v>2</v>
      </c>
    </row>
    <row r="33" spans="1:37" ht="12.75" customHeight="1" x14ac:dyDescent="0.2">
      <c r="A33" s="7">
        <v>22</v>
      </c>
      <c r="B33" s="17"/>
      <c r="C33" s="17"/>
      <c r="D33" s="6" t="s">
        <v>60</v>
      </c>
      <c r="E33" s="9">
        <v>0.5</v>
      </c>
      <c r="F33" s="14" t="s">
        <v>25</v>
      </c>
      <c r="G33" s="73" t="s">
        <v>59</v>
      </c>
      <c r="H33" s="20"/>
      <c r="I33" s="20"/>
      <c r="J33" s="20"/>
      <c r="K33" s="16">
        <v>0.5</v>
      </c>
      <c r="L33" s="16">
        <v>0.5</v>
      </c>
      <c r="M33" s="24">
        <v>1</v>
      </c>
      <c r="N33" s="21"/>
      <c r="O33" s="21"/>
      <c r="P33" s="21"/>
      <c r="Q33" s="6"/>
      <c r="R33" s="6"/>
      <c r="S33" s="6"/>
      <c r="T33" s="10"/>
      <c r="U33" s="10"/>
      <c r="V33" s="10"/>
      <c r="W33" s="6"/>
      <c r="X33" s="6"/>
      <c r="Y33" s="6"/>
      <c r="Z33" s="10"/>
      <c r="AA33" s="10"/>
      <c r="AB33" s="10"/>
      <c r="AC33" s="6"/>
      <c r="AD33" s="6"/>
      <c r="AE33" s="6"/>
      <c r="AF33" s="10"/>
      <c r="AG33" s="10"/>
      <c r="AH33" s="10"/>
      <c r="AI33" s="12">
        <f t="shared" ref="AI33:AK33" si="21">H33+K33+N33+Q33+T33+W33+Z33+AC33+AF33</f>
        <v>0.5</v>
      </c>
      <c r="AJ33" s="12">
        <f t="shared" si="21"/>
        <v>0.5</v>
      </c>
      <c r="AK33" s="12">
        <f t="shared" si="21"/>
        <v>1</v>
      </c>
    </row>
    <row r="34" spans="1:37" ht="12.75" customHeight="1" x14ac:dyDescent="0.2">
      <c r="A34" s="7">
        <v>23</v>
      </c>
      <c r="B34" s="17"/>
      <c r="C34" s="82"/>
      <c r="D34" s="6" t="s">
        <v>61</v>
      </c>
      <c r="E34" s="9">
        <v>0.5</v>
      </c>
      <c r="F34" s="14" t="s">
        <v>25</v>
      </c>
      <c r="G34" s="14" t="s">
        <v>59</v>
      </c>
      <c r="H34" s="20"/>
      <c r="I34" s="20"/>
      <c r="J34" s="20"/>
      <c r="K34" s="16">
        <v>0.5</v>
      </c>
      <c r="L34" s="16">
        <v>0.5</v>
      </c>
      <c r="M34" s="24">
        <v>0.5</v>
      </c>
      <c r="N34" s="21"/>
      <c r="O34" s="21"/>
      <c r="P34" s="21"/>
      <c r="Q34" s="6"/>
      <c r="R34" s="6"/>
      <c r="S34" s="6"/>
      <c r="T34" s="10"/>
      <c r="U34" s="10"/>
      <c r="V34" s="10"/>
      <c r="W34" s="6"/>
      <c r="X34" s="6"/>
      <c r="Y34" s="6"/>
      <c r="Z34" s="10"/>
      <c r="AA34" s="10"/>
      <c r="AB34" s="10"/>
      <c r="AC34" s="6"/>
      <c r="AD34" s="6"/>
      <c r="AE34" s="6"/>
      <c r="AF34" s="10"/>
      <c r="AG34" s="10"/>
      <c r="AH34" s="10"/>
      <c r="AI34" s="12">
        <f t="shared" ref="AI34:AK34" si="22">H34+K34+N34+Q34+T34+W34+Z34+AC34+AF34</f>
        <v>0.5</v>
      </c>
      <c r="AJ34" s="12">
        <f t="shared" si="22"/>
        <v>0.5</v>
      </c>
      <c r="AK34" s="12">
        <f t="shared" si="22"/>
        <v>0.5</v>
      </c>
    </row>
    <row r="35" spans="1:37" ht="12.75" customHeight="1" x14ac:dyDescent="0.2">
      <c r="A35" s="7"/>
      <c r="B35" s="22" t="s">
        <v>62</v>
      </c>
      <c r="C35" s="151" t="s">
        <v>63</v>
      </c>
      <c r="D35" s="152"/>
      <c r="E35" s="152"/>
      <c r="F35" s="152"/>
      <c r="G35" s="153"/>
      <c r="H35" s="20"/>
      <c r="I35" s="20"/>
      <c r="J35" s="20"/>
      <c r="K35" s="16"/>
      <c r="L35" s="16"/>
      <c r="M35" s="24"/>
      <c r="N35" s="21"/>
      <c r="O35" s="21"/>
      <c r="P35" s="21"/>
      <c r="Q35" s="6"/>
      <c r="R35" s="6"/>
      <c r="S35" s="6"/>
      <c r="T35" s="10"/>
      <c r="U35" s="10"/>
      <c r="V35" s="10"/>
      <c r="W35" s="6"/>
      <c r="X35" s="6"/>
      <c r="Y35" s="6"/>
      <c r="Z35" s="10"/>
      <c r="AA35" s="10"/>
      <c r="AB35" s="10"/>
      <c r="AC35" s="6"/>
      <c r="AD35" s="6"/>
      <c r="AE35" s="6"/>
      <c r="AF35" s="10"/>
      <c r="AG35" s="10"/>
      <c r="AH35" s="10"/>
      <c r="AI35" s="12"/>
      <c r="AJ35" s="12"/>
      <c r="AK35" s="12"/>
    </row>
    <row r="36" spans="1:37" ht="12.75" customHeight="1" x14ac:dyDescent="0.2">
      <c r="A36" s="7">
        <v>24</v>
      </c>
      <c r="B36" s="17"/>
      <c r="C36" s="17"/>
      <c r="D36" s="6" t="s">
        <v>64</v>
      </c>
      <c r="E36" s="9">
        <v>3</v>
      </c>
      <c r="F36" s="14" t="s">
        <v>25</v>
      </c>
      <c r="G36" s="14" t="s">
        <v>59</v>
      </c>
      <c r="H36" s="20"/>
      <c r="I36" s="20"/>
      <c r="J36" s="20"/>
      <c r="K36" s="16">
        <v>3</v>
      </c>
      <c r="L36" s="24">
        <v>3</v>
      </c>
      <c r="M36" s="24">
        <v>2</v>
      </c>
      <c r="N36" s="21"/>
      <c r="O36" s="21"/>
      <c r="P36" s="21"/>
      <c r="Q36" s="6"/>
      <c r="R36" s="6"/>
      <c r="S36" s="6"/>
      <c r="T36" s="10"/>
      <c r="U36" s="10"/>
      <c r="V36" s="10"/>
      <c r="W36" s="6"/>
      <c r="X36" s="6"/>
      <c r="Y36" s="6"/>
      <c r="Z36" s="10"/>
      <c r="AA36" s="10"/>
      <c r="AB36" s="10"/>
      <c r="AC36" s="6"/>
      <c r="AD36" s="6"/>
      <c r="AE36" s="6"/>
      <c r="AF36" s="10"/>
      <c r="AG36" s="10"/>
      <c r="AH36" s="10"/>
      <c r="AI36" s="12">
        <f t="shared" ref="AI36:AK36" si="23">H36+K36+N36+Q36+T36+W36+Z36+AC36+AF36</f>
        <v>3</v>
      </c>
      <c r="AJ36" s="12">
        <f t="shared" si="23"/>
        <v>3</v>
      </c>
      <c r="AK36" s="12">
        <f t="shared" si="23"/>
        <v>2</v>
      </c>
    </row>
    <row r="37" spans="1:37" ht="12.75" customHeight="1" x14ac:dyDescent="0.2">
      <c r="A37" s="7">
        <v>25</v>
      </c>
      <c r="B37" s="17"/>
      <c r="C37" s="17"/>
      <c r="D37" s="6" t="s">
        <v>65</v>
      </c>
      <c r="E37" s="9">
        <v>2</v>
      </c>
      <c r="F37" s="14" t="s">
        <v>25</v>
      </c>
      <c r="G37" s="73" t="s">
        <v>59</v>
      </c>
      <c r="H37" s="20"/>
      <c r="I37" s="20"/>
      <c r="J37" s="20"/>
      <c r="K37" s="16">
        <v>2</v>
      </c>
      <c r="L37" s="24">
        <v>2</v>
      </c>
      <c r="M37" s="24">
        <v>2</v>
      </c>
      <c r="N37" s="21"/>
      <c r="O37" s="21"/>
      <c r="P37" s="21"/>
      <c r="Q37" s="6"/>
      <c r="R37" s="6"/>
      <c r="S37" s="6"/>
      <c r="T37" s="10"/>
      <c r="U37" s="10"/>
      <c r="V37" s="10"/>
      <c r="W37" s="6"/>
      <c r="X37" s="6"/>
      <c r="Y37" s="6"/>
      <c r="Z37" s="10"/>
      <c r="AA37" s="10"/>
      <c r="AB37" s="10"/>
      <c r="AC37" s="6"/>
      <c r="AD37" s="6"/>
      <c r="AE37" s="6"/>
      <c r="AF37" s="10"/>
      <c r="AG37" s="10"/>
      <c r="AH37" s="10"/>
      <c r="AI37" s="12">
        <f t="shared" ref="AI37:AK37" si="24">H37+K37+N37+Q37+T37+W37+Z37+AC37+AF37</f>
        <v>2</v>
      </c>
      <c r="AJ37" s="12">
        <f t="shared" si="24"/>
        <v>2</v>
      </c>
      <c r="AK37" s="12">
        <f t="shared" si="24"/>
        <v>2</v>
      </c>
    </row>
    <row r="38" spans="1:37" ht="12.75" customHeight="1" x14ac:dyDescent="0.2">
      <c r="A38" s="7">
        <v>26</v>
      </c>
      <c r="B38" s="17"/>
      <c r="C38" s="82"/>
      <c r="D38" s="6" t="s">
        <v>66</v>
      </c>
      <c r="E38" s="9">
        <v>1</v>
      </c>
      <c r="F38" s="14" t="s">
        <v>25</v>
      </c>
      <c r="G38" s="14" t="s">
        <v>59</v>
      </c>
      <c r="H38" s="20"/>
      <c r="I38" s="20"/>
      <c r="J38" s="20"/>
      <c r="K38" s="16">
        <v>1</v>
      </c>
      <c r="L38" s="24">
        <v>1</v>
      </c>
      <c r="M38" s="24">
        <v>2</v>
      </c>
      <c r="N38" s="21"/>
      <c r="O38" s="21"/>
      <c r="P38" s="21"/>
      <c r="Q38" s="6"/>
      <c r="R38" s="6"/>
      <c r="S38" s="6"/>
      <c r="T38" s="10"/>
      <c r="U38" s="10"/>
      <c r="V38" s="10"/>
      <c r="W38" s="6"/>
      <c r="X38" s="6"/>
      <c r="Y38" s="6"/>
      <c r="Z38" s="10"/>
      <c r="AA38" s="10"/>
      <c r="AB38" s="10"/>
      <c r="AC38" s="6"/>
      <c r="AD38" s="6"/>
      <c r="AE38" s="6"/>
      <c r="AF38" s="10"/>
      <c r="AG38" s="10"/>
      <c r="AH38" s="10"/>
      <c r="AI38" s="12">
        <f t="shared" ref="AI38:AK38" si="25">H38+K38+N38+Q38+T38+W38+Z38+AC38+AF38</f>
        <v>1</v>
      </c>
      <c r="AJ38" s="12">
        <f t="shared" si="25"/>
        <v>1</v>
      </c>
      <c r="AK38" s="12">
        <f t="shared" si="25"/>
        <v>2</v>
      </c>
    </row>
    <row r="39" spans="1:37" ht="12.75" customHeight="1" x14ac:dyDescent="0.2">
      <c r="A39" s="7"/>
      <c r="B39" s="22" t="s">
        <v>67</v>
      </c>
      <c r="C39" s="151" t="s">
        <v>68</v>
      </c>
      <c r="D39" s="152"/>
      <c r="E39" s="152"/>
      <c r="F39" s="152"/>
      <c r="G39" s="153"/>
      <c r="H39" s="20"/>
      <c r="I39" s="20"/>
      <c r="J39" s="20"/>
      <c r="K39" s="16"/>
      <c r="L39" s="24"/>
      <c r="M39" s="24"/>
      <c r="N39" s="21"/>
      <c r="O39" s="21"/>
      <c r="P39" s="21"/>
      <c r="Q39" s="6"/>
      <c r="R39" s="6"/>
      <c r="S39" s="6"/>
      <c r="T39" s="10"/>
      <c r="U39" s="10"/>
      <c r="V39" s="10"/>
      <c r="W39" s="6"/>
      <c r="X39" s="6"/>
      <c r="Y39" s="6"/>
      <c r="Z39" s="10"/>
      <c r="AA39" s="10"/>
      <c r="AB39" s="10"/>
      <c r="AC39" s="6"/>
      <c r="AD39" s="6"/>
      <c r="AE39" s="6"/>
      <c r="AF39" s="10"/>
      <c r="AG39" s="10"/>
      <c r="AH39" s="10"/>
      <c r="AI39" s="12"/>
      <c r="AJ39" s="12"/>
      <c r="AK39" s="12"/>
    </row>
    <row r="40" spans="1:37" ht="12.75" customHeight="1" x14ac:dyDescent="0.2">
      <c r="A40" s="7">
        <v>27</v>
      </c>
      <c r="B40" s="17"/>
      <c r="C40" s="17"/>
      <c r="D40" s="18" t="s">
        <v>69</v>
      </c>
      <c r="E40" s="9">
        <v>1</v>
      </c>
      <c r="F40" s="14" t="s">
        <v>25</v>
      </c>
      <c r="G40" s="73" t="s">
        <v>59</v>
      </c>
      <c r="H40" s="20"/>
      <c r="I40" s="20"/>
      <c r="J40" s="20"/>
      <c r="K40" s="16">
        <v>1</v>
      </c>
      <c r="L40" s="24">
        <v>1</v>
      </c>
      <c r="M40" s="24">
        <v>1</v>
      </c>
      <c r="N40" s="21"/>
      <c r="O40" s="21"/>
      <c r="P40" s="21"/>
      <c r="Q40" s="6"/>
      <c r="R40" s="6"/>
      <c r="S40" s="6"/>
      <c r="T40" s="10"/>
      <c r="U40" s="10"/>
      <c r="V40" s="10"/>
      <c r="W40" s="6"/>
      <c r="X40" s="6"/>
      <c r="Y40" s="6"/>
      <c r="Z40" s="10"/>
      <c r="AA40" s="10"/>
      <c r="AB40" s="10"/>
      <c r="AC40" s="6"/>
      <c r="AD40" s="6"/>
      <c r="AE40" s="6"/>
      <c r="AF40" s="10"/>
      <c r="AG40" s="10"/>
      <c r="AH40" s="10"/>
      <c r="AI40" s="12">
        <f t="shared" ref="AI40:AK40" si="26">H40+K40+N40+Q40+T40+W40+Z40+AC40+AF40</f>
        <v>1</v>
      </c>
      <c r="AJ40" s="12">
        <f t="shared" si="26"/>
        <v>1</v>
      </c>
      <c r="AK40" s="12">
        <f t="shared" si="26"/>
        <v>1</v>
      </c>
    </row>
    <row r="41" spans="1:37" ht="12.75" customHeight="1" x14ac:dyDescent="0.2">
      <c r="A41" s="7">
        <v>28</v>
      </c>
      <c r="B41" s="17"/>
      <c r="C41" s="17"/>
      <c r="D41" s="18" t="s">
        <v>70</v>
      </c>
      <c r="E41" s="9">
        <v>1</v>
      </c>
      <c r="F41" s="14" t="s">
        <v>25</v>
      </c>
      <c r="G41" s="14" t="s">
        <v>59</v>
      </c>
      <c r="H41" s="20"/>
      <c r="I41" s="20"/>
      <c r="J41" s="20"/>
      <c r="K41" s="16">
        <v>1</v>
      </c>
      <c r="L41" s="24">
        <v>1</v>
      </c>
      <c r="M41" s="24">
        <v>1</v>
      </c>
      <c r="N41" s="21"/>
      <c r="O41" s="21"/>
      <c r="P41" s="21"/>
      <c r="Q41" s="6"/>
      <c r="R41" s="6"/>
      <c r="S41" s="6"/>
      <c r="T41" s="10"/>
      <c r="U41" s="10"/>
      <c r="V41" s="10"/>
      <c r="W41" s="6"/>
      <c r="X41" s="6"/>
      <c r="Y41" s="6"/>
      <c r="Z41" s="10"/>
      <c r="AA41" s="10"/>
      <c r="AB41" s="10"/>
      <c r="AC41" s="6"/>
      <c r="AD41" s="6"/>
      <c r="AE41" s="6"/>
      <c r="AF41" s="10"/>
      <c r="AG41" s="10"/>
      <c r="AH41" s="10"/>
      <c r="AI41" s="12">
        <f t="shared" ref="AI41:AK41" si="27">H41+K41+N41+Q41+T41+W41+Z41+AC41+AF41</f>
        <v>1</v>
      </c>
      <c r="AJ41" s="12">
        <f t="shared" si="27"/>
        <v>1</v>
      </c>
      <c r="AK41" s="12">
        <f t="shared" si="27"/>
        <v>1</v>
      </c>
    </row>
    <row r="42" spans="1:37" ht="12.75" customHeight="1" x14ac:dyDescent="0.2">
      <c r="A42" s="7"/>
      <c r="B42" s="22" t="s">
        <v>71</v>
      </c>
      <c r="C42" s="151" t="s">
        <v>72</v>
      </c>
      <c r="D42" s="152"/>
      <c r="E42" s="152"/>
      <c r="F42" s="152"/>
      <c r="G42" s="153"/>
      <c r="H42" s="20"/>
      <c r="I42" s="20"/>
      <c r="J42" s="20"/>
      <c r="K42" s="16"/>
      <c r="L42" s="24"/>
      <c r="M42" s="24"/>
      <c r="N42" s="21"/>
      <c r="O42" s="21"/>
      <c r="P42" s="21"/>
      <c r="Q42" s="6"/>
      <c r="R42" s="6"/>
      <c r="S42" s="6"/>
      <c r="T42" s="10"/>
      <c r="U42" s="10"/>
      <c r="V42" s="10"/>
      <c r="W42" s="6"/>
      <c r="X42" s="6"/>
      <c r="Y42" s="6"/>
      <c r="Z42" s="10"/>
      <c r="AA42" s="10"/>
      <c r="AB42" s="10"/>
      <c r="AC42" s="6"/>
      <c r="AD42" s="6"/>
      <c r="AE42" s="6"/>
      <c r="AF42" s="10"/>
      <c r="AG42" s="10"/>
      <c r="AH42" s="10"/>
      <c r="AI42" s="12"/>
      <c r="AJ42" s="12"/>
      <c r="AK42" s="12"/>
    </row>
    <row r="43" spans="1:37" ht="12.75" customHeight="1" x14ac:dyDescent="0.2">
      <c r="A43" s="7">
        <v>29</v>
      </c>
      <c r="B43" s="17"/>
      <c r="C43" s="17"/>
      <c r="D43" s="18" t="s">
        <v>73</v>
      </c>
      <c r="E43" s="9">
        <v>2</v>
      </c>
      <c r="F43" s="14" t="s">
        <v>25</v>
      </c>
      <c r="G43" s="14" t="s">
        <v>59</v>
      </c>
      <c r="H43" s="20"/>
      <c r="I43" s="20"/>
      <c r="J43" s="20"/>
      <c r="K43" s="16">
        <v>2</v>
      </c>
      <c r="L43" s="24">
        <v>2</v>
      </c>
      <c r="M43" s="24">
        <v>2.5</v>
      </c>
      <c r="N43" s="21"/>
      <c r="O43" s="21"/>
      <c r="P43" s="21"/>
      <c r="Q43" s="6"/>
      <c r="R43" s="6"/>
      <c r="S43" s="6"/>
      <c r="T43" s="10"/>
      <c r="U43" s="10"/>
      <c r="V43" s="10"/>
      <c r="W43" s="6"/>
      <c r="X43" s="6"/>
      <c r="Y43" s="6"/>
      <c r="Z43" s="10"/>
      <c r="AA43" s="10"/>
      <c r="AB43" s="10"/>
      <c r="AC43" s="6"/>
      <c r="AD43" s="6"/>
      <c r="AE43" s="6"/>
      <c r="AF43" s="10"/>
      <c r="AG43" s="10"/>
      <c r="AH43" s="10"/>
      <c r="AI43" s="12">
        <f t="shared" ref="AI43:AK43" si="28">H43+K43+N43+Q43+T43+W43+Z43+AC43+AF43</f>
        <v>2</v>
      </c>
      <c r="AJ43" s="12">
        <f t="shared" si="28"/>
        <v>2</v>
      </c>
      <c r="AK43" s="12">
        <f t="shared" si="28"/>
        <v>2.5</v>
      </c>
    </row>
    <row r="44" spans="1:37" ht="12.75" customHeight="1" x14ac:dyDescent="0.2">
      <c r="A44" s="7">
        <v>30</v>
      </c>
      <c r="B44" s="17"/>
      <c r="C44" s="17"/>
      <c r="D44" s="18" t="s">
        <v>74</v>
      </c>
      <c r="E44" s="9">
        <v>1</v>
      </c>
      <c r="F44" s="14" t="s">
        <v>25</v>
      </c>
      <c r="G44" s="73" t="s">
        <v>59</v>
      </c>
      <c r="H44" s="20"/>
      <c r="I44" s="20"/>
      <c r="J44" s="20"/>
      <c r="K44" s="16">
        <v>1</v>
      </c>
      <c r="L44" s="24">
        <v>1</v>
      </c>
      <c r="M44" s="24">
        <v>1</v>
      </c>
      <c r="N44" s="21"/>
      <c r="O44" s="21"/>
      <c r="P44" s="21"/>
      <c r="Q44" s="6"/>
      <c r="R44" s="6"/>
      <c r="S44" s="6"/>
      <c r="T44" s="10"/>
      <c r="U44" s="10"/>
      <c r="V44" s="10"/>
      <c r="W44" s="6"/>
      <c r="X44" s="6"/>
      <c r="Y44" s="6"/>
      <c r="Z44" s="10"/>
      <c r="AA44" s="10"/>
      <c r="AB44" s="10"/>
      <c r="AC44" s="6"/>
      <c r="AD44" s="6"/>
      <c r="AE44" s="6"/>
      <c r="AF44" s="10"/>
      <c r="AG44" s="10"/>
      <c r="AH44" s="10"/>
      <c r="AI44" s="12">
        <f t="shared" ref="AI44:AK44" si="29">H44+K44+N44+Q44+T44+W44+Z44+AC44+AF44</f>
        <v>1</v>
      </c>
      <c r="AJ44" s="12">
        <f t="shared" si="29"/>
        <v>1</v>
      </c>
      <c r="AK44" s="12">
        <f t="shared" si="29"/>
        <v>1</v>
      </c>
    </row>
    <row r="45" spans="1:37" ht="12.75" customHeight="1" x14ac:dyDescent="0.2">
      <c r="A45" s="7"/>
      <c r="B45" s="22" t="s">
        <v>75</v>
      </c>
      <c r="C45" s="151" t="s">
        <v>228</v>
      </c>
      <c r="D45" s="152"/>
      <c r="E45" s="152"/>
      <c r="F45" s="152"/>
      <c r="G45" s="153"/>
      <c r="H45" s="20"/>
      <c r="I45" s="20"/>
      <c r="J45" s="20"/>
      <c r="K45" s="16"/>
      <c r="L45" s="24"/>
      <c r="M45" s="24"/>
      <c r="N45" s="21"/>
      <c r="O45" s="21"/>
      <c r="P45" s="21"/>
      <c r="Q45" s="6"/>
      <c r="R45" s="6"/>
      <c r="S45" s="6"/>
      <c r="T45" s="10"/>
      <c r="U45" s="10"/>
      <c r="V45" s="10"/>
      <c r="W45" s="6"/>
      <c r="X45" s="6"/>
      <c r="Y45" s="6"/>
      <c r="Z45" s="10"/>
      <c r="AA45" s="10"/>
      <c r="AB45" s="10"/>
      <c r="AC45" s="6"/>
      <c r="AD45" s="6"/>
      <c r="AE45" s="6"/>
      <c r="AF45" s="10"/>
      <c r="AG45" s="10"/>
      <c r="AH45" s="10"/>
      <c r="AI45" s="12"/>
      <c r="AJ45" s="12"/>
      <c r="AK45" s="12"/>
    </row>
    <row r="46" spans="1:37" ht="12.75" customHeight="1" x14ac:dyDescent="0.2">
      <c r="A46" s="7">
        <v>31</v>
      </c>
      <c r="B46" s="17"/>
      <c r="C46" s="17"/>
      <c r="D46" s="18" t="s">
        <v>77</v>
      </c>
      <c r="E46" s="9">
        <v>0.5</v>
      </c>
      <c r="F46" s="14" t="s">
        <v>59</v>
      </c>
      <c r="G46" s="73" t="s">
        <v>78</v>
      </c>
      <c r="H46" s="20"/>
      <c r="I46" s="20"/>
      <c r="J46" s="20"/>
      <c r="K46" s="9"/>
      <c r="L46" s="6"/>
      <c r="M46" s="6"/>
      <c r="N46" s="27">
        <v>0.5</v>
      </c>
      <c r="O46" s="27">
        <v>0.5</v>
      </c>
      <c r="P46" s="20">
        <v>0.5</v>
      </c>
      <c r="Q46" s="24"/>
      <c r="R46" s="24"/>
      <c r="S46" s="24"/>
      <c r="T46" s="10"/>
      <c r="U46" s="10"/>
      <c r="V46" s="10"/>
      <c r="W46" s="6"/>
      <c r="X46" s="6"/>
      <c r="Y46" s="6"/>
      <c r="Z46" s="10"/>
      <c r="AA46" s="10"/>
      <c r="AB46" s="10"/>
      <c r="AC46" s="6"/>
      <c r="AD46" s="6"/>
      <c r="AE46" s="6"/>
      <c r="AF46" s="10"/>
      <c r="AG46" s="10"/>
      <c r="AH46" s="10"/>
      <c r="AI46" s="12">
        <f t="shared" ref="AI46:AK46" si="30">H46+K46+N46+Q46+T46+W46+Z46+AC46+AF46</f>
        <v>0.5</v>
      </c>
      <c r="AJ46" s="12">
        <f t="shared" si="30"/>
        <v>0.5</v>
      </c>
      <c r="AK46" s="12">
        <f t="shared" si="30"/>
        <v>0.5</v>
      </c>
    </row>
    <row r="47" spans="1:37" ht="12.75" customHeight="1" x14ac:dyDescent="0.2">
      <c r="A47" s="7">
        <v>32</v>
      </c>
      <c r="B47" s="17"/>
      <c r="C47" s="17"/>
      <c r="D47" s="18" t="s">
        <v>79</v>
      </c>
      <c r="E47" s="9">
        <v>2</v>
      </c>
      <c r="F47" s="14" t="s">
        <v>59</v>
      </c>
      <c r="G47" s="73" t="s">
        <v>78</v>
      </c>
      <c r="H47" s="20"/>
      <c r="I47" s="20"/>
      <c r="J47" s="20"/>
      <c r="K47" s="9"/>
      <c r="L47" s="6"/>
      <c r="M47" s="6"/>
      <c r="N47" s="27">
        <v>2</v>
      </c>
      <c r="O47" s="27">
        <v>2</v>
      </c>
      <c r="P47" s="20">
        <v>2.5</v>
      </c>
      <c r="Q47" s="24"/>
      <c r="R47" s="24"/>
      <c r="S47" s="24"/>
      <c r="T47" s="10"/>
      <c r="U47" s="10"/>
      <c r="V47" s="10"/>
      <c r="W47" s="6"/>
      <c r="X47" s="6"/>
      <c r="Y47" s="6"/>
      <c r="Z47" s="10"/>
      <c r="AA47" s="10"/>
      <c r="AB47" s="10"/>
      <c r="AC47" s="6"/>
      <c r="AD47" s="6"/>
      <c r="AE47" s="6"/>
      <c r="AF47" s="10"/>
      <c r="AG47" s="10"/>
      <c r="AH47" s="10"/>
      <c r="AI47" s="12">
        <f t="shared" ref="AI47:AK47" si="31">H47+K47+N47+Q47+T47+W47+Z47+AC47+AF47</f>
        <v>2</v>
      </c>
      <c r="AJ47" s="12">
        <f t="shared" si="31"/>
        <v>2</v>
      </c>
      <c r="AK47" s="12">
        <f t="shared" si="31"/>
        <v>2.5</v>
      </c>
    </row>
    <row r="48" spans="1:37" ht="12.75" customHeight="1" x14ac:dyDescent="0.2">
      <c r="A48" s="7">
        <v>33</v>
      </c>
      <c r="B48" s="17"/>
      <c r="C48" s="82"/>
      <c r="D48" s="18" t="s">
        <v>80</v>
      </c>
      <c r="E48" s="9">
        <v>2</v>
      </c>
      <c r="F48" s="14" t="s">
        <v>59</v>
      </c>
      <c r="G48" s="15" t="s">
        <v>130</v>
      </c>
      <c r="H48" s="20"/>
      <c r="I48" s="20"/>
      <c r="J48" s="20"/>
      <c r="K48" s="9"/>
      <c r="L48" s="6"/>
      <c r="M48" s="6"/>
      <c r="N48" s="27">
        <v>2</v>
      </c>
      <c r="O48" s="21"/>
      <c r="P48" s="20"/>
      <c r="Q48" s="24"/>
      <c r="R48" s="24"/>
      <c r="S48" s="24"/>
      <c r="T48" s="10"/>
      <c r="U48" s="10">
        <v>2</v>
      </c>
      <c r="V48" s="10">
        <v>1</v>
      </c>
      <c r="W48" s="6"/>
      <c r="X48" s="6"/>
      <c r="Y48" s="6"/>
      <c r="Z48" s="10"/>
      <c r="AA48" s="10"/>
      <c r="AB48" s="10"/>
      <c r="AC48" s="6"/>
      <c r="AD48" s="6"/>
      <c r="AE48" s="6"/>
      <c r="AF48" s="10"/>
      <c r="AG48" s="10"/>
      <c r="AH48" s="10"/>
      <c r="AI48" s="12">
        <f t="shared" ref="AI48:AK48" si="32">H48+K48+N48+Q48+T48+W48+Z48+AC48+AF48</f>
        <v>2</v>
      </c>
      <c r="AJ48" s="12">
        <f t="shared" si="32"/>
        <v>2</v>
      </c>
      <c r="AK48" s="12">
        <f t="shared" si="32"/>
        <v>1</v>
      </c>
    </row>
    <row r="49" spans="1:37" ht="12.75" customHeight="1" x14ac:dyDescent="0.2">
      <c r="A49" s="7"/>
      <c r="B49" s="22" t="s">
        <v>51</v>
      </c>
      <c r="C49" s="151" t="s">
        <v>81</v>
      </c>
      <c r="D49" s="152"/>
      <c r="E49" s="152"/>
      <c r="F49" s="152"/>
      <c r="G49" s="153"/>
      <c r="H49" s="20"/>
      <c r="I49" s="20"/>
      <c r="J49" s="20"/>
      <c r="K49" s="9"/>
      <c r="L49" s="6"/>
      <c r="M49" s="6"/>
      <c r="N49" s="27"/>
      <c r="O49" s="21"/>
      <c r="P49" s="20"/>
      <c r="Q49" s="24"/>
      <c r="R49" s="24"/>
      <c r="S49" s="24"/>
      <c r="T49" s="10"/>
      <c r="U49" s="10"/>
      <c r="V49" s="10"/>
      <c r="W49" s="6"/>
      <c r="X49" s="6"/>
      <c r="Y49" s="6"/>
      <c r="Z49" s="10"/>
      <c r="AA49" s="10"/>
      <c r="AB49" s="10"/>
      <c r="AC49" s="6"/>
      <c r="AD49" s="6"/>
      <c r="AE49" s="6"/>
      <c r="AF49" s="10"/>
      <c r="AG49" s="10"/>
      <c r="AH49" s="10"/>
      <c r="AI49" s="12"/>
      <c r="AJ49" s="12"/>
      <c r="AK49" s="12"/>
    </row>
    <row r="50" spans="1:37" ht="12.75" customHeight="1" x14ac:dyDescent="0.2">
      <c r="A50" s="7">
        <v>34</v>
      </c>
      <c r="B50" s="17"/>
      <c r="C50" s="17"/>
      <c r="D50" s="18" t="s">
        <v>82</v>
      </c>
      <c r="E50" s="9">
        <v>1</v>
      </c>
      <c r="F50" s="14" t="s">
        <v>59</v>
      </c>
      <c r="G50" s="73" t="s">
        <v>111</v>
      </c>
      <c r="H50" s="20"/>
      <c r="I50" s="20"/>
      <c r="J50" s="20"/>
      <c r="K50" s="9"/>
      <c r="L50" s="6"/>
      <c r="M50" s="6"/>
      <c r="N50" s="27">
        <v>1</v>
      </c>
      <c r="O50" s="21"/>
      <c r="P50" s="20"/>
      <c r="Q50" s="24"/>
      <c r="R50" s="24">
        <v>1</v>
      </c>
      <c r="S50" s="24">
        <v>2</v>
      </c>
      <c r="T50" s="10"/>
      <c r="U50" s="10"/>
      <c r="V50" s="10"/>
      <c r="W50" s="6"/>
      <c r="X50" s="6"/>
      <c r="Y50" s="6"/>
      <c r="Z50" s="10"/>
      <c r="AA50" s="10"/>
      <c r="AB50" s="10"/>
      <c r="AC50" s="6"/>
      <c r="AD50" s="6"/>
      <c r="AE50" s="6"/>
      <c r="AF50" s="10"/>
      <c r="AG50" s="10"/>
      <c r="AH50" s="10"/>
      <c r="AI50" s="12">
        <f t="shared" ref="AI50:AK50" si="33">H50+K50+N50+Q50+T50+W50+Z50+AC50+AF50</f>
        <v>1</v>
      </c>
      <c r="AJ50" s="12">
        <f t="shared" si="33"/>
        <v>1</v>
      </c>
      <c r="AK50" s="12">
        <f t="shared" si="33"/>
        <v>2</v>
      </c>
    </row>
    <row r="51" spans="1:37" ht="12.75" customHeight="1" x14ac:dyDescent="0.2">
      <c r="A51" s="7">
        <v>35</v>
      </c>
      <c r="B51" s="17"/>
      <c r="C51" s="17"/>
      <c r="D51" s="18" t="s">
        <v>83</v>
      </c>
      <c r="E51" s="9">
        <v>1</v>
      </c>
      <c r="F51" s="14" t="s">
        <v>59</v>
      </c>
      <c r="G51" s="73" t="s">
        <v>111</v>
      </c>
      <c r="H51" s="20"/>
      <c r="I51" s="20"/>
      <c r="J51" s="20"/>
      <c r="K51" s="9"/>
      <c r="L51" s="6"/>
      <c r="M51" s="6"/>
      <c r="N51" s="27">
        <v>1</v>
      </c>
      <c r="O51" s="21"/>
      <c r="P51" s="20"/>
      <c r="Q51" s="24"/>
      <c r="R51" s="24">
        <v>1</v>
      </c>
      <c r="S51" s="24">
        <v>1.5</v>
      </c>
      <c r="T51" s="10"/>
      <c r="U51" s="10"/>
      <c r="V51" s="10"/>
      <c r="W51" s="6"/>
      <c r="X51" s="6"/>
      <c r="Y51" s="6"/>
      <c r="Z51" s="10"/>
      <c r="AA51" s="10"/>
      <c r="AB51" s="10"/>
      <c r="AC51" s="6"/>
      <c r="AD51" s="6"/>
      <c r="AE51" s="6"/>
      <c r="AF51" s="10"/>
      <c r="AG51" s="10"/>
      <c r="AH51" s="10"/>
      <c r="AI51" s="12">
        <f t="shared" ref="AI51:AK51" si="34">H51+K51+N51+Q51+T51+W51+Z51+AC51+AF51</f>
        <v>1</v>
      </c>
      <c r="AJ51" s="12">
        <f t="shared" si="34"/>
        <v>1</v>
      </c>
      <c r="AK51" s="12">
        <f t="shared" si="34"/>
        <v>1.5</v>
      </c>
    </row>
    <row r="52" spans="1:37" ht="12.75" customHeight="1" x14ac:dyDescent="0.2">
      <c r="A52" s="7"/>
      <c r="B52" s="22" t="s">
        <v>84</v>
      </c>
      <c r="C52" s="151" t="s">
        <v>85</v>
      </c>
      <c r="D52" s="152"/>
      <c r="E52" s="152"/>
      <c r="F52" s="152"/>
      <c r="G52" s="153"/>
      <c r="H52" s="20"/>
      <c r="I52" s="20"/>
      <c r="J52" s="20"/>
      <c r="K52" s="9"/>
      <c r="L52" s="6"/>
      <c r="M52" s="6"/>
      <c r="N52" s="27"/>
      <c r="O52" s="21"/>
      <c r="P52" s="20"/>
      <c r="Q52" s="24"/>
      <c r="R52" s="24"/>
      <c r="S52" s="24"/>
      <c r="T52" s="10"/>
      <c r="U52" s="10"/>
      <c r="V52" s="10"/>
      <c r="W52" s="6"/>
      <c r="X52" s="6"/>
      <c r="Y52" s="6"/>
      <c r="Z52" s="10"/>
      <c r="AA52" s="10"/>
      <c r="AB52" s="10"/>
      <c r="AC52" s="6"/>
      <c r="AD52" s="6"/>
      <c r="AE52" s="6"/>
      <c r="AF52" s="10"/>
      <c r="AG52" s="10"/>
      <c r="AH52" s="10"/>
      <c r="AI52" s="12"/>
      <c r="AJ52" s="12"/>
      <c r="AK52" s="12"/>
    </row>
    <row r="53" spans="1:37" ht="12.75" customHeight="1" x14ac:dyDescent="0.2">
      <c r="A53" s="7">
        <v>36</v>
      </c>
      <c r="B53" s="17"/>
      <c r="C53" s="17"/>
      <c r="D53" s="18" t="s">
        <v>86</v>
      </c>
      <c r="E53" s="9">
        <v>0.5</v>
      </c>
      <c r="F53" s="14" t="s">
        <v>59</v>
      </c>
      <c r="G53" s="73" t="s">
        <v>78</v>
      </c>
      <c r="H53" s="20"/>
      <c r="I53" s="20"/>
      <c r="J53" s="20"/>
      <c r="K53" s="9"/>
      <c r="L53" s="6"/>
      <c r="M53" s="6"/>
      <c r="N53" s="27">
        <v>0.5</v>
      </c>
      <c r="O53" s="27">
        <v>0.5</v>
      </c>
      <c r="P53" s="27">
        <v>0.5</v>
      </c>
      <c r="Q53" s="24"/>
      <c r="R53" s="24"/>
      <c r="S53" s="24"/>
      <c r="T53" s="10"/>
      <c r="U53" s="10"/>
      <c r="V53" s="10"/>
      <c r="W53" s="6"/>
      <c r="X53" s="6"/>
      <c r="Y53" s="6"/>
      <c r="Z53" s="10"/>
      <c r="AA53" s="10"/>
      <c r="AB53" s="10"/>
      <c r="AC53" s="6"/>
      <c r="AD53" s="6"/>
      <c r="AE53" s="6"/>
      <c r="AF53" s="10"/>
      <c r="AG53" s="10"/>
      <c r="AH53" s="10"/>
      <c r="AI53" s="12">
        <f t="shared" ref="AI53:AK53" si="35">H53+K53+N53+Q53+T53+W53+Z53+AC53+AF53</f>
        <v>0.5</v>
      </c>
      <c r="AJ53" s="12">
        <f t="shared" si="35"/>
        <v>0.5</v>
      </c>
      <c r="AK53" s="12">
        <f t="shared" si="35"/>
        <v>0.5</v>
      </c>
    </row>
    <row r="54" spans="1:37" ht="12.75" customHeight="1" x14ac:dyDescent="0.2">
      <c r="A54" s="7">
        <v>37</v>
      </c>
      <c r="B54" s="17"/>
      <c r="C54" s="17"/>
      <c r="D54" s="18" t="s">
        <v>87</v>
      </c>
      <c r="E54" s="9">
        <v>0.5</v>
      </c>
      <c r="F54" s="14" t="s">
        <v>59</v>
      </c>
      <c r="G54" s="73" t="s">
        <v>78</v>
      </c>
      <c r="H54" s="20"/>
      <c r="I54" s="20"/>
      <c r="J54" s="20"/>
      <c r="K54" s="9"/>
      <c r="L54" s="6"/>
      <c r="M54" s="6"/>
      <c r="N54" s="27">
        <v>0.5</v>
      </c>
      <c r="O54" s="27">
        <v>0.5</v>
      </c>
      <c r="P54" s="27">
        <v>0.5</v>
      </c>
      <c r="Q54" s="24"/>
      <c r="R54" s="24"/>
      <c r="S54" s="24"/>
      <c r="T54" s="10"/>
      <c r="U54" s="10"/>
      <c r="V54" s="10"/>
      <c r="W54" s="6"/>
      <c r="X54" s="6"/>
      <c r="Y54" s="6"/>
      <c r="Z54" s="10"/>
      <c r="AA54" s="10"/>
      <c r="AB54" s="10"/>
      <c r="AC54" s="6"/>
      <c r="AD54" s="6"/>
      <c r="AE54" s="6"/>
      <c r="AF54" s="10"/>
      <c r="AG54" s="10"/>
      <c r="AH54" s="10"/>
      <c r="AI54" s="12">
        <f t="shared" ref="AI54:AK54" si="36">H54+K54+N54+Q54+T54+W54+Z54+AC54+AF54</f>
        <v>0.5</v>
      </c>
      <c r="AJ54" s="12">
        <f t="shared" si="36"/>
        <v>0.5</v>
      </c>
      <c r="AK54" s="12">
        <f t="shared" si="36"/>
        <v>0.5</v>
      </c>
    </row>
    <row r="55" spans="1:37" ht="12.75" customHeight="1" x14ac:dyDescent="0.2">
      <c r="A55" s="7">
        <v>38</v>
      </c>
      <c r="B55" s="17"/>
      <c r="C55" s="82"/>
      <c r="D55" s="18" t="s">
        <v>88</v>
      </c>
      <c r="E55" s="9">
        <v>0.5</v>
      </c>
      <c r="F55" s="14" t="s">
        <v>59</v>
      </c>
      <c r="G55" s="73" t="s">
        <v>78</v>
      </c>
      <c r="H55" s="20"/>
      <c r="I55" s="20"/>
      <c r="J55" s="20"/>
      <c r="K55" s="9"/>
      <c r="L55" s="6"/>
      <c r="M55" s="6"/>
      <c r="N55" s="27">
        <v>0.5</v>
      </c>
      <c r="O55" s="27">
        <v>0.5</v>
      </c>
      <c r="P55" s="27">
        <v>0.5</v>
      </c>
      <c r="Q55" s="24"/>
      <c r="R55" s="24"/>
      <c r="S55" s="24"/>
      <c r="T55" s="10"/>
      <c r="U55" s="10"/>
      <c r="V55" s="10"/>
      <c r="W55" s="6"/>
      <c r="X55" s="6"/>
      <c r="Y55" s="6"/>
      <c r="Z55" s="10"/>
      <c r="AA55" s="10"/>
      <c r="AB55" s="10"/>
      <c r="AC55" s="6"/>
      <c r="AD55" s="6"/>
      <c r="AE55" s="6"/>
      <c r="AF55" s="10"/>
      <c r="AG55" s="10"/>
      <c r="AH55" s="10"/>
      <c r="AI55" s="12">
        <f t="shared" ref="AI55:AK55" si="37">H55+K55+N55+Q55+T55+W55+Z55+AC55+AF55</f>
        <v>0.5</v>
      </c>
      <c r="AJ55" s="12">
        <f t="shared" si="37"/>
        <v>0.5</v>
      </c>
      <c r="AK55" s="12">
        <f t="shared" si="37"/>
        <v>0.5</v>
      </c>
    </row>
    <row r="56" spans="1:37" ht="12.75" customHeight="1" x14ac:dyDescent="0.2">
      <c r="A56" s="7">
        <v>39</v>
      </c>
      <c r="B56" s="17"/>
      <c r="C56" s="82"/>
      <c r="D56" s="18" t="s">
        <v>89</v>
      </c>
      <c r="E56" s="9">
        <v>0.5</v>
      </c>
      <c r="F56" s="14" t="s">
        <v>59</v>
      </c>
      <c r="G56" s="73" t="s">
        <v>78</v>
      </c>
      <c r="H56" s="20"/>
      <c r="I56" s="20"/>
      <c r="J56" s="20"/>
      <c r="K56" s="9"/>
      <c r="L56" s="6"/>
      <c r="M56" s="6"/>
      <c r="N56" s="27">
        <v>0.5</v>
      </c>
      <c r="O56" s="27">
        <v>0.5</v>
      </c>
      <c r="P56" s="27">
        <v>0.5</v>
      </c>
      <c r="Q56" s="24"/>
      <c r="R56" s="24"/>
      <c r="S56" s="24"/>
      <c r="T56" s="10"/>
      <c r="U56" s="10"/>
      <c r="V56" s="10"/>
      <c r="W56" s="6"/>
      <c r="X56" s="6"/>
      <c r="Y56" s="6"/>
      <c r="Z56" s="10"/>
      <c r="AA56" s="10"/>
      <c r="AB56" s="10"/>
      <c r="AC56" s="6"/>
      <c r="AD56" s="6"/>
      <c r="AE56" s="6"/>
      <c r="AF56" s="10"/>
      <c r="AG56" s="10"/>
      <c r="AH56" s="10"/>
      <c r="AI56" s="12">
        <f t="shared" ref="AI56:AK56" si="38">H56+K56+N56+Q56+T56+W56+Z56+AC56+AF56</f>
        <v>0.5</v>
      </c>
      <c r="AJ56" s="12">
        <f t="shared" si="38"/>
        <v>0.5</v>
      </c>
      <c r="AK56" s="12">
        <f t="shared" si="38"/>
        <v>0.5</v>
      </c>
    </row>
    <row r="57" spans="1:37" ht="12.75" customHeight="1" x14ac:dyDescent="0.2">
      <c r="A57" s="7"/>
      <c r="B57" s="22" t="s">
        <v>90</v>
      </c>
      <c r="C57" s="151" t="s">
        <v>91</v>
      </c>
      <c r="D57" s="152"/>
      <c r="E57" s="152"/>
      <c r="F57" s="152"/>
      <c r="G57" s="153"/>
      <c r="H57" s="20"/>
      <c r="I57" s="20"/>
      <c r="J57" s="20"/>
      <c r="K57" s="9"/>
      <c r="L57" s="6"/>
      <c r="M57" s="6"/>
      <c r="N57" s="27"/>
      <c r="O57" s="27"/>
      <c r="P57" s="27"/>
      <c r="Q57" s="24"/>
      <c r="R57" s="24"/>
      <c r="S57" s="24"/>
      <c r="T57" s="10"/>
      <c r="U57" s="10"/>
      <c r="V57" s="10"/>
      <c r="W57" s="6"/>
      <c r="X57" s="6"/>
      <c r="Y57" s="6"/>
      <c r="Z57" s="10"/>
      <c r="AA57" s="10"/>
      <c r="AB57" s="10"/>
      <c r="AC57" s="6"/>
      <c r="AD57" s="88"/>
      <c r="AE57" s="88"/>
      <c r="AF57" s="10"/>
      <c r="AG57" s="10"/>
      <c r="AH57" s="10"/>
      <c r="AI57" s="12"/>
      <c r="AJ57" s="12"/>
      <c r="AK57" s="12"/>
    </row>
    <row r="58" spans="1:37" ht="12.75" customHeight="1" x14ac:dyDescent="0.2">
      <c r="A58" s="7">
        <v>40</v>
      </c>
      <c r="B58" s="17"/>
      <c r="C58" s="17"/>
      <c r="D58" s="18" t="s">
        <v>92</v>
      </c>
      <c r="E58" s="9">
        <v>1</v>
      </c>
      <c r="F58" s="14" t="s">
        <v>59</v>
      </c>
      <c r="G58" s="73" t="s">
        <v>78</v>
      </c>
      <c r="H58" s="20"/>
      <c r="I58" s="20"/>
      <c r="J58" s="20"/>
      <c r="K58" s="9"/>
      <c r="L58" s="6"/>
      <c r="M58" s="6"/>
      <c r="N58" s="27">
        <v>1</v>
      </c>
      <c r="O58" s="27">
        <v>1</v>
      </c>
      <c r="P58" s="27">
        <v>1.5</v>
      </c>
      <c r="Q58" s="24"/>
      <c r="R58" s="24"/>
      <c r="S58" s="24"/>
      <c r="T58" s="10"/>
      <c r="U58" s="10"/>
      <c r="V58" s="10"/>
      <c r="W58" s="6"/>
      <c r="X58" s="6"/>
      <c r="Y58" s="6"/>
      <c r="Z58" s="10"/>
      <c r="AA58" s="10"/>
      <c r="AB58" s="10"/>
      <c r="AC58" s="6"/>
      <c r="AD58" s="88"/>
      <c r="AE58" s="88"/>
      <c r="AF58" s="10"/>
      <c r="AG58" s="10"/>
      <c r="AH58" s="10"/>
      <c r="AI58" s="12">
        <f t="shared" ref="AI58:AK58" si="39">H58+K58+N58+Q58+T58+W58+Z58+AC58+AF58</f>
        <v>1</v>
      </c>
      <c r="AJ58" s="12">
        <f t="shared" si="39"/>
        <v>1</v>
      </c>
      <c r="AK58" s="12">
        <f t="shared" si="39"/>
        <v>1.5</v>
      </c>
    </row>
    <row r="59" spans="1:37" ht="14.25" customHeight="1" x14ac:dyDescent="0.2">
      <c r="A59" s="7">
        <v>41</v>
      </c>
      <c r="B59" s="17"/>
      <c r="C59" s="17"/>
      <c r="D59" s="18" t="s">
        <v>93</v>
      </c>
      <c r="E59" s="9">
        <v>1</v>
      </c>
      <c r="F59" s="14" t="s">
        <v>59</v>
      </c>
      <c r="G59" s="15" t="s">
        <v>154</v>
      </c>
      <c r="H59" s="20"/>
      <c r="I59" s="20"/>
      <c r="J59" s="20"/>
      <c r="K59" s="6"/>
      <c r="L59" s="6"/>
      <c r="M59" s="6"/>
      <c r="N59" s="27">
        <v>1</v>
      </c>
      <c r="O59" s="21"/>
      <c r="P59" s="21"/>
      <c r="Q59" s="24"/>
      <c r="R59" s="24"/>
      <c r="S59" s="24"/>
      <c r="T59" s="10"/>
      <c r="U59" s="10"/>
      <c r="V59" s="10"/>
      <c r="W59" s="6"/>
      <c r="X59" s="6"/>
      <c r="Y59" s="6"/>
      <c r="Z59" s="10"/>
      <c r="AA59" s="10"/>
      <c r="AB59" s="10"/>
      <c r="AC59" s="6"/>
      <c r="AD59" s="75">
        <v>1</v>
      </c>
      <c r="AE59" s="75">
        <v>1</v>
      </c>
      <c r="AF59" s="10"/>
      <c r="AG59" s="10"/>
      <c r="AH59" s="10"/>
      <c r="AI59" s="12">
        <f t="shared" ref="AI59:AK59" si="40">H59+K59+N59+Q59+T59+W59+Z59+AC59+AF59</f>
        <v>1</v>
      </c>
      <c r="AJ59" s="12">
        <f t="shared" si="40"/>
        <v>1</v>
      </c>
      <c r="AK59" s="12">
        <f t="shared" si="40"/>
        <v>1</v>
      </c>
    </row>
    <row r="60" spans="1:37" ht="14.25" customHeight="1" x14ac:dyDescent="0.2">
      <c r="A60" s="7"/>
      <c r="B60" s="22" t="s">
        <v>94</v>
      </c>
      <c r="C60" s="151" t="s">
        <v>95</v>
      </c>
      <c r="D60" s="152"/>
      <c r="E60" s="152"/>
      <c r="F60" s="152"/>
      <c r="G60" s="153"/>
      <c r="H60" s="20"/>
      <c r="I60" s="20"/>
      <c r="J60" s="20"/>
      <c r="K60" s="6"/>
      <c r="L60" s="6"/>
      <c r="M60" s="6"/>
      <c r="N60" s="27"/>
      <c r="O60" s="21"/>
      <c r="P60" s="21"/>
      <c r="Q60" s="24"/>
      <c r="R60" s="24"/>
      <c r="S60" s="24"/>
      <c r="T60" s="10"/>
      <c r="U60" s="10"/>
      <c r="V60" s="10"/>
      <c r="W60" s="6"/>
      <c r="X60" s="6"/>
      <c r="Y60" s="6"/>
      <c r="Z60" s="10"/>
      <c r="AA60" s="10"/>
      <c r="AB60" s="10"/>
      <c r="AC60" s="6"/>
      <c r="AD60" s="6"/>
      <c r="AE60" s="6"/>
      <c r="AF60" s="10"/>
      <c r="AG60" s="10"/>
      <c r="AH60" s="10"/>
      <c r="AI60" s="12"/>
      <c r="AJ60" s="12"/>
      <c r="AK60" s="12"/>
    </row>
    <row r="61" spans="1:37" ht="12.75" customHeight="1" x14ac:dyDescent="0.2">
      <c r="A61" s="7">
        <v>42</v>
      </c>
      <c r="B61" s="17"/>
      <c r="C61" s="17"/>
      <c r="D61" s="18" t="s">
        <v>96</v>
      </c>
      <c r="E61" s="9">
        <v>2</v>
      </c>
      <c r="F61" s="14" t="s">
        <v>59</v>
      </c>
      <c r="G61" s="73" t="s">
        <v>111</v>
      </c>
      <c r="H61" s="20"/>
      <c r="I61" s="20"/>
      <c r="J61" s="20"/>
      <c r="K61" s="6"/>
      <c r="L61" s="6"/>
      <c r="M61" s="6"/>
      <c r="N61" s="27">
        <v>2</v>
      </c>
      <c r="O61" s="21"/>
      <c r="P61" s="21"/>
      <c r="Q61" s="24"/>
      <c r="R61" s="24">
        <v>2</v>
      </c>
      <c r="S61" s="24">
        <v>0.5</v>
      </c>
      <c r="T61" s="10"/>
      <c r="U61" s="10"/>
      <c r="V61" s="10"/>
      <c r="W61" s="6"/>
      <c r="X61" s="6"/>
      <c r="Y61" s="6"/>
      <c r="Z61" s="10"/>
      <c r="AA61" s="10"/>
      <c r="AB61" s="10"/>
      <c r="AC61" s="6"/>
      <c r="AD61" s="6"/>
      <c r="AE61" s="6"/>
      <c r="AF61" s="10"/>
      <c r="AG61" s="10"/>
      <c r="AH61" s="10"/>
      <c r="AI61" s="12">
        <f t="shared" ref="AI61:AK61" si="41">H61+K61+N61+Q61+T61+W61+Z61+AC61+AF61</f>
        <v>2</v>
      </c>
      <c r="AJ61" s="12">
        <f t="shared" si="41"/>
        <v>2</v>
      </c>
      <c r="AK61" s="12">
        <f t="shared" si="41"/>
        <v>0.5</v>
      </c>
    </row>
    <row r="62" spans="1:37" ht="12.75" customHeight="1" x14ac:dyDescent="0.2">
      <c r="A62" s="7">
        <v>43</v>
      </c>
      <c r="B62" s="17"/>
      <c r="C62" s="17"/>
      <c r="D62" s="18" t="s">
        <v>97</v>
      </c>
      <c r="E62" s="9">
        <v>0.5</v>
      </c>
      <c r="F62" s="14" t="s">
        <v>59</v>
      </c>
      <c r="G62" s="73" t="s">
        <v>78</v>
      </c>
      <c r="H62" s="20"/>
      <c r="I62" s="20"/>
      <c r="J62" s="20"/>
      <c r="K62" s="6"/>
      <c r="L62" s="6"/>
      <c r="M62" s="6"/>
      <c r="N62" s="27">
        <v>0.5</v>
      </c>
      <c r="O62" s="27">
        <v>0.5</v>
      </c>
      <c r="P62" s="27">
        <v>1.5</v>
      </c>
      <c r="Q62" s="24"/>
      <c r="R62" s="24"/>
      <c r="S62" s="24"/>
      <c r="T62" s="10"/>
      <c r="U62" s="10"/>
      <c r="V62" s="10"/>
      <c r="W62" s="6"/>
      <c r="X62" s="6"/>
      <c r="Y62" s="6"/>
      <c r="Z62" s="10"/>
      <c r="AA62" s="10"/>
      <c r="AB62" s="10"/>
      <c r="AC62" s="6"/>
      <c r="AD62" s="6"/>
      <c r="AE62" s="6"/>
      <c r="AF62" s="10"/>
      <c r="AG62" s="10"/>
      <c r="AH62" s="10"/>
      <c r="AI62" s="12">
        <f t="shared" ref="AI62:AK62" si="42">H62+K62+N62+Q62+T62+W62+Z62+AC62+AF62</f>
        <v>0.5</v>
      </c>
      <c r="AJ62" s="12">
        <f t="shared" si="42"/>
        <v>0.5</v>
      </c>
      <c r="AK62" s="12">
        <f t="shared" si="42"/>
        <v>1.5</v>
      </c>
    </row>
    <row r="63" spans="1:37" ht="12.75" customHeight="1" x14ac:dyDescent="0.2">
      <c r="A63" s="7">
        <v>44</v>
      </c>
      <c r="B63" s="17"/>
      <c r="C63" s="82"/>
      <c r="D63" s="18" t="s">
        <v>98</v>
      </c>
      <c r="E63" s="9">
        <v>0.5</v>
      </c>
      <c r="F63" s="14" t="s">
        <v>59</v>
      </c>
      <c r="G63" s="73" t="s">
        <v>111</v>
      </c>
      <c r="H63" s="20"/>
      <c r="I63" s="20"/>
      <c r="J63" s="20"/>
      <c r="K63" s="6"/>
      <c r="L63" s="6"/>
      <c r="M63" s="6"/>
      <c r="N63" s="27">
        <v>0.5</v>
      </c>
      <c r="O63" s="21"/>
      <c r="P63" s="21"/>
      <c r="Q63" s="24"/>
      <c r="R63" s="24">
        <v>0.5</v>
      </c>
      <c r="S63" s="24">
        <v>1</v>
      </c>
      <c r="T63" s="10"/>
      <c r="U63" s="10"/>
      <c r="V63" s="10"/>
      <c r="W63" s="6"/>
      <c r="X63" s="6"/>
      <c r="Y63" s="6"/>
      <c r="Z63" s="10"/>
      <c r="AA63" s="10"/>
      <c r="AB63" s="10"/>
      <c r="AC63" s="6"/>
      <c r="AD63" s="6"/>
      <c r="AE63" s="6"/>
      <c r="AF63" s="10"/>
      <c r="AG63" s="10"/>
      <c r="AH63" s="10"/>
      <c r="AI63" s="12">
        <f t="shared" ref="AI63:AK63" si="43">H63+K63+N63+Q63+T63+W63+Z63+AC63+AF63</f>
        <v>0.5</v>
      </c>
      <c r="AJ63" s="12">
        <f t="shared" si="43"/>
        <v>0.5</v>
      </c>
      <c r="AK63" s="12">
        <f t="shared" si="43"/>
        <v>1</v>
      </c>
    </row>
    <row r="64" spans="1:37" ht="12.75" customHeight="1" x14ac:dyDescent="0.2">
      <c r="A64" s="7"/>
      <c r="B64" s="22" t="s">
        <v>99</v>
      </c>
      <c r="C64" s="151" t="s">
        <v>100</v>
      </c>
      <c r="D64" s="152"/>
      <c r="E64" s="152"/>
      <c r="F64" s="152"/>
      <c r="G64" s="153"/>
      <c r="H64" s="20"/>
      <c r="I64" s="20"/>
      <c r="J64" s="20"/>
      <c r="K64" s="6"/>
      <c r="L64" s="6"/>
      <c r="M64" s="6"/>
      <c r="N64" s="27"/>
      <c r="O64" s="21"/>
      <c r="P64" s="21"/>
      <c r="Q64" s="24"/>
      <c r="R64" s="24"/>
      <c r="S64" s="24"/>
      <c r="T64" s="10"/>
      <c r="U64" s="10"/>
      <c r="V64" s="10"/>
      <c r="W64" s="6"/>
      <c r="X64" s="6"/>
      <c r="Y64" s="6"/>
      <c r="Z64" s="10"/>
      <c r="AA64" s="10"/>
      <c r="AB64" s="10"/>
      <c r="AC64" s="6"/>
      <c r="AD64" s="6"/>
      <c r="AE64" s="6"/>
      <c r="AF64" s="10"/>
      <c r="AG64" s="10"/>
      <c r="AH64" s="10"/>
      <c r="AI64" s="12"/>
      <c r="AJ64" s="12"/>
      <c r="AK64" s="12"/>
    </row>
    <row r="65" spans="1:37" ht="12.75" customHeight="1" x14ac:dyDescent="0.2">
      <c r="A65" s="7">
        <v>45</v>
      </c>
      <c r="B65" s="17"/>
      <c r="C65" s="17"/>
      <c r="D65" s="18" t="s">
        <v>101</v>
      </c>
      <c r="E65" s="9">
        <v>0.5</v>
      </c>
      <c r="F65" s="14" t="s">
        <v>59</v>
      </c>
      <c r="G65" s="73" t="s">
        <v>111</v>
      </c>
      <c r="H65" s="20"/>
      <c r="I65" s="20"/>
      <c r="J65" s="20"/>
      <c r="K65" s="6"/>
      <c r="L65" s="6"/>
      <c r="M65" s="6"/>
      <c r="N65" s="27">
        <v>0.5</v>
      </c>
      <c r="O65" s="21"/>
      <c r="P65" s="21"/>
      <c r="Q65" s="24"/>
      <c r="R65" s="24">
        <v>0.5</v>
      </c>
      <c r="S65" s="24">
        <v>0.5</v>
      </c>
      <c r="T65" s="10"/>
      <c r="U65" s="10"/>
      <c r="V65" s="10"/>
      <c r="W65" s="6"/>
      <c r="X65" s="6"/>
      <c r="Y65" s="6"/>
      <c r="Z65" s="10"/>
      <c r="AA65" s="10"/>
      <c r="AB65" s="10"/>
      <c r="AC65" s="6"/>
      <c r="AD65" s="6"/>
      <c r="AE65" s="6"/>
      <c r="AF65" s="10"/>
      <c r="AG65" s="10"/>
      <c r="AH65" s="10"/>
      <c r="AI65" s="12">
        <f t="shared" ref="AI65:AK65" si="44">H65+K65+N65+Q65+T65+W65+Z65+AC65+AF65</f>
        <v>0.5</v>
      </c>
      <c r="AJ65" s="12">
        <f t="shared" si="44"/>
        <v>0.5</v>
      </c>
      <c r="AK65" s="12">
        <f t="shared" si="44"/>
        <v>0.5</v>
      </c>
    </row>
    <row r="66" spans="1:37" ht="12.75" customHeight="1" x14ac:dyDescent="0.2">
      <c r="A66" s="7">
        <v>46</v>
      </c>
      <c r="B66" s="17"/>
      <c r="C66" s="17"/>
      <c r="D66" s="6" t="s">
        <v>102</v>
      </c>
      <c r="E66" s="9">
        <v>0.5</v>
      </c>
      <c r="F66" s="14" t="s">
        <v>59</v>
      </c>
      <c r="G66" s="73" t="s">
        <v>111</v>
      </c>
      <c r="H66" s="20"/>
      <c r="I66" s="20"/>
      <c r="J66" s="20"/>
      <c r="K66" s="6"/>
      <c r="L66" s="6"/>
      <c r="M66" s="6"/>
      <c r="N66" s="27">
        <v>0.5</v>
      </c>
      <c r="O66" s="21"/>
      <c r="P66" s="20"/>
      <c r="Q66" s="24"/>
      <c r="R66" s="24">
        <v>0.5</v>
      </c>
      <c r="S66" s="24">
        <v>0.5</v>
      </c>
      <c r="T66" s="10"/>
      <c r="U66" s="10"/>
      <c r="V66" s="10"/>
      <c r="W66" s="6"/>
      <c r="X66" s="6"/>
      <c r="Y66" s="6"/>
      <c r="Z66" s="10"/>
      <c r="AA66" s="10"/>
      <c r="AB66" s="10"/>
      <c r="AC66" s="6"/>
      <c r="AD66" s="6"/>
      <c r="AE66" s="6"/>
      <c r="AF66" s="10"/>
      <c r="AG66" s="10"/>
      <c r="AH66" s="10"/>
      <c r="AI66" s="12">
        <f t="shared" ref="AI66:AK66" si="45">H66+K66+N66+Q66+T66+W66+Z66+AC66+AF66</f>
        <v>0.5</v>
      </c>
      <c r="AJ66" s="12">
        <f t="shared" si="45"/>
        <v>0.5</v>
      </c>
      <c r="AK66" s="12">
        <f t="shared" si="45"/>
        <v>0.5</v>
      </c>
    </row>
    <row r="67" spans="1:37" ht="12.75" customHeight="1" x14ac:dyDescent="0.2">
      <c r="A67" s="7"/>
      <c r="B67" s="22" t="s">
        <v>103</v>
      </c>
      <c r="C67" s="151" t="s">
        <v>104</v>
      </c>
      <c r="D67" s="152"/>
      <c r="E67" s="152"/>
      <c r="F67" s="152"/>
      <c r="G67" s="153"/>
      <c r="H67" s="20"/>
      <c r="I67" s="20"/>
      <c r="J67" s="20"/>
      <c r="K67" s="6"/>
      <c r="L67" s="6"/>
      <c r="M67" s="6"/>
      <c r="N67" s="27"/>
      <c r="O67" s="21"/>
      <c r="P67" s="20"/>
      <c r="Q67" s="24"/>
      <c r="R67" s="24"/>
      <c r="S67" s="24"/>
      <c r="T67" s="10"/>
      <c r="U67" s="10"/>
      <c r="V67" s="10"/>
      <c r="W67" s="6"/>
      <c r="X67" s="6"/>
      <c r="Y67" s="6"/>
      <c r="Z67" s="10"/>
      <c r="AA67" s="10"/>
      <c r="AB67" s="10"/>
      <c r="AC67" s="6"/>
      <c r="AD67" s="6"/>
      <c r="AE67" s="6"/>
      <c r="AF67" s="10"/>
      <c r="AG67" s="10"/>
      <c r="AH67" s="10"/>
      <c r="AI67" s="12"/>
      <c r="AJ67" s="12"/>
      <c r="AK67" s="12"/>
    </row>
    <row r="68" spans="1:37" ht="12.75" customHeight="1" x14ac:dyDescent="0.2">
      <c r="A68" s="7">
        <v>47</v>
      </c>
      <c r="B68" s="17"/>
      <c r="C68" s="17"/>
      <c r="D68" s="18" t="s">
        <v>105</v>
      </c>
      <c r="E68" s="9">
        <v>0.5</v>
      </c>
      <c r="F68" s="14" t="s">
        <v>59</v>
      </c>
      <c r="G68" s="73" t="s">
        <v>78</v>
      </c>
      <c r="H68" s="20"/>
      <c r="I68" s="20"/>
      <c r="J68" s="20"/>
      <c r="K68" s="6"/>
      <c r="L68" s="6"/>
      <c r="M68" s="6"/>
      <c r="N68" s="27">
        <v>0.5</v>
      </c>
      <c r="O68" s="27">
        <v>0.5</v>
      </c>
      <c r="P68" s="20">
        <v>0.5</v>
      </c>
      <c r="Q68" s="24"/>
      <c r="R68" s="24"/>
      <c r="S68" s="24"/>
      <c r="T68" s="10"/>
      <c r="U68" s="10"/>
      <c r="V68" s="10"/>
      <c r="W68" s="6"/>
      <c r="X68" s="6"/>
      <c r="Y68" s="6"/>
      <c r="Z68" s="10"/>
      <c r="AA68" s="10"/>
      <c r="AB68" s="10"/>
      <c r="AC68" s="6"/>
      <c r="AD68" s="6"/>
      <c r="AE68" s="6"/>
      <c r="AF68" s="10"/>
      <c r="AG68" s="10"/>
      <c r="AH68" s="10"/>
      <c r="AI68" s="12">
        <f t="shared" ref="AI68:AK68" si="46">H68+K68+N68+Q68+T68+W68+Z68+AC68+AF68</f>
        <v>0.5</v>
      </c>
      <c r="AJ68" s="12">
        <f t="shared" si="46"/>
        <v>0.5</v>
      </c>
      <c r="AK68" s="12">
        <f t="shared" si="46"/>
        <v>0.5</v>
      </c>
    </row>
    <row r="69" spans="1:37" ht="12.75" customHeight="1" x14ac:dyDescent="0.2">
      <c r="A69" s="7">
        <v>48</v>
      </c>
      <c r="B69" s="17"/>
      <c r="C69" s="17"/>
      <c r="D69" s="18" t="s">
        <v>106</v>
      </c>
      <c r="E69" s="9">
        <v>2</v>
      </c>
      <c r="F69" s="14" t="s">
        <v>59</v>
      </c>
      <c r="G69" s="73" t="s">
        <v>78</v>
      </c>
      <c r="H69" s="20"/>
      <c r="I69" s="20"/>
      <c r="J69" s="20"/>
      <c r="K69" s="6"/>
      <c r="L69" s="6"/>
      <c r="M69" s="6"/>
      <c r="N69" s="27">
        <v>2</v>
      </c>
      <c r="O69" s="27">
        <v>2</v>
      </c>
      <c r="P69" s="20">
        <v>1.5</v>
      </c>
      <c r="Q69" s="24"/>
      <c r="R69" s="24"/>
      <c r="S69" s="24"/>
      <c r="T69" s="10"/>
      <c r="U69" s="10"/>
      <c r="V69" s="10"/>
      <c r="W69" s="6"/>
      <c r="X69" s="6"/>
      <c r="Y69" s="6"/>
      <c r="Z69" s="10"/>
      <c r="AA69" s="10"/>
      <c r="AB69" s="10"/>
      <c r="AC69" s="6"/>
      <c r="AD69" s="6"/>
      <c r="AE69" s="6"/>
      <c r="AF69" s="10"/>
      <c r="AG69" s="10"/>
      <c r="AH69" s="10"/>
      <c r="AI69" s="12">
        <f t="shared" ref="AI69:AK69" si="47">H69+K69+N69+Q69+T69+W69+Z69+AC69+AF69</f>
        <v>2</v>
      </c>
      <c r="AJ69" s="12">
        <f t="shared" si="47"/>
        <v>2</v>
      </c>
      <c r="AK69" s="12">
        <f t="shared" si="47"/>
        <v>1.5</v>
      </c>
    </row>
    <row r="70" spans="1:37" ht="12.75" customHeight="1" x14ac:dyDescent="0.2">
      <c r="A70" s="7">
        <v>49</v>
      </c>
      <c r="B70" s="17"/>
      <c r="C70" s="82"/>
      <c r="D70" s="18" t="s">
        <v>107</v>
      </c>
      <c r="E70" s="9">
        <v>2</v>
      </c>
      <c r="F70" s="14" t="s">
        <v>59</v>
      </c>
      <c r="G70" s="73" t="s">
        <v>78</v>
      </c>
      <c r="H70" s="20"/>
      <c r="I70" s="20"/>
      <c r="J70" s="20"/>
      <c r="K70" s="6"/>
      <c r="L70" s="6"/>
      <c r="M70" s="6"/>
      <c r="N70" s="27">
        <v>2</v>
      </c>
      <c r="O70" s="27">
        <v>2</v>
      </c>
      <c r="P70" s="20">
        <v>0.5</v>
      </c>
      <c r="Q70" s="24"/>
      <c r="R70" s="24"/>
      <c r="S70" s="24"/>
      <c r="T70" s="10"/>
      <c r="U70" s="10"/>
      <c r="V70" s="10"/>
      <c r="W70" s="6"/>
      <c r="X70" s="6"/>
      <c r="Y70" s="6"/>
      <c r="Z70" s="10"/>
      <c r="AA70" s="10"/>
      <c r="AB70" s="10"/>
      <c r="AC70" s="6"/>
      <c r="AD70" s="6"/>
      <c r="AE70" s="6"/>
      <c r="AF70" s="10"/>
      <c r="AG70" s="10"/>
      <c r="AH70" s="10"/>
      <c r="AI70" s="12">
        <f t="shared" ref="AI70:AK70" si="48">H70+K70+N70+Q70+T70+W70+Z70+AC70+AF70</f>
        <v>2</v>
      </c>
      <c r="AJ70" s="12">
        <f t="shared" si="48"/>
        <v>2</v>
      </c>
      <c r="AK70" s="12">
        <f t="shared" si="48"/>
        <v>0.5</v>
      </c>
    </row>
    <row r="71" spans="1:37" ht="12.75" customHeight="1" x14ac:dyDescent="0.2">
      <c r="A71" s="7">
        <v>50</v>
      </c>
      <c r="B71" s="17"/>
      <c r="C71" s="82"/>
      <c r="D71" s="6" t="s">
        <v>102</v>
      </c>
      <c r="E71" s="9">
        <v>0.5</v>
      </c>
      <c r="F71" s="14" t="s">
        <v>59</v>
      </c>
      <c r="G71" s="15" t="s">
        <v>78</v>
      </c>
      <c r="H71" s="20"/>
      <c r="I71" s="20"/>
      <c r="J71" s="20"/>
      <c r="K71" s="6"/>
      <c r="L71" s="6"/>
      <c r="M71" s="6"/>
      <c r="N71" s="27">
        <v>0.5</v>
      </c>
      <c r="O71" s="27">
        <v>0.5</v>
      </c>
      <c r="P71" s="27">
        <v>0.5</v>
      </c>
      <c r="Q71" s="24"/>
      <c r="R71" s="24"/>
      <c r="S71" s="24"/>
      <c r="T71" s="10"/>
      <c r="U71" s="10"/>
      <c r="V71" s="10"/>
      <c r="W71" s="6"/>
      <c r="X71" s="6"/>
      <c r="Y71" s="6"/>
      <c r="Z71" s="10"/>
      <c r="AA71" s="10"/>
      <c r="AB71" s="10"/>
      <c r="AC71" s="6"/>
      <c r="AD71" s="6"/>
      <c r="AE71" s="6"/>
      <c r="AF71" s="10"/>
      <c r="AG71" s="10"/>
      <c r="AH71" s="10"/>
      <c r="AI71" s="12">
        <f t="shared" ref="AI71:AK71" si="49">H71+K71+N71+Q71+T71+W71+Z71+AC71+AF71</f>
        <v>0.5</v>
      </c>
      <c r="AJ71" s="12">
        <f t="shared" si="49"/>
        <v>0.5</v>
      </c>
      <c r="AK71" s="12">
        <f t="shared" si="49"/>
        <v>0.5</v>
      </c>
    </row>
    <row r="72" spans="1:37" ht="12.75" customHeight="1" x14ac:dyDescent="0.2">
      <c r="A72" s="7"/>
      <c r="B72" s="7" t="s">
        <v>108</v>
      </c>
      <c r="C72" s="151" t="s">
        <v>109</v>
      </c>
      <c r="D72" s="152"/>
      <c r="E72" s="152"/>
      <c r="F72" s="152"/>
      <c r="G72" s="153"/>
      <c r="H72" s="20"/>
      <c r="I72" s="20"/>
      <c r="J72" s="20"/>
      <c r="K72" s="29"/>
      <c r="L72" s="29"/>
      <c r="M72" s="29"/>
      <c r="N72" s="27"/>
      <c r="O72" s="27"/>
      <c r="P72" s="27"/>
      <c r="Q72" s="24"/>
      <c r="R72" s="30"/>
      <c r="S72" s="30"/>
      <c r="T72" s="10"/>
      <c r="U72" s="10"/>
      <c r="V72" s="10"/>
      <c r="W72" s="29"/>
      <c r="X72" s="29"/>
      <c r="Y72" s="29"/>
      <c r="Z72" s="10"/>
      <c r="AA72" s="10"/>
      <c r="AB72" s="10"/>
      <c r="AC72" s="29"/>
      <c r="AD72" s="29"/>
      <c r="AE72" s="29"/>
      <c r="AF72" s="10"/>
      <c r="AG72" s="10"/>
      <c r="AH72" s="10"/>
      <c r="AI72" s="12"/>
      <c r="AJ72" s="12"/>
      <c r="AK72" s="12"/>
    </row>
    <row r="73" spans="1:37" ht="12.75" customHeight="1" x14ac:dyDescent="0.2">
      <c r="A73" s="7">
        <v>51</v>
      </c>
      <c r="B73" s="7"/>
      <c r="C73" s="7"/>
      <c r="D73" s="7" t="s">
        <v>110</v>
      </c>
      <c r="E73" s="7">
        <v>0.5</v>
      </c>
      <c r="F73" s="7" t="s">
        <v>78</v>
      </c>
      <c r="G73" s="7" t="s">
        <v>111</v>
      </c>
      <c r="H73" s="20"/>
      <c r="I73" s="20"/>
      <c r="J73" s="20"/>
      <c r="K73" s="31"/>
      <c r="L73" s="31"/>
      <c r="M73" s="31"/>
      <c r="N73" s="27"/>
      <c r="O73" s="27"/>
      <c r="P73" s="27"/>
      <c r="Q73" s="24">
        <v>0.5</v>
      </c>
      <c r="R73" s="31">
        <v>0.5</v>
      </c>
      <c r="S73" s="31">
        <v>1.5</v>
      </c>
      <c r="T73" s="10"/>
      <c r="U73" s="10"/>
      <c r="V73" s="10"/>
      <c r="W73" s="32"/>
      <c r="X73" s="32"/>
      <c r="Y73" s="32"/>
      <c r="Z73" s="10"/>
      <c r="AA73" s="10"/>
      <c r="AB73" s="10"/>
      <c r="AC73" s="32"/>
      <c r="AD73" s="32"/>
      <c r="AE73" s="32"/>
      <c r="AF73" s="10"/>
      <c r="AG73" s="10"/>
      <c r="AH73" s="10"/>
      <c r="AI73" s="12">
        <f t="shared" ref="AI73:AK73" si="50">H73+K73+N73+Q73+T73+W73+Z73+AC73+AF73</f>
        <v>0.5</v>
      </c>
      <c r="AJ73" s="12">
        <f t="shared" si="50"/>
        <v>0.5</v>
      </c>
      <c r="AK73" s="12">
        <f t="shared" si="50"/>
        <v>1.5</v>
      </c>
    </row>
    <row r="74" spans="1:37" ht="18.75" customHeight="1" x14ac:dyDescent="0.2">
      <c r="A74" s="7">
        <v>52</v>
      </c>
      <c r="B74" s="7"/>
      <c r="C74" s="7"/>
      <c r="D74" s="7" t="s">
        <v>112</v>
      </c>
      <c r="E74" s="7">
        <v>0.5</v>
      </c>
      <c r="F74" s="7" t="s">
        <v>78</v>
      </c>
      <c r="G74" s="7" t="s">
        <v>111</v>
      </c>
      <c r="H74" s="20"/>
      <c r="I74" s="20"/>
      <c r="J74" s="20"/>
      <c r="K74" s="31"/>
      <c r="L74" s="31"/>
      <c r="M74" s="31"/>
      <c r="N74" s="27"/>
      <c r="O74" s="27"/>
      <c r="P74" s="27"/>
      <c r="Q74" s="24">
        <v>0.5</v>
      </c>
      <c r="R74" s="31">
        <v>0.5</v>
      </c>
      <c r="S74" s="31">
        <v>2</v>
      </c>
      <c r="T74" s="10"/>
      <c r="U74" s="10"/>
      <c r="V74" s="10"/>
      <c r="W74" s="32"/>
      <c r="X74" s="32"/>
      <c r="Y74" s="32"/>
      <c r="Z74" s="10"/>
      <c r="AA74" s="10"/>
      <c r="AB74" s="10"/>
      <c r="AC74" s="32"/>
      <c r="AD74" s="32"/>
      <c r="AE74" s="32"/>
      <c r="AF74" s="10"/>
      <c r="AG74" s="10"/>
      <c r="AH74" s="10"/>
      <c r="AI74" s="12">
        <f t="shared" ref="AI74:AK74" si="51">H74+K74+N74+Q74+T74+W74+Z74+AC74+AF74</f>
        <v>0.5</v>
      </c>
      <c r="AJ74" s="12">
        <f t="shared" si="51"/>
        <v>0.5</v>
      </c>
      <c r="AK74" s="12">
        <f t="shared" si="51"/>
        <v>2</v>
      </c>
    </row>
    <row r="75" spans="1:37" ht="18.75" customHeight="1" x14ac:dyDescent="0.2">
      <c r="A75" s="7"/>
      <c r="B75" s="7" t="s">
        <v>113</v>
      </c>
      <c r="C75" s="151" t="s">
        <v>114</v>
      </c>
      <c r="D75" s="152"/>
      <c r="E75" s="152"/>
      <c r="F75" s="152"/>
      <c r="G75" s="153"/>
      <c r="H75" s="20"/>
      <c r="I75" s="20"/>
      <c r="J75" s="20"/>
      <c r="K75" s="31"/>
      <c r="L75" s="31"/>
      <c r="M75" s="31"/>
      <c r="N75" s="27"/>
      <c r="O75" s="27"/>
      <c r="P75" s="27"/>
      <c r="Q75" s="24"/>
      <c r="R75" s="31"/>
      <c r="S75" s="31"/>
      <c r="T75" s="10"/>
      <c r="U75" s="10"/>
      <c r="V75" s="10"/>
      <c r="W75" s="32"/>
      <c r="X75" s="32"/>
      <c r="Y75" s="32"/>
      <c r="Z75" s="10"/>
      <c r="AA75" s="10"/>
      <c r="AB75" s="10"/>
      <c r="AC75" s="32"/>
      <c r="AD75" s="32"/>
      <c r="AE75" s="32"/>
      <c r="AF75" s="10"/>
      <c r="AG75" s="10"/>
      <c r="AH75" s="10"/>
      <c r="AI75" s="12"/>
      <c r="AJ75" s="12"/>
      <c r="AK75" s="12"/>
    </row>
    <row r="76" spans="1:37" ht="12.75" customHeight="1" x14ac:dyDescent="0.2">
      <c r="A76" s="7">
        <v>53</v>
      </c>
      <c r="B76" s="24"/>
      <c r="C76" s="24"/>
      <c r="D76" s="7" t="s">
        <v>115</v>
      </c>
      <c r="E76" s="7">
        <v>1</v>
      </c>
      <c r="F76" s="7" t="s">
        <v>78</v>
      </c>
      <c r="G76" s="7" t="s">
        <v>111</v>
      </c>
      <c r="H76" s="20"/>
      <c r="I76" s="20"/>
      <c r="J76" s="20"/>
      <c r="K76" s="31"/>
      <c r="L76" s="31"/>
      <c r="M76" s="31"/>
      <c r="N76" s="27"/>
      <c r="O76" s="27"/>
      <c r="P76" s="27"/>
      <c r="Q76" s="24">
        <v>1</v>
      </c>
      <c r="R76" s="31">
        <v>1</v>
      </c>
      <c r="S76" s="31">
        <v>2</v>
      </c>
      <c r="T76" s="10"/>
      <c r="U76" s="10"/>
      <c r="V76" s="10"/>
      <c r="W76" s="32"/>
      <c r="X76" s="32"/>
      <c r="Y76" s="32"/>
      <c r="Z76" s="10"/>
      <c r="AA76" s="10"/>
      <c r="AB76" s="10"/>
      <c r="AC76" s="32"/>
      <c r="AD76" s="32"/>
      <c r="AE76" s="32"/>
      <c r="AF76" s="10"/>
      <c r="AG76" s="10"/>
      <c r="AH76" s="10"/>
      <c r="AI76" s="12">
        <f t="shared" ref="AI76:AK76" si="52">H76+K76+N76+Q76+T76+W76+Z76+AC76+AF76</f>
        <v>1</v>
      </c>
      <c r="AJ76" s="12">
        <f t="shared" si="52"/>
        <v>1</v>
      </c>
      <c r="AK76" s="12">
        <f t="shared" si="52"/>
        <v>2</v>
      </c>
    </row>
    <row r="77" spans="1:37" ht="12.75" customHeight="1" x14ac:dyDescent="0.2">
      <c r="A77" s="7">
        <v>54</v>
      </c>
      <c r="B77" s="7"/>
      <c r="C77" s="24"/>
      <c r="D77" s="7" t="s">
        <v>116</v>
      </c>
      <c r="E77" s="7">
        <v>1</v>
      </c>
      <c r="F77" s="7" t="s">
        <v>78</v>
      </c>
      <c r="G77" s="7" t="s">
        <v>111</v>
      </c>
      <c r="H77" s="20"/>
      <c r="I77" s="20"/>
      <c r="J77" s="20"/>
      <c r="K77" s="31"/>
      <c r="L77" s="31"/>
      <c r="M77" s="31"/>
      <c r="N77" s="27"/>
      <c r="O77" s="27"/>
      <c r="P77" s="27"/>
      <c r="Q77" s="24">
        <v>1</v>
      </c>
      <c r="R77" s="31">
        <v>1</v>
      </c>
      <c r="S77" s="31">
        <v>1.5</v>
      </c>
      <c r="T77" s="10"/>
      <c r="U77" s="10"/>
      <c r="V77" s="10"/>
      <c r="W77" s="32"/>
      <c r="X77" s="32"/>
      <c r="Y77" s="32"/>
      <c r="Z77" s="10"/>
      <c r="AA77" s="10"/>
      <c r="AB77" s="10"/>
      <c r="AC77" s="32"/>
      <c r="AD77" s="32"/>
      <c r="AE77" s="32"/>
      <c r="AF77" s="10"/>
      <c r="AG77" s="10"/>
      <c r="AH77" s="10"/>
      <c r="AI77" s="12">
        <f t="shared" ref="AI77:AK77" si="53">H77+K77+N77+Q77+T77+W77+Z77+AC77+AF77</f>
        <v>1</v>
      </c>
      <c r="AJ77" s="12">
        <f t="shared" si="53"/>
        <v>1</v>
      </c>
      <c r="AK77" s="12">
        <f t="shared" si="53"/>
        <v>1.5</v>
      </c>
    </row>
    <row r="78" spans="1:37" ht="12.75" customHeight="1" x14ac:dyDescent="0.2">
      <c r="A78" s="7">
        <v>55</v>
      </c>
      <c r="B78" s="7"/>
      <c r="C78" s="24"/>
      <c r="D78" s="7" t="s">
        <v>117</v>
      </c>
      <c r="E78" s="7">
        <v>0.5</v>
      </c>
      <c r="F78" s="7" t="s">
        <v>78</v>
      </c>
      <c r="G78" s="7" t="s">
        <v>111</v>
      </c>
      <c r="H78" s="20"/>
      <c r="I78" s="20"/>
      <c r="J78" s="20"/>
      <c r="K78" s="31"/>
      <c r="L78" s="31"/>
      <c r="M78" s="31"/>
      <c r="N78" s="27"/>
      <c r="O78" s="27"/>
      <c r="P78" s="27"/>
      <c r="Q78" s="24">
        <v>0.5</v>
      </c>
      <c r="R78" s="31">
        <v>0.5</v>
      </c>
      <c r="S78" s="31">
        <v>1.5</v>
      </c>
      <c r="T78" s="10"/>
      <c r="U78" s="10"/>
      <c r="V78" s="10"/>
      <c r="W78" s="32"/>
      <c r="X78" s="32"/>
      <c r="Y78" s="32"/>
      <c r="Z78" s="10"/>
      <c r="AA78" s="10"/>
      <c r="AB78" s="10"/>
      <c r="AC78" s="32"/>
      <c r="AD78" s="32"/>
      <c r="AE78" s="32"/>
      <c r="AF78" s="10"/>
      <c r="AG78" s="10"/>
      <c r="AH78" s="10"/>
      <c r="AI78" s="12">
        <f t="shared" ref="AI78:AK78" si="54">H78+K78+N78+Q78+T78+W78+Z78+AC78+AF78</f>
        <v>0.5</v>
      </c>
      <c r="AJ78" s="12">
        <f t="shared" si="54"/>
        <v>0.5</v>
      </c>
      <c r="AK78" s="12">
        <f t="shared" si="54"/>
        <v>1.5</v>
      </c>
    </row>
    <row r="79" spans="1:37" ht="12.75" customHeight="1" x14ac:dyDescent="0.2">
      <c r="A79" s="7"/>
      <c r="B79" s="7" t="s">
        <v>118</v>
      </c>
      <c r="C79" s="151" t="s">
        <v>119</v>
      </c>
      <c r="D79" s="152"/>
      <c r="E79" s="152"/>
      <c r="F79" s="152"/>
      <c r="G79" s="153"/>
      <c r="H79" s="20"/>
      <c r="I79" s="20"/>
      <c r="J79" s="20"/>
      <c r="K79" s="31"/>
      <c r="L79" s="31"/>
      <c r="M79" s="31"/>
      <c r="N79" s="27"/>
      <c r="O79" s="27"/>
      <c r="P79" s="27"/>
      <c r="Q79" s="24"/>
      <c r="R79" s="31"/>
      <c r="S79" s="31"/>
      <c r="T79" s="10"/>
      <c r="U79" s="10"/>
      <c r="V79" s="10"/>
      <c r="W79" s="32"/>
      <c r="X79" s="32"/>
      <c r="Y79" s="32"/>
      <c r="Z79" s="10"/>
      <c r="AA79" s="10"/>
      <c r="AB79" s="10"/>
      <c r="AC79" s="32"/>
      <c r="AD79" s="32"/>
      <c r="AE79" s="32"/>
      <c r="AF79" s="10"/>
      <c r="AG79" s="10"/>
      <c r="AH79" s="10"/>
      <c r="AI79" s="12"/>
      <c r="AJ79" s="12"/>
      <c r="AK79" s="12"/>
    </row>
    <row r="80" spans="1:37" ht="12.75" customHeight="1" x14ac:dyDescent="0.2">
      <c r="A80" s="7">
        <v>56</v>
      </c>
      <c r="B80" s="7"/>
      <c r="C80" s="7"/>
      <c r="D80" s="7" t="s">
        <v>120</v>
      </c>
      <c r="E80" s="7">
        <v>0.5</v>
      </c>
      <c r="F80" s="7" t="s">
        <v>78</v>
      </c>
      <c r="G80" s="19" t="s">
        <v>130</v>
      </c>
      <c r="H80" s="20"/>
      <c r="I80" s="20"/>
      <c r="J80" s="20"/>
      <c r="K80" s="31"/>
      <c r="L80" s="31"/>
      <c r="M80" s="31"/>
      <c r="N80" s="27"/>
      <c r="O80" s="27"/>
      <c r="P80" s="27"/>
      <c r="Q80" s="24">
        <v>0.5</v>
      </c>
      <c r="R80" s="31"/>
      <c r="S80" s="31"/>
      <c r="T80" s="10"/>
      <c r="U80" s="10">
        <v>0.5</v>
      </c>
      <c r="V80" s="10">
        <v>0.5</v>
      </c>
      <c r="W80" s="32"/>
      <c r="X80" s="32"/>
      <c r="Y80" s="32"/>
      <c r="Z80" s="10"/>
      <c r="AA80" s="10"/>
      <c r="AB80" s="10"/>
      <c r="AC80" s="32"/>
      <c r="AD80" s="32"/>
      <c r="AE80" s="32"/>
      <c r="AF80" s="10"/>
      <c r="AG80" s="10"/>
      <c r="AH80" s="10"/>
      <c r="AI80" s="12">
        <f t="shared" ref="AI80:AK80" si="55">H80+K80+N80+Q80+T80+W80+Z80+AC80+AF80</f>
        <v>0.5</v>
      </c>
      <c r="AJ80" s="12">
        <f t="shared" si="55"/>
        <v>0.5</v>
      </c>
      <c r="AK80" s="12">
        <f t="shared" si="55"/>
        <v>0.5</v>
      </c>
    </row>
    <row r="81" spans="1:37" ht="12.75" customHeight="1" x14ac:dyDescent="0.2">
      <c r="A81" s="7">
        <v>57</v>
      </c>
      <c r="B81" s="7"/>
      <c r="C81" s="7"/>
      <c r="D81" s="7" t="s">
        <v>121</v>
      </c>
      <c r="E81" s="7">
        <v>1</v>
      </c>
      <c r="F81" s="7" t="s">
        <v>78</v>
      </c>
      <c r="G81" s="19" t="s">
        <v>130</v>
      </c>
      <c r="H81" s="20"/>
      <c r="I81" s="20"/>
      <c r="J81" s="20"/>
      <c r="K81" s="31"/>
      <c r="L81" s="31"/>
      <c r="M81" s="31"/>
      <c r="N81" s="27"/>
      <c r="O81" s="27"/>
      <c r="P81" s="27"/>
      <c r="Q81" s="24">
        <v>1</v>
      </c>
      <c r="R81" s="31"/>
      <c r="S81" s="31"/>
      <c r="T81" s="10"/>
      <c r="U81" s="10">
        <v>1</v>
      </c>
      <c r="V81" s="10">
        <v>1</v>
      </c>
      <c r="W81" s="32"/>
      <c r="X81" s="32"/>
      <c r="Y81" s="32"/>
      <c r="Z81" s="10"/>
      <c r="AA81" s="10"/>
      <c r="AB81" s="10"/>
      <c r="AC81" s="32"/>
      <c r="AD81" s="32"/>
      <c r="AE81" s="32"/>
      <c r="AF81" s="10"/>
      <c r="AG81" s="10"/>
      <c r="AH81" s="10"/>
      <c r="AI81" s="12">
        <f t="shared" ref="AI81:AK81" si="56">H81+K81+N81+Q81+T81+W81+Z81+AC81+AF81</f>
        <v>1</v>
      </c>
      <c r="AJ81" s="12">
        <f t="shared" si="56"/>
        <v>1</v>
      </c>
      <c r="AK81" s="12">
        <f t="shared" si="56"/>
        <v>1</v>
      </c>
    </row>
    <row r="82" spans="1:37" ht="12.75" customHeight="1" x14ac:dyDescent="0.2">
      <c r="A82" s="7">
        <v>58</v>
      </c>
      <c r="B82" s="7"/>
      <c r="C82" s="7"/>
      <c r="D82" s="7" t="s">
        <v>122</v>
      </c>
      <c r="E82" s="7">
        <v>1</v>
      </c>
      <c r="F82" s="7" t="s">
        <v>78</v>
      </c>
      <c r="G82" s="19" t="s">
        <v>130</v>
      </c>
      <c r="H82" s="20"/>
      <c r="I82" s="20"/>
      <c r="J82" s="20"/>
      <c r="K82" s="31"/>
      <c r="L82" s="31"/>
      <c r="M82" s="31"/>
      <c r="N82" s="27"/>
      <c r="O82" s="27"/>
      <c r="P82" s="27"/>
      <c r="Q82" s="24">
        <v>1</v>
      </c>
      <c r="R82" s="31"/>
      <c r="S82" s="31"/>
      <c r="T82" s="10"/>
      <c r="U82" s="10">
        <v>1</v>
      </c>
      <c r="V82" s="10">
        <v>0.5</v>
      </c>
      <c r="W82" s="32"/>
      <c r="X82" s="32"/>
      <c r="Y82" s="32"/>
      <c r="Z82" s="10"/>
      <c r="AA82" s="10"/>
      <c r="AB82" s="10"/>
      <c r="AC82" s="32"/>
      <c r="AD82" s="32"/>
      <c r="AE82" s="32"/>
      <c r="AF82" s="10"/>
      <c r="AG82" s="10"/>
      <c r="AH82" s="10"/>
      <c r="AI82" s="12">
        <f t="shared" ref="AI82:AK82" si="57">H82+K82+N82+Q82+T82+W82+Z82+AC82+AF82</f>
        <v>1</v>
      </c>
      <c r="AJ82" s="12">
        <f t="shared" si="57"/>
        <v>1</v>
      </c>
      <c r="AK82" s="12">
        <f t="shared" si="57"/>
        <v>0.5</v>
      </c>
    </row>
    <row r="83" spans="1:37" ht="12.75" customHeight="1" x14ac:dyDescent="0.2">
      <c r="A83" s="7"/>
      <c r="B83" s="7" t="s">
        <v>123</v>
      </c>
      <c r="C83" s="151" t="s">
        <v>124</v>
      </c>
      <c r="D83" s="152"/>
      <c r="E83" s="152"/>
      <c r="F83" s="152"/>
      <c r="G83" s="153"/>
      <c r="H83" s="20"/>
      <c r="I83" s="20"/>
      <c r="J83" s="20"/>
      <c r="K83" s="31"/>
      <c r="L83" s="31"/>
      <c r="M83" s="31"/>
      <c r="N83" s="27"/>
      <c r="O83" s="27"/>
      <c r="P83" s="27"/>
      <c r="Q83" s="24"/>
      <c r="R83" s="31"/>
      <c r="S83" s="31"/>
      <c r="T83" s="10"/>
      <c r="U83" s="10"/>
      <c r="V83" s="10"/>
      <c r="W83" s="32"/>
      <c r="X83" s="32"/>
      <c r="Y83" s="32"/>
      <c r="Z83" s="10"/>
      <c r="AA83" s="10"/>
      <c r="AB83" s="10"/>
      <c r="AC83" s="32"/>
      <c r="AD83" s="32"/>
      <c r="AE83" s="32"/>
      <c r="AF83" s="10"/>
      <c r="AG83" s="10"/>
      <c r="AH83" s="10"/>
      <c r="AI83" s="12"/>
      <c r="AJ83" s="12"/>
      <c r="AK83" s="12"/>
    </row>
    <row r="84" spans="1:37" ht="12.75" customHeight="1" x14ac:dyDescent="0.2">
      <c r="A84" s="7">
        <v>59</v>
      </c>
      <c r="B84" s="7"/>
      <c r="C84" s="7"/>
      <c r="D84" s="7" t="s">
        <v>125</v>
      </c>
      <c r="E84" s="7">
        <v>2</v>
      </c>
      <c r="F84" s="7" t="s">
        <v>78</v>
      </c>
      <c r="G84" s="7" t="s">
        <v>111</v>
      </c>
      <c r="H84" s="20"/>
      <c r="I84" s="20"/>
      <c r="J84" s="20"/>
      <c r="K84" s="31"/>
      <c r="L84" s="31"/>
      <c r="M84" s="31"/>
      <c r="N84" s="27"/>
      <c r="O84" s="27"/>
      <c r="P84" s="27"/>
      <c r="Q84" s="24">
        <v>2</v>
      </c>
      <c r="R84" s="31">
        <v>2</v>
      </c>
      <c r="S84" s="31">
        <v>3</v>
      </c>
      <c r="T84" s="10"/>
      <c r="U84" s="10"/>
      <c r="V84" s="10"/>
      <c r="W84" s="32"/>
      <c r="X84" s="32"/>
      <c r="Y84" s="32"/>
      <c r="Z84" s="10"/>
      <c r="AA84" s="10"/>
      <c r="AB84" s="10"/>
      <c r="AC84" s="32"/>
      <c r="AD84" s="32"/>
      <c r="AE84" s="32"/>
      <c r="AF84" s="10"/>
      <c r="AG84" s="10"/>
      <c r="AH84" s="10"/>
      <c r="AI84" s="12">
        <f t="shared" ref="AI84:AK84" si="58">H84+K84+N84+Q84+T84+W84+Z84+AC84+AF84</f>
        <v>2</v>
      </c>
      <c r="AJ84" s="12">
        <f t="shared" si="58"/>
        <v>2</v>
      </c>
      <c r="AK84" s="12">
        <f t="shared" si="58"/>
        <v>3</v>
      </c>
    </row>
    <row r="85" spans="1:37" ht="12.75" customHeight="1" x14ac:dyDescent="0.2">
      <c r="A85" s="7">
        <v>60</v>
      </c>
      <c r="B85" s="7"/>
      <c r="C85" s="7"/>
      <c r="D85" s="7" t="s">
        <v>126</v>
      </c>
      <c r="E85" s="7">
        <v>2</v>
      </c>
      <c r="F85" s="7" t="s">
        <v>78</v>
      </c>
      <c r="G85" s="7" t="s">
        <v>111</v>
      </c>
      <c r="H85" s="20"/>
      <c r="I85" s="20"/>
      <c r="J85" s="20"/>
      <c r="K85" s="31"/>
      <c r="L85" s="31"/>
      <c r="M85" s="31"/>
      <c r="N85" s="27"/>
      <c r="O85" s="27"/>
      <c r="P85" s="27"/>
      <c r="Q85" s="24">
        <v>2</v>
      </c>
      <c r="R85" s="31">
        <v>2</v>
      </c>
      <c r="S85" s="31">
        <v>1</v>
      </c>
      <c r="T85" s="10"/>
      <c r="U85" s="10"/>
      <c r="V85" s="10"/>
      <c r="W85" s="32"/>
      <c r="X85" s="32"/>
      <c r="Y85" s="32"/>
      <c r="Z85" s="10"/>
      <c r="AA85" s="10"/>
      <c r="AB85" s="10"/>
      <c r="AC85" s="32"/>
      <c r="AD85" s="32"/>
      <c r="AE85" s="32"/>
      <c r="AF85" s="10"/>
      <c r="AG85" s="10"/>
      <c r="AH85" s="10"/>
      <c r="AI85" s="12">
        <f t="shared" ref="AI85:AK85" si="59">H85+K85+N85+Q85+T85+W85+Z85+AC85+AF85</f>
        <v>2</v>
      </c>
      <c r="AJ85" s="12">
        <f t="shared" si="59"/>
        <v>2</v>
      </c>
      <c r="AK85" s="12">
        <f t="shared" si="59"/>
        <v>1</v>
      </c>
    </row>
    <row r="86" spans="1:37" ht="12.75" customHeight="1" x14ac:dyDescent="0.2">
      <c r="A86" s="7"/>
      <c r="B86" s="7"/>
      <c r="C86" s="151" t="s">
        <v>243</v>
      </c>
      <c r="D86" s="152"/>
      <c r="E86" s="152"/>
      <c r="F86" s="152"/>
      <c r="G86" s="153"/>
      <c r="H86" s="20"/>
      <c r="I86" s="20"/>
      <c r="J86" s="20"/>
      <c r="K86" s="31"/>
      <c r="L86" s="31"/>
      <c r="M86" s="31"/>
      <c r="N86" s="27"/>
      <c r="O86" s="27"/>
      <c r="P86" s="27"/>
      <c r="Q86" s="30"/>
      <c r="R86" s="31"/>
      <c r="S86" s="31"/>
      <c r="T86" s="10"/>
      <c r="U86" s="10"/>
      <c r="V86" s="10"/>
      <c r="W86" s="32"/>
      <c r="X86" s="32"/>
      <c r="Y86" s="32"/>
      <c r="Z86" s="10"/>
      <c r="AA86" s="10"/>
      <c r="AB86" s="10"/>
      <c r="AC86" s="32"/>
      <c r="AD86" s="32"/>
      <c r="AE86" s="32"/>
      <c r="AF86" s="10"/>
      <c r="AG86" s="10"/>
      <c r="AH86" s="10"/>
      <c r="AI86" s="12"/>
      <c r="AJ86" s="12"/>
      <c r="AK86" s="12"/>
    </row>
    <row r="87" spans="1:37" ht="12.75" customHeight="1" x14ac:dyDescent="0.2">
      <c r="A87" s="7">
        <v>61</v>
      </c>
      <c r="B87" s="7"/>
      <c r="C87" s="24"/>
      <c r="D87" s="7" t="s">
        <v>244</v>
      </c>
      <c r="E87" s="7">
        <v>1</v>
      </c>
      <c r="F87" s="7" t="s">
        <v>111</v>
      </c>
      <c r="G87" s="7" t="s">
        <v>130</v>
      </c>
      <c r="H87" s="20"/>
      <c r="I87" s="20"/>
      <c r="J87" s="20"/>
      <c r="K87" s="31"/>
      <c r="L87" s="31"/>
      <c r="M87" s="31"/>
      <c r="N87" s="27"/>
      <c r="O87" s="27"/>
      <c r="P87" s="27"/>
      <c r="Q87" s="30"/>
      <c r="R87" s="31"/>
      <c r="S87" s="31"/>
      <c r="T87" s="10">
        <v>1</v>
      </c>
      <c r="U87" s="10">
        <v>1</v>
      </c>
      <c r="V87" s="10">
        <v>2</v>
      </c>
      <c r="W87" s="32"/>
      <c r="X87" s="32"/>
      <c r="Y87" s="32"/>
      <c r="Z87" s="10"/>
      <c r="AA87" s="10"/>
      <c r="AB87" s="10"/>
      <c r="AC87" s="32"/>
      <c r="AD87" s="32"/>
      <c r="AE87" s="32"/>
      <c r="AF87" s="10"/>
      <c r="AG87" s="10"/>
      <c r="AH87" s="10"/>
      <c r="AI87" s="12">
        <f t="shared" ref="AI87:AK87" si="60">H87+K87+N87+Q87+T87+W87+Z87+AC87+AF87</f>
        <v>1</v>
      </c>
      <c r="AJ87" s="12">
        <f t="shared" si="60"/>
        <v>1</v>
      </c>
      <c r="AK87" s="12">
        <f t="shared" si="60"/>
        <v>2</v>
      </c>
    </row>
    <row r="88" spans="1:37" ht="12.75" customHeight="1" x14ac:dyDescent="0.2">
      <c r="A88" s="7">
        <v>62</v>
      </c>
      <c r="B88" s="7"/>
      <c r="C88" s="24"/>
      <c r="D88" s="7" t="s">
        <v>245</v>
      </c>
      <c r="E88" s="7">
        <v>2</v>
      </c>
      <c r="F88" s="7" t="s">
        <v>111</v>
      </c>
      <c r="G88" s="19" t="s">
        <v>131</v>
      </c>
      <c r="H88" s="20"/>
      <c r="I88" s="20"/>
      <c r="J88" s="20"/>
      <c r="K88" s="31"/>
      <c r="L88" s="31"/>
      <c r="M88" s="31"/>
      <c r="N88" s="27"/>
      <c r="O88" s="27"/>
      <c r="P88" s="27"/>
      <c r="Q88" s="30"/>
      <c r="R88" s="31"/>
      <c r="S88" s="31"/>
      <c r="T88" s="10">
        <v>2</v>
      </c>
      <c r="U88" s="10"/>
      <c r="V88" s="10"/>
      <c r="W88" s="31"/>
      <c r="X88" s="34">
        <v>2</v>
      </c>
      <c r="Y88" s="34">
        <v>0.5</v>
      </c>
      <c r="Z88" s="10"/>
      <c r="AA88" s="10"/>
      <c r="AB88" s="10"/>
      <c r="AC88" s="32"/>
      <c r="AD88" s="32"/>
      <c r="AE88" s="32"/>
      <c r="AF88" s="10"/>
      <c r="AG88" s="10"/>
      <c r="AH88" s="10"/>
      <c r="AI88" s="12">
        <f t="shared" ref="AI88:AK88" si="61">H88+K88+N88+Q88+T88+W88+Z88+AC88+AF88</f>
        <v>2</v>
      </c>
      <c r="AJ88" s="12">
        <f t="shared" si="61"/>
        <v>2</v>
      </c>
      <c r="AK88" s="12">
        <f t="shared" si="61"/>
        <v>0.5</v>
      </c>
    </row>
    <row r="89" spans="1:37" ht="12.75" customHeight="1" x14ac:dyDescent="0.2">
      <c r="A89" s="7"/>
      <c r="B89" s="7" t="s">
        <v>127</v>
      </c>
      <c r="C89" s="151" t="s">
        <v>128</v>
      </c>
      <c r="D89" s="152"/>
      <c r="E89" s="152"/>
      <c r="F89" s="152"/>
      <c r="G89" s="153"/>
      <c r="H89" s="20"/>
      <c r="I89" s="20"/>
      <c r="J89" s="20"/>
      <c r="K89" s="31"/>
      <c r="L89" s="31"/>
      <c r="M89" s="31"/>
      <c r="N89" s="27"/>
      <c r="O89" s="27"/>
      <c r="P89" s="27"/>
      <c r="Q89" s="30"/>
      <c r="R89" s="31"/>
      <c r="S89" s="31"/>
      <c r="T89" s="10"/>
      <c r="U89" s="10"/>
      <c r="V89" s="10"/>
      <c r="W89" s="32"/>
      <c r="X89" s="32"/>
      <c r="Y89" s="32"/>
      <c r="Z89" s="10"/>
      <c r="AA89" s="10"/>
      <c r="AB89" s="10"/>
      <c r="AC89" s="32"/>
      <c r="AD89" s="32"/>
      <c r="AE89" s="32"/>
      <c r="AF89" s="10"/>
      <c r="AG89" s="10"/>
      <c r="AH89" s="10"/>
      <c r="AI89" s="12"/>
      <c r="AJ89" s="12"/>
      <c r="AK89" s="12"/>
    </row>
    <row r="90" spans="1:37" ht="12.75" customHeight="1" x14ac:dyDescent="0.2">
      <c r="A90" s="7">
        <v>63</v>
      </c>
      <c r="B90" s="7"/>
      <c r="C90" s="7"/>
      <c r="D90" s="7" t="s">
        <v>129</v>
      </c>
      <c r="E90" s="7">
        <v>1</v>
      </c>
      <c r="F90" s="7" t="s">
        <v>130</v>
      </c>
      <c r="G90" s="7" t="s">
        <v>131</v>
      </c>
      <c r="H90" s="20"/>
      <c r="I90" s="20"/>
      <c r="J90" s="20"/>
      <c r="K90" s="31"/>
      <c r="L90" s="31"/>
      <c r="M90" s="31"/>
      <c r="N90" s="27"/>
      <c r="O90" s="27"/>
      <c r="P90" s="27"/>
      <c r="Q90" s="31"/>
      <c r="R90" s="31"/>
      <c r="S90" s="31"/>
      <c r="T90" s="10"/>
      <c r="U90" s="10"/>
      <c r="V90" s="10"/>
      <c r="W90" s="24">
        <v>1</v>
      </c>
      <c r="X90" s="34">
        <v>1</v>
      </c>
      <c r="Y90" s="34">
        <v>1</v>
      </c>
      <c r="Z90" s="10"/>
      <c r="AA90" s="10"/>
      <c r="AB90" s="10"/>
      <c r="AC90" s="32"/>
      <c r="AD90" s="32"/>
      <c r="AE90" s="32"/>
      <c r="AF90" s="10"/>
      <c r="AG90" s="10"/>
      <c r="AH90" s="10"/>
      <c r="AI90" s="12">
        <f t="shared" ref="AI90:AK90" si="62">H90+K90+N90+Q90+T90+W90+Z90+AC90+AF90</f>
        <v>1</v>
      </c>
      <c r="AJ90" s="12">
        <f t="shared" si="62"/>
        <v>1</v>
      </c>
      <c r="AK90" s="12">
        <f t="shared" si="62"/>
        <v>1</v>
      </c>
    </row>
    <row r="91" spans="1:37" ht="12.75" customHeight="1" x14ac:dyDescent="0.2">
      <c r="A91" s="7">
        <v>64</v>
      </c>
      <c r="B91" s="7"/>
      <c r="C91" s="7"/>
      <c r="D91" s="7" t="s">
        <v>132</v>
      </c>
      <c r="E91" s="7">
        <v>1</v>
      </c>
      <c r="F91" s="7" t="s">
        <v>130</v>
      </c>
      <c r="G91" s="19" t="s">
        <v>154</v>
      </c>
      <c r="H91" s="20"/>
      <c r="I91" s="20"/>
      <c r="J91" s="20"/>
      <c r="K91" s="31"/>
      <c r="L91" s="31"/>
      <c r="M91" s="31"/>
      <c r="N91" s="27"/>
      <c r="O91" s="27"/>
      <c r="P91" s="27"/>
      <c r="Q91" s="31"/>
      <c r="R91" s="31"/>
      <c r="S91" s="31"/>
      <c r="T91" s="10"/>
      <c r="U91" s="10"/>
      <c r="V91" s="10"/>
      <c r="W91" s="24">
        <v>1</v>
      </c>
      <c r="X91" s="31"/>
      <c r="Y91" s="31"/>
      <c r="Z91" s="10"/>
      <c r="AA91" s="10"/>
      <c r="AB91" s="10"/>
      <c r="AC91" s="32"/>
      <c r="AD91" s="34">
        <v>1</v>
      </c>
      <c r="AE91" s="34">
        <v>2</v>
      </c>
      <c r="AF91" s="10"/>
      <c r="AG91" s="10"/>
      <c r="AH91" s="10"/>
      <c r="AI91" s="12">
        <f t="shared" ref="AI91:AK91" si="63">H91+K91+N91+Q91+T91+W91+Z91+AC91+AF91</f>
        <v>1</v>
      </c>
      <c r="AJ91" s="12">
        <f t="shared" si="63"/>
        <v>1</v>
      </c>
      <c r="AK91" s="12">
        <f t="shared" si="63"/>
        <v>2</v>
      </c>
    </row>
    <row r="92" spans="1:37" ht="12.75" customHeight="1" x14ac:dyDescent="0.2">
      <c r="A92" s="7">
        <v>65</v>
      </c>
      <c r="B92" s="7"/>
      <c r="C92" s="24"/>
      <c r="D92" s="7" t="s">
        <v>133</v>
      </c>
      <c r="E92" s="7">
        <v>1</v>
      </c>
      <c r="F92" s="7" t="s">
        <v>130</v>
      </c>
      <c r="G92" s="7" t="s">
        <v>131</v>
      </c>
      <c r="H92" s="20"/>
      <c r="I92" s="20"/>
      <c r="J92" s="20"/>
      <c r="K92" s="31"/>
      <c r="L92" s="31"/>
      <c r="M92" s="31"/>
      <c r="N92" s="27"/>
      <c r="O92" s="27"/>
      <c r="P92" s="27"/>
      <c r="Q92" s="32"/>
      <c r="R92" s="32"/>
      <c r="S92" s="32"/>
      <c r="T92" s="10"/>
      <c r="U92" s="10"/>
      <c r="V92" s="10"/>
      <c r="W92" s="24">
        <v>1</v>
      </c>
      <c r="X92" s="34">
        <v>1</v>
      </c>
      <c r="Y92" s="34">
        <v>1</v>
      </c>
      <c r="Z92" s="10"/>
      <c r="AA92" s="10"/>
      <c r="AB92" s="10"/>
      <c r="AC92" s="32"/>
      <c r="AD92" s="32"/>
      <c r="AE92" s="32"/>
      <c r="AF92" s="10"/>
      <c r="AG92" s="10"/>
      <c r="AH92" s="10"/>
      <c r="AI92" s="12">
        <f t="shared" ref="AI92:AK92" si="64">H92+K92+N92+Q92+T92+W92+Z92+AC92+AF92</f>
        <v>1</v>
      </c>
      <c r="AJ92" s="12">
        <f t="shared" si="64"/>
        <v>1</v>
      </c>
      <c r="AK92" s="12">
        <f t="shared" si="64"/>
        <v>1</v>
      </c>
    </row>
    <row r="93" spans="1:37" ht="12.75" customHeight="1" x14ac:dyDescent="0.2">
      <c r="A93" s="7"/>
      <c r="B93" s="7" t="s">
        <v>134</v>
      </c>
      <c r="C93" s="151" t="s">
        <v>135</v>
      </c>
      <c r="D93" s="152"/>
      <c r="E93" s="152"/>
      <c r="F93" s="152"/>
      <c r="G93" s="153"/>
      <c r="H93" s="20"/>
      <c r="I93" s="20"/>
      <c r="J93" s="20"/>
      <c r="K93" s="31"/>
      <c r="L93" s="31"/>
      <c r="M93" s="31"/>
      <c r="N93" s="27"/>
      <c r="O93" s="27"/>
      <c r="P93" s="27"/>
      <c r="Q93" s="32"/>
      <c r="R93" s="32"/>
      <c r="S93" s="32"/>
      <c r="T93" s="10"/>
      <c r="U93" s="10"/>
      <c r="V93" s="10"/>
      <c r="W93" s="24"/>
      <c r="X93" s="32"/>
      <c r="Y93" s="32"/>
      <c r="Z93" s="10"/>
      <c r="AA93" s="10"/>
      <c r="AB93" s="10"/>
      <c r="AC93" s="32"/>
      <c r="AD93" s="32"/>
      <c r="AE93" s="32"/>
      <c r="AF93" s="10"/>
      <c r="AG93" s="10"/>
      <c r="AH93" s="10"/>
      <c r="AI93" s="12"/>
      <c r="AJ93" s="12"/>
      <c r="AK93" s="12"/>
    </row>
    <row r="94" spans="1:37" ht="12.75" customHeight="1" x14ac:dyDescent="0.2">
      <c r="A94" s="7">
        <v>66</v>
      </c>
      <c r="B94" s="7"/>
      <c r="C94" s="7"/>
      <c r="D94" s="7" t="s">
        <v>136</v>
      </c>
      <c r="E94" s="7">
        <v>2.5</v>
      </c>
      <c r="F94" s="7" t="s">
        <v>130</v>
      </c>
      <c r="G94" s="19" t="s">
        <v>149</v>
      </c>
      <c r="H94" s="20"/>
      <c r="I94" s="20"/>
      <c r="J94" s="20"/>
      <c r="K94" s="31"/>
      <c r="L94" s="31"/>
      <c r="M94" s="31"/>
      <c r="N94" s="27"/>
      <c r="O94" s="27"/>
      <c r="P94" s="27"/>
      <c r="Q94" s="32"/>
      <c r="R94" s="32"/>
      <c r="S94" s="32"/>
      <c r="T94" s="10"/>
      <c r="U94" s="10"/>
      <c r="V94" s="10"/>
      <c r="W94" s="24">
        <v>2.5</v>
      </c>
      <c r="X94" s="32"/>
      <c r="Y94" s="32"/>
      <c r="Z94" s="10"/>
      <c r="AA94" s="35">
        <v>2.5</v>
      </c>
      <c r="AB94" s="35">
        <v>5</v>
      </c>
      <c r="AC94" s="32"/>
      <c r="AD94" s="32"/>
      <c r="AE94" s="32"/>
      <c r="AF94" s="10"/>
      <c r="AG94" s="10"/>
      <c r="AH94" s="10"/>
      <c r="AI94" s="12">
        <f t="shared" ref="AI94:AK94" si="65">H94+K94+N94+Q94+T94+W94+Z94+AC94+AF94</f>
        <v>2.5</v>
      </c>
      <c r="AJ94" s="12">
        <f t="shared" si="65"/>
        <v>2.5</v>
      </c>
      <c r="AK94" s="12">
        <f t="shared" si="65"/>
        <v>5</v>
      </c>
    </row>
    <row r="95" spans="1:37" ht="12.75" customHeight="1" x14ac:dyDescent="0.2">
      <c r="A95" s="7">
        <v>67</v>
      </c>
      <c r="B95" s="7"/>
      <c r="C95" s="7"/>
      <c r="D95" s="7" t="s">
        <v>137</v>
      </c>
      <c r="E95" s="7">
        <v>1</v>
      </c>
      <c r="F95" s="7" t="s">
        <v>130</v>
      </c>
      <c r="G95" s="19" t="s">
        <v>154</v>
      </c>
      <c r="H95" s="20"/>
      <c r="I95" s="20"/>
      <c r="J95" s="20"/>
      <c r="K95" s="31"/>
      <c r="L95" s="31"/>
      <c r="M95" s="31"/>
      <c r="N95" s="27"/>
      <c r="O95" s="27"/>
      <c r="P95" s="27"/>
      <c r="Q95" s="32"/>
      <c r="R95" s="32"/>
      <c r="S95" s="32"/>
      <c r="T95" s="10"/>
      <c r="U95" s="10"/>
      <c r="V95" s="10"/>
      <c r="W95" s="24">
        <v>1</v>
      </c>
      <c r="X95" s="32"/>
      <c r="Y95" s="32"/>
      <c r="Z95" s="10"/>
      <c r="AA95" s="35"/>
      <c r="AB95" s="10"/>
      <c r="AC95" s="32"/>
      <c r="AD95" s="34">
        <v>1</v>
      </c>
      <c r="AE95" s="34">
        <v>1</v>
      </c>
      <c r="AF95" s="10"/>
      <c r="AG95" s="10"/>
      <c r="AH95" s="10"/>
      <c r="AI95" s="12">
        <f t="shared" ref="AI95:AK95" si="66">H95+K95+N95+Q95+T95+W95+Z95+AC95+AF95</f>
        <v>1</v>
      </c>
      <c r="AJ95" s="12">
        <f t="shared" si="66"/>
        <v>1</v>
      </c>
      <c r="AK95" s="12">
        <f t="shared" si="66"/>
        <v>1</v>
      </c>
    </row>
    <row r="96" spans="1:37" ht="12.75" customHeight="1" x14ac:dyDescent="0.2">
      <c r="A96" s="7"/>
      <c r="B96" s="7" t="s">
        <v>138</v>
      </c>
      <c r="C96" s="151" t="s">
        <v>139</v>
      </c>
      <c r="D96" s="152"/>
      <c r="E96" s="152"/>
      <c r="F96" s="152"/>
      <c r="G96" s="153"/>
      <c r="H96" s="20"/>
      <c r="I96" s="20"/>
      <c r="J96" s="20"/>
      <c r="K96" s="31"/>
      <c r="L96" s="31"/>
      <c r="M96" s="31"/>
      <c r="N96" s="27"/>
      <c r="O96" s="27"/>
      <c r="P96" s="27"/>
      <c r="Q96" s="32"/>
      <c r="R96" s="32"/>
      <c r="S96" s="32"/>
      <c r="T96" s="10"/>
      <c r="U96" s="10"/>
      <c r="V96" s="10"/>
      <c r="W96" s="24"/>
      <c r="X96" s="32"/>
      <c r="Y96" s="32"/>
      <c r="Z96" s="10"/>
      <c r="AA96" s="10"/>
      <c r="AB96" s="10"/>
      <c r="AC96" s="32"/>
      <c r="AD96" s="32"/>
      <c r="AE96" s="32"/>
      <c r="AF96" s="10"/>
      <c r="AG96" s="10"/>
      <c r="AH96" s="10"/>
      <c r="AI96" s="12"/>
      <c r="AJ96" s="12"/>
      <c r="AK96" s="12"/>
    </row>
    <row r="97" spans="1:37" ht="12.75" customHeight="1" x14ac:dyDescent="0.2">
      <c r="A97" s="7">
        <v>68</v>
      </c>
      <c r="B97" s="7"/>
      <c r="C97" s="7"/>
      <c r="D97" s="7" t="s">
        <v>140</v>
      </c>
      <c r="E97" s="7">
        <v>1</v>
      </c>
      <c r="F97" s="7" t="s">
        <v>130</v>
      </c>
      <c r="G97" s="7" t="s">
        <v>131</v>
      </c>
      <c r="H97" s="20"/>
      <c r="I97" s="20"/>
      <c r="J97" s="20"/>
      <c r="K97" s="31"/>
      <c r="L97" s="31"/>
      <c r="M97" s="31"/>
      <c r="N97" s="27"/>
      <c r="O97" s="27"/>
      <c r="P97" s="27"/>
      <c r="Q97" s="32"/>
      <c r="R97" s="32"/>
      <c r="S97" s="32"/>
      <c r="T97" s="10"/>
      <c r="U97" s="10"/>
      <c r="V97" s="10"/>
      <c r="W97" s="24">
        <v>1</v>
      </c>
      <c r="X97" s="34">
        <v>1</v>
      </c>
      <c r="Y97" s="34">
        <v>2.5</v>
      </c>
      <c r="Z97" s="10"/>
      <c r="AA97" s="10"/>
      <c r="AB97" s="10"/>
      <c r="AC97" s="32"/>
      <c r="AD97" s="32"/>
      <c r="AE97" s="32"/>
      <c r="AF97" s="10"/>
      <c r="AG97" s="10"/>
      <c r="AH97" s="10"/>
      <c r="AI97" s="12">
        <f t="shared" ref="AI97:AK97" si="67">H97+K97+N97+Q97+T97+W97+Z97+AC97+AF97</f>
        <v>1</v>
      </c>
      <c r="AJ97" s="12">
        <f t="shared" si="67"/>
        <v>1</v>
      </c>
      <c r="AK97" s="12">
        <f t="shared" si="67"/>
        <v>2.5</v>
      </c>
    </row>
    <row r="98" spans="1:37" ht="12.75" customHeight="1" x14ac:dyDescent="0.2">
      <c r="A98" s="7">
        <v>69</v>
      </c>
      <c r="B98" s="7"/>
      <c r="C98" s="7"/>
      <c r="D98" s="7" t="s">
        <v>141</v>
      </c>
      <c r="E98" s="7">
        <v>1</v>
      </c>
      <c r="F98" s="7" t="s">
        <v>130</v>
      </c>
      <c r="G98" s="19" t="s">
        <v>154</v>
      </c>
      <c r="H98" s="20"/>
      <c r="I98" s="20"/>
      <c r="J98" s="20"/>
      <c r="K98" s="31"/>
      <c r="L98" s="31"/>
      <c r="M98" s="31"/>
      <c r="N98" s="27"/>
      <c r="O98" s="27"/>
      <c r="P98" s="27"/>
      <c r="Q98" s="32"/>
      <c r="R98" s="32"/>
      <c r="S98" s="32"/>
      <c r="T98" s="10"/>
      <c r="U98" s="10"/>
      <c r="V98" s="10"/>
      <c r="W98" s="24">
        <v>1</v>
      </c>
      <c r="X98" s="32"/>
      <c r="Y98" s="32"/>
      <c r="Z98" s="10"/>
      <c r="AA98" s="10"/>
      <c r="AB98" s="10"/>
      <c r="AC98" s="32"/>
      <c r="AD98" s="34">
        <v>1</v>
      </c>
      <c r="AE98" s="34">
        <v>1</v>
      </c>
      <c r="AF98" s="10"/>
      <c r="AG98" s="10"/>
      <c r="AH98" s="10"/>
      <c r="AI98" s="12">
        <f t="shared" ref="AI98:AK98" si="68">H98+K98+N98+Q98+T98+W98+Z98+AC98+AF98</f>
        <v>1</v>
      </c>
      <c r="AJ98" s="12">
        <f t="shared" si="68"/>
        <v>1</v>
      </c>
      <c r="AK98" s="12">
        <f t="shared" si="68"/>
        <v>1</v>
      </c>
    </row>
    <row r="99" spans="1:37" ht="12.75" customHeight="1" x14ac:dyDescent="0.2">
      <c r="A99" s="7"/>
      <c r="B99" s="7" t="s">
        <v>142</v>
      </c>
      <c r="C99" s="151" t="s">
        <v>143</v>
      </c>
      <c r="D99" s="152"/>
      <c r="E99" s="152"/>
      <c r="F99" s="152"/>
      <c r="G99" s="153"/>
      <c r="H99" s="20"/>
      <c r="I99" s="20"/>
      <c r="J99" s="20"/>
      <c r="K99" s="31"/>
      <c r="L99" s="31"/>
      <c r="M99" s="31"/>
      <c r="N99" s="27"/>
      <c r="O99" s="27"/>
      <c r="P99" s="27"/>
      <c r="Q99" s="32"/>
      <c r="R99" s="32"/>
      <c r="S99" s="32"/>
      <c r="T99" s="10"/>
      <c r="U99" s="10"/>
      <c r="V99" s="10"/>
      <c r="W99" s="24"/>
      <c r="X99" s="32"/>
      <c r="Y99" s="32"/>
      <c r="Z99" s="10"/>
      <c r="AA99" s="10"/>
      <c r="AB99" s="10"/>
      <c r="AC99" s="32"/>
      <c r="AD99" s="32"/>
      <c r="AE99" s="32"/>
      <c r="AF99" s="10"/>
      <c r="AG99" s="10"/>
      <c r="AH99" s="10"/>
      <c r="AI99" s="12"/>
      <c r="AJ99" s="12"/>
      <c r="AK99" s="12"/>
    </row>
    <row r="100" spans="1:37" ht="12.75" customHeight="1" x14ac:dyDescent="0.2">
      <c r="A100" s="7">
        <v>70</v>
      </c>
      <c r="B100" s="7"/>
      <c r="C100" s="7"/>
      <c r="D100" s="7" t="s">
        <v>144</v>
      </c>
      <c r="E100" s="7">
        <v>5</v>
      </c>
      <c r="F100" s="7" t="s">
        <v>130</v>
      </c>
      <c r="G100" s="19" t="s">
        <v>149</v>
      </c>
      <c r="H100" s="20"/>
      <c r="I100" s="20"/>
      <c r="J100" s="20"/>
      <c r="K100" s="31"/>
      <c r="L100" s="31"/>
      <c r="M100" s="31"/>
      <c r="N100" s="27"/>
      <c r="O100" s="27"/>
      <c r="P100" s="27"/>
      <c r="Q100" s="32"/>
      <c r="R100" s="32"/>
      <c r="S100" s="32"/>
      <c r="T100" s="10"/>
      <c r="U100" s="10"/>
      <c r="V100" s="10"/>
      <c r="W100" s="24">
        <v>5</v>
      </c>
      <c r="X100" s="32"/>
      <c r="Y100" s="32"/>
      <c r="Z100" s="10"/>
      <c r="AA100" s="35">
        <v>5</v>
      </c>
      <c r="AB100" s="35">
        <v>6</v>
      </c>
      <c r="AC100" s="32"/>
      <c r="AD100" s="32"/>
      <c r="AE100" s="32"/>
      <c r="AF100" s="10"/>
      <c r="AG100" s="10"/>
      <c r="AH100" s="10"/>
      <c r="AI100" s="12">
        <f t="shared" ref="AI100:AK100" si="69">H100+K100+N100+Q100+T100+W100+Z100+AC100+AF100</f>
        <v>5</v>
      </c>
      <c r="AJ100" s="12">
        <f t="shared" si="69"/>
        <v>5</v>
      </c>
      <c r="AK100" s="12">
        <f t="shared" si="69"/>
        <v>6</v>
      </c>
    </row>
    <row r="101" spans="1:37" ht="12.75" customHeight="1" x14ac:dyDescent="0.2">
      <c r="A101" s="7">
        <v>71</v>
      </c>
      <c r="B101" s="7"/>
      <c r="C101" s="7"/>
      <c r="D101" s="7" t="s">
        <v>145</v>
      </c>
      <c r="E101" s="7">
        <v>5</v>
      </c>
      <c r="F101" s="7" t="s">
        <v>130</v>
      </c>
      <c r="G101" s="19" t="s">
        <v>149</v>
      </c>
      <c r="H101" s="20"/>
      <c r="I101" s="20"/>
      <c r="J101" s="20"/>
      <c r="K101" s="31"/>
      <c r="L101" s="31"/>
      <c r="M101" s="31"/>
      <c r="N101" s="27"/>
      <c r="O101" s="27"/>
      <c r="P101" s="27"/>
      <c r="Q101" s="32"/>
      <c r="R101" s="32"/>
      <c r="S101" s="32"/>
      <c r="T101" s="10"/>
      <c r="U101" s="10"/>
      <c r="V101" s="10"/>
      <c r="W101" s="24">
        <v>5</v>
      </c>
      <c r="X101" s="32"/>
      <c r="Y101" s="32"/>
      <c r="Z101" s="10"/>
      <c r="AA101" s="35">
        <v>5</v>
      </c>
      <c r="AB101" s="35">
        <v>4</v>
      </c>
      <c r="AC101" s="32"/>
      <c r="AD101" s="32"/>
      <c r="AE101" s="32"/>
      <c r="AF101" s="10"/>
      <c r="AG101" s="10"/>
      <c r="AH101" s="10"/>
      <c r="AI101" s="12">
        <f t="shared" ref="AI101:AK101" si="70">H101+K101+N101+Q101+T101+W101+Z101+AC101+AF101</f>
        <v>5</v>
      </c>
      <c r="AJ101" s="12">
        <f t="shared" si="70"/>
        <v>5</v>
      </c>
      <c r="AK101" s="12">
        <f t="shared" si="70"/>
        <v>4</v>
      </c>
    </row>
    <row r="102" spans="1:37" ht="12.75" customHeight="1" x14ac:dyDescent="0.2">
      <c r="A102" s="7"/>
      <c r="B102" s="7" t="s">
        <v>146</v>
      </c>
      <c r="C102" s="151" t="s">
        <v>147</v>
      </c>
      <c r="D102" s="152"/>
      <c r="E102" s="152"/>
      <c r="F102" s="152"/>
      <c r="G102" s="153"/>
      <c r="H102" s="20"/>
      <c r="I102" s="20"/>
      <c r="J102" s="20"/>
      <c r="K102" s="31"/>
      <c r="L102" s="31"/>
      <c r="M102" s="31"/>
      <c r="N102" s="27"/>
      <c r="O102" s="27"/>
      <c r="P102" s="27"/>
      <c r="Q102" s="32"/>
      <c r="R102" s="32"/>
      <c r="S102" s="32"/>
      <c r="T102" s="10"/>
      <c r="U102" s="10"/>
      <c r="V102" s="10"/>
      <c r="W102" s="30"/>
      <c r="X102" s="32"/>
      <c r="Y102" s="32"/>
      <c r="Z102" s="10"/>
      <c r="AA102" s="10"/>
      <c r="AB102" s="10"/>
      <c r="AC102" s="32"/>
      <c r="AD102" s="32"/>
      <c r="AE102" s="32"/>
      <c r="AF102" s="10"/>
      <c r="AG102" s="10"/>
      <c r="AH102" s="10"/>
      <c r="AI102" s="12"/>
      <c r="AJ102" s="12"/>
      <c r="AK102" s="12"/>
    </row>
    <row r="103" spans="1:37" ht="12.75" customHeight="1" x14ac:dyDescent="0.2">
      <c r="A103" s="7">
        <v>72</v>
      </c>
      <c r="B103" s="7"/>
      <c r="C103" s="7"/>
      <c r="D103" s="7" t="s">
        <v>148</v>
      </c>
      <c r="E103" s="7">
        <v>1</v>
      </c>
      <c r="F103" s="7" t="s">
        <v>131</v>
      </c>
      <c r="G103" s="7" t="s">
        <v>149</v>
      </c>
      <c r="H103" s="20"/>
      <c r="I103" s="20"/>
      <c r="J103" s="20"/>
      <c r="K103" s="31"/>
      <c r="L103" s="31"/>
      <c r="M103" s="31"/>
      <c r="N103" s="27"/>
      <c r="O103" s="27"/>
      <c r="P103" s="27"/>
      <c r="Q103" s="32"/>
      <c r="R103" s="32"/>
      <c r="S103" s="32"/>
      <c r="T103" s="10"/>
      <c r="U103" s="10"/>
      <c r="V103" s="10"/>
      <c r="W103" s="32"/>
      <c r="X103" s="32"/>
      <c r="Y103" s="32"/>
      <c r="Z103" s="10">
        <v>1</v>
      </c>
      <c r="AA103" s="35">
        <v>1</v>
      </c>
      <c r="AB103" s="35">
        <v>0.5</v>
      </c>
      <c r="AC103" s="32"/>
      <c r="AD103" s="32"/>
      <c r="AE103" s="32"/>
      <c r="AF103" s="10"/>
      <c r="AG103" s="10"/>
      <c r="AH103" s="10"/>
      <c r="AI103" s="12">
        <f t="shared" ref="AI103:AK103" si="71">H103+K103+N103+Q103+T103+W103+Z103+AC103+AF103</f>
        <v>1</v>
      </c>
      <c r="AJ103" s="12">
        <f t="shared" si="71"/>
        <v>1</v>
      </c>
      <c r="AK103" s="12">
        <f t="shared" si="71"/>
        <v>0.5</v>
      </c>
    </row>
    <row r="104" spans="1:37" ht="12.75" customHeight="1" x14ac:dyDescent="0.2">
      <c r="A104" s="7">
        <v>73</v>
      </c>
      <c r="B104" s="7"/>
      <c r="C104" s="7"/>
      <c r="D104" s="7" t="s">
        <v>150</v>
      </c>
      <c r="E104" s="7">
        <v>1</v>
      </c>
      <c r="F104" s="7" t="s">
        <v>131</v>
      </c>
      <c r="G104" s="7" t="s">
        <v>149</v>
      </c>
      <c r="H104" s="20"/>
      <c r="I104" s="20"/>
      <c r="J104" s="20"/>
      <c r="K104" s="31"/>
      <c r="L104" s="31"/>
      <c r="M104" s="31"/>
      <c r="N104" s="27"/>
      <c r="O104" s="27"/>
      <c r="P104" s="27"/>
      <c r="Q104" s="32"/>
      <c r="R104" s="32"/>
      <c r="S104" s="32"/>
      <c r="T104" s="10"/>
      <c r="U104" s="10"/>
      <c r="V104" s="10"/>
      <c r="W104" s="32"/>
      <c r="X104" s="32"/>
      <c r="Y104" s="32"/>
      <c r="Z104" s="10">
        <v>1</v>
      </c>
      <c r="AA104" s="35">
        <v>1</v>
      </c>
      <c r="AB104" s="35">
        <v>1</v>
      </c>
      <c r="AC104" s="32"/>
      <c r="AD104" s="32"/>
      <c r="AE104" s="32"/>
      <c r="AF104" s="10"/>
      <c r="AG104" s="10"/>
      <c r="AH104" s="10"/>
      <c r="AI104" s="12">
        <f t="shared" ref="AI104:AK104" si="72">H104+K104+N104+Q104+T104+W104+Z104+AC104+AF104</f>
        <v>1</v>
      </c>
      <c r="AJ104" s="12">
        <f t="shared" si="72"/>
        <v>1</v>
      </c>
      <c r="AK104" s="12">
        <f t="shared" si="72"/>
        <v>1</v>
      </c>
    </row>
    <row r="105" spans="1:37" ht="12.75" customHeight="1" x14ac:dyDescent="0.2">
      <c r="A105" s="7"/>
      <c r="B105" s="7" t="s">
        <v>151</v>
      </c>
      <c r="C105" s="151" t="s">
        <v>152</v>
      </c>
      <c r="D105" s="152"/>
      <c r="E105" s="152"/>
      <c r="F105" s="152"/>
      <c r="G105" s="153"/>
      <c r="H105" s="20"/>
      <c r="I105" s="20"/>
      <c r="J105" s="20"/>
      <c r="K105" s="31"/>
      <c r="L105" s="31"/>
      <c r="M105" s="31"/>
      <c r="N105" s="27"/>
      <c r="O105" s="27"/>
      <c r="P105" s="27"/>
      <c r="Q105" s="32"/>
      <c r="R105" s="32"/>
      <c r="S105" s="32"/>
      <c r="T105" s="10"/>
      <c r="U105" s="10"/>
      <c r="V105" s="10"/>
      <c r="W105" s="32"/>
      <c r="X105" s="32"/>
      <c r="Y105" s="32"/>
      <c r="Z105" s="10"/>
      <c r="AA105" s="10"/>
      <c r="AB105" s="10"/>
      <c r="AC105" s="32"/>
      <c r="AD105" s="32"/>
      <c r="AE105" s="32"/>
      <c r="AF105" s="10"/>
      <c r="AG105" s="10"/>
      <c r="AH105" s="10"/>
      <c r="AI105" s="12"/>
      <c r="AJ105" s="12"/>
      <c r="AK105" s="12"/>
    </row>
    <row r="106" spans="1:37" ht="12.75" customHeight="1" x14ac:dyDescent="0.2">
      <c r="A106" s="7">
        <v>74</v>
      </c>
      <c r="B106" s="7"/>
      <c r="C106" s="7"/>
      <c r="D106" s="7" t="s">
        <v>153</v>
      </c>
      <c r="E106" s="7">
        <v>5</v>
      </c>
      <c r="F106" s="7" t="s">
        <v>149</v>
      </c>
      <c r="G106" s="7" t="s">
        <v>154</v>
      </c>
      <c r="H106" s="20"/>
      <c r="I106" s="20"/>
      <c r="J106" s="20"/>
      <c r="K106" s="31"/>
      <c r="L106" s="31"/>
      <c r="M106" s="31"/>
      <c r="N106" s="27"/>
      <c r="O106" s="27"/>
      <c r="P106" s="27"/>
      <c r="Q106" s="32"/>
      <c r="R106" s="32"/>
      <c r="S106" s="32"/>
      <c r="T106" s="10"/>
      <c r="U106" s="10"/>
      <c r="V106" s="10"/>
      <c r="W106" s="32"/>
      <c r="X106" s="32"/>
      <c r="Y106" s="32"/>
      <c r="Z106" s="10"/>
      <c r="AA106" s="10"/>
      <c r="AB106" s="10"/>
      <c r="AC106" s="24">
        <v>5</v>
      </c>
      <c r="AD106" s="24">
        <v>5</v>
      </c>
      <c r="AE106" s="24">
        <v>1.5</v>
      </c>
      <c r="AF106" s="10"/>
      <c r="AG106" s="10"/>
      <c r="AH106" s="10"/>
      <c r="AI106" s="12">
        <f t="shared" ref="AI106:AK106" si="73">H106+K106+N106+Q106+T106+W106+Z106+AC106+AF106</f>
        <v>5</v>
      </c>
      <c r="AJ106" s="12">
        <f t="shared" si="73"/>
        <v>5</v>
      </c>
      <c r="AK106" s="12">
        <f t="shared" si="73"/>
        <v>1.5</v>
      </c>
    </row>
    <row r="107" spans="1:37" ht="12.75" customHeight="1" x14ac:dyDescent="0.2">
      <c r="A107" s="7">
        <v>75</v>
      </c>
      <c r="B107" s="7"/>
      <c r="C107" s="7"/>
      <c r="D107" s="7" t="s">
        <v>155</v>
      </c>
      <c r="E107" s="7">
        <v>2</v>
      </c>
      <c r="F107" s="7" t="s">
        <v>149</v>
      </c>
      <c r="G107" s="7" t="s">
        <v>154</v>
      </c>
      <c r="H107" s="20"/>
      <c r="I107" s="20"/>
      <c r="J107" s="20"/>
      <c r="K107" s="31"/>
      <c r="L107" s="31"/>
      <c r="M107" s="31"/>
      <c r="N107" s="27"/>
      <c r="O107" s="27"/>
      <c r="P107" s="27"/>
      <c r="Q107" s="32"/>
      <c r="R107" s="32"/>
      <c r="S107" s="32"/>
      <c r="T107" s="10"/>
      <c r="U107" s="10"/>
      <c r="V107" s="10"/>
      <c r="W107" s="32"/>
      <c r="X107" s="32"/>
      <c r="Y107" s="32"/>
      <c r="Z107" s="10"/>
      <c r="AA107" s="10"/>
      <c r="AB107" s="10"/>
      <c r="AC107" s="24">
        <v>2</v>
      </c>
      <c r="AD107" s="24">
        <v>2</v>
      </c>
      <c r="AE107" s="24">
        <v>0.5</v>
      </c>
      <c r="AF107" s="10"/>
      <c r="AG107" s="10"/>
      <c r="AH107" s="10"/>
      <c r="AI107" s="12">
        <f t="shared" ref="AI107:AK107" si="74">H107+K107+N107+Q107+T107+W107+Z107+AC107+AF107</f>
        <v>2</v>
      </c>
      <c r="AJ107" s="12">
        <f t="shared" si="74"/>
        <v>2</v>
      </c>
      <c r="AK107" s="12">
        <f t="shared" si="74"/>
        <v>0.5</v>
      </c>
    </row>
    <row r="108" spans="1:37" ht="12.75" customHeight="1" x14ac:dyDescent="0.2">
      <c r="A108" s="7"/>
      <c r="B108" s="7" t="s">
        <v>156</v>
      </c>
      <c r="C108" s="151" t="s">
        <v>157</v>
      </c>
      <c r="D108" s="152"/>
      <c r="E108" s="152"/>
      <c r="F108" s="152"/>
      <c r="G108" s="153"/>
      <c r="H108" s="20"/>
      <c r="I108" s="20"/>
      <c r="J108" s="20"/>
      <c r="K108" s="31"/>
      <c r="L108" s="31"/>
      <c r="M108" s="31"/>
      <c r="N108" s="27"/>
      <c r="O108" s="27"/>
      <c r="P108" s="27"/>
      <c r="Q108" s="32"/>
      <c r="R108" s="32"/>
      <c r="S108" s="32"/>
      <c r="T108" s="10"/>
      <c r="U108" s="10"/>
      <c r="V108" s="10"/>
      <c r="W108" s="32"/>
      <c r="X108" s="32"/>
      <c r="Y108" s="32"/>
      <c r="Z108" s="10"/>
      <c r="AA108" s="10"/>
      <c r="AB108" s="10"/>
      <c r="AC108" s="24"/>
      <c r="AD108" s="32"/>
      <c r="AE108" s="32"/>
      <c r="AF108" s="10"/>
      <c r="AG108" s="10"/>
      <c r="AH108" s="10"/>
      <c r="AI108" s="12"/>
      <c r="AJ108" s="12"/>
      <c r="AK108" s="12"/>
    </row>
    <row r="109" spans="1:37" ht="12.75" customHeight="1" x14ac:dyDescent="0.2">
      <c r="A109" s="7">
        <v>76</v>
      </c>
      <c r="B109" s="7"/>
      <c r="C109" s="7"/>
      <c r="D109" s="7" t="s">
        <v>158</v>
      </c>
      <c r="E109" s="7">
        <v>2</v>
      </c>
      <c r="F109" s="7" t="s">
        <v>149</v>
      </c>
      <c r="G109" s="7" t="s">
        <v>154</v>
      </c>
      <c r="H109" s="20"/>
      <c r="I109" s="20"/>
      <c r="J109" s="20"/>
      <c r="K109" s="31"/>
      <c r="L109" s="31"/>
      <c r="M109" s="31"/>
      <c r="N109" s="27"/>
      <c r="O109" s="27"/>
      <c r="P109" s="27"/>
      <c r="Q109" s="32"/>
      <c r="R109" s="32"/>
      <c r="S109" s="32"/>
      <c r="T109" s="10"/>
      <c r="U109" s="10"/>
      <c r="V109" s="10"/>
      <c r="W109" s="32"/>
      <c r="X109" s="32"/>
      <c r="Y109" s="32"/>
      <c r="Z109" s="10"/>
      <c r="AA109" s="10"/>
      <c r="AB109" s="10"/>
      <c r="AC109" s="24">
        <v>2</v>
      </c>
      <c r="AD109" s="34">
        <v>2</v>
      </c>
      <c r="AE109" s="34">
        <v>0.5</v>
      </c>
      <c r="AF109" s="10"/>
      <c r="AG109" s="10"/>
      <c r="AH109" s="10"/>
      <c r="AI109" s="12">
        <f t="shared" ref="AI109:AK109" si="75">H109+K109+N109+Q109+T109+W109+Z109+AC109+AF109</f>
        <v>2</v>
      </c>
      <c r="AJ109" s="12">
        <f t="shared" si="75"/>
        <v>2</v>
      </c>
      <c r="AK109" s="12">
        <f t="shared" si="75"/>
        <v>0.5</v>
      </c>
    </row>
    <row r="110" spans="1:37" ht="12.75" customHeight="1" x14ac:dyDescent="0.2">
      <c r="A110" s="7">
        <v>77</v>
      </c>
      <c r="B110" s="7"/>
      <c r="C110" s="7"/>
      <c r="D110" s="7" t="s">
        <v>159</v>
      </c>
      <c r="E110" s="7">
        <v>5</v>
      </c>
      <c r="F110" s="7" t="s">
        <v>149</v>
      </c>
      <c r="G110" s="7" t="s">
        <v>154</v>
      </c>
      <c r="H110" s="20"/>
      <c r="I110" s="20"/>
      <c r="J110" s="20"/>
      <c r="K110" s="31"/>
      <c r="L110" s="31"/>
      <c r="M110" s="31"/>
      <c r="N110" s="27"/>
      <c r="O110" s="27"/>
      <c r="P110" s="27"/>
      <c r="Q110" s="32"/>
      <c r="R110" s="32"/>
      <c r="S110" s="32"/>
      <c r="T110" s="10"/>
      <c r="U110" s="10"/>
      <c r="V110" s="10"/>
      <c r="W110" s="32"/>
      <c r="X110" s="32"/>
      <c r="Y110" s="32"/>
      <c r="Z110" s="10"/>
      <c r="AA110" s="10"/>
      <c r="AB110" s="10"/>
      <c r="AC110" s="24">
        <v>5</v>
      </c>
      <c r="AD110" s="34">
        <v>5</v>
      </c>
      <c r="AE110" s="34">
        <v>1.5</v>
      </c>
      <c r="AF110" s="10"/>
      <c r="AG110" s="10"/>
      <c r="AH110" s="10"/>
      <c r="AI110" s="12">
        <f t="shared" ref="AI110:AK110" si="76">H110+K110+N110+Q110+T110+W110+Z110+AC110+AF110</f>
        <v>5</v>
      </c>
      <c r="AJ110" s="12">
        <f t="shared" si="76"/>
        <v>5</v>
      </c>
      <c r="AK110" s="12">
        <f t="shared" si="76"/>
        <v>1.5</v>
      </c>
    </row>
    <row r="111" spans="1:37" ht="12.75" customHeight="1" x14ac:dyDescent="0.2">
      <c r="A111" s="64"/>
      <c r="B111" s="28"/>
      <c r="C111" s="28"/>
      <c r="D111" s="28"/>
      <c r="E111" s="7" t="s">
        <v>160</v>
      </c>
      <c r="F111" s="7"/>
      <c r="G111" s="7"/>
      <c r="H111" s="7">
        <f t="shared" ref="H111:AK111" si="77">SUM(H5:H110)</f>
        <v>11.5</v>
      </c>
      <c r="I111" s="7">
        <f t="shared" si="77"/>
        <v>8.5</v>
      </c>
      <c r="J111" s="7">
        <f t="shared" si="77"/>
        <v>6.75</v>
      </c>
      <c r="K111" s="7">
        <f t="shared" si="77"/>
        <v>12.5</v>
      </c>
      <c r="L111" s="7">
        <f t="shared" si="77"/>
        <v>15.5</v>
      </c>
      <c r="M111" s="7">
        <f t="shared" si="77"/>
        <v>16.75</v>
      </c>
      <c r="N111" s="7">
        <f t="shared" si="77"/>
        <v>19.5</v>
      </c>
      <c r="O111" s="7">
        <f t="shared" si="77"/>
        <v>11</v>
      </c>
      <c r="P111" s="7">
        <f t="shared" si="77"/>
        <v>11</v>
      </c>
      <c r="Q111" s="7">
        <f t="shared" si="77"/>
        <v>10</v>
      </c>
      <c r="R111" s="7">
        <f t="shared" si="77"/>
        <v>13</v>
      </c>
      <c r="S111" s="7">
        <f t="shared" si="77"/>
        <v>18.5</v>
      </c>
      <c r="T111" s="7">
        <f t="shared" si="77"/>
        <v>3</v>
      </c>
      <c r="U111" s="7">
        <f t="shared" si="77"/>
        <v>5.5</v>
      </c>
      <c r="V111" s="7">
        <f t="shared" si="77"/>
        <v>5</v>
      </c>
      <c r="W111" s="7">
        <f t="shared" si="77"/>
        <v>18.5</v>
      </c>
      <c r="X111" s="7">
        <f t="shared" si="77"/>
        <v>5</v>
      </c>
      <c r="Y111" s="7">
        <f t="shared" si="77"/>
        <v>5</v>
      </c>
      <c r="Z111" s="7">
        <f t="shared" si="77"/>
        <v>2</v>
      </c>
      <c r="AA111" s="7">
        <f t="shared" si="77"/>
        <v>14.5</v>
      </c>
      <c r="AB111" s="7">
        <f t="shared" si="77"/>
        <v>16.5</v>
      </c>
      <c r="AC111" s="7">
        <f t="shared" si="77"/>
        <v>14</v>
      </c>
      <c r="AD111" s="7">
        <f t="shared" si="77"/>
        <v>18</v>
      </c>
      <c r="AE111" s="7">
        <f t="shared" si="77"/>
        <v>9</v>
      </c>
      <c r="AF111" s="7">
        <f t="shared" si="77"/>
        <v>0</v>
      </c>
      <c r="AG111" s="7">
        <f t="shared" si="77"/>
        <v>0</v>
      </c>
      <c r="AH111" s="7">
        <f t="shared" si="77"/>
        <v>0</v>
      </c>
      <c r="AI111" s="65">
        <f t="shared" si="77"/>
        <v>91</v>
      </c>
      <c r="AJ111" s="65">
        <f t="shared" si="77"/>
        <v>91</v>
      </c>
      <c r="AK111" s="65">
        <f t="shared" si="77"/>
        <v>88.5</v>
      </c>
    </row>
    <row r="112" spans="1:37" ht="12.75" customHeight="1" x14ac:dyDescent="0.2">
      <c r="A112" s="64"/>
      <c r="B112" s="28"/>
      <c r="C112" s="28"/>
      <c r="D112" s="28"/>
      <c r="E112" s="7" t="s">
        <v>161</v>
      </c>
      <c r="F112" s="7"/>
      <c r="G112" s="7"/>
      <c r="H112" s="7">
        <f t="shared" ref="H112:J112" si="78">SUM(H111)</f>
        <v>11.5</v>
      </c>
      <c r="I112" s="7">
        <f t="shared" si="78"/>
        <v>8.5</v>
      </c>
      <c r="J112" s="7">
        <f t="shared" si="78"/>
        <v>6.75</v>
      </c>
      <c r="K112" s="7">
        <f t="shared" ref="K112:AH112" si="79">SUM(K111+H112)</f>
        <v>24</v>
      </c>
      <c r="L112" s="7">
        <f t="shared" si="79"/>
        <v>24</v>
      </c>
      <c r="M112" s="7">
        <f t="shared" si="79"/>
        <v>23.5</v>
      </c>
      <c r="N112" s="7">
        <f t="shared" si="79"/>
        <v>43.5</v>
      </c>
      <c r="O112" s="7">
        <f t="shared" si="79"/>
        <v>35</v>
      </c>
      <c r="P112" s="7">
        <f t="shared" si="79"/>
        <v>34.5</v>
      </c>
      <c r="Q112" s="7">
        <f t="shared" si="79"/>
        <v>53.5</v>
      </c>
      <c r="R112" s="7">
        <f t="shared" si="79"/>
        <v>48</v>
      </c>
      <c r="S112" s="7">
        <f t="shared" si="79"/>
        <v>53</v>
      </c>
      <c r="T112" s="7">
        <f t="shared" si="79"/>
        <v>56.5</v>
      </c>
      <c r="U112" s="7">
        <f t="shared" si="79"/>
        <v>53.5</v>
      </c>
      <c r="V112" s="7">
        <f t="shared" si="79"/>
        <v>58</v>
      </c>
      <c r="W112" s="7">
        <f t="shared" si="79"/>
        <v>75</v>
      </c>
      <c r="X112" s="7">
        <f t="shared" si="79"/>
        <v>58.5</v>
      </c>
      <c r="Y112" s="7">
        <f t="shared" si="79"/>
        <v>63</v>
      </c>
      <c r="Z112" s="7">
        <f t="shared" si="79"/>
        <v>77</v>
      </c>
      <c r="AA112" s="7">
        <f t="shared" si="79"/>
        <v>73</v>
      </c>
      <c r="AB112" s="7">
        <f t="shared" si="79"/>
        <v>79.5</v>
      </c>
      <c r="AC112" s="7">
        <f t="shared" si="79"/>
        <v>91</v>
      </c>
      <c r="AD112" s="7">
        <f t="shared" si="79"/>
        <v>91</v>
      </c>
      <c r="AE112" s="7">
        <f t="shared" si="79"/>
        <v>88.5</v>
      </c>
      <c r="AF112" s="7">
        <f t="shared" si="79"/>
        <v>91</v>
      </c>
      <c r="AG112" s="7">
        <f t="shared" si="79"/>
        <v>91</v>
      </c>
      <c r="AH112" s="7">
        <f t="shared" si="79"/>
        <v>88.5</v>
      </c>
      <c r="AI112" s="28"/>
      <c r="AJ112" s="28"/>
      <c r="AK112" s="28"/>
    </row>
    <row r="113" spans="1:37" ht="12.75" customHeight="1" x14ac:dyDescent="0.2">
      <c r="A113" s="84"/>
      <c r="B113" s="85"/>
      <c r="C113" s="85"/>
      <c r="D113" s="79" t="s">
        <v>246</v>
      </c>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row>
    <row r="114" spans="1:37" ht="12.75" customHeight="1" x14ac:dyDescent="0.2">
      <c r="A114" s="64"/>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row>
    <row r="115" spans="1:37" ht="12.75" customHeight="1" x14ac:dyDescent="0.2">
      <c r="A115" s="64"/>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row>
    <row r="116" spans="1:37" ht="12.75" customHeight="1" x14ac:dyDescent="0.2">
      <c r="A116" s="64"/>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row>
    <row r="117" spans="1:37" ht="12.75" customHeight="1" x14ac:dyDescent="0.2">
      <c r="A117" s="64"/>
      <c r="B117" s="28"/>
      <c r="C117" s="28"/>
      <c r="D117" s="28"/>
      <c r="E117" s="28"/>
      <c r="F117" s="28"/>
      <c r="G117" s="6" t="s">
        <v>163</v>
      </c>
      <c r="H117" s="41">
        <f>E123-E121</f>
        <v>0</v>
      </c>
      <c r="I117" s="138" t="s">
        <v>164</v>
      </c>
      <c r="J117" s="132"/>
      <c r="K117" s="138" t="s">
        <v>165</v>
      </c>
      <c r="L117" s="131"/>
      <c r="M117" s="131"/>
      <c r="N117" s="131"/>
      <c r="O117" s="131"/>
      <c r="P117" s="131"/>
      <c r="Q117" s="132"/>
      <c r="R117" s="28"/>
      <c r="S117" s="28"/>
      <c r="T117" s="28"/>
      <c r="U117" s="28"/>
      <c r="V117" s="28"/>
      <c r="W117" s="28"/>
      <c r="X117" s="28"/>
      <c r="Y117" s="28"/>
      <c r="Z117" s="28"/>
      <c r="AA117" s="28"/>
      <c r="AB117" s="28"/>
      <c r="AC117" s="28"/>
      <c r="AD117" s="28"/>
      <c r="AE117" s="28"/>
      <c r="AF117" s="28"/>
      <c r="AG117" s="28"/>
      <c r="AH117" s="28"/>
      <c r="AI117" s="28"/>
      <c r="AJ117" s="28"/>
      <c r="AK117" s="28"/>
    </row>
    <row r="118" spans="1:37" ht="12.75" customHeight="1" x14ac:dyDescent="0.2">
      <c r="A118" s="64"/>
      <c r="B118" s="28"/>
      <c r="C118" s="28"/>
      <c r="D118" s="28"/>
      <c r="E118" s="28"/>
      <c r="F118" s="28"/>
      <c r="G118" s="6" t="s">
        <v>166</v>
      </c>
      <c r="H118" s="41">
        <f>E123-E122</f>
        <v>2.5</v>
      </c>
      <c r="I118" s="138" t="s">
        <v>167</v>
      </c>
      <c r="J118" s="132"/>
      <c r="K118" s="138" t="s">
        <v>168</v>
      </c>
      <c r="L118" s="131"/>
      <c r="M118" s="131"/>
      <c r="N118" s="131"/>
      <c r="O118" s="131"/>
      <c r="P118" s="131"/>
      <c r="Q118" s="132"/>
      <c r="R118" s="28"/>
      <c r="S118" s="28"/>
      <c r="T118" s="28"/>
      <c r="U118" s="28"/>
      <c r="V118" s="28"/>
      <c r="W118" s="28"/>
      <c r="X118" s="28"/>
      <c r="Y118" s="28"/>
      <c r="Z118" s="28"/>
      <c r="AA118" s="28"/>
      <c r="AB118" s="28"/>
      <c r="AC118" s="28"/>
      <c r="AD118" s="28"/>
      <c r="AE118" s="28"/>
      <c r="AF118" s="28"/>
      <c r="AG118" s="28"/>
      <c r="AH118" s="28"/>
      <c r="AI118" s="28"/>
      <c r="AJ118" s="28"/>
      <c r="AK118" s="28"/>
    </row>
    <row r="119" spans="1:37" ht="12.75" customHeight="1" x14ac:dyDescent="0.2">
      <c r="A119" s="64"/>
      <c r="B119" s="28"/>
      <c r="C119" s="28"/>
      <c r="D119" s="139" t="s">
        <v>302</v>
      </c>
      <c r="E119" s="132"/>
      <c r="F119" s="28"/>
      <c r="G119" s="6" t="s">
        <v>170</v>
      </c>
      <c r="H119" s="41">
        <f>E123/E121</f>
        <v>1</v>
      </c>
      <c r="I119" s="138" t="s">
        <v>171</v>
      </c>
      <c r="J119" s="132"/>
      <c r="K119" s="138" t="s">
        <v>172</v>
      </c>
      <c r="L119" s="131"/>
      <c r="M119" s="131"/>
      <c r="N119" s="131"/>
      <c r="O119" s="131"/>
      <c r="P119" s="131"/>
      <c r="Q119" s="132"/>
      <c r="R119" s="28"/>
      <c r="S119" s="28"/>
      <c r="T119" s="28"/>
      <c r="U119" s="28"/>
      <c r="V119" s="28"/>
      <c r="W119" s="28"/>
      <c r="X119" s="28"/>
      <c r="Y119" s="28"/>
      <c r="Z119" s="28"/>
      <c r="AA119" s="28"/>
      <c r="AB119" s="28"/>
      <c r="AC119" s="28"/>
      <c r="AD119" s="28"/>
      <c r="AE119" s="28"/>
      <c r="AF119" s="28"/>
      <c r="AG119" s="28"/>
      <c r="AH119" s="28"/>
      <c r="AI119" s="28"/>
      <c r="AJ119" s="28"/>
      <c r="AK119" s="28"/>
    </row>
    <row r="120" spans="1:37" ht="12.75" customHeight="1" x14ac:dyDescent="0.2">
      <c r="A120" s="64"/>
      <c r="B120" s="28"/>
      <c r="C120" s="28"/>
      <c r="D120" s="29" t="s">
        <v>173</v>
      </c>
      <c r="E120" s="86">
        <f>SUM(E5:E110)</f>
        <v>91</v>
      </c>
      <c r="F120" s="28"/>
      <c r="G120" s="6" t="s">
        <v>174</v>
      </c>
      <c r="H120" s="41">
        <f>E123/E122</f>
        <v>1.0282485875706215</v>
      </c>
      <c r="I120" s="138" t="s">
        <v>175</v>
      </c>
      <c r="J120" s="132"/>
      <c r="K120" s="138" t="s">
        <v>176</v>
      </c>
      <c r="L120" s="131"/>
      <c r="M120" s="131"/>
      <c r="N120" s="131"/>
      <c r="O120" s="131"/>
      <c r="P120" s="131"/>
      <c r="Q120" s="132"/>
      <c r="R120" s="28"/>
      <c r="S120" s="28"/>
      <c r="T120" s="28"/>
      <c r="U120" s="28"/>
      <c r="V120" s="28"/>
      <c r="W120" s="28"/>
      <c r="X120" s="28"/>
      <c r="Y120" s="28"/>
      <c r="Z120" s="28"/>
      <c r="AA120" s="28"/>
      <c r="AB120" s="28"/>
      <c r="AC120" s="28"/>
      <c r="AD120" s="28"/>
      <c r="AE120" s="28"/>
      <c r="AF120" s="28"/>
      <c r="AG120" s="28"/>
      <c r="AH120" s="28"/>
      <c r="AI120" s="28"/>
      <c r="AJ120" s="28"/>
      <c r="AK120" s="28"/>
    </row>
    <row r="121" spans="1:37" ht="12.75" customHeight="1" x14ac:dyDescent="0.2">
      <c r="A121" s="64"/>
      <c r="B121" s="28"/>
      <c r="C121" s="28"/>
      <c r="D121" s="6" t="s">
        <v>18</v>
      </c>
      <c r="E121" s="6">
        <f>AC112</f>
        <v>91</v>
      </c>
      <c r="F121" s="28"/>
      <c r="G121" s="6" t="s">
        <v>177</v>
      </c>
      <c r="H121" s="41">
        <f>E120-E123</f>
        <v>0</v>
      </c>
      <c r="I121" s="138" t="s">
        <v>178</v>
      </c>
      <c r="J121" s="132"/>
      <c r="K121" s="138" t="s">
        <v>179</v>
      </c>
      <c r="L121" s="131"/>
      <c r="M121" s="131"/>
      <c r="N121" s="131"/>
      <c r="O121" s="131"/>
      <c r="P121" s="131"/>
      <c r="Q121" s="132"/>
      <c r="R121" s="28"/>
      <c r="S121" s="28"/>
      <c r="T121" s="28"/>
      <c r="U121" s="28"/>
      <c r="V121" s="28"/>
      <c r="W121" s="28"/>
      <c r="X121" s="28"/>
      <c r="Y121" s="28"/>
      <c r="Z121" s="28"/>
      <c r="AA121" s="28"/>
      <c r="AB121" s="28"/>
      <c r="AC121" s="28"/>
      <c r="AD121" s="28"/>
      <c r="AE121" s="28"/>
      <c r="AF121" s="28"/>
      <c r="AG121" s="28"/>
      <c r="AH121" s="28"/>
      <c r="AI121" s="28"/>
      <c r="AJ121" s="28"/>
      <c r="AK121" s="28"/>
    </row>
    <row r="122" spans="1:37" ht="12.75" customHeight="1" x14ac:dyDescent="0.2">
      <c r="A122" s="64"/>
      <c r="B122" s="28"/>
      <c r="C122" s="28"/>
      <c r="D122" s="43" t="s">
        <v>20</v>
      </c>
      <c r="E122" s="6">
        <f>AE112</f>
        <v>88.5</v>
      </c>
      <c r="F122" s="28"/>
      <c r="G122" s="6" t="s">
        <v>177</v>
      </c>
      <c r="H122" s="41">
        <f>(E120-E123)/(H119*H120)</f>
        <v>0</v>
      </c>
      <c r="I122" s="138" t="s">
        <v>180</v>
      </c>
      <c r="J122" s="132"/>
      <c r="K122" s="138" t="s">
        <v>181</v>
      </c>
      <c r="L122" s="131"/>
      <c r="M122" s="131"/>
      <c r="N122" s="131"/>
      <c r="O122" s="131"/>
      <c r="P122" s="131"/>
      <c r="Q122" s="132"/>
      <c r="R122" s="28"/>
      <c r="S122" s="28"/>
      <c r="T122" s="28"/>
      <c r="U122" s="28"/>
      <c r="V122" s="28"/>
      <c r="W122" s="28"/>
      <c r="X122" s="28"/>
      <c r="Y122" s="28"/>
      <c r="Z122" s="28"/>
      <c r="AA122" s="28"/>
      <c r="AB122" s="28"/>
      <c r="AC122" s="28"/>
      <c r="AD122" s="28"/>
      <c r="AE122" s="28"/>
      <c r="AF122" s="28"/>
      <c r="AG122" s="28"/>
      <c r="AH122" s="28"/>
      <c r="AI122" s="28"/>
      <c r="AJ122" s="28"/>
      <c r="AK122" s="28"/>
    </row>
    <row r="123" spans="1:37" ht="12.75" customHeight="1" x14ac:dyDescent="0.2">
      <c r="A123" s="64"/>
      <c r="B123" s="28"/>
      <c r="C123" s="28"/>
      <c r="D123" s="6" t="s">
        <v>19</v>
      </c>
      <c r="E123" s="6">
        <f>AD112</f>
        <v>91</v>
      </c>
      <c r="F123" s="28"/>
      <c r="G123" s="6" t="s">
        <v>182</v>
      </c>
      <c r="H123" s="41">
        <f>E122+(E120-E123)</f>
        <v>88.5</v>
      </c>
      <c r="I123" s="138" t="s">
        <v>183</v>
      </c>
      <c r="J123" s="132"/>
      <c r="K123" s="138" t="s">
        <v>179</v>
      </c>
      <c r="L123" s="131"/>
      <c r="M123" s="131"/>
      <c r="N123" s="131"/>
      <c r="O123" s="131"/>
      <c r="P123" s="131"/>
      <c r="Q123" s="132"/>
      <c r="R123" s="28"/>
      <c r="S123" s="28"/>
      <c r="T123" s="28"/>
      <c r="U123" s="28"/>
      <c r="V123" s="28"/>
      <c r="W123" s="28"/>
      <c r="X123" s="28"/>
      <c r="Y123" s="28"/>
      <c r="Z123" s="28"/>
      <c r="AA123" s="28"/>
      <c r="AB123" s="28"/>
      <c r="AC123" s="28"/>
      <c r="AD123" s="28"/>
      <c r="AE123" s="28"/>
      <c r="AF123" s="28"/>
      <c r="AG123" s="28"/>
      <c r="AH123" s="28"/>
      <c r="AI123" s="28"/>
      <c r="AJ123" s="28"/>
      <c r="AK123" s="28"/>
    </row>
    <row r="124" spans="1:37" ht="12.75" customHeight="1" x14ac:dyDescent="0.2">
      <c r="A124" s="64"/>
      <c r="B124" s="28"/>
      <c r="C124" s="28"/>
      <c r="D124" s="28"/>
      <c r="E124" s="28"/>
      <c r="F124" s="28"/>
      <c r="G124" s="6" t="s">
        <v>182</v>
      </c>
      <c r="H124" s="41">
        <f>E120/H120</f>
        <v>88.5</v>
      </c>
      <c r="I124" s="138" t="s">
        <v>184</v>
      </c>
      <c r="J124" s="132"/>
      <c r="K124" s="138" t="s">
        <v>181</v>
      </c>
      <c r="L124" s="131"/>
      <c r="M124" s="131"/>
      <c r="N124" s="131"/>
      <c r="O124" s="131"/>
      <c r="P124" s="131"/>
      <c r="Q124" s="132"/>
      <c r="R124" s="28"/>
      <c r="S124" s="28"/>
      <c r="T124" s="28"/>
      <c r="U124" s="28"/>
      <c r="V124" s="28"/>
      <c r="W124" s="28"/>
      <c r="X124" s="28"/>
      <c r="Y124" s="28"/>
      <c r="Z124" s="28"/>
      <c r="AA124" s="28"/>
      <c r="AB124" s="28"/>
      <c r="AC124" s="28"/>
      <c r="AD124" s="28"/>
      <c r="AE124" s="28"/>
      <c r="AF124" s="28"/>
      <c r="AG124" s="28"/>
      <c r="AH124" s="28"/>
      <c r="AI124" s="28"/>
      <c r="AJ124" s="28"/>
      <c r="AK124" s="28"/>
    </row>
    <row r="125" spans="1:37" ht="12.75" customHeight="1" x14ac:dyDescent="0.2">
      <c r="A125" s="64"/>
      <c r="B125" s="28"/>
      <c r="C125" s="28"/>
      <c r="D125" s="28"/>
      <c r="E125" s="28"/>
      <c r="F125" s="28"/>
      <c r="G125" s="6" t="s">
        <v>182</v>
      </c>
      <c r="H125" s="41">
        <f>E122+(E120-E123)/(H119*H120)</f>
        <v>88.5</v>
      </c>
      <c r="I125" s="138" t="s">
        <v>185</v>
      </c>
      <c r="J125" s="132"/>
      <c r="K125" s="138" t="s">
        <v>186</v>
      </c>
      <c r="L125" s="131"/>
      <c r="M125" s="131"/>
      <c r="N125" s="131"/>
      <c r="O125" s="131"/>
      <c r="P125" s="131"/>
      <c r="Q125" s="132"/>
      <c r="R125" s="28"/>
      <c r="S125" s="28"/>
      <c r="T125" s="28"/>
      <c r="U125" s="28"/>
      <c r="V125" s="28"/>
      <c r="W125" s="28"/>
      <c r="X125" s="28"/>
      <c r="Y125" s="28"/>
      <c r="Z125" s="28"/>
      <c r="AA125" s="28"/>
      <c r="AB125" s="28"/>
      <c r="AC125" s="28"/>
      <c r="AD125" s="28"/>
      <c r="AE125" s="28"/>
      <c r="AF125" s="28"/>
      <c r="AG125" s="28"/>
      <c r="AH125" s="28"/>
      <c r="AI125" s="28"/>
      <c r="AJ125" s="28"/>
      <c r="AK125" s="28"/>
    </row>
    <row r="126" spans="1:37" ht="12.75" customHeight="1" x14ac:dyDescent="0.25">
      <c r="A126" s="64"/>
      <c r="B126" s="28"/>
      <c r="C126" s="44" t="s">
        <v>303</v>
      </c>
      <c r="D126" s="45"/>
      <c r="E126" s="46"/>
      <c r="F126" s="28"/>
      <c r="G126" s="6" t="s">
        <v>187</v>
      </c>
      <c r="H126" s="41">
        <f>(E120-E123)/(E120-E122)</f>
        <v>0</v>
      </c>
      <c r="I126" s="138" t="s">
        <v>188</v>
      </c>
      <c r="J126" s="132"/>
      <c r="K126" s="138" t="s">
        <v>189</v>
      </c>
      <c r="L126" s="131"/>
      <c r="M126" s="131"/>
      <c r="N126" s="131"/>
      <c r="O126" s="131"/>
      <c r="P126" s="131"/>
      <c r="Q126" s="132"/>
      <c r="R126" s="28"/>
      <c r="S126" s="28"/>
      <c r="T126" s="28"/>
      <c r="U126" s="28"/>
      <c r="V126" s="28"/>
      <c r="W126" s="28"/>
      <c r="X126" s="28"/>
      <c r="Y126" s="28"/>
      <c r="Z126" s="28"/>
      <c r="AA126" s="28"/>
      <c r="AB126" s="28"/>
      <c r="AC126" s="28"/>
      <c r="AD126" s="28"/>
      <c r="AE126" s="28"/>
      <c r="AF126" s="28"/>
      <c r="AG126" s="28"/>
      <c r="AH126" s="28"/>
      <c r="AI126" s="28"/>
      <c r="AJ126" s="28"/>
      <c r="AK126" s="28"/>
    </row>
    <row r="127" spans="1:37" ht="12.75" customHeight="1" x14ac:dyDescent="0.25">
      <c r="A127" s="28"/>
      <c r="B127" s="28"/>
      <c r="C127" s="45" t="s">
        <v>191</v>
      </c>
      <c r="D127" s="45"/>
      <c r="E127" s="46"/>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row>
    <row r="128" spans="1:37" ht="12.75" customHeight="1" x14ac:dyDescent="0.25">
      <c r="A128" s="28"/>
      <c r="B128" s="28"/>
      <c r="C128" s="47" t="s">
        <v>2</v>
      </c>
      <c r="D128" s="48" t="s">
        <v>20</v>
      </c>
      <c r="E128" s="45" t="s">
        <v>193</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row>
    <row r="129" spans="1:37" ht="12.75" customHeight="1" x14ac:dyDescent="0.25">
      <c r="A129" s="28"/>
      <c r="B129" s="28"/>
      <c r="C129" s="44" t="s">
        <v>259</v>
      </c>
      <c r="D129" s="49">
        <v>1</v>
      </c>
      <c r="E129" s="50" t="s">
        <v>232</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row>
    <row r="130" spans="1:37" ht="12.75" customHeight="1" x14ac:dyDescent="0.25">
      <c r="A130" s="28"/>
      <c r="B130" s="28"/>
      <c r="C130" s="44" t="s">
        <v>290</v>
      </c>
      <c r="D130" s="49">
        <v>2</v>
      </c>
      <c r="E130" s="50" t="s">
        <v>232</v>
      </c>
      <c r="F130" s="28"/>
      <c r="G130" s="6"/>
      <c r="H130" s="6" t="s">
        <v>18</v>
      </c>
      <c r="I130" s="6" t="s">
        <v>19</v>
      </c>
      <c r="J130" s="6" t="s">
        <v>20</v>
      </c>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row>
    <row r="131" spans="1:37" ht="12.75" customHeight="1" x14ac:dyDescent="0.25">
      <c r="A131" s="28"/>
      <c r="B131" s="28"/>
      <c r="C131" s="44" t="s">
        <v>293</v>
      </c>
      <c r="D131" s="49">
        <v>1</v>
      </c>
      <c r="E131" s="50" t="s">
        <v>232</v>
      </c>
      <c r="F131" s="28"/>
      <c r="G131" s="6" t="s">
        <v>192</v>
      </c>
      <c r="H131" s="6">
        <f t="shared" ref="H131:J131" si="80">H112</f>
        <v>11.5</v>
      </c>
      <c r="I131" s="6">
        <f t="shared" si="80"/>
        <v>8.5</v>
      </c>
      <c r="J131" s="6">
        <f t="shared" si="80"/>
        <v>6.75</v>
      </c>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row>
    <row r="132" spans="1:37" ht="12.75" customHeight="1" x14ac:dyDescent="0.25">
      <c r="A132" s="150"/>
      <c r="B132" s="137"/>
      <c r="C132" s="44" t="s">
        <v>295</v>
      </c>
      <c r="D132" s="49">
        <v>1</v>
      </c>
      <c r="E132" s="50" t="s">
        <v>232</v>
      </c>
      <c r="F132" s="28"/>
      <c r="G132" s="6" t="s">
        <v>194</v>
      </c>
      <c r="H132" s="6">
        <f t="shared" ref="H132:J132" si="81">K112</f>
        <v>24</v>
      </c>
      <c r="I132" s="6">
        <f t="shared" si="81"/>
        <v>24</v>
      </c>
      <c r="J132" s="6">
        <f t="shared" si="81"/>
        <v>23.5</v>
      </c>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row>
    <row r="133" spans="1:37" ht="12.75" customHeight="1" x14ac:dyDescent="0.25">
      <c r="A133" s="28"/>
      <c r="B133" s="28"/>
      <c r="C133" s="44" t="s">
        <v>304</v>
      </c>
      <c r="D133" s="49">
        <v>1.5</v>
      </c>
      <c r="E133" s="50" t="s">
        <v>206</v>
      </c>
      <c r="F133" s="28"/>
      <c r="G133" s="6" t="s">
        <v>195</v>
      </c>
      <c r="H133" s="6">
        <f t="shared" ref="H133:J133" si="82">N112</f>
        <v>43.5</v>
      </c>
      <c r="I133" s="6">
        <f t="shared" si="82"/>
        <v>35</v>
      </c>
      <c r="J133" s="6">
        <f t="shared" si="82"/>
        <v>34.5</v>
      </c>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row>
    <row r="134" spans="1:37" ht="12.75" customHeight="1" x14ac:dyDescent="0.25">
      <c r="A134" s="64"/>
      <c r="B134" s="28"/>
      <c r="C134" s="44" t="s">
        <v>305</v>
      </c>
      <c r="D134" s="49">
        <v>0.5</v>
      </c>
      <c r="E134" s="50" t="s">
        <v>206</v>
      </c>
      <c r="F134" s="28"/>
      <c r="G134" s="6" t="s">
        <v>196</v>
      </c>
      <c r="H134" s="6">
        <f t="shared" ref="H134:J134" si="83">Q112</f>
        <v>53.5</v>
      </c>
      <c r="I134" s="6">
        <f t="shared" si="83"/>
        <v>48</v>
      </c>
      <c r="J134" s="6">
        <f t="shared" si="83"/>
        <v>53</v>
      </c>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row>
    <row r="135" spans="1:37" ht="12.75" customHeight="1" x14ac:dyDescent="0.25">
      <c r="A135" s="64"/>
      <c r="B135" s="28"/>
      <c r="C135" s="44" t="s">
        <v>306</v>
      </c>
      <c r="D135" s="49">
        <v>0.5</v>
      </c>
      <c r="E135" s="50" t="s">
        <v>206</v>
      </c>
      <c r="F135" s="28"/>
      <c r="G135" s="6" t="s">
        <v>197</v>
      </c>
      <c r="H135" s="6">
        <f t="shared" ref="H135:J135" si="84">T112</f>
        <v>56.5</v>
      </c>
      <c r="I135" s="6">
        <f t="shared" si="84"/>
        <v>53.5</v>
      </c>
      <c r="J135" s="6">
        <f t="shared" si="84"/>
        <v>58</v>
      </c>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row>
    <row r="136" spans="1:37" ht="12.75" customHeight="1" x14ac:dyDescent="0.25">
      <c r="A136" s="64"/>
      <c r="B136" s="28"/>
      <c r="C136" s="44" t="s">
        <v>307</v>
      </c>
      <c r="D136" s="49">
        <v>0.5</v>
      </c>
      <c r="E136" s="50" t="s">
        <v>206</v>
      </c>
      <c r="F136" s="28"/>
      <c r="G136" s="6" t="s">
        <v>198</v>
      </c>
      <c r="H136" s="6">
        <f t="shared" ref="H136:J136" si="85">W112</f>
        <v>75</v>
      </c>
      <c r="I136" s="6">
        <f t="shared" si="85"/>
        <v>58.5</v>
      </c>
      <c r="J136" s="6">
        <f t="shared" si="85"/>
        <v>63</v>
      </c>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row>
    <row r="137" spans="1:37" ht="12.75" customHeight="1" x14ac:dyDescent="0.25">
      <c r="A137" s="64"/>
      <c r="B137" s="28"/>
      <c r="C137" s="46"/>
      <c r="D137" s="46"/>
      <c r="E137" s="50"/>
      <c r="F137" s="28"/>
      <c r="G137" s="6" t="s">
        <v>199</v>
      </c>
      <c r="H137" s="6">
        <f t="shared" ref="H137:J137" si="86">Z112</f>
        <v>77</v>
      </c>
      <c r="I137" s="6">
        <f t="shared" si="86"/>
        <v>73</v>
      </c>
      <c r="J137" s="6">
        <f t="shared" si="86"/>
        <v>79.5</v>
      </c>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row>
    <row r="138" spans="1:37" ht="12.75" customHeight="1" x14ac:dyDescent="0.25">
      <c r="A138" s="64"/>
      <c r="B138" s="28"/>
      <c r="C138" s="46"/>
      <c r="D138" s="46"/>
      <c r="E138" s="50"/>
      <c r="F138" s="28"/>
      <c r="G138" s="6" t="s">
        <v>200</v>
      </c>
      <c r="H138" s="6">
        <f t="shared" ref="H138:J138" si="87">AC112</f>
        <v>91</v>
      </c>
      <c r="I138" s="13">
        <f t="shared" si="87"/>
        <v>91</v>
      </c>
      <c r="J138" s="6">
        <f t="shared" si="87"/>
        <v>88.5</v>
      </c>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row>
    <row r="139" spans="1:37" ht="12.75" customHeight="1" x14ac:dyDescent="0.25">
      <c r="A139" s="64"/>
      <c r="B139" s="28"/>
      <c r="C139" s="87"/>
      <c r="D139" s="87"/>
      <c r="E139" s="46"/>
      <c r="F139" s="28"/>
      <c r="G139" s="6" t="s">
        <v>201</v>
      </c>
      <c r="H139" s="6">
        <f t="shared" ref="H139:J139" si="88">AF112</f>
        <v>91</v>
      </c>
      <c r="I139" s="13">
        <f t="shared" si="88"/>
        <v>91</v>
      </c>
      <c r="J139" s="6">
        <f t="shared" si="88"/>
        <v>88.5</v>
      </c>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row>
    <row r="140" spans="1:37" ht="12.75" customHeight="1" x14ac:dyDescent="0.25">
      <c r="A140" s="64"/>
      <c r="B140" s="28"/>
      <c r="C140" s="87"/>
      <c r="D140" s="87"/>
      <c r="E140" s="46"/>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row>
    <row r="141" spans="1:37" ht="12.75" customHeight="1" x14ac:dyDescent="0.25">
      <c r="A141" s="64"/>
      <c r="B141" s="28"/>
      <c r="C141" s="87"/>
      <c r="D141" s="87"/>
      <c r="E141" s="46"/>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row>
    <row r="142" spans="1:37" ht="12.75" customHeight="1" x14ac:dyDescent="0.25">
      <c r="A142" s="64"/>
      <c r="B142" s="28"/>
      <c r="C142" s="87"/>
      <c r="D142" s="87"/>
      <c r="E142" s="46"/>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row>
    <row r="143" spans="1:37" ht="12.75" customHeight="1" x14ac:dyDescent="0.25">
      <c r="A143" s="64"/>
      <c r="B143" s="28"/>
      <c r="C143" s="87"/>
      <c r="D143" s="87"/>
      <c r="E143" s="46"/>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row>
    <row r="144" spans="1:37" ht="12.75" customHeight="1" x14ac:dyDescent="0.25">
      <c r="A144" s="64"/>
      <c r="B144" s="28"/>
      <c r="C144" s="87"/>
      <c r="D144" s="87"/>
      <c r="E144" s="46"/>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row>
    <row r="145" spans="1:37" ht="12.75" customHeight="1" x14ac:dyDescent="0.2">
      <c r="A145" s="64"/>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row>
    <row r="146" spans="1:37" ht="12.75" customHeight="1" x14ac:dyDescent="0.2">
      <c r="A146" s="64"/>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row>
    <row r="147" spans="1:37" ht="12.75" customHeight="1" x14ac:dyDescent="0.2">
      <c r="A147" s="64"/>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row>
    <row r="148" spans="1:37" ht="12.75" customHeight="1" x14ac:dyDescent="0.2">
      <c r="A148" s="64"/>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row>
    <row r="149" spans="1:37" ht="12.75" customHeight="1" x14ac:dyDescent="0.2">
      <c r="A149" s="64"/>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row>
    <row r="150" spans="1:37" ht="12.75" customHeight="1" x14ac:dyDescent="0.2">
      <c r="A150" s="64"/>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row>
    <row r="151" spans="1:37" ht="12.75" customHeight="1" x14ac:dyDescent="0.2">
      <c r="A151" s="64"/>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row>
    <row r="152" spans="1:37" ht="12.75" customHeight="1" x14ac:dyDescent="0.2">
      <c r="A152" s="64"/>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row>
    <row r="153" spans="1:37" ht="12.75" customHeight="1" x14ac:dyDescent="0.2">
      <c r="A153" s="64"/>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row>
    <row r="154" spans="1:37" ht="12.75" customHeight="1" x14ac:dyDescent="0.2">
      <c r="A154" s="64"/>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row>
    <row r="155" spans="1:37" ht="12.75" customHeight="1" x14ac:dyDescent="0.2">
      <c r="A155" s="64"/>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row>
    <row r="156" spans="1:37" ht="12.75" customHeight="1" x14ac:dyDescent="0.2">
      <c r="A156" s="64"/>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row>
    <row r="157" spans="1:37" ht="12.75" customHeight="1" x14ac:dyDescent="0.2">
      <c r="A157" s="64"/>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row>
    <row r="158" spans="1:37" ht="12.75" customHeight="1" x14ac:dyDescent="0.2">
      <c r="A158" s="64"/>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row>
    <row r="159" spans="1:37" ht="12.75" customHeight="1" x14ac:dyDescent="0.2">
      <c r="A159" s="64"/>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row>
    <row r="160" spans="1:37" ht="12.75" customHeight="1" x14ac:dyDescent="0.2">
      <c r="A160" s="64"/>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row>
    <row r="161" spans="1:37" ht="12.75" customHeight="1" x14ac:dyDescent="0.2">
      <c r="A161" s="64"/>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row>
    <row r="162" spans="1:37" ht="12.75" customHeight="1" x14ac:dyDescent="0.2">
      <c r="A162" s="64"/>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row>
    <row r="163" spans="1:37" ht="12.75" customHeight="1" x14ac:dyDescent="0.2">
      <c r="A163" s="64"/>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row>
    <row r="164" spans="1:37" ht="12.75" customHeight="1" x14ac:dyDescent="0.2">
      <c r="A164" s="64"/>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row>
    <row r="165" spans="1:37" ht="12.75" customHeight="1" x14ac:dyDescent="0.2">
      <c r="A165" s="64"/>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row>
    <row r="166" spans="1:37" ht="12.75" customHeight="1" x14ac:dyDescent="0.2">
      <c r="A166" s="64"/>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row>
    <row r="167" spans="1:37" ht="12.75" customHeight="1" x14ac:dyDescent="0.2">
      <c r="A167" s="64"/>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row>
    <row r="168" spans="1:37" ht="12.75" customHeight="1" x14ac:dyDescent="0.2">
      <c r="A168" s="64"/>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row>
    <row r="169" spans="1:37" ht="12.75" customHeight="1" x14ac:dyDescent="0.2">
      <c r="A169" s="64"/>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row>
    <row r="170" spans="1:37" ht="12.75" customHeight="1" x14ac:dyDescent="0.2">
      <c r="A170" s="64"/>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row>
    <row r="171" spans="1:37" ht="12.75" customHeight="1" x14ac:dyDescent="0.2">
      <c r="A171" s="64"/>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row>
    <row r="172" spans="1:37" ht="12.75" customHeight="1" x14ac:dyDescent="0.2">
      <c r="A172" s="64"/>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row>
    <row r="173" spans="1:37" ht="12.75" customHeight="1" x14ac:dyDescent="0.2">
      <c r="A173" s="64"/>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row>
    <row r="174" spans="1:37" ht="12.75" customHeight="1" x14ac:dyDescent="0.2">
      <c r="A174" s="64"/>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row>
    <row r="175" spans="1:37" ht="12.75" customHeight="1" x14ac:dyDescent="0.2">
      <c r="A175" s="64"/>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row>
    <row r="176" spans="1:37" ht="12.75" customHeight="1" x14ac:dyDescent="0.2">
      <c r="A176" s="64"/>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row>
    <row r="177" spans="1:37" ht="12.75" customHeight="1" x14ac:dyDescent="0.2">
      <c r="A177" s="64"/>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row>
    <row r="178" spans="1:37" ht="12.75" customHeight="1" x14ac:dyDescent="0.2">
      <c r="A178" s="64"/>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row>
    <row r="179" spans="1:37" ht="12.75" customHeight="1" x14ac:dyDescent="0.2">
      <c r="A179" s="64"/>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row>
    <row r="180" spans="1:37" ht="12.75" customHeight="1" x14ac:dyDescent="0.2">
      <c r="A180" s="64"/>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row>
    <row r="181" spans="1:37" ht="12.75" customHeight="1" x14ac:dyDescent="0.2">
      <c r="A181" s="64"/>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row>
    <row r="182" spans="1:37" ht="12.75" customHeight="1" x14ac:dyDescent="0.2">
      <c r="A182" s="64"/>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row>
    <row r="183" spans="1:37" ht="12.75" customHeight="1" x14ac:dyDescent="0.2">
      <c r="A183" s="64"/>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row>
    <row r="184" spans="1:37" ht="12.75" customHeight="1" x14ac:dyDescent="0.2">
      <c r="A184" s="64"/>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row>
    <row r="185" spans="1:37" ht="12.75" customHeight="1" x14ac:dyDescent="0.2">
      <c r="A185" s="64"/>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row>
    <row r="186" spans="1:37" ht="12.75" customHeight="1" x14ac:dyDescent="0.2">
      <c r="A186" s="64"/>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row>
    <row r="187" spans="1:37" ht="12.75" customHeight="1" x14ac:dyDescent="0.2">
      <c r="A187" s="64"/>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row>
    <row r="188" spans="1:37" ht="12.75" customHeight="1" x14ac:dyDescent="0.2">
      <c r="A188" s="64"/>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row>
    <row r="189" spans="1:37" ht="12.75" customHeight="1" x14ac:dyDescent="0.2">
      <c r="A189" s="64"/>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row>
    <row r="190" spans="1:37" ht="12.75" customHeight="1" x14ac:dyDescent="0.2">
      <c r="A190" s="64"/>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row>
    <row r="191" spans="1:37" ht="12.75" customHeight="1" x14ac:dyDescent="0.2">
      <c r="A191" s="64"/>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row>
    <row r="192" spans="1:37" ht="12.75" customHeight="1" x14ac:dyDescent="0.2">
      <c r="A192" s="64"/>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row>
    <row r="193" spans="1:37" ht="12.75" customHeight="1" x14ac:dyDescent="0.2">
      <c r="A193" s="64"/>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row>
    <row r="194" spans="1:37" ht="12.75" customHeight="1" x14ac:dyDescent="0.2">
      <c r="A194" s="64"/>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row>
    <row r="195" spans="1:37" ht="12.75" customHeight="1" x14ac:dyDescent="0.2">
      <c r="A195" s="64"/>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row>
    <row r="196" spans="1:37" ht="12.75" customHeight="1" x14ac:dyDescent="0.2">
      <c r="A196" s="64"/>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row>
    <row r="197" spans="1:37" ht="12.75" customHeight="1" x14ac:dyDescent="0.2">
      <c r="A197" s="64"/>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row>
    <row r="198" spans="1:37" ht="12.75" customHeight="1" x14ac:dyDescent="0.2">
      <c r="A198" s="64"/>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row>
    <row r="199" spans="1:37" ht="12.75" customHeight="1" x14ac:dyDescent="0.2">
      <c r="A199" s="64"/>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row>
    <row r="200" spans="1:37" ht="12.75" customHeight="1" x14ac:dyDescent="0.2">
      <c r="A200" s="64"/>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row>
    <row r="201" spans="1:37" ht="12.75" customHeight="1" x14ac:dyDescent="0.2">
      <c r="A201" s="64"/>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row>
    <row r="202" spans="1:37" ht="12.75" customHeight="1" x14ac:dyDescent="0.2">
      <c r="A202" s="64"/>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row>
    <row r="203" spans="1:37" ht="12.75" customHeight="1" x14ac:dyDescent="0.2">
      <c r="A203" s="64"/>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row>
    <row r="204" spans="1:37" ht="12.75" customHeight="1" x14ac:dyDescent="0.2">
      <c r="A204" s="64"/>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row>
    <row r="205" spans="1:37" ht="12.75" customHeight="1" x14ac:dyDescent="0.2">
      <c r="A205" s="64"/>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row>
    <row r="206" spans="1:37" ht="12.75" customHeight="1" x14ac:dyDescent="0.2">
      <c r="A206" s="64"/>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row>
    <row r="207" spans="1:37" ht="12.75" customHeight="1" x14ac:dyDescent="0.2">
      <c r="A207" s="64"/>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row>
    <row r="208" spans="1:37" ht="12.75" customHeight="1" x14ac:dyDescent="0.2">
      <c r="A208" s="64"/>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row>
    <row r="209" spans="1:37" ht="12.75" customHeight="1" x14ac:dyDescent="0.2">
      <c r="A209" s="64"/>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row>
    <row r="210" spans="1:37" ht="12.75" customHeight="1" x14ac:dyDescent="0.2">
      <c r="A210" s="64"/>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row>
    <row r="211" spans="1:37" ht="12.75" customHeight="1" x14ac:dyDescent="0.2">
      <c r="A211" s="64"/>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row>
    <row r="212" spans="1:37" ht="12.75" customHeight="1" x14ac:dyDescent="0.2">
      <c r="A212" s="64"/>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row>
    <row r="213" spans="1:37" ht="12.75" customHeight="1" x14ac:dyDescent="0.2">
      <c r="A213" s="64"/>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row>
    <row r="214" spans="1:37" ht="12.75" customHeight="1" x14ac:dyDescent="0.2">
      <c r="A214" s="64"/>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37" ht="12.75" customHeight="1" x14ac:dyDescent="0.2">
      <c r="A215" s="64"/>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row r="216" spans="1:37" ht="12.75" customHeight="1" x14ac:dyDescent="0.2">
      <c r="A216" s="64"/>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row>
    <row r="217" spans="1:37" ht="12.75" customHeight="1" x14ac:dyDescent="0.2">
      <c r="A217" s="64"/>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row>
    <row r="218" spans="1:37" ht="12.75" customHeight="1" x14ac:dyDescent="0.2">
      <c r="A218" s="64"/>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row>
    <row r="219" spans="1:37" ht="12.75" customHeight="1" x14ac:dyDescent="0.2">
      <c r="A219" s="64"/>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row>
    <row r="220" spans="1:37" ht="12.75" customHeight="1" x14ac:dyDescent="0.2">
      <c r="A220" s="64"/>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row>
    <row r="221" spans="1:37" ht="12.75" customHeight="1" x14ac:dyDescent="0.2">
      <c r="A221" s="64"/>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row>
    <row r="222" spans="1:37" ht="12.75" customHeight="1" x14ac:dyDescent="0.2">
      <c r="A222" s="64"/>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row>
    <row r="223" spans="1:37" ht="12.75" customHeight="1" x14ac:dyDescent="0.2">
      <c r="A223" s="64"/>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row>
    <row r="224" spans="1:37" ht="12.75" customHeight="1" x14ac:dyDescent="0.2">
      <c r="A224" s="64"/>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row>
    <row r="225" spans="1:37" ht="12.75" customHeight="1" x14ac:dyDescent="0.2">
      <c r="A225" s="64"/>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row>
    <row r="226" spans="1:37" ht="12.75" customHeight="1" x14ac:dyDescent="0.2">
      <c r="A226" s="64"/>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row>
    <row r="227" spans="1:37" ht="12.75" customHeight="1" x14ac:dyDescent="0.2">
      <c r="A227" s="64"/>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row>
    <row r="228" spans="1:37" ht="12.75" customHeight="1" x14ac:dyDescent="0.2">
      <c r="A228" s="64"/>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row>
    <row r="229" spans="1:37" ht="12.75" customHeight="1" x14ac:dyDescent="0.2">
      <c r="A229" s="64"/>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row>
    <row r="230" spans="1:37" ht="12.75" customHeight="1" x14ac:dyDescent="0.2">
      <c r="A230" s="64"/>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row>
    <row r="231" spans="1:37" ht="12.75" customHeight="1" x14ac:dyDescent="0.2">
      <c r="A231" s="64"/>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row>
    <row r="232" spans="1:37" ht="12.75" customHeight="1" x14ac:dyDescent="0.2">
      <c r="A232" s="64"/>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row>
    <row r="233" spans="1:37" ht="12.75" customHeight="1" x14ac:dyDescent="0.2">
      <c r="A233" s="64"/>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row>
    <row r="234" spans="1:37" ht="12.75" customHeight="1" x14ac:dyDescent="0.2">
      <c r="A234" s="64"/>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row>
    <row r="235" spans="1:37" ht="12.75" customHeight="1" x14ac:dyDescent="0.2">
      <c r="A235" s="64"/>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row>
    <row r="236" spans="1:37" ht="12.75" customHeight="1" x14ac:dyDescent="0.2">
      <c r="A236" s="64"/>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row>
    <row r="237" spans="1:37" ht="12.75" customHeight="1" x14ac:dyDescent="0.2">
      <c r="A237" s="64"/>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row>
    <row r="238" spans="1:37" ht="12.75" customHeight="1" x14ac:dyDescent="0.2">
      <c r="A238" s="64"/>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row>
    <row r="239" spans="1:37" ht="12.75" customHeight="1" x14ac:dyDescent="0.2">
      <c r="A239" s="64"/>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row>
    <row r="240" spans="1:37" ht="12.75" customHeight="1" x14ac:dyDescent="0.2">
      <c r="A240" s="64"/>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row>
    <row r="241" spans="1:37" ht="12.75" customHeight="1" x14ac:dyDescent="0.2">
      <c r="A241" s="64"/>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row>
    <row r="242" spans="1:37" ht="12.75" customHeight="1" x14ac:dyDescent="0.2">
      <c r="A242" s="64"/>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row>
    <row r="243" spans="1:37" ht="12.75" customHeight="1" x14ac:dyDescent="0.2">
      <c r="A243" s="64"/>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row>
    <row r="244" spans="1:37" ht="12.75" customHeight="1" x14ac:dyDescent="0.2">
      <c r="A244" s="64"/>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row>
    <row r="245" spans="1:37" ht="12.75" customHeight="1" x14ac:dyDescent="0.2">
      <c r="A245" s="64"/>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row>
    <row r="246" spans="1:37" ht="12.75" customHeight="1" x14ac:dyDescent="0.2">
      <c r="A246" s="64"/>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row>
    <row r="247" spans="1:37" ht="12.75" customHeight="1" x14ac:dyDescent="0.2">
      <c r="A247" s="64"/>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row>
    <row r="248" spans="1:37" ht="12.75" customHeight="1" x14ac:dyDescent="0.2">
      <c r="A248" s="64"/>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row>
    <row r="249" spans="1:37" ht="12.75" customHeight="1" x14ac:dyDescent="0.2">
      <c r="A249" s="64"/>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row>
    <row r="250" spans="1:37" ht="12.75" customHeight="1" x14ac:dyDescent="0.2">
      <c r="A250" s="64"/>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row>
    <row r="251" spans="1:37" ht="12.75" customHeight="1" x14ac:dyDescent="0.2">
      <c r="A251" s="64"/>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row>
    <row r="252" spans="1:37" ht="12.75" customHeight="1" x14ac:dyDescent="0.2">
      <c r="A252" s="64"/>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row>
    <row r="253" spans="1:37" ht="12.75" customHeight="1" x14ac:dyDescent="0.2">
      <c r="A253" s="64"/>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row>
    <row r="254" spans="1:37" ht="12.75" customHeight="1" x14ac:dyDescent="0.2">
      <c r="A254" s="64"/>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row>
    <row r="255" spans="1:37" ht="12.75" customHeight="1" x14ac:dyDescent="0.2">
      <c r="A255" s="64"/>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row>
    <row r="256" spans="1:37" ht="12.75" customHeight="1" x14ac:dyDescent="0.2">
      <c r="A256" s="64"/>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row>
    <row r="257" spans="1:37" ht="12.75" customHeight="1" x14ac:dyDescent="0.2">
      <c r="A257" s="64"/>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row>
    <row r="258" spans="1:37" ht="12.75" customHeight="1" x14ac:dyDescent="0.2">
      <c r="A258" s="64"/>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row>
    <row r="259" spans="1:37" ht="12.75" customHeight="1" x14ac:dyDescent="0.2">
      <c r="A259" s="64"/>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row>
    <row r="260" spans="1:37" ht="12.75" customHeight="1" x14ac:dyDescent="0.2">
      <c r="A260" s="64"/>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row>
    <row r="261" spans="1:37" ht="12.75" customHeight="1" x14ac:dyDescent="0.2">
      <c r="A261" s="64"/>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row>
    <row r="262" spans="1:37" ht="12.75" customHeight="1" x14ac:dyDescent="0.2">
      <c r="A262" s="64"/>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row>
    <row r="263" spans="1:37" ht="12.75" customHeight="1" x14ac:dyDescent="0.2">
      <c r="A263" s="64"/>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row>
    <row r="264" spans="1:37" ht="12.75" customHeight="1" x14ac:dyDescent="0.2">
      <c r="A264" s="64"/>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row>
    <row r="265" spans="1:37" ht="12.75" customHeight="1" x14ac:dyDescent="0.2">
      <c r="A265" s="64"/>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row>
    <row r="266" spans="1:37" ht="12.75" customHeight="1" x14ac:dyDescent="0.2">
      <c r="A266" s="64"/>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row>
    <row r="267" spans="1:37" ht="12.75" customHeight="1" x14ac:dyDescent="0.2">
      <c r="A267" s="64"/>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row>
    <row r="268" spans="1:37" ht="12.75" customHeight="1" x14ac:dyDescent="0.2">
      <c r="A268" s="64"/>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row>
    <row r="269" spans="1:37" ht="12.75" customHeight="1" x14ac:dyDescent="0.2">
      <c r="A269" s="64"/>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row>
    <row r="270" spans="1:37" ht="12.75" customHeight="1" x14ac:dyDescent="0.2">
      <c r="A270" s="64"/>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row>
    <row r="271" spans="1:37" ht="12.75" customHeight="1" x14ac:dyDescent="0.2">
      <c r="A271" s="64"/>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row>
    <row r="272" spans="1:37" ht="12.75" customHeight="1" x14ac:dyDescent="0.2">
      <c r="A272" s="64"/>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row>
    <row r="273" spans="1:37" ht="12.75" customHeight="1" x14ac:dyDescent="0.2">
      <c r="A273" s="64"/>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row>
    <row r="274" spans="1:37" ht="12.75" customHeight="1" x14ac:dyDescent="0.2">
      <c r="A274" s="64"/>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row>
    <row r="275" spans="1:37" ht="12.75" customHeight="1" x14ac:dyDescent="0.2">
      <c r="A275" s="64"/>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row>
    <row r="276" spans="1:37" ht="12.75" customHeight="1" x14ac:dyDescent="0.2">
      <c r="A276" s="64"/>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row>
    <row r="277" spans="1:37" ht="12.75" customHeight="1" x14ac:dyDescent="0.2">
      <c r="A277" s="64"/>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row>
    <row r="278" spans="1:37" ht="12.75" customHeight="1" x14ac:dyDescent="0.2">
      <c r="A278" s="64"/>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row>
    <row r="279" spans="1:37" ht="12.75" customHeight="1" x14ac:dyDescent="0.2">
      <c r="A279" s="64"/>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row>
    <row r="280" spans="1:37" ht="12.75" customHeight="1" x14ac:dyDescent="0.2">
      <c r="A280" s="64"/>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row>
    <row r="281" spans="1:37" ht="12.75" customHeight="1" x14ac:dyDescent="0.2">
      <c r="A281" s="64"/>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row>
    <row r="282" spans="1:37" ht="12.75" customHeight="1" x14ac:dyDescent="0.2">
      <c r="A282" s="64"/>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row>
    <row r="283" spans="1:37" ht="12.75" customHeight="1" x14ac:dyDescent="0.2">
      <c r="A283" s="64"/>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row>
    <row r="284" spans="1:37" ht="12.75" customHeight="1" x14ac:dyDescent="0.2">
      <c r="A284" s="64"/>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row>
    <row r="285" spans="1:37" ht="12.75" customHeight="1" x14ac:dyDescent="0.2">
      <c r="A285" s="64"/>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row>
    <row r="286" spans="1:37" ht="12.75" customHeight="1" x14ac:dyDescent="0.2">
      <c r="A286" s="64"/>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row>
    <row r="287" spans="1:37" ht="12.75" customHeight="1" x14ac:dyDescent="0.2">
      <c r="A287" s="64"/>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row>
    <row r="288" spans="1:37" ht="12.75" customHeight="1" x14ac:dyDescent="0.2">
      <c r="A288" s="64"/>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row>
    <row r="289" spans="1:37" ht="12.75" customHeight="1" x14ac:dyDescent="0.2">
      <c r="A289" s="64"/>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row>
    <row r="290" spans="1:37" ht="12.75" customHeight="1" x14ac:dyDescent="0.2">
      <c r="A290" s="64"/>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row>
    <row r="291" spans="1:37" ht="12.75" customHeight="1" x14ac:dyDescent="0.2">
      <c r="A291" s="64"/>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row>
    <row r="292" spans="1:37" ht="12.75" customHeight="1" x14ac:dyDescent="0.2">
      <c r="A292" s="64"/>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row>
    <row r="293" spans="1:37" ht="12.75" customHeight="1" x14ac:dyDescent="0.2">
      <c r="A293" s="64"/>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row>
    <row r="294" spans="1:37" ht="12.75" customHeight="1" x14ac:dyDescent="0.2">
      <c r="A294" s="64"/>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row>
    <row r="295" spans="1:37" ht="12.75" customHeight="1" x14ac:dyDescent="0.2">
      <c r="A295" s="64"/>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row>
    <row r="296" spans="1:37" ht="12.75" customHeight="1" x14ac:dyDescent="0.2">
      <c r="A296" s="64"/>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row>
    <row r="297" spans="1:37" ht="12.75" customHeight="1" x14ac:dyDescent="0.2">
      <c r="A297" s="64"/>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row>
    <row r="298" spans="1:37" ht="12.75" customHeight="1" x14ac:dyDescent="0.2">
      <c r="A298" s="64"/>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row>
    <row r="299" spans="1:37" ht="12.75" customHeight="1" x14ac:dyDescent="0.2">
      <c r="A299" s="64"/>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row>
    <row r="300" spans="1:37" ht="12.75" customHeight="1" x14ac:dyDescent="0.2">
      <c r="A300" s="64"/>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row>
    <row r="301" spans="1:37" ht="12.75" customHeight="1" x14ac:dyDescent="0.2">
      <c r="A301" s="64"/>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row>
    <row r="302" spans="1:37" ht="12.75" customHeight="1" x14ac:dyDescent="0.2">
      <c r="A302" s="64"/>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row>
    <row r="303" spans="1:37" ht="12.75" customHeight="1" x14ac:dyDescent="0.2">
      <c r="A303" s="64"/>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row>
    <row r="304" spans="1:37" ht="12.75" customHeight="1" x14ac:dyDescent="0.2">
      <c r="A304" s="64"/>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row>
    <row r="305" spans="1:37" ht="12.75" customHeight="1" x14ac:dyDescent="0.2">
      <c r="A305" s="64"/>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row>
    <row r="306" spans="1:37" ht="12.75" customHeight="1" x14ac:dyDescent="0.2">
      <c r="A306" s="64"/>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row>
    <row r="307" spans="1:37" ht="12.75" customHeight="1" x14ac:dyDescent="0.2">
      <c r="A307" s="64"/>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row>
    <row r="308" spans="1:37" ht="12.75" customHeight="1" x14ac:dyDescent="0.2">
      <c r="A308" s="64"/>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row>
    <row r="309" spans="1:37" ht="12.75" customHeight="1" x14ac:dyDescent="0.2">
      <c r="A309" s="64"/>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row>
    <row r="310" spans="1:37" ht="12.75" customHeight="1" x14ac:dyDescent="0.2">
      <c r="A310" s="64"/>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row>
    <row r="311" spans="1:37" ht="12.75" customHeight="1" x14ac:dyDescent="0.2">
      <c r="A311" s="64"/>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row>
    <row r="312" spans="1:37" ht="12.75" customHeight="1" x14ac:dyDescent="0.2">
      <c r="A312" s="64"/>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row>
    <row r="313" spans="1:37" ht="12.75" customHeight="1" x14ac:dyDescent="0.2">
      <c r="A313" s="64"/>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row>
    <row r="314" spans="1:37" ht="12.75" customHeight="1" x14ac:dyDescent="0.2">
      <c r="A314" s="64"/>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row>
    <row r="315" spans="1:37" ht="12.75" customHeight="1" x14ac:dyDescent="0.2">
      <c r="A315" s="64"/>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row>
    <row r="316" spans="1:37" ht="12.75" customHeight="1" x14ac:dyDescent="0.2">
      <c r="A316" s="64"/>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row>
    <row r="317" spans="1:37" ht="12.75" customHeight="1" x14ac:dyDescent="0.2">
      <c r="A317" s="64"/>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row>
    <row r="318" spans="1:37" ht="12.75" customHeight="1" x14ac:dyDescent="0.2">
      <c r="A318" s="64"/>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row>
    <row r="319" spans="1:37" ht="12.75" customHeight="1" x14ac:dyDescent="0.2">
      <c r="A319" s="64"/>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row>
    <row r="320" spans="1:37" ht="12.75" customHeight="1" x14ac:dyDescent="0.2">
      <c r="A320" s="64"/>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row>
    <row r="321" spans="1:37" ht="12.75" customHeight="1" x14ac:dyDescent="0.2">
      <c r="A321" s="64"/>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row>
    <row r="322" spans="1:37" ht="12.75" customHeight="1" x14ac:dyDescent="0.2">
      <c r="A322" s="64"/>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row>
    <row r="323" spans="1:37" ht="12.75" customHeight="1" x14ac:dyDescent="0.2">
      <c r="A323" s="64"/>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row>
    <row r="324" spans="1:37" ht="12.75" customHeight="1" x14ac:dyDescent="0.2">
      <c r="A324" s="64"/>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row>
    <row r="325" spans="1:37" ht="12.75" customHeight="1" x14ac:dyDescent="0.2">
      <c r="A325" s="64"/>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row>
    <row r="326" spans="1:37" ht="12.75" customHeight="1" x14ac:dyDescent="0.2">
      <c r="A326" s="64"/>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row>
    <row r="327" spans="1:37" ht="12.75" customHeight="1" x14ac:dyDescent="0.2">
      <c r="A327" s="64"/>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row>
    <row r="328" spans="1:37" ht="12.75" customHeight="1" x14ac:dyDescent="0.2">
      <c r="A328" s="64"/>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row>
    <row r="329" spans="1:37" ht="12.75" customHeight="1" x14ac:dyDescent="0.2">
      <c r="A329" s="64"/>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row>
    <row r="330" spans="1:37" ht="12.75" customHeight="1" x14ac:dyDescent="0.2">
      <c r="A330" s="64"/>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row>
    <row r="331" spans="1:37" ht="12.75" customHeight="1" x14ac:dyDescent="0.2">
      <c r="A331" s="64"/>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row>
    <row r="332" spans="1:37" ht="12.75" customHeight="1" x14ac:dyDescent="0.2">
      <c r="A332" s="64"/>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row>
    <row r="333" spans="1:37" ht="12.75" customHeight="1" x14ac:dyDescent="0.2">
      <c r="A333" s="64"/>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row>
    <row r="334" spans="1:37" ht="12.75" customHeight="1" x14ac:dyDescent="0.2">
      <c r="A334" s="64"/>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row>
    <row r="335" spans="1:37" ht="12.75" customHeight="1" x14ac:dyDescent="0.2">
      <c r="A335" s="64"/>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row>
    <row r="336" spans="1:37" ht="12.75" customHeight="1" x14ac:dyDescent="0.2">
      <c r="A336" s="64"/>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row>
    <row r="337" spans="1:37" ht="12.75" customHeight="1" x14ac:dyDescent="0.2">
      <c r="A337" s="64"/>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row>
    <row r="338" spans="1:37" ht="12.75" customHeight="1" x14ac:dyDescent="0.2">
      <c r="A338" s="64"/>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row>
    <row r="339" spans="1:37" ht="12.75" customHeight="1" x14ac:dyDescent="0.2">
      <c r="A339" s="64"/>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row>
    <row r="340" spans="1:37" ht="12.75" customHeight="1" x14ac:dyDescent="0.2">
      <c r="A340" s="64"/>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row>
    <row r="341" spans="1:37" ht="12.75" customHeight="1" x14ac:dyDescent="0.2">
      <c r="A341" s="64"/>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row>
    <row r="342" spans="1:37" ht="12.75" customHeight="1" x14ac:dyDescent="0.2">
      <c r="A342" s="64"/>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row>
    <row r="343" spans="1:37" ht="12.75" customHeight="1" x14ac:dyDescent="0.2">
      <c r="A343" s="64"/>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row>
    <row r="344" spans="1:37" ht="12.75" customHeight="1" x14ac:dyDescent="0.2">
      <c r="A344" s="64"/>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row>
    <row r="345" spans="1:37"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row>
    <row r="346" spans="1:37"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row>
    <row r="347" spans="1:37"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row>
    <row r="348" spans="1:37"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row>
    <row r="349" spans="1:37"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row>
    <row r="350" spans="1:37"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row>
    <row r="351" spans="1:37"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row>
    <row r="352" spans="1:37"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row>
    <row r="353" spans="1:37"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row>
    <row r="354" spans="1:37"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row>
    <row r="355" spans="1:37"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row>
    <row r="356" spans="1:37"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row>
    <row r="357" spans="1:37"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row>
    <row r="358" spans="1:37"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row>
    <row r="359" spans="1:37"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row>
    <row r="360" spans="1:37"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row>
    <row r="361" spans="1:37"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row>
    <row r="362" spans="1:37"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row>
    <row r="363" spans="1:37"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row>
    <row r="364" spans="1:37"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row>
    <row r="365" spans="1:37"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row>
    <row r="366" spans="1:37"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row>
    <row r="367" spans="1:37"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row>
    <row r="368" spans="1:37"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row>
    <row r="369" spans="1:37"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row>
    <row r="370" spans="1:37"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row>
    <row r="371" spans="1:37"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row>
    <row r="372" spans="1:37"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row>
    <row r="373" spans="1:37"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row>
    <row r="374" spans="1:37"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row>
    <row r="375" spans="1:37"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row>
    <row r="376" spans="1:37"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row>
    <row r="377" spans="1:37"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row>
    <row r="378" spans="1:37"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row>
    <row r="379" spans="1:37"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row>
    <row r="380" spans="1:37"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row>
    <row r="381" spans="1:37"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row>
    <row r="382" spans="1:37"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row>
    <row r="383" spans="1:37"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row>
    <row r="384" spans="1:37"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row>
    <row r="385" spans="1:37"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row>
    <row r="386" spans="1:37"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row>
    <row r="387" spans="1:37"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row>
    <row r="388" spans="1:37"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row>
    <row r="389" spans="1:37"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row>
    <row r="390" spans="1:37"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row>
    <row r="391" spans="1:37"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row>
    <row r="392" spans="1:37"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row>
    <row r="393" spans="1:37"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row>
    <row r="394" spans="1:37"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row>
    <row r="395" spans="1:37"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row>
    <row r="396" spans="1:37"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row>
    <row r="397" spans="1:37"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row>
    <row r="398" spans="1:37"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row>
    <row r="399" spans="1:37"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row>
    <row r="400" spans="1:37"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row>
    <row r="401" spans="1:37"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row>
    <row r="402" spans="1:37"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row>
    <row r="403" spans="1:37"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row>
    <row r="404" spans="1:37"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row>
    <row r="405" spans="1:37"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row>
    <row r="406" spans="1:37"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row>
    <row r="407" spans="1:37"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row>
    <row r="408" spans="1:37"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row>
    <row r="409" spans="1:37"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row>
    <row r="410" spans="1:37"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row>
    <row r="411" spans="1:37"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row>
    <row r="412" spans="1:37"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row>
    <row r="413" spans="1:37"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row>
    <row r="414" spans="1:37"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row>
    <row r="415" spans="1:37"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row>
    <row r="416" spans="1:37"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row>
    <row r="417" spans="1:37"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row>
    <row r="418" spans="1:37"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row>
    <row r="419" spans="1:37"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row>
    <row r="420" spans="1:37"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row>
    <row r="421" spans="1:37"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row>
    <row r="422" spans="1:37"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row>
    <row r="423" spans="1:37"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row>
    <row r="424" spans="1:37"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row>
    <row r="425" spans="1:37"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row>
    <row r="426" spans="1:37"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row>
    <row r="427" spans="1:37"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row>
    <row r="428" spans="1:37"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row>
    <row r="429" spans="1:37"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row>
    <row r="430" spans="1:37"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row>
    <row r="431" spans="1:37"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row>
    <row r="432" spans="1:37"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row>
    <row r="433" spans="1:37"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row>
    <row r="434" spans="1:37"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row>
    <row r="435" spans="1:37"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row>
    <row r="436" spans="1:37"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row>
    <row r="437" spans="1:37"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row>
    <row r="438" spans="1:37"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row>
    <row r="439" spans="1:37"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row>
    <row r="440" spans="1:37"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row>
    <row r="441" spans="1:37"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row>
    <row r="442" spans="1:37"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row>
    <row r="443" spans="1:37"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row>
    <row r="444" spans="1:37"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row>
    <row r="445" spans="1:37"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row>
    <row r="446" spans="1:37"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row>
    <row r="447" spans="1:37"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row>
    <row r="448" spans="1:37"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row>
    <row r="449" spans="1:37"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row>
    <row r="450" spans="1:37"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row>
    <row r="451" spans="1:37"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row>
    <row r="452" spans="1:37"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row>
    <row r="453" spans="1:37"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row>
    <row r="454" spans="1:37"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row>
    <row r="455" spans="1:37"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row>
    <row r="456" spans="1:37"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row>
    <row r="457" spans="1:37"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row>
    <row r="458" spans="1:37"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row>
    <row r="459" spans="1:37"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row>
    <row r="460" spans="1:37"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row>
    <row r="461" spans="1:37"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row>
    <row r="462" spans="1:37"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row>
    <row r="463" spans="1:37"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row>
    <row r="464" spans="1:37"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row>
    <row r="465" spans="1:37"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row>
    <row r="466" spans="1:37"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row>
    <row r="467" spans="1:37"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row>
    <row r="468" spans="1:37"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row>
    <row r="469" spans="1:37"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row>
    <row r="470" spans="1:37"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row>
    <row r="471" spans="1:37"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row>
    <row r="472" spans="1:37"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row>
    <row r="473" spans="1:37"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row>
    <row r="474" spans="1:37"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row>
    <row r="475" spans="1:37"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row>
    <row r="476" spans="1:37"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row>
    <row r="477" spans="1:37"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row>
    <row r="478" spans="1:37"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row>
    <row r="479" spans="1:37"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row>
    <row r="480" spans="1:37"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row>
    <row r="481" spans="1:37"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row>
    <row r="482" spans="1:37"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row>
    <row r="483" spans="1:37"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row>
    <row r="484" spans="1:37"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row>
    <row r="485" spans="1:37"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row>
    <row r="486" spans="1:37"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row>
    <row r="487" spans="1:37"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row>
    <row r="488" spans="1:37"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row>
    <row r="489" spans="1:37"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row>
    <row r="490" spans="1:37"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row>
    <row r="491" spans="1:37"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row>
    <row r="492" spans="1:37"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row>
    <row r="493" spans="1:37"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row>
    <row r="494" spans="1:37"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row>
    <row r="495" spans="1:37"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row>
    <row r="496" spans="1:37"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row>
    <row r="497" spans="1:37"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row>
    <row r="498" spans="1:37"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row>
    <row r="499" spans="1:37"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row>
    <row r="500" spans="1:37"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row>
    <row r="501" spans="1:37"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row>
    <row r="502" spans="1:37"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row>
    <row r="503" spans="1:37"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row>
    <row r="504" spans="1:37"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row>
    <row r="505" spans="1:37"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row>
    <row r="506" spans="1:37"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row>
    <row r="507" spans="1:37"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row>
    <row r="508" spans="1:37"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row>
    <row r="509" spans="1:37"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row>
    <row r="510" spans="1:37"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row>
    <row r="511" spans="1:37"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row>
    <row r="512" spans="1:37"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row>
    <row r="513" spans="1:37"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row>
    <row r="514" spans="1:37"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row>
    <row r="515" spans="1:37"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row>
    <row r="516" spans="1:37"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row>
    <row r="517" spans="1:37"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row>
    <row r="518" spans="1:37"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row>
    <row r="519" spans="1:37"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row>
    <row r="520" spans="1:37"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row>
    <row r="521" spans="1:37"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row>
    <row r="522" spans="1:37"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row>
    <row r="523" spans="1:37"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row>
    <row r="524" spans="1:37"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row>
    <row r="525" spans="1:37"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row>
    <row r="526" spans="1:37"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row>
    <row r="527" spans="1:37"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row>
    <row r="528" spans="1:37"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row>
    <row r="529" spans="1:37"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row>
    <row r="530" spans="1:37"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row>
    <row r="531" spans="1:37"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row>
    <row r="532" spans="1:37"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row>
    <row r="533" spans="1:37"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row>
    <row r="534" spans="1:37"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row>
    <row r="535" spans="1:37"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row>
    <row r="536" spans="1:37"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row>
    <row r="537" spans="1:37"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row>
    <row r="538" spans="1:37"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row>
    <row r="539" spans="1:37"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row>
    <row r="540" spans="1:37"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row>
    <row r="541" spans="1:37"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row>
    <row r="542" spans="1:37"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row>
    <row r="543" spans="1:37"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row>
    <row r="544" spans="1:37"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row>
    <row r="545" spans="1:37"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row>
    <row r="546" spans="1:37"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row>
    <row r="547" spans="1:37"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row>
    <row r="548" spans="1:37"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row>
    <row r="549" spans="1:37"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row>
    <row r="550" spans="1:37"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row>
    <row r="551" spans="1:37"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row>
    <row r="552" spans="1:37"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row>
    <row r="553" spans="1:37"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row>
    <row r="554" spans="1:37"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row>
    <row r="555" spans="1:37"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row>
    <row r="556" spans="1:37"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row>
    <row r="557" spans="1:37"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row>
    <row r="558" spans="1:37"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row>
    <row r="559" spans="1:37"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row>
    <row r="560" spans="1:37"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row>
    <row r="561" spans="1:37"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row>
    <row r="562" spans="1:37"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row>
    <row r="563" spans="1:37"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row>
    <row r="564" spans="1:37"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row>
    <row r="565" spans="1:37"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row>
    <row r="566" spans="1:37"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row>
    <row r="567" spans="1:37"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row>
    <row r="568" spans="1:37"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row>
    <row r="569" spans="1:37"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row>
    <row r="570" spans="1:37"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row>
    <row r="571" spans="1:37"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row>
    <row r="572" spans="1:37"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row>
    <row r="573" spans="1:37"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row>
    <row r="574" spans="1:37"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row>
    <row r="575" spans="1:37"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row>
    <row r="576" spans="1:37"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row>
    <row r="577" spans="1:37"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row>
    <row r="578" spans="1:37"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row>
    <row r="579" spans="1:37"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row>
    <row r="580" spans="1:37"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row>
    <row r="581" spans="1:37"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row>
    <row r="582" spans="1:37"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row>
    <row r="583" spans="1:37"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row>
    <row r="584" spans="1:37"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row>
    <row r="585" spans="1:37"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row>
    <row r="586" spans="1:37"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row>
    <row r="587" spans="1:37"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row>
    <row r="588" spans="1:37"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row>
    <row r="589" spans="1:37"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row>
    <row r="590" spans="1:37"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row>
    <row r="591" spans="1:37"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row>
    <row r="592" spans="1:37"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row>
    <row r="593" spans="1:37"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row>
    <row r="594" spans="1:37"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row>
    <row r="595" spans="1:37"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row>
    <row r="596" spans="1:37"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row>
    <row r="597" spans="1:37"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row>
    <row r="598" spans="1:37"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row>
    <row r="599" spans="1:37"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row>
    <row r="600" spans="1:37"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row>
    <row r="601" spans="1:37"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row>
    <row r="602" spans="1:37"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row>
    <row r="603" spans="1:37"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row>
    <row r="604" spans="1:37"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row>
    <row r="605" spans="1:37"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row>
    <row r="606" spans="1:37"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row>
    <row r="607" spans="1:37"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row>
    <row r="608" spans="1:37"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row>
    <row r="609" spans="1:37"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row>
    <row r="610" spans="1:37"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row>
    <row r="611" spans="1:37"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row>
    <row r="612" spans="1:37"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row>
    <row r="613" spans="1:37"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row>
    <row r="614" spans="1:37"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row>
    <row r="615" spans="1:37"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row>
    <row r="616" spans="1:37"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row>
    <row r="617" spans="1:37"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row>
    <row r="618" spans="1:37"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row>
    <row r="619" spans="1:37"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row>
    <row r="620" spans="1:37"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row>
    <row r="621" spans="1:37"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row>
    <row r="622" spans="1:37"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row>
    <row r="623" spans="1:37"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row>
    <row r="624" spans="1:37"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row>
    <row r="625" spans="1:37"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row>
    <row r="626" spans="1:37"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row>
    <row r="627" spans="1:37"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row>
    <row r="628" spans="1:37"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row>
    <row r="629" spans="1:37"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row>
    <row r="630" spans="1:37"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row>
    <row r="631" spans="1:37"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row>
    <row r="632" spans="1:37"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row>
    <row r="633" spans="1:37"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row>
    <row r="634" spans="1:37"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row>
    <row r="635" spans="1:37"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row>
    <row r="636" spans="1:37"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row>
    <row r="637" spans="1:37"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row>
    <row r="638" spans="1:37"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row>
    <row r="639" spans="1:37"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row>
    <row r="640" spans="1:37"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row>
    <row r="641" spans="1:37"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row>
    <row r="642" spans="1:37"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row>
    <row r="643" spans="1:37"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row>
    <row r="644" spans="1:37"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row>
    <row r="645" spans="1:37"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row>
    <row r="646" spans="1:37"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row>
    <row r="647" spans="1:37"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row>
    <row r="648" spans="1:37"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row>
    <row r="649" spans="1:37"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row>
    <row r="650" spans="1:37"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row>
    <row r="651" spans="1:37"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row>
    <row r="652" spans="1:37"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row>
    <row r="653" spans="1:37"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row>
    <row r="654" spans="1:37"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row>
    <row r="655" spans="1:37"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row>
    <row r="656" spans="1:37"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row>
    <row r="657" spans="1:37"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row>
    <row r="658" spans="1:37"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row>
    <row r="659" spans="1:37"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row>
    <row r="660" spans="1:37"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row>
    <row r="661" spans="1:37"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row>
    <row r="662" spans="1:37"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row>
    <row r="663" spans="1:37"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row>
    <row r="664" spans="1:37"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row>
    <row r="665" spans="1:37"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row>
    <row r="666" spans="1:37"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row>
    <row r="667" spans="1:37"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row>
    <row r="668" spans="1:37"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row>
    <row r="669" spans="1:37"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row>
    <row r="670" spans="1:37"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row>
    <row r="671" spans="1:37"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row>
    <row r="672" spans="1:37"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row>
    <row r="673" spans="1:37"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row>
    <row r="674" spans="1:37"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row>
    <row r="675" spans="1:37"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row>
    <row r="676" spans="1:37"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row>
    <row r="677" spans="1:37"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row>
    <row r="678" spans="1:37"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row>
    <row r="679" spans="1:37"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row>
    <row r="680" spans="1:37"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row>
    <row r="681" spans="1:37"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row>
    <row r="682" spans="1:37"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row>
    <row r="683" spans="1:37"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row>
    <row r="684" spans="1:37"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row>
    <row r="685" spans="1:37"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row>
    <row r="686" spans="1:37"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row>
    <row r="687" spans="1:37"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row>
    <row r="688" spans="1:37"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row>
    <row r="689" spans="1:37"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row>
    <row r="690" spans="1:37"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row>
    <row r="691" spans="1:37"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row>
    <row r="692" spans="1:37"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row>
    <row r="693" spans="1:37"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row>
    <row r="694" spans="1:37"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row>
    <row r="695" spans="1:37"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row>
    <row r="696" spans="1:37"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row>
    <row r="697" spans="1:37"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row>
    <row r="698" spans="1:37"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row>
    <row r="699" spans="1:37"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row>
    <row r="700" spans="1:37"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row>
    <row r="701" spans="1:37"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row>
    <row r="702" spans="1:37"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row>
    <row r="703" spans="1:37"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row>
    <row r="704" spans="1:37"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row>
    <row r="705" spans="1:37"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row>
    <row r="706" spans="1:37"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row>
    <row r="707" spans="1:37"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row>
    <row r="708" spans="1:37"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row>
    <row r="709" spans="1:37"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row>
    <row r="710" spans="1:37"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row>
    <row r="711" spans="1:37"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row>
    <row r="712" spans="1:37"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row>
    <row r="713" spans="1:37"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row>
    <row r="714" spans="1:37"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row>
    <row r="715" spans="1:37"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row>
    <row r="716" spans="1:37"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row>
    <row r="717" spans="1:37"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row>
    <row r="718" spans="1:37"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row>
    <row r="719" spans="1:37"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row>
    <row r="720" spans="1:37"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row>
    <row r="721" spans="1:37"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row>
    <row r="722" spans="1:37"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row>
    <row r="723" spans="1:37"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row>
    <row r="724" spans="1:37"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row>
    <row r="725" spans="1:37"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row>
    <row r="726" spans="1:37"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row>
    <row r="727" spans="1:37"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row>
    <row r="728" spans="1:37"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row>
    <row r="729" spans="1:37"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row>
    <row r="730" spans="1:37"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row>
    <row r="731" spans="1:37"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row>
    <row r="732" spans="1:37"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row>
    <row r="733" spans="1:37"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row>
    <row r="734" spans="1:37"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row>
    <row r="735" spans="1:37"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row>
    <row r="736" spans="1:37"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row>
    <row r="737" spans="1:37"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row>
    <row r="738" spans="1:37"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row>
    <row r="739" spans="1:37"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row>
    <row r="740" spans="1:37"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row>
    <row r="741" spans="1:37"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row>
    <row r="742" spans="1:37"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row>
    <row r="743" spans="1:37"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row>
    <row r="744" spans="1:37"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row>
    <row r="745" spans="1:37"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row>
    <row r="746" spans="1:37"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row>
    <row r="747" spans="1:37"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row>
    <row r="748" spans="1:37"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row>
    <row r="749" spans="1:37"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row>
    <row r="750" spans="1:37"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row>
    <row r="751" spans="1:37"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row>
    <row r="752" spans="1:37"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row>
    <row r="753" spans="1:37"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row>
    <row r="754" spans="1:37"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row>
    <row r="755" spans="1:37"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row>
    <row r="756" spans="1:37"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row>
    <row r="757" spans="1:37"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row>
    <row r="758" spans="1:37"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row>
    <row r="759" spans="1:37"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row>
    <row r="760" spans="1:37"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row>
    <row r="761" spans="1:37"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row>
    <row r="762" spans="1:37"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row>
    <row r="763" spans="1:37"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row>
    <row r="764" spans="1:37"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row>
    <row r="765" spans="1:37"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row>
    <row r="766" spans="1:37"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row>
    <row r="767" spans="1:37"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row>
    <row r="768" spans="1:37"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row>
    <row r="769" spans="1:37"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row>
    <row r="770" spans="1:37"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row>
    <row r="771" spans="1:37"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row>
    <row r="772" spans="1:37"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row>
    <row r="773" spans="1:37"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row>
    <row r="774" spans="1:37"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row>
    <row r="775" spans="1:37"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row>
    <row r="776" spans="1:37"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row>
    <row r="777" spans="1:37"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row>
    <row r="778" spans="1:37"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row>
    <row r="779" spans="1:37"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row>
    <row r="780" spans="1:37"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row>
    <row r="781" spans="1:37"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row>
    <row r="782" spans="1:37"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row>
    <row r="783" spans="1:37"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row>
    <row r="784" spans="1:37"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row>
    <row r="785" spans="1:37"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row>
    <row r="786" spans="1:37"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row>
    <row r="787" spans="1:37"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row>
    <row r="788" spans="1:37"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row>
    <row r="789" spans="1:37"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row>
    <row r="790" spans="1:37"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row>
    <row r="791" spans="1:37"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row>
    <row r="792" spans="1:37"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row>
    <row r="793" spans="1:37"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row>
    <row r="794" spans="1:37"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row>
    <row r="795" spans="1:37"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row>
    <row r="796" spans="1:37"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row>
    <row r="797" spans="1:37"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row>
    <row r="798" spans="1:37"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row>
    <row r="799" spans="1:37"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row>
    <row r="800" spans="1:37"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row>
    <row r="801" spans="1:37"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row>
    <row r="802" spans="1:37"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row>
    <row r="803" spans="1:37"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row>
    <row r="804" spans="1:37"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row>
    <row r="805" spans="1:37"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row>
    <row r="806" spans="1:37"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row>
    <row r="807" spans="1:37"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row>
    <row r="808" spans="1:37"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row>
    <row r="809" spans="1:37"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row>
    <row r="810" spans="1:37"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row>
    <row r="811" spans="1:37"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row>
    <row r="812" spans="1:37"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row>
    <row r="813" spans="1:37"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row>
    <row r="814" spans="1:37"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row>
    <row r="815" spans="1:37"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row>
    <row r="816" spans="1:37"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row>
    <row r="817" spans="1:37"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row>
    <row r="818" spans="1:37"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row>
    <row r="819" spans="1:37"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row>
    <row r="820" spans="1:37"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row>
    <row r="821" spans="1:37"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row>
    <row r="822" spans="1:37"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row>
    <row r="823" spans="1:37"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row>
    <row r="824" spans="1:37"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row>
    <row r="825" spans="1:37"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row>
    <row r="826" spans="1:37"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row>
    <row r="827" spans="1:37"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row>
    <row r="828" spans="1:37"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row>
    <row r="829" spans="1:37"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row>
    <row r="830" spans="1:37"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row>
    <row r="831" spans="1:37"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row>
    <row r="832" spans="1:37"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row>
    <row r="833" spans="1:37"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row>
    <row r="834" spans="1:37"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row>
    <row r="835" spans="1:37"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row>
    <row r="836" spans="1:37"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row>
    <row r="837" spans="1:37"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row>
    <row r="838" spans="1:37"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row>
    <row r="839" spans="1:37"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row>
    <row r="840" spans="1:37"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row>
    <row r="841" spans="1:37"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row>
    <row r="842" spans="1:37"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row>
    <row r="843" spans="1:37"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row>
    <row r="844" spans="1:37"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row>
    <row r="845" spans="1:37"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row>
    <row r="846" spans="1:37"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row>
    <row r="847" spans="1:37"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row>
    <row r="848" spans="1:37"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row>
    <row r="849" spans="1:37"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row>
    <row r="850" spans="1:37"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row>
    <row r="851" spans="1:37"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row>
    <row r="852" spans="1:37"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row>
    <row r="853" spans="1:37"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row>
    <row r="854" spans="1:37"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row>
    <row r="855" spans="1:37"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row>
    <row r="856" spans="1:37"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row>
    <row r="857" spans="1:37"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row>
    <row r="858" spans="1:37"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row>
    <row r="859" spans="1:37"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row>
    <row r="860" spans="1:37"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row>
    <row r="861" spans="1:37"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row>
    <row r="862" spans="1:37"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row>
    <row r="863" spans="1:37"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row>
    <row r="864" spans="1:37"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row>
    <row r="865" spans="1:37"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row>
    <row r="866" spans="1:37"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row>
    <row r="867" spans="1:37"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row>
    <row r="868" spans="1:37"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row>
    <row r="869" spans="1:37"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row>
    <row r="870" spans="1:37"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row>
    <row r="871" spans="1:37"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row>
    <row r="872" spans="1:37"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row>
    <row r="873" spans="1:37"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row>
    <row r="874" spans="1:37"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row>
    <row r="875" spans="1:37"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row>
    <row r="876" spans="1:37"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row>
    <row r="877" spans="1:37"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row>
    <row r="878" spans="1:37"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row>
    <row r="879" spans="1:37"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row>
    <row r="880" spans="1:37"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row>
    <row r="881" spans="1:37"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row>
    <row r="882" spans="1:37"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row>
    <row r="883" spans="1:37"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row>
    <row r="884" spans="1:37"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row>
    <row r="885" spans="1:37"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row>
    <row r="886" spans="1:37"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row>
    <row r="887" spans="1:37"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row>
    <row r="888" spans="1:37"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row>
    <row r="889" spans="1:37"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row>
    <row r="890" spans="1:37"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row>
    <row r="891" spans="1:37"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row>
    <row r="892" spans="1:37"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row>
    <row r="893" spans="1:37"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row>
    <row r="894" spans="1:37"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row>
    <row r="895" spans="1:37"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row>
    <row r="896" spans="1:37"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row>
    <row r="897" spans="1:37"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row>
    <row r="898" spans="1:37"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row>
    <row r="899" spans="1:37"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row>
    <row r="900" spans="1:37"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row>
    <row r="901" spans="1:37"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row>
    <row r="902" spans="1:37"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row>
    <row r="903" spans="1:37"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row>
    <row r="904" spans="1:37"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row>
    <row r="905" spans="1:37"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row>
    <row r="906" spans="1:37"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row>
    <row r="907" spans="1:37"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row>
    <row r="908" spans="1:37"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row>
    <row r="909" spans="1:37"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row>
    <row r="910" spans="1:37"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row>
    <row r="911" spans="1:37"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row>
    <row r="912" spans="1:37"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row>
    <row r="913" spans="1:37"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row>
    <row r="914" spans="1:37"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row>
    <row r="915" spans="1:37"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row>
    <row r="916" spans="1:37"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row>
    <row r="917" spans="1:37"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row>
    <row r="918" spans="1:37"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row>
    <row r="919" spans="1:37"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row>
    <row r="920" spans="1:37"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row>
    <row r="921" spans="1:37"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row>
    <row r="922" spans="1:37"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row>
    <row r="923" spans="1:37"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row>
    <row r="924" spans="1:37"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row>
    <row r="925" spans="1:37"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row>
    <row r="926" spans="1:37"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row>
    <row r="927" spans="1:37"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row>
    <row r="928" spans="1:37"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row>
    <row r="929" spans="1:37"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row>
    <row r="930" spans="1:37"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row>
    <row r="931" spans="1:37"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row>
    <row r="932" spans="1:37"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row>
    <row r="933" spans="1:37"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row>
    <row r="934" spans="1:37"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row>
    <row r="935" spans="1:37"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row>
    <row r="936" spans="1:37"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row>
    <row r="937" spans="1:37"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row>
    <row r="938" spans="1:37"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row>
    <row r="939" spans="1:37"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row>
    <row r="940" spans="1:37"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row>
    <row r="941" spans="1:37"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row>
    <row r="942" spans="1:37"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row>
    <row r="943" spans="1:37"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row>
    <row r="944" spans="1:37"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row>
    <row r="945" spans="1:37"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row>
    <row r="946" spans="1:37"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row>
    <row r="947" spans="1:37"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row>
    <row r="948" spans="1:37"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row>
    <row r="949" spans="1:37"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row>
    <row r="950" spans="1:37"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row>
    <row r="951" spans="1:37"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row>
    <row r="952" spans="1:37"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row>
    <row r="953" spans="1:37"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row>
    <row r="954" spans="1:37"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row>
    <row r="955" spans="1:37"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row>
    <row r="956" spans="1:37"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row>
    <row r="957" spans="1:37"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row>
    <row r="958" spans="1:37"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row>
    <row r="959" spans="1:37"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row>
    <row r="960" spans="1:37"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row>
    <row r="961" spans="1:37"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row>
    <row r="962" spans="1:37"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row>
    <row r="963" spans="1:37"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row>
    <row r="964" spans="1:37"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row>
    <row r="965" spans="1:37"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row>
    <row r="966" spans="1:37"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row>
    <row r="967" spans="1:37"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row>
    <row r="968" spans="1:37"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row>
    <row r="969" spans="1:37"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row>
    <row r="970" spans="1:37"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row>
    <row r="971" spans="1:37"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row>
    <row r="972" spans="1:37"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row>
    <row r="973" spans="1:37"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row>
    <row r="974" spans="1:37"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row>
    <row r="975" spans="1:37"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row>
    <row r="976" spans="1:37"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row>
    <row r="977" spans="1:37"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row>
    <row r="978" spans="1:37"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row>
    <row r="979" spans="1:37"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row>
    <row r="980" spans="1:37"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row>
    <row r="981" spans="1:37"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row>
    <row r="982" spans="1:37"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row>
    <row r="983" spans="1:37"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row>
    <row r="984" spans="1:37"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row>
    <row r="985" spans="1:37"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row>
    <row r="986" spans="1:37"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row>
    <row r="987" spans="1:37"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row>
    <row r="988" spans="1:37"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row>
    <row r="989" spans="1:37"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row>
    <row r="990" spans="1:37"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row>
    <row r="991" spans="1:37"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row>
    <row r="992" spans="1:37"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row>
    <row r="993" spans="1:37"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row>
    <row r="994" spans="1:37"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row>
    <row r="995" spans="1:37"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row>
    <row r="996" spans="1:37"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row>
    <row r="997" spans="1:37"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row>
    <row r="998" spans="1:37"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row>
    <row r="999" spans="1:37"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row>
    <row r="1000" spans="1:37"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row>
  </sheetData>
  <mergeCells count="68">
    <mergeCell ref="C89:G89"/>
    <mergeCell ref="C93:G93"/>
    <mergeCell ref="C96:G96"/>
    <mergeCell ref="C99:G99"/>
    <mergeCell ref="C102:G102"/>
    <mergeCell ref="C72:G72"/>
    <mergeCell ref="C75:G75"/>
    <mergeCell ref="C79:G79"/>
    <mergeCell ref="C83:G83"/>
    <mergeCell ref="C86:G86"/>
    <mergeCell ref="C52:G52"/>
    <mergeCell ref="C57:G57"/>
    <mergeCell ref="C60:G60"/>
    <mergeCell ref="C64:G64"/>
    <mergeCell ref="C67:G67"/>
    <mergeCell ref="C35:G35"/>
    <mergeCell ref="C39:G39"/>
    <mergeCell ref="C42:G42"/>
    <mergeCell ref="C45:G45"/>
    <mergeCell ref="C49:G49"/>
    <mergeCell ref="C22:G22"/>
    <mergeCell ref="C24:G24"/>
    <mergeCell ref="C27:G27"/>
    <mergeCell ref="C29:G29"/>
    <mergeCell ref="C31:G31"/>
    <mergeCell ref="G1:G3"/>
    <mergeCell ref="H1:J1"/>
    <mergeCell ref="C4:G4"/>
    <mergeCell ref="C10:G10"/>
    <mergeCell ref="C16:G16"/>
    <mergeCell ref="A1:A3"/>
    <mergeCell ref="B1:C2"/>
    <mergeCell ref="D1:D3"/>
    <mergeCell ref="E1:E3"/>
    <mergeCell ref="F1:F3"/>
    <mergeCell ref="K122:Q122"/>
    <mergeCell ref="AF1:AH1"/>
    <mergeCell ref="AI1:AK1"/>
    <mergeCell ref="K1:M1"/>
    <mergeCell ref="N1:P1"/>
    <mergeCell ref="Q1:S1"/>
    <mergeCell ref="T1:V1"/>
    <mergeCell ref="W1:Y1"/>
    <mergeCell ref="Z1:AB1"/>
    <mergeCell ref="AC1:AE1"/>
    <mergeCell ref="K119:Q119"/>
    <mergeCell ref="I120:J120"/>
    <mergeCell ref="K120:Q120"/>
    <mergeCell ref="I121:J121"/>
    <mergeCell ref="K121:Q121"/>
    <mergeCell ref="I126:J126"/>
    <mergeCell ref="A132:B132"/>
    <mergeCell ref="K123:Q123"/>
    <mergeCell ref="K124:Q124"/>
    <mergeCell ref="K125:Q125"/>
    <mergeCell ref="K126:Q126"/>
    <mergeCell ref="D119:E119"/>
    <mergeCell ref="I122:J122"/>
    <mergeCell ref="I123:J123"/>
    <mergeCell ref="I124:J124"/>
    <mergeCell ref="I125:J125"/>
    <mergeCell ref="I119:J119"/>
    <mergeCell ref="C105:G105"/>
    <mergeCell ref="C108:G108"/>
    <mergeCell ref="I117:J117"/>
    <mergeCell ref="K117:Q117"/>
    <mergeCell ref="I118:J118"/>
    <mergeCell ref="K118:Q118"/>
  </mergeCells>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000"/>
  <sheetViews>
    <sheetView workbookViewId="0">
      <selection activeCell="J10" sqref="J10"/>
    </sheetView>
  </sheetViews>
  <sheetFormatPr baseColWidth="10" defaultColWidth="14.42578125" defaultRowHeight="15" customHeight="1" x14ac:dyDescent="0.2"/>
  <cols>
    <col min="1" max="4" width="10.7109375" customWidth="1"/>
    <col min="5" max="5" width="18.85546875" customWidth="1"/>
    <col min="6" max="6" width="16" customWidth="1"/>
    <col min="7" max="10" width="10.7109375" customWidth="1"/>
    <col min="11" max="11" width="26.7109375" customWidth="1"/>
  </cols>
  <sheetData>
    <row r="1" spans="1:10" ht="12.75" customHeight="1" x14ac:dyDescent="0.2"/>
    <row r="2" spans="1:10" ht="18" customHeight="1" x14ac:dyDescent="0.2">
      <c r="A2" s="154" t="s">
        <v>308</v>
      </c>
      <c r="B2" s="155"/>
      <c r="C2" s="155"/>
      <c r="D2" s="155"/>
      <c r="E2" s="155"/>
      <c r="F2" s="155"/>
      <c r="G2" s="155"/>
      <c r="H2" s="155"/>
      <c r="I2" s="155"/>
      <c r="J2" s="156"/>
    </row>
    <row r="3" spans="1:10" ht="26.25" customHeight="1" x14ac:dyDescent="0.2">
      <c r="A3" s="89" t="s">
        <v>309</v>
      </c>
      <c r="B3" s="157" t="s">
        <v>310</v>
      </c>
      <c r="C3" s="155"/>
      <c r="D3" s="155"/>
      <c r="E3" s="155"/>
      <c r="F3" s="155"/>
      <c r="G3" s="155"/>
      <c r="H3" s="155"/>
      <c r="I3" s="155"/>
      <c r="J3" s="156"/>
    </row>
    <row r="4" spans="1:10" ht="18.75" customHeight="1" x14ac:dyDescent="0.2">
      <c r="A4" s="89" t="s">
        <v>311</v>
      </c>
      <c r="B4" s="157" t="s">
        <v>312</v>
      </c>
      <c r="C4" s="155"/>
      <c r="D4" s="155"/>
      <c r="E4" s="155"/>
      <c r="F4" s="155"/>
      <c r="G4" s="155"/>
      <c r="H4" s="155"/>
      <c r="I4" s="155"/>
      <c r="J4" s="156"/>
    </row>
    <row r="5" spans="1:10" ht="26.25" customHeight="1" x14ac:dyDescent="0.2">
      <c r="A5" s="89" t="s">
        <v>313</v>
      </c>
      <c r="B5" s="157" t="s">
        <v>314</v>
      </c>
      <c r="C5" s="155"/>
      <c r="D5" s="155"/>
      <c r="E5" s="155"/>
      <c r="F5" s="155"/>
      <c r="G5" s="155"/>
      <c r="H5" s="155"/>
      <c r="I5" s="155"/>
      <c r="J5" s="156"/>
    </row>
    <row r="6" spans="1:10" ht="12.75" customHeight="1" x14ac:dyDescent="0.2"/>
    <row r="7" spans="1:10" ht="12.75" customHeight="1" x14ac:dyDescent="0.2"/>
    <row r="8" spans="1:10" ht="12.75" customHeight="1" x14ac:dyDescent="0.2"/>
    <row r="9" spans="1:10" ht="12.75" customHeight="1" x14ac:dyDescent="0.2"/>
    <row r="10" spans="1:10" ht="12.75" customHeight="1" x14ac:dyDescent="0.2"/>
    <row r="11" spans="1:10" ht="12.75" customHeight="1" x14ac:dyDescent="0.2"/>
    <row r="12" spans="1:10" ht="12.75" customHeight="1" x14ac:dyDescent="0.2"/>
    <row r="13" spans="1:10" ht="12.75" customHeight="1" x14ac:dyDescent="0.2"/>
    <row r="14" spans="1:10" ht="12.75" customHeight="1" x14ac:dyDescent="0.2"/>
    <row r="15" spans="1:10" ht="12.75" customHeight="1" x14ac:dyDescent="0.2"/>
    <row r="16" spans="1:10" ht="12.75" customHeight="1" x14ac:dyDescent="0.2"/>
    <row r="17" spans="2:11" ht="12.75" customHeight="1" x14ac:dyDescent="0.2"/>
    <row r="18" spans="2:11" ht="12.75" customHeight="1" x14ac:dyDescent="0.2"/>
    <row r="19" spans="2:11" ht="12.75" customHeight="1" x14ac:dyDescent="0.2"/>
    <row r="20" spans="2:11" ht="12.75" customHeight="1" x14ac:dyDescent="0.2"/>
    <row r="21" spans="2:11" ht="12.75" customHeight="1" x14ac:dyDescent="0.2"/>
    <row r="22" spans="2:11" ht="12.75" customHeight="1" x14ac:dyDescent="0.2"/>
    <row r="23" spans="2:11" ht="12.75" customHeight="1" x14ac:dyDescent="0.2"/>
    <row r="24" spans="2:11" ht="12.75" customHeight="1" x14ac:dyDescent="0.2"/>
    <row r="25" spans="2:11" ht="12.75" customHeight="1" x14ac:dyDescent="0.2"/>
    <row r="26" spans="2:11" ht="17.25" customHeight="1" x14ac:dyDescent="0.2">
      <c r="B26" s="158" t="s">
        <v>315</v>
      </c>
      <c r="C26" s="159"/>
      <c r="D26" s="159"/>
      <c r="E26" s="159"/>
      <c r="F26" s="159"/>
      <c r="G26" s="159"/>
      <c r="H26" s="159"/>
      <c r="I26" s="159"/>
      <c r="J26" s="159"/>
      <c r="K26" s="160"/>
    </row>
    <row r="27" spans="2:11" ht="12.75" customHeight="1" x14ac:dyDescent="0.2">
      <c r="B27" s="161"/>
      <c r="C27" s="137"/>
      <c r="D27" s="137"/>
      <c r="E27" s="137"/>
      <c r="F27" s="137"/>
      <c r="G27" s="137"/>
      <c r="H27" s="137"/>
      <c r="I27" s="137"/>
      <c r="J27" s="137"/>
      <c r="K27" s="162"/>
    </row>
    <row r="28" spans="2:11" ht="12.75" customHeight="1" x14ac:dyDescent="0.2">
      <c r="B28" s="163"/>
      <c r="C28" s="164"/>
      <c r="D28" s="164"/>
      <c r="E28" s="164"/>
      <c r="F28" s="164"/>
      <c r="G28" s="164"/>
      <c r="H28" s="164"/>
      <c r="I28" s="164"/>
      <c r="J28" s="164"/>
      <c r="K28" s="165"/>
    </row>
    <row r="29" spans="2:11" ht="12.75" customHeight="1" x14ac:dyDescent="0.2">
      <c r="B29" s="90"/>
      <c r="C29" s="90"/>
      <c r="D29" s="90"/>
      <c r="E29" s="90"/>
      <c r="F29" s="90"/>
      <c r="G29" s="90"/>
      <c r="H29" s="90"/>
      <c r="I29" s="90"/>
      <c r="J29" s="90"/>
    </row>
    <row r="30" spans="2:11" ht="30" customHeight="1" x14ac:dyDescent="0.25">
      <c r="B30" s="166" t="s">
        <v>308</v>
      </c>
      <c r="C30" s="155"/>
      <c r="D30" s="155"/>
      <c r="E30" s="155"/>
      <c r="F30" s="155"/>
      <c r="G30" s="155"/>
      <c r="H30" s="155"/>
      <c r="I30" s="155"/>
      <c r="J30" s="155"/>
      <c r="K30" s="156"/>
    </row>
    <row r="31" spans="2:11" ht="12.75" customHeight="1" x14ac:dyDescent="0.2">
      <c r="B31" s="91"/>
      <c r="C31" s="91"/>
      <c r="D31" s="91"/>
      <c r="E31" s="91"/>
      <c r="F31" s="91"/>
      <c r="G31" s="91"/>
      <c r="H31" s="91"/>
      <c r="I31" s="91"/>
      <c r="J31" s="91"/>
    </row>
    <row r="32" spans="2:11" ht="18" customHeight="1" x14ac:dyDescent="0.2">
      <c r="B32" s="91"/>
      <c r="C32" s="91"/>
      <c r="D32" s="91"/>
      <c r="E32" s="91"/>
      <c r="F32" s="91"/>
      <c r="G32" s="91"/>
      <c r="H32" s="91"/>
      <c r="I32" s="91"/>
      <c r="J32" s="91"/>
    </row>
    <row r="33" spans="2:11" ht="12.75" customHeight="1" x14ac:dyDescent="0.2">
      <c r="B33" s="90"/>
      <c r="C33" s="90"/>
      <c r="D33" s="90"/>
      <c r="E33" s="90"/>
      <c r="F33" s="90"/>
      <c r="G33" s="90"/>
      <c r="H33" s="90"/>
      <c r="I33" s="90"/>
      <c r="J33" s="90"/>
      <c r="K33" s="91"/>
    </row>
    <row r="34" spans="2:11" ht="12.75" customHeight="1" x14ac:dyDescent="0.2">
      <c r="B34" s="167" t="s">
        <v>316</v>
      </c>
      <c r="C34" s="156"/>
      <c r="D34" s="167" t="s">
        <v>317</v>
      </c>
      <c r="E34" s="156"/>
      <c r="F34" s="167" t="s">
        <v>318</v>
      </c>
      <c r="G34" s="155"/>
      <c r="H34" s="155"/>
      <c r="I34" s="155"/>
      <c r="J34" s="155"/>
      <c r="K34" s="156"/>
    </row>
    <row r="35" spans="2:11" ht="12.75" customHeight="1" x14ac:dyDescent="0.2">
      <c r="B35" s="92" t="s">
        <v>173</v>
      </c>
      <c r="C35" s="93">
        <v>88</v>
      </c>
      <c r="D35" s="168"/>
      <c r="E35" s="156"/>
      <c r="F35" s="169"/>
      <c r="G35" s="155"/>
      <c r="H35" s="155"/>
      <c r="I35" s="155"/>
      <c r="J35" s="155"/>
      <c r="K35" s="156"/>
    </row>
    <row r="36" spans="2:11" ht="13.5" customHeight="1" x14ac:dyDescent="0.2">
      <c r="B36" s="92" t="s">
        <v>18</v>
      </c>
      <c r="C36" s="94">
        <v>11.5</v>
      </c>
      <c r="D36" s="170"/>
      <c r="E36" s="165"/>
      <c r="F36" s="169"/>
      <c r="G36" s="155"/>
      <c r="H36" s="155"/>
      <c r="I36" s="155"/>
      <c r="J36" s="155"/>
      <c r="K36" s="156"/>
    </row>
    <row r="37" spans="2:11" ht="57" customHeight="1" x14ac:dyDescent="0.2">
      <c r="B37" s="92" t="s">
        <v>20</v>
      </c>
      <c r="C37" s="95">
        <v>6.75</v>
      </c>
      <c r="D37" s="169"/>
      <c r="E37" s="156"/>
      <c r="F37" s="171" t="s">
        <v>319</v>
      </c>
      <c r="G37" s="155"/>
      <c r="H37" s="155"/>
      <c r="I37" s="155"/>
      <c r="J37" s="155"/>
      <c r="K37" s="156"/>
    </row>
    <row r="38" spans="2:11" ht="32.25" customHeight="1" x14ac:dyDescent="0.2">
      <c r="B38" s="92" t="s">
        <v>19</v>
      </c>
      <c r="C38" s="95">
        <v>8.5</v>
      </c>
      <c r="D38" s="169"/>
      <c r="E38" s="156"/>
      <c r="F38" s="171" t="s">
        <v>320</v>
      </c>
      <c r="G38" s="155"/>
      <c r="H38" s="155"/>
      <c r="I38" s="155"/>
      <c r="J38" s="155"/>
      <c r="K38" s="156"/>
    </row>
    <row r="39" spans="2:11" ht="30" customHeight="1" x14ac:dyDescent="0.2">
      <c r="B39" s="92" t="s">
        <v>163</v>
      </c>
      <c r="C39" s="95">
        <v>-3</v>
      </c>
      <c r="D39" s="168" t="s">
        <v>164</v>
      </c>
      <c r="E39" s="156"/>
      <c r="F39" s="171" t="s">
        <v>321</v>
      </c>
      <c r="G39" s="155"/>
      <c r="H39" s="155"/>
      <c r="I39" s="155"/>
      <c r="J39" s="155"/>
      <c r="K39" s="156"/>
    </row>
    <row r="40" spans="2:11" ht="36.75" customHeight="1" x14ac:dyDescent="0.2">
      <c r="B40" s="92" t="s">
        <v>166</v>
      </c>
      <c r="C40" s="95">
        <v>1.75</v>
      </c>
      <c r="D40" s="168" t="s">
        <v>167</v>
      </c>
      <c r="E40" s="156"/>
      <c r="F40" s="171" t="s">
        <v>322</v>
      </c>
      <c r="G40" s="155"/>
      <c r="H40" s="155"/>
      <c r="I40" s="155"/>
      <c r="J40" s="155"/>
      <c r="K40" s="156"/>
    </row>
    <row r="41" spans="2:11" ht="27" customHeight="1" x14ac:dyDescent="0.2">
      <c r="B41" s="92" t="s">
        <v>170</v>
      </c>
      <c r="C41" s="95">
        <v>0.74</v>
      </c>
      <c r="D41" s="168" t="s">
        <v>171</v>
      </c>
      <c r="E41" s="156"/>
      <c r="F41" s="171" t="s">
        <v>323</v>
      </c>
      <c r="G41" s="155"/>
      <c r="H41" s="155"/>
      <c r="I41" s="155"/>
      <c r="J41" s="155"/>
      <c r="K41" s="156"/>
    </row>
    <row r="42" spans="2:11" ht="55.5" customHeight="1" x14ac:dyDescent="0.2">
      <c r="B42" s="92" t="s">
        <v>174</v>
      </c>
      <c r="C42" s="95">
        <v>1.26</v>
      </c>
      <c r="D42" s="168" t="s">
        <v>175</v>
      </c>
      <c r="E42" s="156"/>
      <c r="F42" s="171" t="s">
        <v>324</v>
      </c>
      <c r="G42" s="155"/>
      <c r="H42" s="155"/>
      <c r="I42" s="155"/>
      <c r="J42" s="155"/>
      <c r="K42" s="156"/>
    </row>
    <row r="43" spans="2:11" ht="13.5" customHeight="1" x14ac:dyDescent="0.2">
      <c r="B43" s="92" t="s">
        <v>177</v>
      </c>
      <c r="C43" s="95">
        <v>79.5</v>
      </c>
      <c r="D43" s="168" t="s">
        <v>178</v>
      </c>
      <c r="E43" s="156"/>
      <c r="F43" s="171" t="s">
        <v>325</v>
      </c>
      <c r="G43" s="155"/>
      <c r="H43" s="155"/>
      <c r="I43" s="155"/>
      <c r="J43" s="155"/>
      <c r="K43" s="156"/>
    </row>
    <row r="44" spans="2:11" ht="13.5" customHeight="1" x14ac:dyDescent="0.2">
      <c r="B44" s="92" t="s">
        <v>177</v>
      </c>
      <c r="C44" s="95">
        <v>85.41</v>
      </c>
      <c r="D44" s="168" t="s">
        <v>180</v>
      </c>
      <c r="E44" s="156"/>
      <c r="F44" s="171" t="s">
        <v>326</v>
      </c>
      <c r="G44" s="155"/>
      <c r="H44" s="155"/>
      <c r="I44" s="155"/>
      <c r="J44" s="155"/>
      <c r="K44" s="156"/>
    </row>
    <row r="45" spans="2:11" ht="12.75" customHeight="1" x14ac:dyDescent="0.2">
      <c r="B45" s="92" t="s">
        <v>182</v>
      </c>
      <c r="C45" s="95">
        <v>86.25</v>
      </c>
      <c r="D45" s="168" t="s">
        <v>183</v>
      </c>
      <c r="E45" s="156"/>
      <c r="F45" s="169" t="s">
        <v>278</v>
      </c>
      <c r="G45" s="155"/>
      <c r="H45" s="155"/>
      <c r="I45" s="155"/>
      <c r="J45" s="155"/>
      <c r="K45" s="156"/>
    </row>
    <row r="46" spans="2:11" ht="12.75" customHeight="1" x14ac:dyDescent="0.2">
      <c r="B46" s="92" t="s">
        <v>182</v>
      </c>
      <c r="C46" s="95">
        <v>69.88</v>
      </c>
      <c r="D46" s="168" t="s">
        <v>184</v>
      </c>
      <c r="E46" s="156"/>
      <c r="F46" s="169" t="s">
        <v>278</v>
      </c>
      <c r="G46" s="155"/>
      <c r="H46" s="155"/>
      <c r="I46" s="155"/>
      <c r="J46" s="155"/>
      <c r="K46" s="156"/>
    </row>
    <row r="47" spans="2:11" ht="12.75" customHeight="1" x14ac:dyDescent="0.2">
      <c r="B47" s="92" t="s">
        <v>182</v>
      </c>
      <c r="C47" s="95">
        <v>92.16</v>
      </c>
      <c r="D47" s="168" t="s">
        <v>185</v>
      </c>
      <c r="E47" s="156"/>
      <c r="F47" s="169" t="s">
        <v>278</v>
      </c>
      <c r="G47" s="155"/>
      <c r="H47" s="155"/>
      <c r="I47" s="155"/>
      <c r="J47" s="155"/>
      <c r="K47" s="156"/>
    </row>
    <row r="48" spans="2:11" ht="12.75" customHeight="1" x14ac:dyDescent="0.2">
      <c r="B48" s="92" t="s">
        <v>187</v>
      </c>
      <c r="C48" s="95">
        <v>0.98</v>
      </c>
      <c r="D48" s="168" t="s">
        <v>188</v>
      </c>
      <c r="E48" s="156"/>
      <c r="F48" s="169"/>
      <c r="G48" s="155"/>
      <c r="H48" s="155"/>
      <c r="I48" s="155"/>
      <c r="J48" s="155"/>
      <c r="K48" s="156"/>
    </row>
    <row r="49" spans="2:11" ht="12.75" customHeight="1" x14ac:dyDescent="0.2">
      <c r="B49" s="90"/>
      <c r="C49" s="90"/>
      <c r="D49" s="90"/>
      <c r="E49" s="90"/>
      <c r="F49" s="172"/>
      <c r="G49" s="155"/>
      <c r="H49" s="155"/>
      <c r="I49" s="155"/>
      <c r="J49" s="155"/>
      <c r="K49" s="156"/>
    </row>
    <row r="50" spans="2:11" ht="17.25" customHeight="1" x14ac:dyDescent="0.2">
      <c r="B50" s="173" t="s">
        <v>327</v>
      </c>
      <c r="C50" s="159"/>
      <c r="D50" s="159"/>
      <c r="E50" s="159"/>
      <c r="F50" s="159"/>
      <c r="G50" s="159"/>
      <c r="H50" s="159"/>
      <c r="I50" s="159"/>
      <c r="J50" s="159"/>
      <c r="K50" s="160"/>
    </row>
    <row r="51" spans="2:11" ht="12.75" customHeight="1" x14ac:dyDescent="0.2">
      <c r="B51" s="161"/>
      <c r="C51" s="137"/>
      <c r="D51" s="137"/>
      <c r="E51" s="137"/>
      <c r="F51" s="137"/>
      <c r="G51" s="137"/>
      <c r="H51" s="137"/>
      <c r="I51" s="137"/>
      <c r="J51" s="137"/>
      <c r="K51" s="162"/>
    </row>
    <row r="52" spans="2:11" ht="12.75" customHeight="1" x14ac:dyDescent="0.2">
      <c r="B52" s="163"/>
      <c r="C52" s="164"/>
      <c r="D52" s="164"/>
      <c r="E52" s="164"/>
      <c r="F52" s="164"/>
      <c r="G52" s="164"/>
      <c r="H52" s="164"/>
      <c r="I52" s="164"/>
      <c r="J52" s="164"/>
      <c r="K52" s="165"/>
    </row>
    <row r="53" spans="2:11" ht="12.75" customHeight="1" x14ac:dyDescent="0.2">
      <c r="B53" s="91"/>
      <c r="C53" s="91"/>
      <c r="D53" s="91"/>
      <c r="E53" s="91"/>
      <c r="F53" s="91"/>
      <c r="G53" s="91"/>
      <c r="H53" s="91"/>
      <c r="I53" s="91"/>
      <c r="J53" s="91"/>
      <c r="K53" s="91"/>
    </row>
    <row r="54" spans="2:11" ht="13.5" customHeight="1" x14ac:dyDescent="0.2">
      <c r="B54" s="91"/>
      <c r="C54" s="91"/>
      <c r="D54" s="91"/>
      <c r="E54" s="91"/>
      <c r="F54" s="91"/>
      <c r="G54" s="91"/>
      <c r="H54" s="91"/>
      <c r="I54" s="91"/>
      <c r="J54" s="91"/>
    </row>
    <row r="55" spans="2:11" ht="12.75" customHeight="1" x14ac:dyDescent="0.2">
      <c r="B55" s="91"/>
      <c r="C55" s="91"/>
      <c r="D55" s="91"/>
      <c r="E55" s="91"/>
      <c r="F55" s="91"/>
      <c r="G55" s="91"/>
      <c r="H55" s="28"/>
      <c r="I55" s="96" t="s">
        <v>328</v>
      </c>
      <c r="J55" s="97"/>
      <c r="K55" s="98"/>
    </row>
    <row r="56" spans="2:11" ht="12.75" customHeight="1" x14ac:dyDescent="0.2">
      <c r="B56" s="91"/>
      <c r="C56" s="91"/>
      <c r="D56" s="91"/>
      <c r="E56" s="91"/>
      <c r="F56" s="91"/>
      <c r="G56" s="91"/>
      <c r="H56" s="99"/>
      <c r="J56" s="99"/>
    </row>
    <row r="57" spans="2:11" ht="12.75" customHeight="1" x14ac:dyDescent="0.2">
      <c r="H57" s="28"/>
      <c r="I57" s="100"/>
    </row>
    <row r="58" spans="2:11" ht="12.75" customHeight="1" x14ac:dyDescent="0.2"/>
    <row r="59" spans="2:11" ht="12.75" customHeight="1" x14ac:dyDescent="0.2"/>
    <row r="60" spans="2:11" ht="12.75" customHeight="1" x14ac:dyDescent="0.2"/>
    <row r="61" spans="2:11" ht="12.75" customHeight="1" x14ac:dyDescent="0.2"/>
    <row r="62" spans="2:11" ht="12.75" customHeight="1" x14ac:dyDescent="0.2"/>
    <row r="63" spans="2:11" ht="12.75" customHeight="1" x14ac:dyDescent="0.2"/>
    <row r="64" spans="2:11"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9">
    <mergeCell ref="F46:K46"/>
    <mergeCell ref="F47:K47"/>
    <mergeCell ref="F48:K48"/>
    <mergeCell ref="F49:K49"/>
    <mergeCell ref="B50:K52"/>
    <mergeCell ref="D46:E46"/>
    <mergeCell ref="D47:E47"/>
    <mergeCell ref="D48:E48"/>
    <mergeCell ref="D37:E37"/>
    <mergeCell ref="D38:E38"/>
    <mergeCell ref="D39:E39"/>
    <mergeCell ref="D40:E40"/>
    <mergeCell ref="D41:E41"/>
    <mergeCell ref="D42:E42"/>
    <mergeCell ref="D43:E43"/>
    <mergeCell ref="D36:E36"/>
    <mergeCell ref="F36:K36"/>
    <mergeCell ref="F37:K37"/>
    <mergeCell ref="D44:E44"/>
    <mergeCell ref="D45:E45"/>
    <mergeCell ref="F45:K45"/>
    <mergeCell ref="F38:K38"/>
    <mergeCell ref="F39:K39"/>
    <mergeCell ref="F40:K40"/>
    <mergeCell ref="F41:K41"/>
    <mergeCell ref="F42:K42"/>
    <mergeCell ref="F43:K43"/>
    <mergeCell ref="F44:K44"/>
    <mergeCell ref="B30:K30"/>
    <mergeCell ref="B34:C34"/>
    <mergeCell ref="D34:E34"/>
    <mergeCell ref="F34:K34"/>
    <mergeCell ref="D35:E35"/>
    <mergeCell ref="F35:K35"/>
    <mergeCell ref="A2:J2"/>
    <mergeCell ref="B3:J3"/>
    <mergeCell ref="B4:J4"/>
    <mergeCell ref="B5:J5"/>
    <mergeCell ref="B26:K28"/>
  </mergeCells>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J12" sqref="J12"/>
    </sheetView>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5"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row>
    <row r="2" spans="1:25" ht="18" customHeight="1" x14ac:dyDescent="0.2">
      <c r="A2" s="154" t="s">
        <v>329</v>
      </c>
      <c r="B2" s="155"/>
      <c r="C2" s="155"/>
      <c r="D2" s="155"/>
      <c r="E2" s="155"/>
      <c r="F2" s="155"/>
      <c r="G2" s="155"/>
      <c r="H2" s="155"/>
      <c r="I2" s="156"/>
      <c r="J2" s="28"/>
      <c r="K2" s="28"/>
      <c r="L2" s="28"/>
      <c r="M2" s="28"/>
      <c r="N2" s="28"/>
      <c r="O2" s="28"/>
      <c r="P2" s="28"/>
      <c r="Q2" s="28"/>
      <c r="R2" s="28"/>
      <c r="S2" s="28"/>
      <c r="T2" s="28"/>
      <c r="U2" s="28"/>
      <c r="V2" s="28"/>
      <c r="W2" s="28"/>
      <c r="X2" s="28"/>
      <c r="Y2" s="28"/>
    </row>
    <row r="3" spans="1:25"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row>
    <row r="4" spans="1:25" ht="18.75" customHeight="1" x14ac:dyDescent="0.2">
      <c r="A4" s="89" t="s">
        <v>311</v>
      </c>
      <c r="B4" s="157" t="s">
        <v>330</v>
      </c>
      <c r="C4" s="155"/>
      <c r="D4" s="155"/>
      <c r="E4" s="155"/>
      <c r="F4" s="155"/>
      <c r="G4" s="155"/>
      <c r="H4" s="155"/>
      <c r="I4" s="156"/>
      <c r="J4" s="28"/>
      <c r="K4" s="28"/>
      <c r="L4" s="28"/>
      <c r="M4" s="28"/>
      <c r="N4" s="28"/>
      <c r="O4" s="28"/>
      <c r="P4" s="28"/>
      <c r="Q4" s="28"/>
      <c r="R4" s="28"/>
      <c r="S4" s="28"/>
      <c r="T4" s="28"/>
      <c r="U4" s="28"/>
      <c r="V4" s="28"/>
      <c r="W4" s="28"/>
      <c r="X4" s="28"/>
      <c r="Y4" s="28"/>
    </row>
    <row r="5" spans="1:25"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row>
    <row r="6" spans="1:25"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row>
    <row r="7" spans="1:25"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row>
    <row r="8" spans="1:25"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row>
    <row r="9" spans="1:25"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row>
    <row r="10" spans="1:25"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row>
    <row r="11" spans="1:25"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row>
    <row r="12" spans="1:25"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row>
    <row r="13" spans="1:25"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row>
    <row r="14" spans="1:25"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row>
    <row r="15" spans="1:25"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row>
    <row r="16" spans="1:25"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row>
    <row r="17" spans="1:25"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row>
    <row r="18" spans="1:25"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row>
    <row r="19" spans="1:25"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row>
    <row r="20" spans="1:25"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row>
    <row r="21" spans="1:25"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row>
    <row r="22" spans="1:25"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row>
    <row r="23" spans="1:25"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row>
    <row r="24" spans="1:25"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row>
    <row r="25" spans="1:25"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row>
    <row r="26" spans="1:25" ht="17.25" customHeight="1" x14ac:dyDescent="0.2">
      <c r="A26" s="28"/>
      <c r="B26" s="173" t="s">
        <v>331</v>
      </c>
      <c r="C26" s="159"/>
      <c r="D26" s="159"/>
      <c r="E26" s="159"/>
      <c r="F26" s="159"/>
      <c r="G26" s="159"/>
      <c r="H26" s="159"/>
      <c r="I26" s="159"/>
      <c r="J26" s="160"/>
      <c r="K26" s="28"/>
      <c r="L26" s="28"/>
      <c r="M26" s="28"/>
      <c r="N26" s="28"/>
      <c r="O26" s="28"/>
      <c r="P26" s="28"/>
      <c r="Q26" s="28"/>
      <c r="R26" s="28"/>
      <c r="S26" s="28"/>
      <c r="T26" s="28"/>
      <c r="U26" s="28"/>
      <c r="V26" s="28"/>
      <c r="W26" s="28"/>
      <c r="X26" s="28"/>
      <c r="Y26" s="28"/>
    </row>
    <row r="27" spans="1:25"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row>
    <row r="28" spans="1:25"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row>
    <row r="29" spans="1:25"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row>
    <row r="30" spans="1:25" ht="30" customHeight="1" x14ac:dyDescent="0.25">
      <c r="A30" s="28"/>
      <c r="B30" s="166" t="s">
        <v>329</v>
      </c>
      <c r="C30" s="155"/>
      <c r="D30" s="155"/>
      <c r="E30" s="155"/>
      <c r="F30" s="155"/>
      <c r="G30" s="155"/>
      <c r="H30" s="155"/>
      <c r="I30" s="155"/>
      <c r="J30" s="156"/>
      <c r="K30" s="28"/>
      <c r="L30" s="28"/>
      <c r="M30" s="28"/>
      <c r="N30" s="28"/>
      <c r="O30" s="28"/>
      <c r="P30" s="28"/>
      <c r="Q30" s="28"/>
      <c r="R30" s="28"/>
      <c r="S30" s="28"/>
      <c r="T30" s="28"/>
      <c r="U30" s="28"/>
      <c r="V30" s="28"/>
      <c r="W30" s="28"/>
      <c r="X30" s="28"/>
      <c r="Y30" s="28"/>
    </row>
    <row r="31" spans="1:25"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row>
    <row r="32" spans="1:25"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row>
    <row r="35" spans="1:26" ht="13.5" customHeight="1" x14ac:dyDescent="0.2">
      <c r="A35" s="28"/>
      <c r="B35" s="102" t="s">
        <v>173</v>
      </c>
      <c r="C35" s="103">
        <v>88</v>
      </c>
      <c r="D35" s="102"/>
      <c r="E35" s="169"/>
      <c r="F35" s="155"/>
      <c r="G35" s="155"/>
      <c r="H35" s="155"/>
      <c r="I35" s="155"/>
      <c r="J35" s="156"/>
      <c r="K35" s="28"/>
      <c r="L35" s="28"/>
      <c r="M35" s="28"/>
      <c r="N35" s="28"/>
      <c r="O35" s="28"/>
      <c r="P35" s="28"/>
      <c r="Q35" s="28"/>
      <c r="R35" s="28"/>
      <c r="S35" s="28"/>
      <c r="T35" s="28"/>
      <c r="U35" s="28"/>
      <c r="V35" s="28"/>
      <c r="W35" s="28"/>
      <c r="X35" s="28"/>
      <c r="Y35" s="28"/>
    </row>
    <row r="36" spans="1:26" ht="13.5" customHeight="1" x14ac:dyDescent="0.2">
      <c r="A36" s="28"/>
      <c r="B36" s="102" t="s">
        <v>18</v>
      </c>
      <c r="C36" s="104">
        <v>24</v>
      </c>
      <c r="D36" s="105"/>
      <c r="E36" s="169"/>
      <c r="F36" s="155"/>
      <c r="G36" s="155"/>
      <c r="H36" s="155"/>
      <c r="I36" s="155"/>
      <c r="J36" s="156"/>
      <c r="K36" s="28"/>
      <c r="L36" s="28"/>
      <c r="M36" s="28"/>
      <c r="N36" s="28"/>
      <c r="O36" s="28"/>
      <c r="P36" s="28"/>
      <c r="Q36" s="28"/>
      <c r="R36" s="28"/>
      <c r="S36" s="28"/>
      <c r="T36" s="28"/>
      <c r="U36" s="28"/>
      <c r="V36" s="28"/>
      <c r="W36" s="28"/>
      <c r="X36" s="28"/>
      <c r="Y36" s="28"/>
    </row>
    <row r="37" spans="1:26" ht="57" customHeight="1" x14ac:dyDescent="0.2">
      <c r="A37" s="28"/>
      <c r="B37" s="102" t="s">
        <v>20</v>
      </c>
      <c r="C37" s="104">
        <v>23.5</v>
      </c>
      <c r="D37" s="106"/>
      <c r="E37" s="171" t="s">
        <v>332</v>
      </c>
      <c r="F37" s="155"/>
      <c r="G37" s="155"/>
      <c r="H37" s="155"/>
      <c r="I37" s="155"/>
      <c r="J37" s="156"/>
      <c r="K37" s="28"/>
      <c r="L37" s="28"/>
      <c r="M37" s="28"/>
      <c r="N37" s="28"/>
      <c r="O37" s="28"/>
      <c r="P37" s="28"/>
      <c r="Q37" s="28"/>
      <c r="R37" s="28"/>
      <c r="S37" s="28"/>
      <c r="T37" s="28"/>
      <c r="U37" s="28"/>
      <c r="V37" s="28"/>
      <c r="W37" s="28"/>
      <c r="X37" s="28"/>
      <c r="Y37" s="28"/>
    </row>
    <row r="38" spans="1:26" ht="32.25" customHeight="1" x14ac:dyDescent="0.2">
      <c r="A38" s="28"/>
      <c r="B38" s="102" t="s">
        <v>19</v>
      </c>
      <c r="C38" s="104">
        <v>24</v>
      </c>
      <c r="D38" s="106"/>
      <c r="E38" s="171" t="s">
        <v>333</v>
      </c>
      <c r="F38" s="155"/>
      <c r="G38" s="155"/>
      <c r="H38" s="155"/>
      <c r="I38" s="155"/>
      <c r="J38" s="156"/>
      <c r="K38" s="28"/>
      <c r="L38" s="28"/>
      <c r="M38" s="28"/>
      <c r="N38" s="28"/>
      <c r="O38" s="28"/>
      <c r="P38" s="28"/>
      <c r="Q38" s="28"/>
      <c r="R38" s="28"/>
      <c r="S38" s="28"/>
      <c r="T38" s="28"/>
      <c r="U38" s="28"/>
      <c r="V38" s="28"/>
      <c r="W38" s="28"/>
      <c r="X38" s="28"/>
      <c r="Y38" s="28"/>
    </row>
    <row r="39" spans="1:26" ht="30" customHeight="1" x14ac:dyDescent="0.2">
      <c r="A39" s="28"/>
      <c r="B39" s="102" t="s">
        <v>163</v>
      </c>
      <c r="C39" s="104">
        <v>0</v>
      </c>
      <c r="D39" s="107" t="s">
        <v>164</v>
      </c>
      <c r="E39" s="171" t="s">
        <v>334</v>
      </c>
      <c r="F39" s="155"/>
      <c r="G39" s="155"/>
      <c r="H39" s="155"/>
      <c r="I39" s="155"/>
      <c r="J39" s="156"/>
      <c r="K39" s="28"/>
      <c r="L39" s="28"/>
      <c r="M39" s="28"/>
      <c r="N39" s="28"/>
      <c r="O39" s="28"/>
      <c r="P39" s="28"/>
      <c r="Q39" s="28"/>
      <c r="R39" s="28"/>
      <c r="S39" s="28"/>
      <c r="T39" s="28"/>
      <c r="U39" s="28"/>
      <c r="V39" s="28"/>
      <c r="W39" s="28"/>
      <c r="X39" s="28"/>
      <c r="Y39" s="28"/>
    </row>
    <row r="40" spans="1:26" ht="36.75" customHeight="1" x14ac:dyDescent="0.2">
      <c r="A40" s="28"/>
      <c r="B40" s="102" t="s">
        <v>166</v>
      </c>
      <c r="C40" s="104">
        <v>0.5</v>
      </c>
      <c r="D40" s="107" t="s">
        <v>167</v>
      </c>
      <c r="E40" s="171" t="s">
        <v>335</v>
      </c>
      <c r="F40" s="155"/>
      <c r="G40" s="155"/>
      <c r="H40" s="155"/>
      <c r="I40" s="155"/>
      <c r="J40" s="156"/>
      <c r="K40" s="28"/>
      <c r="L40" s="28"/>
      <c r="M40" s="28"/>
      <c r="N40" s="28"/>
      <c r="O40" s="28"/>
      <c r="P40" s="28"/>
      <c r="Q40" s="28"/>
      <c r="R40" s="28"/>
      <c r="S40" s="28"/>
      <c r="T40" s="28"/>
      <c r="U40" s="28"/>
      <c r="V40" s="28"/>
      <c r="W40" s="28"/>
      <c r="X40" s="28"/>
      <c r="Y40" s="28"/>
      <c r="Z40" s="28"/>
    </row>
    <row r="41" spans="1:26" ht="27" customHeight="1" x14ac:dyDescent="0.2">
      <c r="A41" s="28"/>
      <c r="B41" s="102" t="s">
        <v>170</v>
      </c>
      <c r="C41" s="104">
        <v>1</v>
      </c>
      <c r="D41" s="107" t="s">
        <v>171</v>
      </c>
      <c r="E41" s="171" t="s">
        <v>336</v>
      </c>
      <c r="F41" s="155"/>
      <c r="G41" s="155"/>
      <c r="H41" s="155"/>
      <c r="I41" s="155"/>
      <c r="J41" s="156"/>
      <c r="K41" s="28"/>
      <c r="L41" s="28"/>
      <c r="M41" s="28"/>
      <c r="N41" s="28"/>
      <c r="O41" s="28"/>
      <c r="P41" s="28"/>
      <c r="Q41" s="28"/>
      <c r="R41" s="28"/>
      <c r="S41" s="28"/>
      <c r="T41" s="28"/>
      <c r="U41" s="28"/>
      <c r="V41" s="28"/>
      <c r="W41" s="28"/>
      <c r="X41" s="28"/>
      <c r="Y41" s="28"/>
      <c r="Z41" s="28"/>
    </row>
    <row r="42" spans="1:26" ht="55.5" customHeight="1" x14ac:dyDescent="0.2">
      <c r="A42" s="28"/>
      <c r="B42" s="102" t="s">
        <v>174</v>
      </c>
      <c r="C42" s="104">
        <v>1.02</v>
      </c>
      <c r="D42" s="107" t="s">
        <v>175</v>
      </c>
      <c r="E42" s="171" t="s">
        <v>337</v>
      </c>
      <c r="F42" s="155"/>
      <c r="G42" s="155"/>
      <c r="H42" s="155"/>
      <c r="I42" s="155"/>
      <c r="J42" s="156"/>
      <c r="K42" s="28"/>
      <c r="L42" s="28"/>
      <c r="M42" s="28"/>
      <c r="N42" s="28"/>
      <c r="O42" s="28"/>
      <c r="P42" s="28"/>
      <c r="Q42" s="28"/>
      <c r="R42" s="28"/>
      <c r="S42" s="28"/>
      <c r="T42" s="28"/>
      <c r="U42" s="28"/>
      <c r="V42" s="28"/>
      <c r="W42" s="28"/>
      <c r="X42" s="28"/>
      <c r="Y42" s="28"/>
      <c r="Z42" s="28"/>
    </row>
    <row r="43" spans="1:26" ht="13.5" customHeight="1" x14ac:dyDescent="0.2">
      <c r="A43" s="28"/>
      <c r="B43" s="102" t="s">
        <v>177</v>
      </c>
      <c r="C43" s="104">
        <v>64</v>
      </c>
      <c r="D43" s="107" t="s">
        <v>178</v>
      </c>
      <c r="E43" s="171" t="s">
        <v>338</v>
      </c>
      <c r="F43" s="155"/>
      <c r="G43" s="155"/>
      <c r="H43" s="155"/>
      <c r="I43" s="155"/>
      <c r="J43" s="156"/>
      <c r="K43" s="28"/>
      <c r="L43" s="28"/>
      <c r="M43" s="28"/>
      <c r="N43" s="28"/>
      <c r="O43" s="28"/>
      <c r="P43" s="28"/>
      <c r="Q43" s="28"/>
      <c r="R43" s="28"/>
      <c r="S43" s="28"/>
      <c r="T43" s="28"/>
      <c r="U43" s="28"/>
      <c r="V43" s="28"/>
      <c r="W43" s="28"/>
      <c r="X43" s="28"/>
      <c r="Y43" s="28"/>
      <c r="Z43" s="28"/>
    </row>
    <row r="44" spans="1:26" ht="13.5" customHeight="1" x14ac:dyDescent="0.2">
      <c r="A44" s="28"/>
      <c r="B44" s="102" t="s">
        <v>177</v>
      </c>
      <c r="C44" s="104">
        <v>62.67</v>
      </c>
      <c r="D44" s="107" t="s">
        <v>180</v>
      </c>
      <c r="E44" s="171" t="s">
        <v>339</v>
      </c>
      <c r="F44" s="155"/>
      <c r="G44" s="155"/>
      <c r="H44" s="155"/>
      <c r="I44" s="155"/>
      <c r="J44" s="156"/>
      <c r="K44" s="28"/>
      <c r="L44" s="28"/>
      <c r="M44" s="28"/>
      <c r="N44" s="28"/>
      <c r="O44" s="28"/>
      <c r="P44" s="28"/>
      <c r="Q44" s="28"/>
      <c r="R44" s="28"/>
      <c r="S44" s="28"/>
      <c r="T44" s="28"/>
      <c r="U44" s="28"/>
      <c r="V44" s="28"/>
      <c r="W44" s="28"/>
      <c r="X44" s="28"/>
      <c r="Y44" s="28"/>
      <c r="Z44" s="28"/>
    </row>
    <row r="45" spans="1:26" ht="13.5" customHeight="1" x14ac:dyDescent="0.2">
      <c r="A45" s="28"/>
      <c r="B45" s="102" t="s">
        <v>182</v>
      </c>
      <c r="C45" s="104">
        <v>87.5</v>
      </c>
      <c r="D45" s="107" t="s">
        <v>183</v>
      </c>
      <c r="E45" s="169" t="s">
        <v>278</v>
      </c>
      <c r="F45" s="155"/>
      <c r="G45" s="155"/>
      <c r="H45" s="155"/>
      <c r="I45" s="155"/>
      <c r="J45" s="156"/>
      <c r="K45" s="28"/>
      <c r="L45" s="28"/>
      <c r="M45" s="28"/>
      <c r="N45" s="28"/>
      <c r="O45" s="28"/>
      <c r="P45" s="28"/>
      <c r="Q45" s="28"/>
      <c r="R45" s="28"/>
      <c r="S45" s="28"/>
      <c r="T45" s="28"/>
      <c r="U45" s="28"/>
      <c r="V45" s="28"/>
      <c r="W45" s="28"/>
      <c r="X45" s="28"/>
      <c r="Y45" s="28"/>
      <c r="Z45" s="28"/>
    </row>
    <row r="46" spans="1:26" ht="12.75" customHeight="1" x14ac:dyDescent="0.2">
      <c r="A46" s="28"/>
      <c r="B46" s="102" t="s">
        <v>182</v>
      </c>
      <c r="C46" s="104">
        <v>86.17</v>
      </c>
      <c r="D46" s="107" t="s">
        <v>184</v>
      </c>
      <c r="E46" s="169" t="s">
        <v>278</v>
      </c>
      <c r="F46" s="155"/>
      <c r="G46" s="155"/>
      <c r="H46" s="155"/>
      <c r="I46" s="155"/>
      <c r="J46" s="156"/>
      <c r="K46" s="28"/>
      <c r="L46" s="28"/>
      <c r="M46" s="28"/>
      <c r="N46" s="28"/>
      <c r="O46" s="28"/>
      <c r="P46" s="28"/>
      <c r="Q46" s="28"/>
      <c r="R46" s="28"/>
      <c r="S46" s="28"/>
      <c r="T46" s="28"/>
      <c r="U46" s="28"/>
      <c r="V46" s="28"/>
      <c r="W46" s="28"/>
      <c r="X46" s="28"/>
      <c r="Y46" s="28"/>
      <c r="Z46" s="28"/>
    </row>
    <row r="47" spans="1:26" ht="13.5" customHeight="1" x14ac:dyDescent="0.2">
      <c r="A47" s="28"/>
      <c r="B47" s="102" t="s">
        <v>182</v>
      </c>
      <c r="C47" s="104">
        <v>86.17</v>
      </c>
      <c r="D47" s="107" t="s">
        <v>185</v>
      </c>
      <c r="E47" s="169" t="s">
        <v>278</v>
      </c>
      <c r="F47" s="155"/>
      <c r="G47" s="155"/>
      <c r="H47" s="155"/>
      <c r="I47" s="155"/>
      <c r="J47" s="156"/>
      <c r="K47" s="28"/>
      <c r="L47" s="28"/>
      <c r="M47" s="28"/>
      <c r="N47" s="28"/>
      <c r="O47" s="28"/>
      <c r="P47" s="28"/>
      <c r="Q47" s="28"/>
      <c r="R47" s="28"/>
      <c r="S47" s="28"/>
      <c r="T47" s="28"/>
      <c r="U47" s="28"/>
      <c r="V47" s="28"/>
      <c r="W47" s="28"/>
      <c r="X47" s="28"/>
      <c r="Y47" s="28"/>
      <c r="Z47" s="28"/>
    </row>
    <row r="48" spans="1:26" ht="13.5" customHeight="1" x14ac:dyDescent="0.2">
      <c r="A48" s="28"/>
      <c r="B48" s="102" t="s">
        <v>187</v>
      </c>
      <c r="C48" s="104">
        <v>0.99</v>
      </c>
      <c r="D48" s="107" t="s">
        <v>188</v>
      </c>
      <c r="E48" s="169"/>
      <c r="F48" s="155"/>
      <c r="G48" s="155"/>
      <c r="H48" s="155"/>
      <c r="I48" s="155"/>
      <c r="J48" s="156"/>
      <c r="K48" s="28"/>
      <c r="L48" s="28"/>
      <c r="M48" s="28"/>
      <c r="N48" s="28"/>
      <c r="O48" s="28"/>
      <c r="P48" s="28"/>
      <c r="Q48" s="28"/>
      <c r="R48" s="28"/>
      <c r="S48" s="28"/>
      <c r="T48" s="28"/>
      <c r="U48" s="28"/>
      <c r="V48" s="28"/>
      <c r="W48" s="28"/>
      <c r="X48" s="28"/>
      <c r="Y48" s="28"/>
      <c r="Z48" s="28"/>
    </row>
    <row r="49" spans="1:26" ht="12.75" customHeight="1" x14ac:dyDescent="0.2">
      <c r="A49" s="28"/>
      <c r="B49" s="108"/>
      <c r="C49" s="108"/>
      <c r="D49" s="108"/>
      <c r="E49" s="174"/>
      <c r="F49" s="164"/>
      <c r="G49" s="164"/>
      <c r="H49" s="164"/>
      <c r="I49" s="164"/>
      <c r="J49" s="165"/>
      <c r="K49" s="28"/>
      <c r="L49" s="28"/>
      <c r="M49" s="28"/>
      <c r="N49" s="28"/>
      <c r="O49" s="28"/>
      <c r="P49" s="28"/>
      <c r="Q49" s="28"/>
      <c r="R49" s="28"/>
      <c r="S49" s="28"/>
      <c r="T49" s="28"/>
      <c r="U49" s="28"/>
      <c r="V49" s="28"/>
      <c r="W49" s="28"/>
      <c r="X49" s="28"/>
      <c r="Y49" s="28"/>
      <c r="Z49" s="28"/>
    </row>
    <row r="50" spans="1:26" ht="17.25" customHeight="1" x14ac:dyDescent="0.2">
      <c r="A50" s="28"/>
      <c r="B50" s="158" t="s">
        <v>340</v>
      </c>
      <c r="C50" s="159"/>
      <c r="D50" s="159"/>
      <c r="E50" s="159"/>
      <c r="F50" s="159"/>
      <c r="G50" s="159"/>
      <c r="H50" s="159"/>
      <c r="I50" s="159"/>
      <c r="J50" s="160"/>
      <c r="K50" s="28"/>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28"/>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28"/>
      <c r="L52" s="28"/>
      <c r="M52" s="28"/>
      <c r="N52" s="28"/>
      <c r="O52" s="28"/>
      <c r="P52" s="28"/>
      <c r="Q52" s="28"/>
      <c r="R52" s="28"/>
      <c r="S52" s="28"/>
      <c r="T52" s="28"/>
      <c r="U52" s="28"/>
      <c r="V52" s="28"/>
      <c r="W52" s="28"/>
      <c r="X52" s="28"/>
      <c r="Y52" s="28"/>
      <c r="Z52" s="28"/>
    </row>
    <row r="53" spans="1:26" ht="12.75" customHeight="1" x14ac:dyDescent="0.2">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13.5" customHeight="1" x14ac:dyDescent="0.2">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
      <c r="A55" s="28"/>
      <c r="B55" s="28"/>
      <c r="C55" s="28"/>
      <c r="D55" s="28"/>
      <c r="E55" s="28"/>
      <c r="F55" s="28"/>
      <c r="G55" s="28"/>
      <c r="H55" s="96" t="s">
        <v>328</v>
      </c>
      <c r="I55" s="28"/>
      <c r="J55" s="28"/>
      <c r="K55" s="28"/>
      <c r="L55" s="28"/>
      <c r="M55" s="28"/>
      <c r="N55" s="28"/>
      <c r="O55" s="28"/>
      <c r="P55" s="28"/>
      <c r="Q55" s="28"/>
      <c r="R55" s="28"/>
      <c r="S55" s="28"/>
      <c r="T55" s="28"/>
      <c r="U55" s="28"/>
      <c r="V55" s="28"/>
      <c r="W55" s="28"/>
      <c r="X55" s="28"/>
      <c r="Y55" s="28"/>
      <c r="Z55" s="28"/>
    </row>
    <row r="56" spans="1:26" ht="12.75" customHeight="1" x14ac:dyDescent="0.2">
      <c r="A56" s="28"/>
      <c r="B56" s="28"/>
      <c r="C56" s="28"/>
      <c r="D56" s="28"/>
      <c r="E56" s="28"/>
      <c r="F56" s="28"/>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J15" sqref="J15"/>
    </sheetView>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6"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8" customHeight="1" x14ac:dyDescent="0.2">
      <c r="A2" s="154" t="s">
        <v>341</v>
      </c>
      <c r="B2" s="155"/>
      <c r="C2" s="155"/>
      <c r="D2" s="155"/>
      <c r="E2" s="155"/>
      <c r="F2" s="155"/>
      <c r="G2" s="155"/>
      <c r="H2" s="155"/>
      <c r="I2" s="156"/>
      <c r="J2" s="28"/>
      <c r="K2" s="28"/>
      <c r="L2" s="28"/>
      <c r="M2" s="28"/>
      <c r="N2" s="28"/>
      <c r="O2" s="28"/>
      <c r="P2" s="28"/>
      <c r="Q2" s="28"/>
      <c r="R2" s="28"/>
      <c r="S2" s="28"/>
      <c r="T2" s="28"/>
      <c r="U2" s="28"/>
      <c r="V2" s="28"/>
      <c r="W2" s="28"/>
      <c r="X2" s="28"/>
      <c r="Y2" s="28"/>
      <c r="Z2" s="28"/>
    </row>
    <row r="3" spans="1:26"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c r="Z3" s="28"/>
    </row>
    <row r="4" spans="1:26" ht="18.75" customHeight="1" x14ac:dyDescent="0.2">
      <c r="A4" s="89" t="s">
        <v>311</v>
      </c>
      <c r="B4" s="175">
        <v>44108</v>
      </c>
      <c r="C4" s="155"/>
      <c r="D4" s="155"/>
      <c r="E4" s="155"/>
      <c r="F4" s="155"/>
      <c r="G4" s="155"/>
      <c r="H4" s="155"/>
      <c r="I4" s="156"/>
      <c r="J4" s="28"/>
      <c r="K4" s="28"/>
      <c r="L4" s="28"/>
      <c r="M4" s="28"/>
      <c r="N4" s="28"/>
      <c r="O4" s="28"/>
      <c r="P4" s="28"/>
      <c r="Q4" s="28"/>
      <c r="R4" s="28"/>
      <c r="S4" s="28"/>
      <c r="T4" s="28"/>
      <c r="U4" s="28"/>
      <c r="V4" s="28"/>
      <c r="W4" s="28"/>
      <c r="X4" s="28"/>
      <c r="Y4" s="28"/>
      <c r="Z4" s="28"/>
    </row>
    <row r="5" spans="1:26"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c r="Z5" s="28"/>
    </row>
    <row r="6" spans="1:26"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7.25" customHeight="1" x14ac:dyDescent="0.2">
      <c r="A26" s="28"/>
      <c r="B26" s="158" t="s">
        <v>342</v>
      </c>
      <c r="C26" s="159"/>
      <c r="D26" s="159"/>
      <c r="E26" s="159"/>
      <c r="F26" s="159"/>
      <c r="G26" s="159"/>
      <c r="H26" s="159"/>
      <c r="I26" s="159"/>
      <c r="J26" s="160"/>
      <c r="K26" s="28"/>
      <c r="L26" s="28"/>
      <c r="M26" s="28"/>
      <c r="N26" s="28"/>
      <c r="O26" s="28"/>
      <c r="P26" s="28"/>
      <c r="Q26" s="28"/>
      <c r="R26" s="28"/>
      <c r="S26" s="28"/>
      <c r="T26" s="28"/>
      <c r="U26" s="28"/>
      <c r="V26" s="28"/>
      <c r="W26" s="28"/>
      <c r="X26" s="28"/>
      <c r="Y26" s="28"/>
      <c r="Z26" s="28"/>
    </row>
    <row r="27" spans="1:26"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c r="Z27" s="28"/>
    </row>
    <row r="28" spans="1:26"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c r="Z28" s="28"/>
    </row>
    <row r="29" spans="1:26"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c r="Z29" s="28"/>
    </row>
    <row r="30" spans="1:26" ht="30" customHeight="1" x14ac:dyDescent="0.25">
      <c r="A30" s="28"/>
      <c r="B30" s="166" t="s">
        <v>341</v>
      </c>
      <c r="C30" s="155"/>
      <c r="D30" s="155"/>
      <c r="E30" s="155"/>
      <c r="F30" s="155"/>
      <c r="G30" s="155"/>
      <c r="H30" s="155"/>
      <c r="I30" s="155"/>
      <c r="J30" s="156"/>
      <c r="K30" s="28"/>
      <c r="L30" s="28"/>
      <c r="M30" s="28"/>
      <c r="N30" s="28"/>
      <c r="O30" s="28"/>
      <c r="P30" s="28"/>
      <c r="Q30" s="28"/>
      <c r="R30" s="28"/>
      <c r="S30" s="28"/>
      <c r="T30" s="28"/>
      <c r="U30" s="28"/>
      <c r="V30" s="28"/>
      <c r="W30" s="28"/>
      <c r="X30" s="28"/>
      <c r="Y30" s="28"/>
      <c r="Z30" s="28"/>
    </row>
    <row r="31" spans="1:26"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c r="Z31" s="28"/>
    </row>
    <row r="32" spans="1:26"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c r="Z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c r="Z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c r="Z34" s="28"/>
    </row>
    <row r="35" spans="1:26" ht="13.5" customHeight="1" x14ac:dyDescent="0.2">
      <c r="A35" s="28"/>
      <c r="B35" s="102" t="s">
        <v>173</v>
      </c>
      <c r="C35" s="109">
        <v>91</v>
      </c>
      <c r="D35" s="102"/>
      <c r="E35" s="169"/>
      <c r="F35" s="155"/>
      <c r="G35" s="155"/>
      <c r="H35" s="155"/>
      <c r="I35" s="155"/>
      <c r="J35" s="156"/>
      <c r="K35" s="28"/>
      <c r="L35" s="28"/>
      <c r="M35" s="28"/>
      <c r="N35" s="28"/>
      <c r="O35" s="28"/>
      <c r="P35" s="28"/>
      <c r="Q35" s="28"/>
      <c r="R35" s="28"/>
      <c r="S35" s="28"/>
      <c r="T35" s="28"/>
      <c r="U35" s="28"/>
      <c r="V35" s="28"/>
      <c r="W35" s="28"/>
      <c r="X35" s="28"/>
      <c r="Y35" s="28"/>
      <c r="Z35" s="28"/>
    </row>
    <row r="36" spans="1:26" ht="13.5" customHeight="1" x14ac:dyDescent="0.2">
      <c r="A36" s="28"/>
      <c r="B36" s="102" t="s">
        <v>18</v>
      </c>
      <c r="C36" s="110">
        <v>43.5</v>
      </c>
      <c r="D36" s="105"/>
      <c r="E36" s="169" t="s">
        <v>343</v>
      </c>
      <c r="F36" s="155"/>
      <c r="G36" s="155"/>
      <c r="H36" s="155"/>
      <c r="I36" s="155"/>
      <c r="J36" s="156"/>
      <c r="K36" s="28"/>
      <c r="L36" s="28"/>
      <c r="M36" s="28"/>
      <c r="N36" s="28"/>
      <c r="O36" s="28"/>
      <c r="P36" s="28"/>
      <c r="Q36" s="28"/>
      <c r="R36" s="28"/>
      <c r="S36" s="28"/>
      <c r="T36" s="28"/>
      <c r="U36" s="28"/>
      <c r="V36" s="28"/>
      <c r="W36" s="28"/>
      <c r="X36" s="28"/>
      <c r="Y36" s="28"/>
      <c r="Z36" s="28"/>
    </row>
    <row r="37" spans="1:26" ht="57" customHeight="1" x14ac:dyDescent="0.2">
      <c r="A37" s="28"/>
      <c r="B37" s="102" t="s">
        <v>20</v>
      </c>
      <c r="C37" s="110">
        <v>34.5</v>
      </c>
      <c r="D37" s="106"/>
      <c r="E37" s="171" t="s">
        <v>344</v>
      </c>
      <c r="F37" s="155"/>
      <c r="G37" s="155"/>
      <c r="H37" s="155"/>
      <c r="I37" s="155"/>
      <c r="J37" s="156"/>
      <c r="K37" s="28"/>
      <c r="L37" s="28"/>
      <c r="M37" s="28"/>
      <c r="N37" s="28"/>
      <c r="O37" s="28"/>
      <c r="P37" s="28"/>
      <c r="Q37" s="28"/>
      <c r="R37" s="28"/>
      <c r="S37" s="28"/>
      <c r="T37" s="28"/>
      <c r="U37" s="28"/>
      <c r="V37" s="28"/>
      <c r="W37" s="28"/>
      <c r="X37" s="28"/>
      <c r="Y37" s="28"/>
      <c r="Z37" s="28"/>
    </row>
    <row r="38" spans="1:26" ht="32.25" customHeight="1" x14ac:dyDescent="0.2">
      <c r="A38" s="28"/>
      <c r="B38" s="102" t="s">
        <v>19</v>
      </c>
      <c r="C38" s="110">
        <v>35</v>
      </c>
      <c r="D38" s="106"/>
      <c r="E38" s="171" t="s">
        <v>345</v>
      </c>
      <c r="F38" s="155"/>
      <c r="G38" s="155"/>
      <c r="H38" s="155"/>
      <c r="I38" s="155"/>
      <c r="J38" s="156"/>
      <c r="K38" s="28"/>
      <c r="L38" s="28"/>
      <c r="M38" s="28"/>
      <c r="N38" s="28"/>
      <c r="O38" s="28"/>
      <c r="P38" s="28"/>
      <c r="Q38" s="28"/>
      <c r="R38" s="28"/>
      <c r="S38" s="28"/>
      <c r="T38" s="28"/>
      <c r="U38" s="28"/>
      <c r="V38" s="28"/>
      <c r="W38" s="28"/>
      <c r="X38" s="28"/>
      <c r="Y38" s="28"/>
      <c r="Z38" s="28"/>
    </row>
    <row r="39" spans="1:26" ht="35.25" customHeight="1" x14ac:dyDescent="0.2">
      <c r="A39" s="28"/>
      <c r="B39" s="102" t="s">
        <v>163</v>
      </c>
      <c r="C39" s="110">
        <v>-8.5</v>
      </c>
      <c r="D39" s="107" t="s">
        <v>164</v>
      </c>
      <c r="E39" s="171" t="s">
        <v>346</v>
      </c>
      <c r="F39" s="155"/>
      <c r="G39" s="155"/>
      <c r="H39" s="155"/>
      <c r="I39" s="155"/>
      <c r="J39" s="156"/>
      <c r="K39" s="28"/>
      <c r="L39" s="28"/>
      <c r="M39" s="28"/>
      <c r="N39" s="28"/>
      <c r="O39" s="28"/>
      <c r="P39" s="28"/>
      <c r="Q39" s="28"/>
      <c r="R39" s="28"/>
      <c r="S39" s="28"/>
      <c r="T39" s="28"/>
      <c r="U39" s="28"/>
      <c r="V39" s="28"/>
      <c r="W39" s="28"/>
      <c r="X39" s="28"/>
      <c r="Y39" s="28"/>
      <c r="Z39" s="28"/>
    </row>
    <row r="40" spans="1:26" ht="36.75" customHeight="1" x14ac:dyDescent="0.2">
      <c r="A40" s="28"/>
      <c r="B40" s="102" t="s">
        <v>166</v>
      </c>
      <c r="C40" s="110">
        <v>0.5</v>
      </c>
      <c r="D40" s="107" t="s">
        <v>167</v>
      </c>
      <c r="E40" s="171" t="s">
        <v>347</v>
      </c>
      <c r="F40" s="155"/>
      <c r="G40" s="155"/>
      <c r="H40" s="155"/>
      <c r="I40" s="155"/>
      <c r="J40" s="156"/>
      <c r="K40" s="28"/>
      <c r="L40" s="28"/>
      <c r="M40" s="28"/>
      <c r="N40" s="28"/>
      <c r="O40" s="28"/>
      <c r="P40" s="28"/>
      <c r="Q40" s="28"/>
      <c r="R40" s="28"/>
      <c r="S40" s="28"/>
      <c r="T40" s="28"/>
      <c r="U40" s="28"/>
      <c r="V40" s="28"/>
      <c r="W40" s="28"/>
      <c r="X40" s="28"/>
      <c r="Y40" s="28"/>
      <c r="Z40" s="28"/>
    </row>
    <row r="41" spans="1:26" ht="27" customHeight="1" x14ac:dyDescent="0.2">
      <c r="A41" s="28"/>
      <c r="B41" s="102" t="s">
        <v>170</v>
      </c>
      <c r="C41" s="110">
        <v>0.8</v>
      </c>
      <c r="D41" s="107" t="s">
        <v>171</v>
      </c>
      <c r="E41" s="171" t="s">
        <v>348</v>
      </c>
      <c r="F41" s="155"/>
      <c r="G41" s="155"/>
      <c r="H41" s="155"/>
      <c r="I41" s="155"/>
      <c r="J41" s="156"/>
      <c r="K41" s="28"/>
      <c r="L41" s="28"/>
      <c r="M41" s="28"/>
      <c r="N41" s="28"/>
      <c r="O41" s="28"/>
      <c r="P41" s="28"/>
      <c r="Q41" s="28"/>
      <c r="R41" s="28"/>
      <c r="S41" s="28"/>
      <c r="T41" s="28"/>
      <c r="U41" s="28"/>
      <c r="V41" s="28"/>
      <c r="W41" s="28"/>
      <c r="X41" s="28"/>
      <c r="Y41" s="28"/>
      <c r="Z41" s="28"/>
    </row>
    <row r="42" spans="1:26" ht="55.5" customHeight="1" x14ac:dyDescent="0.2">
      <c r="A42" s="28"/>
      <c r="B42" s="102" t="s">
        <v>174</v>
      </c>
      <c r="C42" s="110">
        <v>1.01</v>
      </c>
      <c r="D42" s="107" t="s">
        <v>175</v>
      </c>
      <c r="E42" s="171" t="s">
        <v>349</v>
      </c>
      <c r="F42" s="155"/>
      <c r="G42" s="155"/>
      <c r="H42" s="155"/>
      <c r="I42" s="155"/>
      <c r="J42" s="156"/>
      <c r="K42" s="28"/>
      <c r="L42" s="28"/>
      <c r="M42" s="28"/>
      <c r="N42" s="28"/>
      <c r="O42" s="28"/>
      <c r="P42" s="28"/>
      <c r="Q42" s="28"/>
      <c r="R42" s="28"/>
      <c r="S42" s="28"/>
      <c r="T42" s="28"/>
      <c r="U42" s="28"/>
      <c r="V42" s="28"/>
      <c r="W42" s="28"/>
      <c r="X42" s="28"/>
      <c r="Y42" s="28"/>
      <c r="Z42" s="28"/>
    </row>
    <row r="43" spans="1:26" ht="13.5" customHeight="1" x14ac:dyDescent="0.2">
      <c r="A43" s="28"/>
      <c r="B43" s="102" t="s">
        <v>177</v>
      </c>
      <c r="C43" s="110">
        <v>56</v>
      </c>
      <c r="D43" s="107" t="s">
        <v>178</v>
      </c>
      <c r="E43" s="171" t="s">
        <v>350</v>
      </c>
      <c r="F43" s="155"/>
      <c r="G43" s="155"/>
      <c r="H43" s="155"/>
      <c r="I43" s="155"/>
      <c r="J43" s="156"/>
      <c r="K43" s="28"/>
      <c r="L43" s="28"/>
      <c r="M43" s="28"/>
      <c r="N43" s="28"/>
      <c r="O43" s="28"/>
      <c r="P43" s="28"/>
      <c r="Q43" s="28"/>
      <c r="R43" s="28"/>
      <c r="S43" s="28"/>
      <c r="T43" s="28"/>
      <c r="U43" s="28"/>
      <c r="V43" s="28"/>
      <c r="W43" s="28"/>
      <c r="X43" s="28"/>
      <c r="Y43" s="28"/>
      <c r="Z43" s="28"/>
    </row>
    <row r="44" spans="1:26" ht="13.5" customHeight="1" x14ac:dyDescent="0.2">
      <c r="A44" s="28"/>
      <c r="B44" s="102" t="s">
        <v>177</v>
      </c>
      <c r="C44" s="110">
        <v>68.61</v>
      </c>
      <c r="D44" s="107" t="s">
        <v>180</v>
      </c>
      <c r="E44" s="171" t="s">
        <v>351</v>
      </c>
      <c r="F44" s="155"/>
      <c r="G44" s="155"/>
      <c r="H44" s="155"/>
      <c r="I44" s="155"/>
      <c r="J44" s="156"/>
      <c r="K44" s="28"/>
      <c r="L44" s="28"/>
      <c r="M44" s="28"/>
      <c r="N44" s="28"/>
      <c r="O44" s="28"/>
      <c r="P44" s="28"/>
      <c r="Q44" s="28"/>
      <c r="R44" s="28"/>
      <c r="S44" s="28"/>
      <c r="T44" s="28"/>
      <c r="U44" s="28"/>
      <c r="V44" s="28"/>
      <c r="W44" s="28"/>
      <c r="X44" s="28"/>
      <c r="Y44" s="28"/>
      <c r="Z44" s="28"/>
    </row>
    <row r="45" spans="1:26" ht="13.5" customHeight="1" x14ac:dyDescent="0.2">
      <c r="A45" s="28"/>
      <c r="B45" s="102" t="s">
        <v>182</v>
      </c>
      <c r="C45" s="110">
        <v>90.5</v>
      </c>
      <c r="D45" s="107" t="s">
        <v>183</v>
      </c>
      <c r="E45" s="169" t="s">
        <v>278</v>
      </c>
      <c r="F45" s="155"/>
      <c r="G45" s="155"/>
      <c r="H45" s="155"/>
      <c r="I45" s="155"/>
      <c r="J45" s="156"/>
      <c r="K45" s="28"/>
      <c r="L45" s="28"/>
      <c r="M45" s="28"/>
      <c r="N45" s="28"/>
      <c r="O45" s="28"/>
      <c r="P45" s="28"/>
      <c r="Q45" s="28"/>
      <c r="R45" s="28"/>
      <c r="S45" s="28"/>
      <c r="T45" s="28"/>
      <c r="U45" s="28"/>
      <c r="V45" s="28"/>
      <c r="W45" s="28"/>
      <c r="X45" s="28"/>
      <c r="Y45" s="28"/>
      <c r="Z45" s="28"/>
    </row>
    <row r="46" spans="1:26" ht="12.75" customHeight="1" x14ac:dyDescent="0.2">
      <c r="A46" s="28"/>
      <c r="B46" s="102" t="s">
        <v>182</v>
      </c>
      <c r="C46" s="110">
        <v>89.7</v>
      </c>
      <c r="D46" s="107" t="s">
        <v>184</v>
      </c>
      <c r="E46" s="169" t="s">
        <v>278</v>
      </c>
      <c r="F46" s="155"/>
      <c r="G46" s="155"/>
      <c r="H46" s="155"/>
      <c r="I46" s="155"/>
      <c r="J46" s="156"/>
      <c r="K46" s="28"/>
      <c r="L46" s="28"/>
      <c r="M46" s="28"/>
      <c r="N46" s="28"/>
      <c r="O46" s="28"/>
      <c r="P46" s="28"/>
      <c r="Q46" s="28"/>
      <c r="R46" s="28"/>
      <c r="S46" s="28"/>
      <c r="T46" s="28"/>
      <c r="U46" s="28"/>
      <c r="V46" s="28"/>
      <c r="W46" s="28"/>
      <c r="X46" s="28"/>
      <c r="Y46" s="28"/>
      <c r="Z46" s="28"/>
    </row>
    <row r="47" spans="1:26" ht="13.5" customHeight="1" x14ac:dyDescent="0.2">
      <c r="A47" s="28"/>
      <c r="B47" s="102" t="s">
        <v>182</v>
      </c>
      <c r="C47" s="110">
        <v>103.11</v>
      </c>
      <c r="D47" s="107" t="s">
        <v>185</v>
      </c>
      <c r="E47" s="169" t="s">
        <v>278</v>
      </c>
      <c r="F47" s="155"/>
      <c r="G47" s="155"/>
      <c r="H47" s="155"/>
      <c r="I47" s="155"/>
      <c r="J47" s="156"/>
      <c r="K47" s="28"/>
      <c r="L47" s="28"/>
      <c r="M47" s="28"/>
      <c r="N47" s="28"/>
      <c r="O47" s="28"/>
      <c r="P47" s="28"/>
      <c r="Q47" s="28"/>
      <c r="R47" s="28"/>
      <c r="S47" s="28"/>
      <c r="T47" s="28"/>
      <c r="U47" s="28"/>
      <c r="V47" s="28"/>
      <c r="W47" s="28"/>
      <c r="X47" s="28"/>
      <c r="Y47" s="28"/>
      <c r="Z47" s="28"/>
    </row>
    <row r="48" spans="1:26" ht="13.5" customHeight="1" x14ac:dyDescent="0.2">
      <c r="A48" s="28"/>
      <c r="B48" s="102" t="s">
        <v>187</v>
      </c>
      <c r="C48" s="110">
        <v>0.99</v>
      </c>
      <c r="D48" s="107" t="s">
        <v>188</v>
      </c>
      <c r="E48" s="169"/>
      <c r="F48" s="155"/>
      <c r="G48" s="155"/>
      <c r="H48" s="155"/>
      <c r="I48" s="155"/>
      <c r="J48" s="156"/>
      <c r="K48" s="28"/>
      <c r="L48" s="28"/>
      <c r="M48" s="28"/>
      <c r="N48" s="28"/>
      <c r="O48" s="28"/>
      <c r="P48" s="28"/>
      <c r="Q48" s="28"/>
      <c r="R48" s="28"/>
      <c r="S48" s="28"/>
      <c r="T48" s="28"/>
      <c r="U48" s="28"/>
      <c r="V48" s="28"/>
      <c r="W48" s="28"/>
      <c r="X48" s="28"/>
      <c r="Y48" s="28"/>
      <c r="Z48" s="28"/>
    </row>
    <row r="49" spans="1:26" ht="12.75" customHeight="1" x14ac:dyDescent="0.2">
      <c r="A49" s="28"/>
      <c r="B49" s="108"/>
      <c r="C49" s="108"/>
      <c r="D49" s="108"/>
      <c r="E49" s="174"/>
      <c r="F49" s="164"/>
      <c r="G49" s="164"/>
      <c r="H49" s="164"/>
      <c r="I49" s="164"/>
      <c r="J49" s="165"/>
      <c r="K49" s="28"/>
      <c r="L49" s="28"/>
      <c r="M49" s="28"/>
      <c r="N49" s="28"/>
      <c r="O49" s="28"/>
      <c r="P49" s="28"/>
      <c r="Q49" s="28"/>
      <c r="R49" s="28"/>
      <c r="S49" s="28"/>
      <c r="T49" s="28"/>
      <c r="U49" s="28"/>
      <c r="V49" s="28"/>
      <c r="W49" s="28"/>
      <c r="X49" s="28"/>
      <c r="Y49" s="28"/>
      <c r="Z49" s="28"/>
    </row>
    <row r="50" spans="1:26" ht="17.25" customHeight="1" x14ac:dyDescent="0.2">
      <c r="A50" s="28"/>
      <c r="B50" s="158" t="s">
        <v>352</v>
      </c>
      <c r="C50" s="159"/>
      <c r="D50" s="159"/>
      <c r="E50" s="159"/>
      <c r="F50" s="159"/>
      <c r="G50" s="159"/>
      <c r="H50" s="159"/>
      <c r="I50" s="159"/>
      <c r="J50" s="160"/>
      <c r="K50" s="28"/>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28"/>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28"/>
      <c r="L52" s="28"/>
      <c r="M52" s="28"/>
      <c r="N52" s="28"/>
      <c r="O52" s="28"/>
      <c r="P52" s="28"/>
      <c r="Q52" s="28"/>
      <c r="R52" s="28"/>
      <c r="S52" s="28"/>
      <c r="T52" s="28"/>
      <c r="U52" s="28"/>
      <c r="V52" s="28"/>
      <c r="W52" s="28"/>
      <c r="X52" s="28"/>
      <c r="Y52" s="28"/>
      <c r="Z52" s="28"/>
    </row>
    <row r="53" spans="1:26" ht="12.75" customHeight="1" x14ac:dyDescent="0.2">
      <c r="A53" s="28"/>
      <c r="B53" s="91"/>
      <c r="C53" s="91"/>
      <c r="D53" s="91"/>
      <c r="E53" s="91"/>
      <c r="F53" s="91"/>
      <c r="G53" s="91"/>
      <c r="H53" s="91"/>
      <c r="I53" s="91"/>
      <c r="J53" s="91"/>
      <c r="K53" s="28"/>
      <c r="L53" s="28"/>
      <c r="M53" s="28"/>
      <c r="N53" s="28"/>
      <c r="O53" s="28"/>
      <c r="P53" s="28"/>
      <c r="Q53" s="28"/>
      <c r="R53" s="28"/>
      <c r="S53" s="28"/>
      <c r="T53" s="28"/>
      <c r="U53" s="28"/>
      <c r="V53" s="28"/>
      <c r="W53" s="28"/>
      <c r="X53" s="28"/>
      <c r="Y53" s="28"/>
      <c r="Z53" s="28"/>
    </row>
    <row r="54" spans="1:26" ht="13.5" customHeight="1" x14ac:dyDescent="0.2">
      <c r="A54" s="28"/>
      <c r="B54" s="91"/>
      <c r="C54" s="91"/>
      <c r="D54" s="91"/>
      <c r="E54" s="91"/>
      <c r="F54" s="91"/>
      <c r="G54" s="91"/>
      <c r="H54" s="91"/>
      <c r="I54" s="91"/>
      <c r="J54" s="28"/>
      <c r="K54" s="28"/>
      <c r="L54" s="28"/>
      <c r="M54" s="28"/>
      <c r="N54" s="28"/>
      <c r="O54" s="28"/>
      <c r="P54" s="28"/>
      <c r="Q54" s="28"/>
      <c r="R54" s="28"/>
      <c r="S54" s="28"/>
      <c r="T54" s="28"/>
      <c r="U54" s="28"/>
      <c r="V54" s="28"/>
      <c r="W54" s="28"/>
      <c r="X54" s="28"/>
      <c r="Y54" s="28"/>
      <c r="Z54" s="28"/>
    </row>
    <row r="55" spans="1:26" ht="12.75" customHeight="1" x14ac:dyDescent="0.2">
      <c r="A55" s="28"/>
      <c r="B55" s="91"/>
      <c r="C55" s="91"/>
      <c r="D55" s="91"/>
      <c r="E55" s="91"/>
      <c r="F55" s="91"/>
      <c r="G55" s="28"/>
      <c r="H55" s="96" t="s">
        <v>328</v>
      </c>
      <c r="I55" s="97"/>
      <c r="J55" s="98"/>
      <c r="K55" s="28"/>
      <c r="L55" s="28"/>
      <c r="M55" s="28"/>
      <c r="N55" s="28"/>
      <c r="O55" s="28"/>
      <c r="P55" s="28"/>
      <c r="Q55" s="28"/>
      <c r="R55" s="28"/>
      <c r="S55" s="28"/>
      <c r="T55" s="28"/>
      <c r="U55" s="28"/>
      <c r="V55" s="28"/>
      <c r="W55" s="28"/>
      <c r="X55" s="28"/>
      <c r="Y55" s="28"/>
      <c r="Z55" s="28"/>
    </row>
    <row r="56" spans="1:26" ht="12.75" customHeight="1" x14ac:dyDescent="0.2">
      <c r="A56" s="28"/>
      <c r="B56" s="91"/>
      <c r="C56" s="91"/>
      <c r="D56" s="91"/>
      <c r="E56" s="91"/>
      <c r="F56" s="91"/>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I20" sqref="I20"/>
    </sheetView>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6"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8" customHeight="1" x14ac:dyDescent="0.2">
      <c r="A2" s="154" t="s">
        <v>353</v>
      </c>
      <c r="B2" s="155"/>
      <c r="C2" s="155"/>
      <c r="D2" s="155"/>
      <c r="E2" s="155"/>
      <c r="F2" s="155"/>
      <c r="G2" s="155"/>
      <c r="H2" s="155"/>
      <c r="I2" s="156"/>
      <c r="J2" s="28"/>
      <c r="K2" s="28"/>
      <c r="L2" s="28"/>
      <c r="M2" s="28"/>
      <c r="N2" s="28"/>
      <c r="O2" s="28"/>
      <c r="P2" s="28"/>
      <c r="Q2" s="28"/>
      <c r="R2" s="28"/>
      <c r="S2" s="28"/>
      <c r="T2" s="28"/>
      <c r="U2" s="28"/>
      <c r="V2" s="28"/>
      <c r="W2" s="28"/>
      <c r="X2" s="28"/>
      <c r="Y2" s="28"/>
      <c r="Z2" s="28"/>
    </row>
    <row r="3" spans="1:26"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c r="Z3" s="28"/>
    </row>
    <row r="4" spans="1:26" ht="18.75" customHeight="1" x14ac:dyDescent="0.2">
      <c r="A4" s="89" t="s">
        <v>311</v>
      </c>
      <c r="B4" s="175">
        <v>44115</v>
      </c>
      <c r="C4" s="155"/>
      <c r="D4" s="155"/>
      <c r="E4" s="155"/>
      <c r="F4" s="155"/>
      <c r="G4" s="155"/>
      <c r="H4" s="155"/>
      <c r="I4" s="156"/>
      <c r="J4" s="28"/>
      <c r="K4" s="28"/>
      <c r="L4" s="28"/>
      <c r="M4" s="28"/>
      <c r="N4" s="28"/>
      <c r="O4" s="28"/>
      <c r="P4" s="28"/>
      <c r="Q4" s="28"/>
      <c r="R4" s="28"/>
      <c r="S4" s="28"/>
      <c r="T4" s="28"/>
      <c r="U4" s="28"/>
      <c r="V4" s="28"/>
      <c r="W4" s="28"/>
      <c r="X4" s="28"/>
      <c r="Y4" s="28"/>
      <c r="Z4" s="28"/>
    </row>
    <row r="5" spans="1:26"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c r="Z5" s="28"/>
    </row>
    <row r="6" spans="1:26"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7.25" customHeight="1" x14ac:dyDescent="0.2">
      <c r="A26" s="28"/>
      <c r="B26" s="158" t="s">
        <v>354</v>
      </c>
      <c r="C26" s="159"/>
      <c r="D26" s="159"/>
      <c r="E26" s="159"/>
      <c r="F26" s="159"/>
      <c r="G26" s="159"/>
      <c r="H26" s="159"/>
      <c r="I26" s="159"/>
      <c r="J26" s="160"/>
      <c r="K26" s="28"/>
      <c r="L26" s="28"/>
      <c r="M26" s="28"/>
      <c r="N26" s="28"/>
      <c r="O26" s="28"/>
      <c r="P26" s="28"/>
      <c r="Q26" s="28"/>
      <c r="R26" s="28"/>
      <c r="S26" s="28"/>
      <c r="T26" s="28"/>
      <c r="U26" s="28"/>
      <c r="V26" s="28"/>
      <c r="W26" s="28"/>
      <c r="X26" s="28"/>
      <c r="Y26" s="28"/>
      <c r="Z26" s="28"/>
    </row>
    <row r="27" spans="1:26"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c r="Z27" s="28"/>
    </row>
    <row r="28" spans="1:26"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c r="Z28" s="28"/>
    </row>
    <row r="29" spans="1:26"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c r="Z29" s="28"/>
    </row>
    <row r="30" spans="1:26" ht="30" customHeight="1" x14ac:dyDescent="0.25">
      <c r="A30" s="28"/>
      <c r="B30" s="166" t="s">
        <v>353</v>
      </c>
      <c r="C30" s="155"/>
      <c r="D30" s="155"/>
      <c r="E30" s="155"/>
      <c r="F30" s="155"/>
      <c r="G30" s="155"/>
      <c r="H30" s="155"/>
      <c r="I30" s="155"/>
      <c r="J30" s="156"/>
      <c r="K30" s="28"/>
      <c r="L30" s="28"/>
      <c r="M30" s="28"/>
      <c r="N30" s="28"/>
      <c r="O30" s="28"/>
      <c r="P30" s="28"/>
      <c r="Q30" s="28"/>
      <c r="R30" s="28"/>
      <c r="S30" s="28"/>
      <c r="T30" s="28"/>
      <c r="U30" s="28"/>
      <c r="V30" s="28"/>
      <c r="W30" s="28"/>
      <c r="X30" s="28"/>
      <c r="Y30" s="28"/>
      <c r="Z30" s="28"/>
    </row>
    <row r="31" spans="1:26"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c r="Z31" s="28"/>
    </row>
    <row r="32" spans="1:26"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c r="Z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c r="Z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c r="Z34" s="28"/>
    </row>
    <row r="35" spans="1:26" ht="13.5" customHeight="1" x14ac:dyDescent="0.2">
      <c r="A35" s="28"/>
      <c r="B35" s="102" t="s">
        <v>173</v>
      </c>
      <c r="C35" s="109">
        <v>91</v>
      </c>
      <c r="D35" s="102"/>
      <c r="E35" s="169"/>
      <c r="F35" s="155"/>
      <c r="G35" s="155"/>
      <c r="H35" s="155"/>
      <c r="I35" s="155"/>
      <c r="J35" s="156"/>
      <c r="K35" s="28"/>
      <c r="L35" s="28"/>
      <c r="M35" s="28"/>
      <c r="N35" s="28"/>
      <c r="O35" s="28"/>
      <c r="P35" s="28"/>
      <c r="Q35" s="28"/>
      <c r="R35" s="28"/>
      <c r="S35" s="28"/>
      <c r="T35" s="28"/>
      <c r="U35" s="28"/>
      <c r="V35" s="28"/>
      <c r="W35" s="28"/>
      <c r="X35" s="28"/>
      <c r="Y35" s="28"/>
      <c r="Z35" s="28"/>
    </row>
    <row r="36" spans="1:26" ht="13.5" customHeight="1" x14ac:dyDescent="0.2">
      <c r="A36" s="28"/>
      <c r="B36" s="102" t="s">
        <v>18</v>
      </c>
      <c r="C36" s="109">
        <v>53.5</v>
      </c>
      <c r="D36" s="105"/>
      <c r="E36" s="169" t="s">
        <v>343</v>
      </c>
      <c r="F36" s="155"/>
      <c r="G36" s="155"/>
      <c r="H36" s="155"/>
      <c r="I36" s="155"/>
      <c r="J36" s="156"/>
      <c r="K36" s="28"/>
      <c r="L36" s="28"/>
      <c r="M36" s="28"/>
      <c r="N36" s="28"/>
      <c r="O36" s="28"/>
      <c r="P36" s="28"/>
      <c r="Q36" s="28"/>
      <c r="R36" s="28"/>
      <c r="S36" s="28"/>
      <c r="T36" s="28"/>
      <c r="U36" s="28"/>
      <c r="V36" s="28"/>
      <c r="W36" s="28"/>
      <c r="X36" s="28"/>
      <c r="Y36" s="28"/>
      <c r="Z36" s="28"/>
    </row>
    <row r="37" spans="1:26" ht="57" customHeight="1" x14ac:dyDescent="0.2">
      <c r="A37" s="28"/>
      <c r="B37" s="102" t="s">
        <v>20</v>
      </c>
      <c r="C37" s="109">
        <v>53</v>
      </c>
      <c r="D37" s="106"/>
      <c r="E37" s="171" t="s">
        <v>355</v>
      </c>
      <c r="F37" s="155"/>
      <c r="G37" s="155"/>
      <c r="H37" s="155"/>
      <c r="I37" s="155"/>
      <c r="J37" s="156"/>
      <c r="K37" s="28"/>
      <c r="L37" s="28"/>
      <c r="M37" s="28"/>
      <c r="N37" s="28"/>
      <c r="O37" s="28"/>
      <c r="P37" s="28"/>
      <c r="Q37" s="28"/>
      <c r="R37" s="28"/>
      <c r="S37" s="28"/>
      <c r="T37" s="28"/>
      <c r="U37" s="28"/>
      <c r="V37" s="28"/>
      <c r="W37" s="28"/>
      <c r="X37" s="28"/>
      <c r="Y37" s="28"/>
      <c r="Z37" s="28"/>
    </row>
    <row r="38" spans="1:26" ht="32.25" customHeight="1" x14ac:dyDescent="0.2">
      <c r="A38" s="28"/>
      <c r="B38" s="102" t="s">
        <v>19</v>
      </c>
      <c r="C38" s="109">
        <v>48</v>
      </c>
      <c r="D38" s="106"/>
      <c r="E38" s="171" t="s">
        <v>356</v>
      </c>
      <c r="F38" s="155"/>
      <c r="G38" s="155"/>
      <c r="H38" s="155"/>
      <c r="I38" s="155"/>
      <c r="J38" s="156"/>
      <c r="K38" s="28"/>
      <c r="L38" s="28"/>
      <c r="M38" s="28"/>
      <c r="N38" s="28"/>
      <c r="O38" s="28"/>
      <c r="P38" s="28"/>
      <c r="Q38" s="28"/>
      <c r="R38" s="28"/>
      <c r="S38" s="28"/>
      <c r="T38" s="28"/>
      <c r="U38" s="28"/>
      <c r="V38" s="28"/>
      <c r="W38" s="28"/>
      <c r="X38" s="28"/>
      <c r="Y38" s="28"/>
      <c r="Z38" s="28"/>
    </row>
    <row r="39" spans="1:26" ht="35.25" customHeight="1" x14ac:dyDescent="0.2">
      <c r="A39" s="28"/>
      <c r="B39" s="102" t="s">
        <v>163</v>
      </c>
      <c r="C39" s="109">
        <v>-5.5</v>
      </c>
      <c r="D39" s="107" t="s">
        <v>164</v>
      </c>
      <c r="E39" s="171" t="s">
        <v>357</v>
      </c>
      <c r="F39" s="155"/>
      <c r="G39" s="155"/>
      <c r="H39" s="155"/>
      <c r="I39" s="155"/>
      <c r="J39" s="156"/>
      <c r="K39" s="28"/>
      <c r="L39" s="28"/>
      <c r="M39" s="28"/>
      <c r="N39" s="28"/>
      <c r="O39" s="28"/>
      <c r="P39" s="28"/>
      <c r="Q39" s="28"/>
      <c r="R39" s="28"/>
      <c r="S39" s="28"/>
      <c r="T39" s="28"/>
      <c r="U39" s="28"/>
      <c r="V39" s="28"/>
      <c r="W39" s="28"/>
      <c r="X39" s="28"/>
      <c r="Y39" s="28"/>
      <c r="Z39" s="28"/>
    </row>
    <row r="40" spans="1:26" ht="36.75" customHeight="1" x14ac:dyDescent="0.2">
      <c r="A40" s="28"/>
      <c r="B40" s="102" t="s">
        <v>166</v>
      </c>
      <c r="C40" s="109">
        <v>-5</v>
      </c>
      <c r="D40" s="107" t="s">
        <v>167</v>
      </c>
      <c r="E40" s="171" t="s">
        <v>358</v>
      </c>
      <c r="F40" s="155"/>
      <c r="G40" s="155"/>
      <c r="H40" s="155"/>
      <c r="I40" s="155"/>
      <c r="J40" s="156"/>
      <c r="K40" s="28"/>
      <c r="L40" s="28"/>
      <c r="M40" s="28"/>
      <c r="N40" s="28"/>
      <c r="O40" s="28"/>
      <c r="P40" s="28"/>
      <c r="Q40" s="28"/>
      <c r="R40" s="28"/>
      <c r="S40" s="28"/>
      <c r="T40" s="28"/>
      <c r="U40" s="28"/>
      <c r="V40" s="28"/>
      <c r="W40" s="28"/>
      <c r="X40" s="28"/>
      <c r="Y40" s="28"/>
      <c r="Z40" s="28"/>
    </row>
    <row r="41" spans="1:26" ht="27" customHeight="1" x14ac:dyDescent="0.2">
      <c r="A41" s="28"/>
      <c r="B41" s="102" t="s">
        <v>170</v>
      </c>
      <c r="C41" s="109">
        <v>0.9</v>
      </c>
      <c r="D41" s="107" t="s">
        <v>171</v>
      </c>
      <c r="E41" s="171" t="s">
        <v>348</v>
      </c>
      <c r="F41" s="155"/>
      <c r="G41" s="155"/>
      <c r="H41" s="155"/>
      <c r="I41" s="155"/>
      <c r="J41" s="156"/>
      <c r="K41" s="28"/>
      <c r="L41" s="28"/>
      <c r="M41" s="28"/>
      <c r="N41" s="28"/>
      <c r="O41" s="28"/>
      <c r="P41" s="28"/>
      <c r="Q41" s="28"/>
      <c r="R41" s="28"/>
      <c r="S41" s="28"/>
      <c r="T41" s="28"/>
      <c r="U41" s="28"/>
      <c r="V41" s="28"/>
      <c r="W41" s="28"/>
      <c r="X41" s="28"/>
      <c r="Y41" s="28"/>
      <c r="Z41" s="28"/>
    </row>
    <row r="42" spans="1:26" ht="55.5" customHeight="1" x14ac:dyDescent="0.2">
      <c r="A42" s="28"/>
      <c r="B42" s="102" t="s">
        <v>174</v>
      </c>
      <c r="C42" s="109">
        <v>0.91</v>
      </c>
      <c r="D42" s="107" t="s">
        <v>175</v>
      </c>
      <c r="E42" s="171" t="s">
        <v>359</v>
      </c>
      <c r="F42" s="155"/>
      <c r="G42" s="155"/>
      <c r="H42" s="155"/>
      <c r="I42" s="155"/>
      <c r="J42" s="156"/>
      <c r="K42" s="28"/>
      <c r="L42" s="28"/>
      <c r="M42" s="28"/>
      <c r="N42" s="28"/>
      <c r="O42" s="28"/>
      <c r="P42" s="28"/>
      <c r="Q42" s="28"/>
      <c r="R42" s="28"/>
      <c r="S42" s="28"/>
      <c r="T42" s="28"/>
      <c r="U42" s="28"/>
      <c r="V42" s="28"/>
      <c r="W42" s="28"/>
      <c r="X42" s="28"/>
      <c r="Y42" s="28"/>
      <c r="Z42" s="28"/>
    </row>
    <row r="43" spans="1:26" ht="13.5" customHeight="1" x14ac:dyDescent="0.2">
      <c r="A43" s="28"/>
      <c r="B43" s="102" t="s">
        <v>177</v>
      </c>
      <c r="C43" s="109">
        <v>43</v>
      </c>
      <c r="D43" s="107" t="s">
        <v>178</v>
      </c>
      <c r="E43" s="171" t="s">
        <v>360</v>
      </c>
      <c r="F43" s="155"/>
      <c r="G43" s="155"/>
      <c r="H43" s="155"/>
      <c r="I43" s="155"/>
      <c r="J43" s="156"/>
      <c r="K43" s="28"/>
      <c r="L43" s="28"/>
      <c r="M43" s="28"/>
      <c r="N43" s="28"/>
      <c r="O43" s="28"/>
      <c r="P43" s="28"/>
      <c r="Q43" s="28"/>
      <c r="R43" s="28"/>
      <c r="S43" s="28"/>
      <c r="T43" s="28"/>
      <c r="U43" s="28"/>
      <c r="V43" s="28"/>
      <c r="W43" s="28"/>
      <c r="X43" s="28"/>
      <c r="Y43" s="28"/>
      <c r="Z43" s="28"/>
    </row>
    <row r="44" spans="1:26" ht="13.5" customHeight="1" x14ac:dyDescent="0.2">
      <c r="A44" s="28"/>
      <c r="B44" s="102" t="s">
        <v>177</v>
      </c>
      <c r="C44" s="109">
        <v>52.92</v>
      </c>
      <c r="D44" s="107" t="s">
        <v>180</v>
      </c>
      <c r="E44" s="171" t="s">
        <v>361</v>
      </c>
      <c r="F44" s="155"/>
      <c r="G44" s="155"/>
      <c r="H44" s="155"/>
      <c r="I44" s="155"/>
      <c r="J44" s="156"/>
      <c r="K44" s="28"/>
      <c r="L44" s="28"/>
      <c r="M44" s="28"/>
      <c r="N44" s="28"/>
      <c r="O44" s="28"/>
      <c r="P44" s="28"/>
      <c r="Q44" s="28"/>
      <c r="R44" s="28"/>
      <c r="S44" s="28"/>
      <c r="T44" s="28"/>
      <c r="U44" s="28"/>
      <c r="V44" s="28"/>
      <c r="W44" s="28"/>
      <c r="X44" s="28"/>
      <c r="Y44" s="28"/>
      <c r="Z44" s="28"/>
    </row>
    <row r="45" spans="1:26" ht="13.5" customHeight="1" x14ac:dyDescent="0.2">
      <c r="A45" s="28"/>
      <c r="B45" s="102" t="s">
        <v>182</v>
      </c>
      <c r="C45" s="109">
        <v>96</v>
      </c>
      <c r="D45" s="107" t="s">
        <v>183</v>
      </c>
      <c r="E45" s="169" t="s">
        <v>278</v>
      </c>
      <c r="F45" s="155"/>
      <c r="G45" s="155"/>
      <c r="H45" s="155"/>
      <c r="I45" s="155"/>
      <c r="J45" s="156"/>
      <c r="K45" s="28"/>
      <c r="L45" s="28"/>
      <c r="M45" s="28"/>
      <c r="N45" s="28"/>
      <c r="O45" s="28"/>
      <c r="P45" s="28"/>
      <c r="Q45" s="28"/>
      <c r="R45" s="28"/>
      <c r="S45" s="28"/>
      <c r="T45" s="28"/>
      <c r="U45" s="28"/>
      <c r="V45" s="28"/>
      <c r="W45" s="28"/>
      <c r="X45" s="28"/>
      <c r="Y45" s="28"/>
      <c r="Z45" s="28"/>
    </row>
    <row r="46" spans="1:26" ht="12.75" customHeight="1" x14ac:dyDescent="0.2">
      <c r="A46" s="28"/>
      <c r="B46" s="102" t="s">
        <v>182</v>
      </c>
      <c r="C46" s="109">
        <v>100.48</v>
      </c>
      <c r="D46" s="107" t="s">
        <v>184</v>
      </c>
      <c r="E46" s="169" t="s">
        <v>278</v>
      </c>
      <c r="F46" s="155"/>
      <c r="G46" s="155"/>
      <c r="H46" s="155"/>
      <c r="I46" s="155"/>
      <c r="J46" s="156"/>
      <c r="K46" s="28"/>
      <c r="L46" s="28"/>
      <c r="M46" s="28"/>
      <c r="N46" s="28"/>
      <c r="O46" s="28"/>
      <c r="P46" s="28"/>
      <c r="Q46" s="28"/>
      <c r="R46" s="28"/>
      <c r="S46" s="28"/>
      <c r="T46" s="28"/>
      <c r="U46" s="28"/>
      <c r="V46" s="28"/>
      <c r="W46" s="28"/>
      <c r="X46" s="28"/>
      <c r="Y46" s="28"/>
      <c r="Z46" s="28"/>
    </row>
    <row r="47" spans="1:26" ht="13.5" customHeight="1" x14ac:dyDescent="0.2">
      <c r="A47" s="28"/>
      <c r="B47" s="102" t="s">
        <v>182</v>
      </c>
      <c r="C47" s="109">
        <v>105.92</v>
      </c>
      <c r="D47" s="107" t="s">
        <v>185</v>
      </c>
      <c r="E47" s="169" t="s">
        <v>278</v>
      </c>
      <c r="F47" s="155"/>
      <c r="G47" s="155"/>
      <c r="H47" s="155"/>
      <c r="I47" s="155"/>
      <c r="J47" s="156"/>
      <c r="K47" s="28"/>
      <c r="L47" s="28"/>
      <c r="M47" s="28"/>
      <c r="N47" s="28"/>
      <c r="O47" s="28"/>
      <c r="P47" s="28"/>
      <c r="Q47" s="28"/>
      <c r="R47" s="28"/>
      <c r="S47" s="28"/>
      <c r="T47" s="28"/>
      <c r="U47" s="28"/>
      <c r="V47" s="28"/>
      <c r="W47" s="28"/>
      <c r="X47" s="28"/>
      <c r="Y47" s="28"/>
      <c r="Z47" s="28"/>
    </row>
    <row r="48" spans="1:26" ht="13.5" customHeight="1" x14ac:dyDescent="0.2">
      <c r="A48" s="28"/>
      <c r="B48" s="102" t="s">
        <v>187</v>
      </c>
      <c r="C48" s="109">
        <v>1.1299999999999999</v>
      </c>
      <c r="D48" s="107" t="s">
        <v>188</v>
      </c>
      <c r="E48" s="169"/>
      <c r="F48" s="155"/>
      <c r="G48" s="155"/>
      <c r="H48" s="155"/>
      <c r="I48" s="155"/>
      <c r="J48" s="156"/>
      <c r="K48" s="28"/>
      <c r="L48" s="28"/>
      <c r="M48" s="28"/>
      <c r="N48" s="28"/>
      <c r="O48" s="28"/>
      <c r="P48" s="28"/>
      <c r="Q48" s="28"/>
      <c r="R48" s="28"/>
      <c r="S48" s="28"/>
      <c r="T48" s="28"/>
      <c r="U48" s="28"/>
      <c r="V48" s="28"/>
      <c r="W48" s="28"/>
      <c r="X48" s="28"/>
      <c r="Y48" s="28"/>
      <c r="Z48" s="28"/>
    </row>
    <row r="49" spans="1:26" ht="12.75" customHeight="1" x14ac:dyDescent="0.2">
      <c r="A49" s="28"/>
      <c r="B49" s="108"/>
      <c r="C49" s="108"/>
      <c r="D49" s="108"/>
      <c r="E49" s="174"/>
      <c r="F49" s="164"/>
      <c r="G49" s="164"/>
      <c r="H49" s="164"/>
      <c r="I49" s="164"/>
      <c r="J49" s="165"/>
      <c r="K49" s="28"/>
      <c r="L49" s="28"/>
      <c r="M49" s="28"/>
      <c r="N49" s="28"/>
      <c r="O49" s="28"/>
      <c r="P49" s="28"/>
      <c r="Q49" s="28"/>
      <c r="R49" s="28"/>
      <c r="S49" s="28"/>
      <c r="T49" s="28"/>
      <c r="U49" s="28"/>
      <c r="V49" s="28"/>
      <c r="W49" s="28"/>
      <c r="X49" s="28"/>
      <c r="Y49" s="28"/>
      <c r="Z49" s="28"/>
    </row>
    <row r="50" spans="1:26" ht="17.25" customHeight="1" x14ac:dyDescent="0.2">
      <c r="A50" s="28"/>
      <c r="B50" s="158" t="s">
        <v>362</v>
      </c>
      <c r="C50" s="159"/>
      <c r="D50" s="159"/>
      <c r="E50" s="159"/>
      <c r="F50" s="159"/>
      <c r="G50" s="159"/>
      <c r="H50" s="159"/>
      <c r="I50" s="159"/>
      <c r="J50" s="160"/>
      <c r="K50" s="28"/>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28"/>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28"/>
      <c r="L52" s="28"/>
      <c r="M52" s="28"/>
      <c r="N52" s="28"/>
      <c r="O52" s="28"/>
      <c r="P52" s="28"/>
      <c r="Q52" s="28"/>
      <c r="R52" s="28"/>
      <c r="S52" s="28"/>
      <c r="T52" s="28"/>
      <c r="U52" s="28"/>
      <c r="V52" s="28"/>
      <c r="W52" s="28"/>
      <c r="X52" s="28"/>
      <c r="Y52" s="28"/>
      <c r="Z52" s="28"/>
    </row>
    <row r="53" spans="1:26" ht="12.75" customHeight="1" x14ac:dyDescent="0.2">
      <c r="A53" s="28"/>
      <c r="B53" s="91"/>
      <c r="C53" s="91"/>
      <c r="D53" s="91"/>
      <c r="E53" s="91"/>
      <c r="F53" s="91"/>
      <c r="G53" s="91"/>
      <c r="H53" s="91"/>
      <c r="I53" s="91"/>
      <c r="J53" s="91"/>
      <c r="K53" s="28"/>
      <c r="L53" s="28"/>
      <c r="M53" s="28"/>
      <c r="N53" s="28"/>
      <c r="O53" s="28"/>
      <c r="P53" s="28"/>
      <c r="Q53" s="28"/>
      <c r="R53" s="28"/>
      <c r="S53" s="28"/>
      <c r="T53" s="28"/>
      <c r="U53" s="28"/>
      <c r="V53" s="28"/>
      <c r="W53" s="28"/>
      <c r="X53" s="28"/>
      <c r="Y53" s="28"/>
      <c r="Z53" s="28"/>
    </row>
    <row r="54" spans="1:26" ht="13.5" customHeight="1" x14ac:dyDescent="0.2">
      <c r="A54" s="28"/>
      <c r="B54" s="91"/>
      <c r="C54" s="91"/>
      <c r="D54" s="91"/>
      <c r="E54" s="91"/>
      <c r="F54" s="91"/>
      <c r="G54" s="91"/>
      <c r="H54" s="91"/>
      <c r="I54" s="91"/>
      <c r="J54" s="28"/>
      <c r="K54" s="28"/>
      <c r="L54" s="28"/>
      <c r="M54" s="28"/>
      <c r="N54" s="28"/>
      <c r="O54" s="28"/>
      <c r="P54" s="28"/>
      <c r="Q54" s="28"/>
      <c r="R54" s="28"/>
      <c r="S54" s="28"/>
      <c r="T54" s="28"/>
      <c r="U54" s="28"/>
      <c r="V54" s="28"/>
      <c r="W54" s="28"/>
      <c r="X54" s="28"/>
      <c r="Y54" s="28"/>
      <c r="Z54" s="28"/>
    </row>
    <row r="55" spans="1:26" ht="12.75" customHeight="1" x14ac:dyDescent="0.2">
      <c r="A55" s="28"/>
      <c r="B55" s="91"/>
      <c r="C55" s="91"/>
      <c r="D55" s="91"/>
      <c r="E55" s="91"/>
      <c r="F55" s="91"/>
      <c r="G55" s="28"/>
      <c r="H55" s="96" t="s">
        <v>328</v>
      </c>
      <c r="I55" s="97"/>
      <c r="J55" s="98"/>
      <c r="K55" s="28"/>
      <c r="L55" s="28"/>
      <c r="M55" s="28"/>
      <c r="N55" s="28"/>
      <c r="O55" s="28"/>
      <c r="P55" s="28"/>
      <c r="Q55" s="28"/>
      <c r="R55" s="28"/>
      <c r="S55" s="28"/>
      <c r="T55" s="28"/>
      <c r="U55" s="28"/>
      <c r="V55" s="28"/>
      <c r="W55" s="28"/>
      <c r="X55" s="28"/>
      <c r="Y55" s="28"/>
      <c r="Z55" s="28"/>
    </row>
    <row r="56" spans="1:26" ht="12.75" customHeight="1" x14ac:dyDescent="0.2">
      <c r="A56" s="28"/>
      <c r="B56" s="91"/>
      <c r="C56" s="91"/>
      <c r="D56" s="91"/>
      <c r="E56" s="91"/>
      <c r="F56" s="91"/>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I21" sqref="I21"/>
    </sheetView>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6"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8" customHeight="1" x14ac:dyDescent="0.2">
      <c r="A2" s="154" t="s">
        <v>363</v>
      </c>
      <c r="B2" s="155"/>
      <c r="C2" s="155"/>
      <c r="D2" s="155"/>
      <c r="E2" s="155"/>
      <c r="F2" s="155"/>
      <c r="G2" s="155"/>
      <c r="H2" s="155"/>
      <c r="I2" s="156"/>
      <c r="J2" s="28"/>
      <c r="K2" s="28"/>
      <c r="L2" s="28"/>
      <c r="M2" s="28"/>
      <c r="N2" s="28"/>
      <c r="O2" s="28"/>
      <c r="P2" s="28"/>
      <c r="Q2" s="28"/>
      <c r="R2" s="28"/>
      <c r="S2" s="28"/>
      <c r="T2" s="28"/>
      <c r="U2" s="28"/>
      <c r="V2" s="28"/>
      <c r="W2" s="28"/>
      <c r="X2" s="28"/>
      <c r="Y2" s="28"/>
      <c r="Z2" s="28"/>
    </row>
    <row r="3" spans="1:26"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c r="Z3" s="28"/>
    </row>
    <row r="4" spans="1:26" ht="18.75" customHeight="1" x14ac:dyDescent="0.2">
      <c r="A4" s="89" t="s">
        <v>311</v>
      </c>
      <c r="B4" s="175">
        <v>44122</v>
      </c>
      <c r="C4" s="155"/>
      <c r="D4" s="155"/>
      <c r="E4" s="155"/>
      <c r="F4" s="155"/>
      <c r="G4" s="155"/>
      <c r="H4" s="155"/>
      <c r="I4" s="156"/>
      <c r="J4" s="28"/>
      <c r="K4" s="28"/>
      <c r="L4" s="28"/>
      <c r="M4" s="28"/>
      <c r="N4" s="28"/>
      <c r="O4" s="28"/>
      <c r="P4" s="28"/>
      <c r="Q4" s="28"/>
      <c r="R4" s="28"/>
      <c r="S4" s="28"/>
      <c r="T4" s="28"/>
      <c r="U4" s="28"/>
      <c r="V4" s="28"/>
      <c r="W4" s="28"/>
      <c r="X4" s="28"/>
      <c r="Y4" s="28"/>
      <c r="Z4" s="28"/>
    </row>
    <row r="5" spans="1:26"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c r="Z5" s="28"/>
    </row>
    <row r="6" spans="1:26"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7.25" customHeight="1" x14ac:dyDescent="0.2">
      <c r="A26" s="28"/>
      <c r="B26" s="173" t="s">
        <v>364</v>
      </c>
      <c r="C26" s="159"/>
      <c r="D26" s="159"/>
      <c r="E26" s="159"/>
      <c r="F26" s="159"/>
      <c r="G26" s="159"/>
      <c r="H26" s="159"/>
      <c r="I26" s="159"/>
      <c r="J26" s="160"/>
      <c r="K26" s="85"/>
      <c r="L26" s="28"/>
      <c r="M26" s="28"/>
      <c r="N26" s="28"/>
      <c r="O26" s="28"/>
      <c r="P26" s="28"/>
      <c r="Q26" s="28"/>
      <c r="R26" s="28"/>
      <c r="S26" s="28"/>
      <c r="T26" s="28"/>
      <c r="U26" s="28"/>
      <c r="V26" s="28"/>
      <c r="W26" s="28"/>
      <c r="X26" s="28"/>
      <c r="Y26" s="28"/>
      <c r="Z26" s="28"/>
    </row>
    <row r="27" spans="1:26"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c r="Z27" s="28"/>
    </row>
    <row r="28" spans="1:26"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c r="Z28" s="28"/>
    </row>
    <row r="29" spans="1:26"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c r="Z29" s="28"/>
    </row>
    <row r="30" spans="1:26" ht="30" customHeight="1" x14ac:dyDescent="0.25">
      <c r="A30" s="28"/>
      <c r="B30" s="166" t="s">
        <v>363</v>
      </c>
      <c r="C30" s="155"/>
      <c r="D30" s="155"/>
      <c r="E30" s="155"/>
      <c r="F30" s="155"/>
      <c r="G30" s="155"/>
      <c r="H30" s="155"/>
      <c r="I30" s="155"/>
      <c r="J30" s="156"/>
      <c r="K30" s="28"/>
      <c r="L30" s="28"/>
      <c r="M30" s="28"/>
      <c r="N30" s="28"/>
      <c r="O30" s="28"/>
      <c r="P30" s="28"/>
      <c r="Q30" s="28"/>
      <c r="R30" s="28"/>
      <c r="S30" s="28"/>
      <c r="T30" s="28"/>
      <c r="U30" s="28"/>
      <c r="V30" s="28"/>
      <c r="W30" s="28"/>
      <c r="X30" s="28"/>
      <c r="Y30" s="28"/>
      <c r="Z30" s="28"/>
    </row>
    <row r="31" spans="1:26"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c r="Z31" s="28"/>
    </row>
    <row r="32" spans="1:26"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c r="Z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c r="Z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c r="Z34" s="28"/>
    </row>
    <row r="35" spans="1:26" ht="13.5" customHeight="1" x14ac:dyDescent="0.2">
      <c r="A35" s="28"/>
      <c r="B35" s="102" t="s">
        <v>173</v>
      </c>
      <c r="C35" s="110">
        <v>91</v>
      </c>
      <c r="D35" s="102"/>
      <c r="E35" s="169"/>
      <c r="F35" s="155"/>
      <c r="G35" s="155"/>
      <c r="H35" s="155"/>
      <c r="I35" s="155"/>
      <c r="J35" s="156"/>
      <c r="K35" s="85"/>
      <c r="L35" s="28"/>
      <c r="M35" s="28"/>
      <c r="N35" s="28"/>
      <c r="O35" s="28"/>
      <c r="P35" s="28"/>
      <c r="Q35" s="28"/>
      <c r="R35" s="28"/>
      <c r="S35" s="28"/>
      <c r="T35" s="28"/>
      <c r="U35" s="28"/>
      <c r="V35" s="28"/>
      <c r="W35" s="28"/>
      <c r="X35" s="28"/>
      <c r="Y35" s="28"/>
      <c r="Z35" s="28"/>
    </row>
    <row r="36" spans="1:26" ht="13.5" customHeight="1" x14ac:dyDescent="0.2">
      <c r="A36" s="28"/>
      <c r="B36" s="102" t="s">
        <v>18</v>
      </c>
      <c r="C36" s="110">
        <v>56.5</v>
      </c>
      <c r="D36" s="105"/>
      <c r="E36" s="169" t="s">
        <v>343</v>
      </c>
      <c r="F36" s="155"/>
      <c r="G36" s="155"/>
      <c r="H36" s="155"/>
      <c r="I36" s="155"/>
      <c r="J36" s="156"/>
      <c r="K36" s="85"/>
      <c r="L36" s="28"/>
      <c r="M36" s="28"/>
      <c r="N36" s="28"/>
      <c r="O36" s="28"/>
      <c r="P36" s="28"/>
      <c r="Q36" s="28"/>
      <c r="R36" s="28"/>
      <c r="S36" s="28"/>
      <c r="T36" s="28"/>
      <c r="U36" s="28"/>
      <c r="V36" s="28"/>
      <c r="W36" s="28"/>
      <c r="X36" s="28"/>
      <c r="Y36" s="28"/>
      <c r="Z36" s="28"/>
    </row>
    <row r="37" spans="1:26" ht="57" customHeight="1" x14ac:dyDescent="0.2">
      <c r="A37" s="28"/>
      <c r="B37" s="102" t="s">
        <v>20</v>
      </c>
      <c r="C37" s="110">
        <v>58</v>
      </c>
      <c r="D37" s="106"/>
      <c r="E37" s="171" t="s">
        <v>365</v>
      </c>
      <c r="F37" s="155"/>
      <c r="G37" s="155"/>
      <c r="H37" s="155"/>
      <c r="I37" s="155"/>
      <c r="J37" s="156"/>
      <c r="K37" s="85"/>
      <c r="L37" s="28"/>
      <c r="M37" s="28"/>
      <c r="N37" s="28"/>
      <c r="O37" s="28"/>
      <c r="P37" s="28"/>
      <c r="Q37" s="28"/>
      <c r="R37" s="28"/>
      <c r="S37" s="28"/>
      <c r="T37" s="28"/>
      <c r="U37" s="28"/>
      <c r="V37" s="28"/>
      <c r="W37" s="28"/>
      <c r="X37" s="28"/>
      <c r="Y37" s="28"/>
      <c r="Z37" s="28"/>
    </row>
    <row r="38" spans="1:26" ht="32.25" customHeight="1" x14ac:dyDescent="0.2">
      <c r="A38" s="28"/>
      <c r="B38" s="102" t="s">
        <v>19</v>
      </c>
      <c r="C38" s="110">
        <v>53.5</v>
      </c>
      <c r="D38" s="106"/>
      <c r="E38" s="171" t="s">
        <v>356</v>
      </c>
      <c r="F38" s="155"/>
      <c r="G38" s="155"/>
      <c r="H38" s="155"/>
      <c r="I38" s="155"/>
      <c r="J38" s="156"/>
      <c r="K38" s="85"/>
      <c r="L38" s="28"/>
      <c r="M38" s="28"/>
      <c r="N38" s="28"/>
      <c r="O38" s="28"/>
      <c r="P38" s="28"/>
      <c r="Q38" s="28"/>
      <c r="R38" s="28"/>
      <c r="S38" s="28"/>
      <c r="T38" s="28"/>
      <c r="U38" s="28"/>
      <c r="V38" s="28"/>
      <c r="W38" s="28"/>
      <c r="X38" s="28"/>
      <c r="Y38" s="28"/>
      <c r="Z38" s="28"/>
    </row>
    <row r="39" spans="1:26" ht="35.25" customHeight="1" x14ac:dyDescent="0.2">
      <c r="A39" s="28"/>
      <c r="B39" s="102" t="s">
        <v>163</v>
      </c>
      <c r="C39" s="110">
        <v>-3</v>
      </c>
      <c r="D39" s="107" t="s">
        <v>164</v>
      </c>
      <c r="E39" s="171" t="s">
        <v>366</v>
      </c>
      <c r="F39" s="155"/>
      <c r="G39" s="155"/>
      <c r="H39" s="155"/>
      <c r="I39" s="155"/>
      <c r="J39" s="156"/>
      <c r="K39" s="85"/>
      <c r="L39" s="28"/>
      <c r="M39" s="28"/>
      <c r="N39" s="28"/>
      <c r="O39" s="28"/>
      <c r="P39" s="28"/>
      <c r="Q39" s="28"/>
      <c r="R39" s="28"/>
      <c r="S39" s="28"/>
      <c r="T39" s="28"/>
      <c r="U39" s="28"/>
      <c r="V39" s="28"/>
      <c r="W39" s="28"/>
      <c r="X39" s="28"/>
      <c r="Y39" s="28"/>
      <c r="Z39" s="28"/>
    </row>
    <row r="40" spans="1:26" ht="36.75" customHeight="1" x14ac:dyDescent="0.2">
      <c r="A40" s="28"/>
      <c r="B40" s="102" t="s">
        <v>166</v>
      </c>
      <c r="C40" s="110">
        <v>-4.5</v>
      </c>
      <c r="D40" s="107" t="s">
        <v>167</v>
      </c>
      <c r="E40" s="171" t="s">
        <v>358</v>
      </c>
      <c r="F40" s="155"/>
      <c r="G40" s="155"/>
      <c r="H40" s="155"/>
      <c r="I40" s="155"/>
      <c r="J40" s="156"/>
      <c r="K40" s="85"/>
      <c r="L40" s="28"/>
      <c r="M40" s="28"/>
      <c r="N40" s="28"/>
      <c r="O40" s="28"/>
      <c r="P40" s="28"/>
      <c r="Q40" s="28"/>
      <c r="R40" s="28"/>
      <c r="S40" s="28"/>
      <c r="T40" s="28"/>
      <c r="U40" s="28"/>
      <c r="V40" s="28"/>
      <c r="W40" s="28"/>
      <c r="X40" s="28"/>
      <c r="Y40" s="28"/>
      <c r="Z40" s="28"/>
    </row>
    <row r="41" spans="1:26" ht="27" customHeight="1" x14ac:dyDescent="0.2">
      <c r="A41" s="28"/>
      <c r="B41" s="102" t="s">
        <v>170</v>
      </c>
      <c r="C41" s="110">
        <v>0.95</v>
      </c>
      <c r="D41" s="107" t="s">
        <v>171</v>
      </c>
      <c r="E41" s="171" t="s">
        <v>348</v>
      </c>
      <c r="F41" s="155"/>
      <c r="G41" s="155"/>
      <c r="H41" s="155"/>
      <c r="I41" s="155"/>
      <c r="J41" s="156"/>
      <c r="K41" s="85"/>
      <c r="L41" s="28"/>
      <c r="M41" s="28"/>
      <c r="N41" s="28"/>
      <c r="O41" s="28"/>
      <c r="P41" s="28"/>
      <c r="Q41" s="28"/>
      <c r="R41" s="28"/>
      <c r="S41" s="28"/>
      <c r="T41" s="28"/>
      <c r="U41" s="28"/>
      <c r="V41" s="28"/>
      <c r="W41" s="28"/>
      <c r="X41" s="28"/>
      <c r="Y41" s="28"/>
      <c r="Z41" s="28"/>
    </row>
    <row r="42" spans="1:26" ht="55.5" customHeight="1" x14ac:dyDescent="0.2">
      <c r="A42" s="28"/>
      <c r="B42" s="102" t="s">
        <v>174</v>
      </c>
      <c r="C42" s="110">
        <v>0.92</v>
      </c>
      <c r="D42" s="107" t="s">
        <v>175</v>
      </c>
      <c r="E42" s="171" t="s">
        <v>359</v>
      </c>
      <c r="F42" s="155"/>
      <c r="G42" s="155"/>
      <c r="H42" s="155"/>
      <c r="I42" s="155"/>
      <c r="J42" s="156"/>
      <c r="K42" s="85"/>
      <c r="L42" s="28"/>
      <c r="M42" s="28"/>
      <c r="N42" s="28"/>
      <c r="O42" s="28"/>
      <c r="P42" s="28"/>
      <c r="Q42" s="28"/>
      <c r="R42" s="28"/>
      <c r="S42" s="28"/>
      <c r="T42" s="28"/>
      <c r="U42" s="28"/>
      <c r="V42" s="28"/>
      <c r="W42" s="28"/>
      <c r="X42" s="28"/>
      <c r="Y42" s="28"/>
      <c r="Z42" s="28"/>
    </row>
    <row r="43" spans="1:26" ht="13.5" customHeight="1" x14ac:dyDescent="0.2">
      <c r="A43" s="28"/>
      <c r="B43" s="102" t="s">
        <v>177</v>
      </c>
      <c r="C43" s="110">
        <v>37.5</v>
      </c>
      <c r="D43" s="107" t="s">
        <v>178</v>
      </c>
      <c r="E43" s="171" t="s">
        <v>367</v>
      </c>
      <c r="F43" s="155"/>
      <c r="G43" s="155"/>
      <c r="H43" s="155"/>
      <c r="I43" s="155"/>
      <c r="J43" s="156"/>
      <c r="K43" s="85"/>
      <c r="L43" s="28"/>
      <c r="M43" s="28"/>
      <c r="N43" s="28"/>
      <c r="O43" s="28"/>
      <c r="P43" s="28"/>
      <c r="Q43" s="28"/>
      <c r="R43" s="28"/>
      <c r="S43" s="28"/>
      <c r="T43" s="28"/>
      <c r="U43" s="28"/>
      <c r="V43" s="28"/>
      <c r="W43" s="28"/>
      <c r="X43" s="28"/>
      <c r="Y43" s="28"/>
      <c r="Z43" s="28"/>
    </row>
    <row r="44" spans="1:26" ht="13.5" customHeight="1" x14ac:dyDescent="0.2">
      <c r="A44" s="28"/>
      <c r="B44" s="102" t="s">
        <v>177</v>
      </c>
      <c r="C44" s="110">
        <v>42.93</v>
      </c>
      <c r="D44" s="107" t="s">
        <v>180</v>
      </c>
      <c r="E44" s="171" t="s">
        <v>368</v>
      </c>
      <c r="F44" s="155"/>
      <c r="G44" s="155"/>
      <c r="H44" s="155"/>
      <c r="I44" s="155"/>
      <c r="J44" s="156"/>
      <c r="K44" s="85"/>
      <c r="L44" s="28"/>
      <c r="M44" s="28"/>
      <c r="N44" s="28"/>
      <c r="O44" s="28"/>
      <c r="P44" s="28"/>
      <c r="Q44" s="28"/>
      <c r="R44" s="28"/>
      <c r="S44" s="28"/>
      <c r="T44" s="28"/>
      <c r="U44" s="28"/>
      <c r="V44" s="28"/>
      <c r="W44" s="28"/>
      <c r="X44" s="28"/>
      <c r="Y44" s="28"/>
      <c r="Z44" s="28"/>
    </row>
    <row r="45" spans="1:26" ht="13.5" customHeight="1" x14ac:dyDescent="0.2">
      <c r="A45" s="28"/>
      <c r="B45" s="102" t="s">
        <v>182</v>
      </c>
      <c r="C45" s="110">
        <v>95.5</v>
      </c>
      <c r="D45" s="107" t="s">
        <v>183</v>
      </c>
      <c r="E45" s="169" t="s">
        <v>278</v>
      </c>
      <c r="F45" s="155"/>
      <c r="G45" s="155"/>
      <c r="H45" s="155"/>
      <c r="I45" s="155"/>
      <c r="J45" s="156"/>
      <c r="K45" s="85"/>
      <c r="L45" s="28"/>
      <c r="M45" s="28"/>
      <c r="N45" s="28"/>
      <c r="O45" s="28"/>
      <c r="P45" s="28"/>
      <c r="Q45" s="28"/>
      <c r="R45" s="28"/>
      <c r="S45" s="28"/>
      <c r="T45" s="28"/>
      <c r="U45" s="28"/>
      <c r="V45" s="28"/>
      <c r="W45" s="28"/>
      <c r="X45" s="28"/>
      <c r="Y45" s="28"/>
      <c r="Z45" s="28"/>
    </row>
    <row r="46" spans="1:26" ht="12.75" customHeight="1" x14ac:dyDescent="0.2">
      <c r="A46" s="28"/>
      <c r="B46" s="102" t="s">
        <v>182</v>
      </c>
      <c r="C46" s="110">
        <v>98.65</v>
      </c>
      <c r="D46" s="107" t="s">
        <v>184</v>
      </c>
      <c r="E46" s="169" t="s">
        <v>278</v>
      </c>
      <c r="F46" s="155"/>
      <c r="G46" s="155"/>
      <c r="H46" s="155"/>
      <c r="I46" s="155"/>
      <c r="J46" s="156"/>
      <c r="K46" s="85"/>
      <c r="L46" s="28"/>
      <c r="M46" s="28"/>
      <c r="N46" s="28"/>
      <c r="O46" s="28"/>
      <c r="P46" s="28"/>
      <c r="Q46" s="28"/>
      <c r="R46" s="28"/>
      <c r="S46" s="28"/>
      <c r="T46" s="28"/>
      <c r="U46" s="28"/>
      <c r="V46" s="28"/>
      <c r="W46" s="28"/>
      <c r="X46" s="28"/>
      <c r="Y46" s="28"/>
      <c r="Z46" s="28"/>
    </row>
    <row r="47" spans="1:26" ht="13.5" customHeight="1" x14ac:dyDescent="0.2">
      <c r="A47" s="28"/>
      <c r="B47" s="102" t="s">
        <v>182</v>
      </c>
      <c r="C47" s="110">
        <v>100.93</v>
      </c>
      <c r="D47" s="107" t="s">
        <v>185</v>
      </c>
      <c r="E47" s="169" t="s">
        <v>278</v>
      </c>
      <c r="F47" s="155"/>
      <c r="G47" s="155"/>
      <c r="H47" s="155"/>
      <c r="I47" s="155"/>
      <c r="J47" s="156"/>
      <c r="K47" s="85"/>
      <c r="L47" s="28"/>
      <c r="M47" s="28"/>
      <c r="N47" s="28"/>
      <c r="O47" s="28"/>
      <c r="P47" s="28"/>
      <c r="Q47" s="28"/>
      <c r="R47" s="28"/>
      <c r="S47" s="28"/>
      <c r="T47" s="28"/>
      <c r="U47" s="28"/>
      <c r="V47" s="28"/>
      <c r="W47" s="28"/>
      <c r="X47" s="28"/>
      <c r="Y47" s="28"/>
      <c r="Z47" s="28"/>
    </row>
    <row r="48" spans="1:26" ht="13.5" customHeight="1" x14ac:dyDescent="0.2">
      <c r="A48" s="28"/>
      <c r="B48" s="102" t="s">
        <v>187</v>
      </c>
      <c r="C48" s="110">
        <v>1.1399999999999999</v>
      </c>
      <c r="D48" s="107" t="s">
        <v>188</v>
      </c>
      <c r="E48" s="169"/>
      <c r="F48" s="155"/>
      <c r="G48" s="155"/>
      <c r="H48" s="155"/>
      <c r="I48" s="155"/>
      <c r="J48" s="156"/>
      <c r="K48" s="85"/>
      <c r="L48" s="28"/>
      <c r="M48" s="28"/>
      <c r="N48" s="28"/>
      <c r="O48" s="28"/>
      <c r="P48" s="28"/>
      <c r="Q48" s="28"/>
      <c r="R48" s="28"/>
      <c r="S48" s="28"/>
      <c r="T48" s="28"/>
      <c r="U48" s="28"/>
      <c r="V48" s="28"/>
      <c r="W48" s="28"/>
      <c r="X48" s="28"/>
      <c r="Y48" s="28"/>
      <c r="Z48" s="28"/>
    </row>
    <row r="49" spans="1:26" ht="12.75" customHeight="1" x14ac:dyDescent="0.2">
      <c r="A49" s="28"/>
      <c r="B49" s="108"/>
      <c r="C49" s="108"/>
      <c r="D49" s="108"/>
      <c r="E49" s="174"/>
      <c r="F49" s="164"/>
      <c r="G49" s="164"/>
      <c r="H49" s="164"/>
      <c r="I49" s="164"/>
      <c r="J49" s="165"/>
      <c r="K49" s="85"/>
      <c r="L49" s="28"/>
      <c r="M49" s="28"/>
      <c r="N49" s="28"/>
      <c r="O49" s="28"/>
      <c r="P49" s="28"/>
      <c r="Q49" s="28"/>
      <c r="R49" s="28"/>
      <c r="S49" s="28"/>
      <c r="T49" s="28"/>
      <c r="U49" s="28"/>
      <c r="V49" s="28"/>
      <c r="W49" s="28"/>
      <c r="X49" s="28"/>
      <c r="Y49" s="28"/>
      <c r="Z49" s="28"/>
    </row>
    <row r="50" spans="1:26" ht="17.25" customHeight="1" x14ac:dyDescent="0.2">
      <c r="A50" s="28"/>
      <c r="B50" s="173" t="s">
        <v>369</v>
      </c>
      <c r="C50" s="159"/>
      <c r="D50" s="159"/>
      <c r="E50" s="159"/>
      <c r="F50" s="159"/>
      <c r="G50" s="159"/>
      <c r="H50" s="159"/>
      <c r="I50" s="159"/>
      <c r="J50" s="160"/>
      <c r="K50" s="85"/>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85"/>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85"/>
      <c r="L52" s="28"/>
      <c r="M52" s="28"/>
      <c r="N52" s="28"/>
      <c r="O52" s="28"/>
      <c r="P52" s="28"/>
      <c r="Q52" s="28"/>
      <c r="R52" s="28"/>
      <c r="S52" s="28"/>
      <c r="T52" s="28"/>
      <c r="U52" s="28"/>
      <c r="V52" s="28"/>
      <c r="W52" s="28"/>
      <c r="X52" s="28"/>
      <c r="Y52" s="28"/>
      <c r="Z52" s="28"/>
    </row>
    <row r="53" spans="1:26" ht="12.75" customHeight="1" x14ac:dyDescent="0.2">
      <c r="A53" s="28"/>
      <c r="B53" s="91"/>
      <c r="C53" s="91"/>
      <c r="D53" s="91"/>
      <c r="E53" s="91"/>
      <c r="F53" s="91"/>
      <c r="G53" s="91"/>
      <c r="H53" s="91"/>
      <c r="I53" s="91"/>
      <c r="J53" s="91"/>
      <c r="K53" s="28"/>
      <c r="L53" s="28"/>
      <c r="M53" s="28"/>
      <c r="N53" s="28"/>
      <c r="O53" s="28"/>
      <c r="P53" s="28"/>
      <c r="Q53" s="28"/>
      <c r="R53" s="28"/>
      <c r="S53" s="28"/>
      <c r="T53" s="28"/>
      <c r="U53" s="28"/>
      <c r="V53" s="28"/>
      <c r="W53" s="28"/>
      <c r="X53" s="28"/>
      <c r="Y53" s="28"/>
      <c r="Z53" s="28"/>
    </row>
    <row r="54" spans="1:26" ht="13.5" customHeight="1" x14ac:dyDescent="0.2">
      <c r="A54" s="28"/>
      <c r="B54" s="91"/>
      <c r="C54" s="91"/>
      <c r="D54" s="91"/>
      <c r="E54" s="91"/>
      <c r="F54" s="91"/>
      <c r="G54" s="91"/>
      <c r="H54" s="91"/>
      <c r="I54" s="91"/>
      <c r="J54" s="28"/>
      <c r="K54" s="28"/>
      <c r="L54" s="28"/>
      <c r="M54" s="28"/>
      <c r="N54" s="28"/>
      <c r="O54" s="28"/>
      <c r="P54" s="28"/>
      <c r="Q54" s="28"/>
      <c r="R54" s="28"/>
      <c r="S54" s="28"/>
      <c r="T54" s="28"/>
      <c r="U54" s="28"/>
      <c r="V54" s="28"/>
      <c r="W54" s="28"/>
      <c r="X54" s="28"/>
      <c r="Y54" s="28"/>
      <c r="Z54" s="28"/>
    </row>
    <row r="55" spans="1:26" ht="12.75" customHeight="1" x14ac:dyDescent="0.2">
      <c r="A55" s="28"/>
      <c r="B55" s="91"/>
      <c r="C55" s="91"/>
      <c r="D55" s="91"/>
      <c r="E55" s="91"/>
      <c r="F55" s="91"/>
      <c r="G55" s="28"/>
      <c r="H55" s="96" t="s">
        <v>328</v>
      </c>
      <c r="I55" s="97"/>
      <c r="J55" s="98"/>
      <c r="K55" s="28"/>
      <c r="L55" s="28"/>
      <c r="M55" s="28"/>
      <c r="N55" s="28"/>
      <c r="O55" s="28"/>
      <c r="P55" s="28"/>
      <c r="Q55" s="28"/>
      <c r="R55" s="28"/>
      <c r="S55" s="28"/>
      <c r="T55" s="28"/>
      <c r="U55" s="28"/>
      <c r="V55" s="28"/>
      <c r="W55" s="28"/>
      <c r="X55" s="28"/>
      <c r="Y55" s="28"/>
      <c r="Z55" s="28"/>
    </row>
    <row r="56" spans="1:26" ht="12.75" customHeight="1" x14ac:dyDescent="0.2">
      <c r="A56" s="28"/>
      <c r="B56" s="91"/>
      <c r="C56" s="91"/>
      <c r="D56" s="91"/>
      <c r="E56" s="91"/>
      <c r="F56" s="91"/>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I12" sqref="I12"/>
    </sheetView>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6"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8" customHeight="1" x14ac:dyDescent="0.2">
      <c r="A2" s="154" t="s">
        <v>370</v>
      </c>
      <c r="B2" s="155"/>
      <c r="C2" s="155"/>
      <c r="D2" s="155"/>
      <c r="E2" s="155"/>
      <c r="F2" s="155"/>
      <c r="G2" s="155"/>
      <c r="H2" s="155"/>
      <c r="I2" s="156"/>
      <c r="J2" s="28"/>
      <c r="K2" s="28"/>
      <c r="L2" s="28"/>
      <c r="M2" s="28"/>
      <c r="N2" s="28"/>
      <c r="O2" s="28"/>
      <c r="P2" s="28"/>
      <c r="Q2" s="28"/>
      <c r="R2" s="28"/>
      <c r="S2" s="28"/>
      <c r="T2" s="28"/>
      <c r="U2" s="28"/>
      <c r="V2" s="28"/>
      <c r="W2" s="28"/>
      <c r="X2" s="28"/>
      <c r="Y2" s="28"/>
      <c r="Z2" s="28"/>
    </row>
    <row r="3" spans="1:26"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c r="Z3" s="28"/>
    </row>
    <row r="4" spans="1:26" ht="18.75" customHeight="1" x14ac:dyDescent="0.2">
      <c r="A4" s="89" t="s">
        <v>311</v>
      </c>
      <c r="B4" s="175">
        <v>44129</v>
      </c>
      <c r="C4" s="155"/>
      <c r="D4" s="155"/>
      <c r="E4" s="155"/>
      <c r="F4" s="155"/>
      <c r="G4" s="155"/>
      <c r="H4" s="155"/>
      <c r="I4" s="156"/>
      <c r="J4" s="28"/>
      <c r="K4" s="28"/>
      <c r="L4" s="28"/>
      <c r="M4" s="28"/>
      <c r="N4" s="28"/>
      <c r="O4" s="28"/>
      <c r="P4" s="28"/>
      <c r="Q4" s="28"/>
      <c r="R4" s="28"/>
      <c r="S4" s="28"/>
      <c r="T4" s="28"/>
      <c r="U4" s="28"/>
      <c r="V4" s="28"/>
      <c r="W4" s="28"/>
      <c r="X4" s="28"/>
      <c r="Y4" s="28"/>
      <c r="Z4" s="28"/>
    </row>
    <row r="5" spans="1:26"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c r="Z5" s="28"/>
    </row>
    <row r="6" spans="1:26"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7.25" customHeight="1" x14ac:dyDescent="0.2">
      <c r="A26" s="28"/>
      <c r="B26" s="173" t="s">
        <v>371</v>
      </c>
      <c r="C26" s="159"/>
      <c r="D26" s="159"/>
      <c r="E26" s="159"/>
      <c r="F26" s="159"/>
      <c r="G26" s="159"/>
      <c r="H26" s="159"/>
      <c r="I26" s="159"/>
      <c r="J26" s="160"/>
      <c r="K26" s="85"/>
      <c r="L26" s="28"/>
      <c r="M26" s="28"/>
      <c r="N26" s="28"/>
      <c r="O26" s="28"/>
      <c r="P26" s="28"/>
      <c r="Q26" s="28"/>
      <c r="R26" s="28"/>
      <c r="S26" s="28"/>
      <c r="T26" s="28"/>
      <c r="U26" s="28"/>
      <c r="V26" s="28"/>
      <c r="W26" s="28"/>
      <c r="X26" s="28"/>
      <c r="Y26" s="28"/>
      <c r="Z26" s="28"/>
    </row>
    <row r="27" spans="1:26"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c r="Z27" s="28"/>
    </row>
    <row r="28" spans="1:26"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c r="Z28" s="28"/>
    </row>
    <row r="29" spans="1:26"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c r="Z29" s="28"/>
    </row>
    <row r="30" spans="1:26" ht="30" customHeight="1" x14ac:dyDescent="0.25">
      <c r="A30" s="28"/>
      <c r="B30" s="166" t="s">
        <v>370</v>
      </c>
      <c r="C30" s="155"/>
      <c r="D30" s="155"/>
      <c r="E30" s="155"/>
      <c r="F30" s="155"/>
      <c r="G30" s="155"/>
      <c r="H30" s="155"/>
      <c r="I30" s="155"/>
      <c r="J30" s="156"/>
      <c r="K30" s="28"/>
      <c r="L30" s="28"/>
      <c r="M30" s="28"/>
      <c r="N30" s="28"/>
      <c r="O30" s="28"/>
      <c r="P30" s="28"/>
      <c r="Q30" s="28"/>
      <c r="R30" s="28"/>
      <c r="S30" s="28"/>
      <c r="T30" s="28"/>
      <c r="U30" s="28"/>
      <c r="V30" s="28"/>
      <c r="W30" s="28"/>
      <c r="X30" s="28"/>
      <c r="Y30" s="28"/>
      <c r="Z30" s="28"/>
    </row>
    <row r="31" spans="1:26"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c r="Z31" s="28"/>
    </row>
    <row r="32" spans="1:26"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c r="Z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c r="Z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c r="Z34" s="28"/>
    </row>
    <row r="35" spans="1:26" ht="13.5" customHeight="1" x14ac:dyDescent="0.2">
      <c r="A35" s="28"/>
      <c r="B35" s="102" t="s">
        <v>173</v>
      </c>
      <c r="C35" s="110">
        <v>91</v>
      </c>
      <c r="D35" s="102"/>
      <c r="E35" s="169"/>
      <c r="F35" s="155"/>
      <c r="G35" s="155"/>
      <c r="H35" s="155"/>
      <c r="I35" s="155"/>
      <c r="J35" s="156"/>
      <c r="K35" s="85"/>
      <c r="L35" s="28"/>
      <c r="M35" s="28"/>
      <c r="N35" s="28"/>
      <c r="O35" s="28"/>
      <c r="P35" s="28"/>
      <c r="Q35" s="28"/>
      <c r="R35" s="28"/>
      <c r="S35" s="28"/>
      <c r="T35" s="28"/>
      <c r="U35" s="28"/>
      <c r="V35" s="28"/>
      <c r="W35" s="28"/>
      <c r="X35" s="28"/>
      <c r="Y35" s="28"/>
      <c r="Z35" s="28"/>
    </row>
    <row r="36" spans="1:26" ht="13.5" customHeight="1" x14ac:dyDescent="0.2">
      <c r="A36" s="28"/>
      <c r="B36" s="102" t="s">
        <v>18</v>
      </c>
      <c r="C36" s="110">
        <v>75</v>
      </c>
      <c r="D36" s="105"/>
      <c r="E36" s="169" t="s">
        <v>343</v>
      </c>
      <c r="F36" s="155"/>
      <c r="G36" s="155"/>
      <c r="H36" s="155"/>
      <c r="I36" s="155"/>
      <c r="J36" s="156"/>
      <c r="K36" s="85"/>
      <c r="L36" s="28"/>
      <c r="M36" s="28"/>
      <c r="N36" s="28"/>
      <c r="O36" s="28"/>
      <c r="P36" s="28"/>
      <c r="Q36" s="28"/>
      <c r="R36" s="28"/>
      <c r="S36" s="28"/>
      <c r="T36" s="28"/>
      <c r="U36" s="28"/>
      <c r="V36" s="28"/>
      <c r="W36" s="28"/>
      <c r="X36" s="28"/>
      <c r="Y36" s="28"/>
      <c r="Z36" s="28"/>
    </row>
    <row r="37" spans="1:26" ht="57" customHeight="1" x14ac:dyDescent="0.2">
      <c r="A37" s="28"/>
      <c r="B37" s="102" t="s">
        <v>20</v>
      </c>
      <c r="C37" s="110">
        <v>63</v>
      </c>
      <c r="D37" s="106"/>
      <c r="E37" s="171" t="s">
        <v>372</v>
      </c>
      <c r="F37" s="155"/>
      <c r="G37" s="155"/>
      <c r="H37" s="155"/>
      <c r="I37" s="155"/>
      <c r="J37" s="156"/>
      <c r="K37" s="85"/>
      <c r="L37" s="28"/>
      <c r="M37" s="28"/>
      <c r="N37" s="28"/>
      <c r="O37" s="28"/>
      <c r="P37" s="28"/>
      <c r="Q37" s="28"/>
      <c r="R37" s="28"/>
      <c r="S37" s="28"/>
      <c r="T37" s="28"/>
      <c r="U37" s="28"/>
      <c r="V37" s="28"/>
      <c r="W37" s="28"/>
      <c r="X37" s="28"/>
      <c r="Y37" s="28"/>
      <c r="Z37" s="28"/>
    </row>
    <row r="38" spans="1:26" ht="32.25" customHeight="1" x14ac:dyDescent="0.2">
      <c r="A38" s="28"/>
      <c r="B38" s="102" t="s">
        <v>19</v>
      </c>
      <c r="C38" s="110">
        <v>58.5</v>
      </c>
      <c r="D38" s="106"/>
      <c r="E38" s="171" t="s">
        <v>356</v>
      </c>
      <c r="F38" s="155"/>
      <c r="G38" s="155"/>
      <c r="H38" s="155"/>
      <c r="I38" s="155"/>
      <c r="J38" s="156"/>
      <c r="K38" s="85"/>
      <c r="L38" s="28"/>
      <c r="M38" s="28"/>
      <c r="N38" s="28"/>
      <c r="O38" s="28"/>
      <c r="P38" s="28"/>
      <c r="Q38" s="28"/>
      <c r="R38" s="28"/>
      <c r="S38" s="28"/>
      <c r="T38" s="28"/>
      <c r="U38" s="28"/>
      <c r="V38" s="28"/>
      <c r="W38" s="28"/>
      <c r="X38" s="28"/>
      <c r="Y38" s="28"/>
      <c r="Z38" s="28"/>
    </row>
    <row r="39" spans="1:26" ht="35.25" customHeight="1" x14ac:dyDescent="0.2">
      <c r="A39" s="28"/>
      <c r="B39" s="102" t="s">
        <v>163</v>
      </c>
      <c r="C39" s="110">
        <v>-16.5</v>
      </c>
      <c r="D39" s="107" t="s">
        <v>164</v>
      </c>
      <c r="E39" s="171" t="s">
        <v>373</v>
      </c>
      <c r="F39" s="155"/>
      <c r="G39" s="155"/>
      <c r="H39" s="155"/>
      <c r="I39" s="155"/>
      <c r="J39" s="156"/>
      <c r="K39" s="85"/>
      <c r="L39" s="28"/>
      <c r="M39" s="28"/>
      <c r="N39" s="28"/>
      <c r="O39" s="28"/>
      <c r="P39" s="28"/>
      <c r="Q39" s="28"/>
      <c r="R39" s="28"/>
      <c r="S39" s="28"/>
      <c r="T39" s="28"/>
      <c r="U39" s="28"/>
      <c r="V39" s="28"/>
      <c r="W39" s="28"/>
      <c r="X39" s="28"/>
      <c r="Y39" s="28"/>
      <c r="Z39" s="28"/>
    </row>
    <row r="40" spans="1:26" ht="36.75" customHeight="1" x14ac:dyDescent="0.2">
      <c r="A40" s="28"/>
      <c r="B40" s="102" t="s">
        <v>166</v>
      </c>
      <c r="C40" s="110">
        <v>-4.5</v>
      </c>
      <c r="D40" s="107" t="s">
        <v>167</v>
      </c>
      <c r="E40" s="171" t="s">
        <v>358</v>
      </c>
      <c r="F40" s="155"/>
      <c r="G40" s="155"/>
      <c r="H40" s="155"/>
      <c r="I40" s="155"/>
      <c r="J40" s="156"/>
      <c r="K40" s="85"/>
      <c r="L40" s="28"/>
      <c r="M40" s="28"/>
      <c r="N40" s="28"/>
      <c r="O40" s="28"/>
      <c r="P40" s="28"/>
      <c r="Q40" s="28"/>
      <c r="R40" s="28"/>
      <c r="S40" s="28"/>
      <c r="T40" s="28"/>
      <c r="U40" s="28"/>
      <c r="V40" s="28"/>
      <c r="W40" s="28"/>
      <c r="X40" s="28"/>
      <c r="Y40" s="28"/>
      <c r="Z40" s="28"/>
    </row>
    <row r="41" spans="1:26" ht="27" customHeight="1" x14ac:dyDescent="0.2">
      <c r="A41" s="28"/>
      <c r="B41" s="102" t="s">
        <v>170</v>
      </c>
      <c r="C41" s="110">
        <v>0.78</v>
      </c>
      <c r="D41" s="107" t="s">
        <v>171</v>
      </c>
      <c r="E41" s="171" t="s">
        <v>348</v>
      </c>
      <c r="F41" s="155"/>
      <c r="G41" s="155"/>
      <c r="H41" s="155"/>
      <c r="I41" s="155"/>
      <c r="J41" s="156"/>
      <c r="K41" s="85"/>
      <c r="L41" s="28"/>
      <c r="M41" s="28"/>
      <c r="N41" s="28"/>
      <c r="O41" s="28"/>
      <c r="P41" s="28"/>
      <c r="Q41" s="28"/>
      <c r="R41" s="28"/>
      <c r="S41" s="28"/>
      <c r="T41" s="28"/>
      <c r="U41" s="28"/>
      <c r="V41" s="28"/>
      <c r="W41" s="28"/>
      <c r="X41" s="28"/>
      <c r="Y41" s="28"/>
      <c r="Z41" s="28"/>
    </row>
    <row r="42" spans="1:26" ht="55.5" customHeight="1" x14ac:dyDescent="0.2">
      <c r="A42" s="28"/>
      <c r="B42" s="102" t="s">
        <v>174</v>
      </c>
      <c r="C42" s="110">
        <v>0.93</v>
      </c>
      <c r="D42" s="107" t="s">
        <v>175</v>
      </c>
      <c r="E42" s="171" t="s">
        <v>359</v>
      </c>
      <c r="F42" s="155"/>
      <c r="G42" s="155"/>
      <c r="H42" s="155"/>
      <c r="I42" s="155"/>
      <c r="J42" s="156"/>
      <c r="K42" s="85"/>
      <c r="L42" s="28"/>
      <c r="M42" s="28"/>
      <c r="N42" s="28"/>
      <c r="O42" s="28"/>
      <c r="P42" s="28"/>
      <c r="Q42" s="28"/>
      <c r="R42" s="28"/>
      <c r="S42" s="28"/>
      <c r="T42" s="28"/>
      <c r="U42" s="28"/>
      <c r="V42" s="28"/>
      <c r="W42" s="28"/>
      <c r="X42" s="28"/>
      <c r="Y42" s="28"/>
      <c r="Z42" s="28"/>
    </row>
    <row r="43" spans="1:26" ht="13.5" customHeight="1" x14ac:dyDescent="0.2">
      <c r="A43" s="28"/>
      <c r="B43" s="102" t="s">
        <v>177</v>
      </c>
      <c r="C43" s="110">
        <v>32.5</v>
      </c>
      <c r="D43" s="107" t="s">
        <v>178</v>
      </c>
      <c r="E43" s="171" t="s">
        <v>374</v>
      </c>
      <c r="F43" s="155"/>
      <c r="G43" s="155"/>
      <c r="H43" s="155"/>
      <c r="I43" s="155"/>
      <c r="J43" s="156"/>
      <c r="K43" s="85"/>
      <c r="L43" s="28"/>
      <c r="M43" s="28"/>
      <c r="N43" s="28"/>
      <c r="O43" s="28"/>
      <c r="P43" s="28"/>
      <c r="Q43" s="28"/>
      <c r="R43" s="28"/>
      <c r="S43" s="28"/>
      <c r="T43" s="28"/>
      <c r="U43" s="28"/>
      <c r="V43" s="28"/>
      <c r="W43" s="28"/>
      <c r="X43" s="28"/>
      <c r="Y43" s="28"/>
      <c r="Z43" s="28"/>
    </row>
    <row r="44" spans="1:26" ht="13.5" customHeight="1" x14ac:dyDescent="0.2">
      <c r="A44" s="28"/>
      <c r="B44" s="102" t="s">
        <v>177</v>
      </c>
      <c r="C44" s="110">
        <v>44.87</v>
      </c>
      <c r="D44" s="107" t="s">
        <v>180</v>
      </c>
      <c r="E44" s="171" t="s">
        <v>375</v>
      </c>
      <c r="F44" s="155"/>
      <c r="G44" s="155"/>
      <c r="H44" s="155"/>
      <c r="I44" s="155"/>
      <c r="J44" s="156"/>
      <c r="K44" s="85"/>
      <c r="L44" s="28"/>
      <c r="M44" s="28"/>
      <c r="N44" s="28"/>
      <c r="O44" s="28"/>
      <c r="P44" s="28"/>
      <c r="Q44" s="28"/>
      <c r="R44" s="28"/>
      <c r="S44" s="28"/>
      <c r="T44" s="28"/>
      <c r="U44" s="28"/>
      <c r="V44" s="28"/>
      <c r="W44" s="28"/>
      <c r="X44" s="28"/>
      <c r="Y44" s="28"/>
      <c r="Z44" s="28"/>
    </row>
    <row r="45" spans="1:26" ht="13.5" customHeight="1" x14ac:dyDescent="0.2">
      <c r="A45" s="28"/>
      <c r="B45" s="102" t="s">
        <v>182</v>
      </c>
      <c r="C45" s="110">
        <v>95.5</v>
      </c>
      <c r="D45" s="107" t="s">
        <v>183</v>
      </c>
      <c r="E45" s="169" t="s">
        <v>278</v>
      </c>
      <c r="F45" s="155"/>
      <c r="G45" s="155"/>
      <c r="H45" s="155"/>
      <c r="I45" s="155"/>
      <c r="J45" s="156"/>
      <c r="K45" s="85"/>
      <c r="L45" s="28"/>
      <c r="M45" s="28"/>
      <c r="N45" s="28"/>
      <c r="O45" s="28"/>
      <c r="P45" s="28"/>
      <c r="Q45" s="28"/>
      <c r="R45" s="28"/>
      <c r="S45" s="28"/>
      <c r="T45" s="28"/>
      <c r="U45" s="28"/>
      <c r="V45" s="28"/>
      <c r="W45" s="28"/>
      <c r="X45" s="28"/>
      <c r="Y45" s="28"/>
      <c r="Z45" s="28"/>
    </row>
    <row r="46" spans="1:26" ht="12.75" customHeight="1" x14ac:dyDescent="0.2">
      <c r="A46" s="28"/>
      <c r="B46" s="102" t="s">
        <v>182</v>
      </c>
      <c r="C46" s="110">
        <v>98</v>
      </c>
      <c r="D46" s="107" t="s">
        <v>184</v>
      </c>
      <c r="E46" s="169" t="s">
        <v>278</v>
      </c>
      <c r="F46" s="155"/>
      <c r="G46" s="155"/>
      <c r="H46" s="155"/>
      <c r="I46" s="155"/>
      <c r="J46" s="156"/>
      <c r="K46" s="85"/>
      <c r="L46" s="28"/>
      <c r="M46" s="28"/>
      <c r="N46" s="28"/>
      <c r="O46" s="28"/>
      <c r="P46" s="28"/>
      <c r="Q46" s="28"/>
      <c r="R46" s="28"/>
      <c r="S46" s="28"/>
      <c r="T46" s="28"/>
      <c r="U46" s="28"/>
      <c r="V46" s="28"/>
      <c r="W46" s="28"/>
      <c r="X46" s="28"/>
      <c r="Y46" s="28"/>
      <c r="Z46" s="28"/>
    </row>
    <row r="47" spans="1:26" ht="13.5" customHeight="1" x14ac:dyDescent="0.2">
      <c r="A47" s="28"/>
      <c r="B47" s="102" t="s">
        <v>182</v>
      </c>
      <c r="C47" s="110">
        <v>107.87</v>
      </c>
      <c r="D47" s="107" t="s">
        <v>185</v>
      </c>
      <c r="E47" s="169" t="s">
        <v>278</v>
      </c>
      <c r="F47" s="155"/>
      <c r="G47" s="155"/>
      <c r="H47" s="155"/>
      <c r="I47" s="155"/>
      <c r="J47" s="156"/>
      <c r="K47" s="85"/>
      <c r="L47" s="28"/>
      <c r="M47" s="28"/>
      <c r="N47" s="28"/>
      <c r="O47" s="28"/>
      <c r="P47" s="28"/>
      <c r="Q47" s="28"/>
      <c r="R47" s="28"/>
      <c r="S47" s="28"/>
      <c r="T47" s="28"/>
      <c r="U47" s="28"/>
      <c r="V47" s="28"/>
      <c r="W47" s="28"/>
      <c r="X47" s="28"/>
      <c r="Y47" s="28"/>
      <c r="Z47" s="28"/>
    </row>
    <row r="48" spans="1:26" ht="13.5" customHeight="1" x14ac:dyDescent="0.2">
      <c r="A48" s="28"/>
      <c r="B48" s="102" t="s">
        <v>187</v>
      </c>
      <c r="C48" s="110">
        <v>1.1599999999999999</v>
      </c>
      <c r="D48" s="107" t="s">
        <v>188</v>
      </c>
      <c r="E48" s="169"/>
      <c r="F48" s="155"/>
      <c r="G48" s="155"/>
      <c r="H48" s="155"/>
      <c r="I48" s="155"/>
      <c r="J48" s="156"/>
      <c r="K48" s="85"/>
      <c r="L48" s="28"/>
      <c r="M48" s="28"/>
      <c r="N48" s="28"/>
      <c r="O48" s="28"/>
      <c r="P48" s="28"/>
      <c r="Q48" s="28"/>
      <c r="R48" s="28"/>
      <c r="S48" s="28"/>
      <c r="T48" s="28"/>
      <c r="U48" s="28"/>
      <c r="V48" s="28"/>
      <c r="W48" s="28"/>
      <c r="X48" s="28"/>
      <c r="Y48" s="28"/>
      <c r="Z48" s="28"/>
    </row>
    <row r="49" spans="1:26" ht="12.75" customHeight="1" x14ac:dyDescent="0.2">
      <c r="A49" s="28"/>
      <c r="B49" s="108"/>
      <c r="C49" s="108"/>
      <c r="D49" s="108"/>
      <c r="E49" s="174"/>
      <c r="F49" s="164"/>
      <c r="G49" s="164"/>
      <c r="H49" s="164"/>
      <c r="I49" s="164"/>
      <c r="J49" s="165"/>
      <c r="K49" s="85"/>
      <c r="L49" s="28"/>
      <c r="M49" s="28"/>
      <c r="N49" s="28"/>
      <c r="O49" s="28"/>
      <c r="P49" s="28"/>
      <c r="Q49" s="28"/>
      <c r="R49" s="28"/>
      <c r="S49" s="28"/>
      <c r="T49" s="28"/>
      <c r="U49" s="28"/>
      <c r="V49" s="28"/>
      <c r="W49" s="28"/>
      <c r="X49" s="28"/>
      <c r="Y49" s="28"/>
      <c r="Z49" s="28"/>
    </row>
    <row r="50" spans="1:26" ht="17.25" customHeight="1" x14ac:dyDescent="0.2">
      <c r="A50" s="28"/>
      <c r="B50" s="173" t="s">
        <v>376</v>
      </c>
      <c r="C50" s="159"/>
      <c r="D50" s="159"/>
      <c r="E50" s="159"/>
      <c r="F50" s="159"/>
      <c r="G50" s="159"/>
      <c r="H50" s="159"/>
      <c r="I50" s="159"/>
      <c r="J50" s="160"/>
      <c r="K50" s="85"/>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85"/>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85"/>
      <c r="L52" s="28"/>
      <c r="M52" s="28"/>
      <c r="N52" s="28"/>
      <c r="O52" s="28"/>
      <c r="P52" s="28"/>
      <c r="Q52" s="28"/>
      <c r="R52" s="28"/>
      <c r="S52" s="28"/>
      <c r="T52" s="28"/>
      <c r="U52" s="28"/>
      <c r="V52" s="28"/>
      <c r="W52" s="28"/>
      <c r="X52" s="28"/>
      <c r="Y52" s="28"/>
      <c r="Z52" s="28"/>
    </row>
    <row r="53" spans="1:26" ht="12.75" customHeight="1" x14ac:dyDescent="0.2">
      <c r="A53" s="28"/>
      <c r="B53" s="91"/>
      <c r="C53" s="91"/>
      <c r="D53" s="91"/>
      <c r="E53" s="91"/>
      <c r="F53" s="91"/>
      <c r="G53" s="91"/>
      <c r="H53" s="91"/>
      <c r="I53" s="91"/>
      <c r="J53" s="91"/>
      <c r="K53" s="28"/>
      <c r="L53" s="28"/>
      <c r="M53" s="28"/>
      <c r="N53" s="28"/>
      <c r="O53" s="28"/>
      <c r="P53" s="28"/>
      <c r="Q53" s="28"/>
      <c r="R53" s="28"/>
      <c r="S53" s="28"/>
      <c r="T53" s="28"/>
      <c r="U53" s="28"/>
      <c r="V53" s="28"/>
      <c r="W53" s="28"/>
      <c r="X53" s="28"/>
      <c r="Y53" s="28"/>
      <c r="Z53" s="28"/>
    </row>
    <row r="54" spans="1:26" ht="13.5" customHeight="1" x14ac:dyDescent="0.2">
      <c r="A54" s="28"/>
      <c r="B54" s="91"/>
      <c r="C54" s="91"/>
      <c r="D54" s="91"/>
      <c r="E54" s="91"/>
      <c r="F54" s="91"/>
      <c r="G54" s="91"/>
      <c r="H54" s="91"/>
      <c r="I54" s="91"/>
      <c r="J54" s="28"/>
      <c r="K54" s="28"/>
      <c r="L54" s="28"/>
      <c r="M54" s="28"/>
      <c r="N54" s="28"/>
      <c r="O54" s="28"/>
      <c r="P54" s="28"/>
      <c r="Q54" s="28"/>
      <c r="R54" s="28"/>
      <c r="S54" s="28"/>
      <c r="T54" s="28"/>
      <c r="U54" s="28"/>
      <c r="V54" s="28"/>
      <c r="W54" s="28"/>
      <c r="X54" s="28"/>
      <c r="Y54" s="28"/>
      <c r="Z54" s="28"/>
    </row>
    <row r="55" spans="1:26" ht="12.75" customHeight="1" x14ac:dyDescent="0.2">
      <c r="A55" s="28"/>
      <c r="B55" s="91"/>
      <c r="C55" s="91"/>
      <c r="D55" s="91"/>
      <c r="E55" s="91"/>
      <c r="F55" s="91"/>
      <c r="G55" s="28"/>
      <c r="H55" s="96" t="s">
        <v>328</v>
      </c>
      <c r="I55" s="97"/>
      <c r="J55" s="98"/>
      <c r="K55" s="28"/>
      <c r="L55" s="28"/>
      <c r="M55" s="28"/>
      <c r="N55" s="28"/>
      <c r="O55" s="28"/>
      <c r="P55" s="28"/>
      <c r="Q55" s="28"/>
      <c r="R55" s="28"/>
      <c r="S55" s="28"/>
      <c r="T55" s="28"/>
      <c r="U55" s="28"/>
      <c r="V55" s="28"/>
      <c r="W55" s="28"/>
      <c r="X55" s="28"/>
      <c r="Y55" s="28"/>
      <c r="Z55" s="28"/>
    </row>
    <row r="56" spans="1:26" ht="12.75" customHeight="1" x14ac:dyDescent="0.2">
      <c r="A56" s="28"/>
      <c r="B56" s="91"/>
      <c r="C56" s="91"/>
      <c r="D56" s="91"/>
      <c r="E56" s="91"/>
      <c r="F56" s="91"/>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H21" sqref="H21"/>
    </sheetView>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6"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8" customHeight="1" x14ac:dyDescent="0.2">
      <c r="A2" s="154" t="s">
        <v>377</v>
      </c>
      <c r="B2" s="155"/>
      <c r="C2" s="155"/>
      <c r="D2" s="155"/>
      <c r="E2" s="155"/>
      <c r="F2" s="155"/>
      <c r="G2" s="155"/>
      <c r="H2" s="155"/>
      <c r="I2" s="156"/>
      <c r="J2" s="28"/>
      <c r="K2" s="28"/>
      <c r="L2" s="28"/>
      <c r="M2" s="28"/>
      <c r="N2" s="28"/>
      <c r="O2" s="28"/>
      <c r="P2" s="28"/>
      <c r="Q2" s="28"/>
      <c r="R2" s="28"/>
      <c r="S2" s="28"/>
      <c r="T2" s="28"/>
      <c r="U2" s="28"/>
      <c r="V2" s="28"/>
      <c r="W2" s="28"/>
      <c r="X2" s="28"/>
      <c r="Y2" s="28"/>
      <c r="Z2" s="28"/>
    </row>
    <row r="3" spans="1:26"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c r="Z3" s="28"/>
    </row>
    <row r="4" spans="1:26" ht="18.75" customHeight="1" x14ac:dyDescent="0.2">
      <c r="A4" s="89" t="s">
        <v>311</v>
      </c>
      <c r="B4" s="175">
        <v>44136</v>
      </c>
      <c r="C4" s="155"/>
      <c r="D4" s="155"/>
      <c r="E4" s="155"/>
      <c r="F4" s="155"/>
      <c r="G4" s="155"/>
      <c r="H4" s="155"/>
      <c r="I4" s="156"/>
      <c r="J4" s="28"/>
      <c r="K4" s="28"/>
      <c r="L4" s="28"/>
      <c r="M4" s="28"/>
      <c r="N4" s="28"/>
      <c r="O4" s="28"/>
      <c r="P4" s="28"/>
      <c r="Q4" s="28"/>
      <c r="R4" s="28"/>
      <c r="S4" s="28"/>
      <c r="T4" s="28"/>
      <c r="U4" s="28"/>
      <c r="V4" s="28"/>
      <c r="W4" s="28"/>
      <c r="X4" s="28"/>
      <c r="Y4" s="28"/>
      <c r="Z4" s="28"/>
    </row>
    <row r="5" spans="1:26"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c r="Z5" s="28"/>
    </row>
    <row r="6" spans="1:26"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7.25" customHeight="1" x14ac:dyDescent="0.2">
      <c r="A26" s="28"/>
      <c r="B26" s="173" t="s">
        <v>378</v>
      </c>
      <c r="C26" s="159"/>
      <c r="D26" s="159"/>
      <c r="E26" s="159"/>
      <c r="F26" s="159"/>
      <c r="G26" s="159"/>
      <c r="H26" s="159"/>
      <c r="I26" s="159"/>
      <c r="J26" s="160"/>
      <c r="K26" s="85"/>
      <c r="L26" s="28"/>
      <c r="M26" s="28"/>
      <c r="N26" s="28"/>
      <c r="O26" s="28"/>
      <c r="P26" s="28"/>
      <c r="Q26" s="28"/>
      <c r="R26" s="28"/>
      <c r="S26" s="28"/>
      <c r="T26" s="28"/>
      <c r="U26" s="28"/>
      <c r="V26" s="28"/>
      <c r="W26" s="28"/>
      <c r="X26" s="28"/>
      <c r="Y26" s="28"/>
      <c r="Z26" s="28"/>
    </row>
    <row r="27" spans="1:26"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c r="Z27" s="28"/>
    </row>
    <row r="28" spans="1:26"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c r="Z28" s="28"/>
    </row>
    <row r="29" spans="1:26"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c r="Z29" s="28"/>
    </row>
    <row r="30" spans="1:26" ht="30" customHeight="1" x14ac:dyDescent="0.25">
      <c r="A30" s="28"/>
      <c r="B30" s="166" t="s">
        <v>377</v>
      </c>
      <c r="C30" s="155"/>
      <c r="D30" s="155"/>
      <c r="E30" s="155"/>
      <c r="F30" s="155"/>
      <c r="G30" s="155"/>
      <c r="H30" s="155"/>
      <c r="I30" s="155"/>
      <c r="J30" s="156"/>
      <c r="K30" s="28"/>
      <c r="L30" s="28"/>
      <c r="M30" s="28"/>
      <c r="N30" s="28"/>
      <c r="O30" s="28"/>
      <c r="P30" s="28"/>
      <c r="Q30" s="28"/>
      <c r="R30" s="28"/>
      <c r="S30" s="28"/>
      <c r="T30" s="28"/>
      <c r="U30" s="28"/>
      <c r="V30" s="28"/>
      <c r="W30" s="28"/>
      <c r="X30" s="28"/>
      <c r="Y30" s="28"/>
      <c r="Z30" s="28"/>
    </row>
    <row r="31" spans="1:26"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c r="Z31" s="28"/>
    </row>
    <row r="32" spans="1:26"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c r="Z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c r="Z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c r="Z34" s="28"/>
    </row>
    <row r="35" spans="1:26" ht="13.5" customHeight="1" x14ac:dyDescent="0.2">
      <c r="A35" s="28"/>
      <c r="B35" s="102" t="s">
        <v>173</v>
      </c>
      <c r="C35" s="110">
        <v>91</v>
      </c>
      <c r="D35" s="102"/>
      <c r="E35" s="169"/>
      <c r="F35" s="155"/>
      <c r="G35" s="155"/>
      <c r="H35" s="155"/>
      <c r="I35" s="155"/>
      <c r="J35" s="156"/>
      <c r="K35" s="85"/>
      <c r="L35" s="28"/>
      <c r="M35" s="28"/>
      <c r="N35" s="28"/>
      <c r="O35" s="28"/>
      <c r="P35" s="28"/>
      <c r="Q35" s="28"/>
      <c r="R35" s="28"/>
      <c r="S35" s="28"/>
      <c r="T35" s="28"/>
      <c r="U35" s="28"/>
      <c r="V35" s="28"/>
      <c r="W35" s="28"/>
      <c r="X35" s="28"/>
      <c r="Y35" s="28"/>
      <c r="Z35" s="28"/>
    </row>
    <row r="36" spans="1:26" ht="13.5" customHeight="1" x14ac:dyDescent="0.2">
      <c r="A36" s="28"/>
      <c r="B36" s="102" t="s">
        <v>18</v>
      </c>
      <c r="C36" s="110">
        <v>77</v>
      </c>
      <c r="D36" s="105"/>
      <c r="E36" s="169" t="s">
        <v>379</v>
      </c>
      <c r="F36" s="155"/>
      <c r="G36" s="155"/>
      <c r="H36" s="155"/>
      <c r="I36" s="155"/>
      <c r="J36" s="156"/>
      <c r="K36" s="85"/>
      <c r="L36" s="28"/>
      <c r="M36" s="28"/>
      <c r="N36" s="28"/>
      <c r="O36" s="28"/>
      <c r="P36" s="28"/>
      <c r="Q36" s="28"/>
      <c r="R36" s="28"/>
      <c r="S36" s="28"/>
      <c r="T36" s="28"/>
      <c r="U36" s="28"/>
      <c r="V36" s="28"/>
      <c r="W36" s="28"/>
      <c r="X36" s="28"/>
      <c r="Y36" s="28"/>
      <c r="Z36" s="28"/>
    </row>
    <row r="37" spans="1:26" ht="57" customHeight="1" x14ac:dyDescent="0.2">
      <c r="A37" s="28"/>
      <c r="B37" s="102" t="s">
        <v>20</v>
      </c>
      <c r="C37" s="110">
        <v>79.5</v>
      </c>
      <c r="D37" s="106"/>
      <c r="E37" s="171" t="s">
        <v>380</v>
      </c>
      <c r="F37" s="155"/>
      <c r="G37" s="155"/>
      <c r="H37" s="155"/>
      <c r="I37" s="155"/>
      <c r="J37" s="156"/>
      <c r="K37" s="85"/>
      <c r="L37" s="28"/>
      <c r="M37" s="28"/>
      <c r="N37" s="28"/>
      <c r="O37" s="28"/>
      <c r="P37" s="28"/>
      <c r="Q37" s="28"/>
      <c r="R37" s="28"/>
      <c r="S37" s="28"/>
      <c r="T37" s="28"/>
      <c r="U37" s="28"/>
      <c r="V37" s="28"/>
      <c r="W37" s="28"/>
      <c r="X37" s="28"/>
      <c r="Y37" s="28"/>
      <c r="Z37" s="28"/>
    </row>
    <row r="38" spans="1:26" ht="32.25" customHeight="1" x14ac:dyDescent="0.2">
      <c r="A38" s="28"/>
      <c r="B38" s="102" t="s">
        <v>19</v>
      </c>
      <c r="C38" s="110">
        <v>73</v>
      </c>
      <c r="D38" s="106"/>
      <c r="E38" s="171" t="s">
        <v>356</v>
      </c>
      <c r="F38" s="155"/>
      <c r="G38" s="155"/>
      <c r="H38" s="155"/>
      <c r="I38" s="155"/>
      <c r="J38" s="156"/>
      <c r="K38" s="85"/>
      <c r="L38" s="28"/>
      <c r="M38" s="28"/>
      <c r="N38" s="28"/>
      <c r="O38" s="28"/>
      <c r="P38" s="28"/>
      <c r="Q38" s="28"/>
      <c r="R38" s="28"/>
      <c r="S38" s="28"/>
      <c r="T38" s="28"/>
      <c r="U38" s="28"/>
      <c r="V38" s="28"/>
      <c r="W38" s="28"/>
      <c r="X38" s="28"/>
      <c r="Y38" s="28"/>
      <c r="Z38" s="28"/>
    </row>
    <row r="39" spans="1:26" ht="35.25" customHeight="1" x14ac:dyDescent="0.2">
      <c r="A39" s="28"/>
      <c r="B39" s="102" t="s">
        <v>163</v>
      </c>
      <c r="C39" s="110">
        <v>-4</v>
      </c>
      <c r="D39" s="107" t="s">
        <v>164</v>
      </c>
      <c r="E39" s="171" t="s">
        <v>381</v>
      </c>
      <c r="F39" s="155"/>
      <c r="G39" s="155"/>
      <c r="H39" s="155"/>
      <c r="I39" s="155"/>
      <c r="J39" s="156"/>
      <c r="K39" s="85"/>
      <c r="L39" s="28"/>
      <c r="M39" s="28"/>
      <c r="N39" s="28"/>
      <c r="O39" s="28"/>
      <c r="P39" s="28"/>
      <c r="Q39" s="28"/>
      <c r="R39" s="28"/>
      <c r="S39" s="28"/>
      <c r="T39" s="28"/>
      <c r="U39" s="28"/>
      <c r="V39" s="28"/>
      <c r="W39" s="28"/>
      <c r="X39" s="28"/>
      <c r="Y39" s="28"/>
      <c r="Z39" s="28"/>
    </row>
    <row r="40" spans="1:26" ht="36.75" customHeight="1" x14ac:dyDescent="0.2">
      <c r="A40" s="28"/>
      <c r="B40" s="102" t="s">
        <v>166</v>
      </c>
      <c r="C40" s="110">
        <v>-6.5</v>
      </c>
      <c r="D40" s="107" t="s">
        <v>167</v>
      </c>
      <c r="E40" s="171" t="s">
        <v>382</v>
      </c>
      <c r="F40" s="155"/>
      <c r="G40" s="155"/>
      <c r="H40" s="155"/>
      <c r="I40" s="155"/>
      <c r="J40" s="156"/>
      <c r="K40" s="85"/>
      <c r="L40" s="28"/>
      <c r="M40" s="28"/>
      <c r="N40" s="28"/>
      <c r="O40" s="28"/>
      <c r="P40" s="28"/>
      <c r="Q40" s="28"/>
      <c r="R40" s="28"/>
      <c r="S40" s="28"/>
      <c r="T40" s="28"/>
      <c r="U40" s="28"/>
      <c r="V40" s="28"/>
      <c r="W40" s="28"/>
      <c r="X40" s="28"/>
      <c r="Y40" s="28"/>
      <c r="Z40" s="28"/>
    </row>
    <row r="41" spans="1:26" ht="27" customHeight="1" x14ac:dyDescent="0.2">
      <c r="A41" s="28"/>
      <c r="B41" s="102" t="s">
        <v>170</v>
      </c>
      <c r="C41" s="110">
        <v>0.95</v>
      </c>
      <c r="D41" s="107" t="s">
        <v>171</v>
      </c>
      <c r="E41" s="171" t="s">
        <v>348</v>
      </c>
      <c r="F41" s="155"/>
      <c r="G41" s="155"/>
      <c r="H41" s="155"/>
      <c r="I41" s="155"/>
      <c r="J41" s="156"/>
      <c r="K41" s="85"/>
      <c r="L41" s="28"/>
      <c r="M41" s="28"/>
      <c r="N41" s="28"/>
      <c r="O41" s="28"/>
      <c r="P41" s="28"/>
      <c r="Q41" s="28"/>
      <c r="R41" s="28"/>
      <c r="S41" s="28"/>
      <c r="T41" s="28"/>
      <c r="U41" s="28"/>
      <c r="V41" s="28"/>
      <c r="W41" s="28"/>
      <c r="X41" s="28"/>
      <c r="Y41" s="28"/>
      <c r="Z41" s="28"/>
    </row>
    <row r="42" spans="1:26" ht="55.5" customHeight="1" x14ac:dyDescent="0.2">
      <c r="A42" s="28"/>
      <c r="B42" s="102" t="s">
        <v>174</v>
      </c>
      <c r="C42" s="110">
        <v>0.92</v>
      </c>
      <c r="D42" s="107" t="s">
        <v>175</v>
      </c>
      <c r="E42" s="171" t="s">
        <v>359</v>
      </c>
      <c r="F42" s="155"/>
      <c r="G42" s="155"/>
      <c r="H42" s="155"/>
      <c r="I42" s="155"/>
      <c r="J42" s="156"/>
      <c r="K42" s="85"/>
      <c r="L42" s="28"/>
      <c r="M42" s="28"/>
      <c r="N42" s="28"/>
      <c r="O42" s="28"/>
      <c r="P42" s="28"/>
      <c r="Q42" s="28"/>
      <c r="R42" s="28"/>
      <c r="S42" s="28"/>
      <c r="T42" s="28"/>
      <c r="U42" s="28"/>
      <c r="V42" s="28"/>
      <c r="W42" s="28"/>
      <c r="X42" s="28"/>
      <c r="Y42" s="28"/>
      <c r="Z42" s="28"/>
    </row>
    <row r="43" spans="1:26" ht="13.5" customHeight="1" x14ac:dyDescent="0.2">
      <c r="A43" s="28"/>
      <c r="B43" s="102" t="s">
        <v>177</v>
      </c>
      <c r="C43" s="110">
        <v>18</v>
      </c>
      <c r="D43" s="107" t="s">
        <v>178</v>
      </c>
      <c r="E43" s="171" t="s">
        <v>383</v>
      </c>
      <c r="F43" s="155"/>
      <c r="G43" s="155"/>
      <c r="H43" s="155"/>
      <c r="I43" s="155"/>
      <c r="J43" s="156"/>
      <c r="K43" s="85"/>
      <c r="L43" s="28"/>
      <c r="M43" s="28"/>
      <c r="N43" s="28"/>
      <c r="O43" s="28"/>
      <c r="P43" s="28"/>
      <c r="Q43" s="28"/>
      <c r="R43" s="28"/>
      <c r="S43" s="28"/>
      <c r="T43" s="28"/>
      <c r="U43" s="28"/>
      <c r="V43" s="28"/>
      <c r="W43" s="28"/>
      <c r="X43" s="28"/>
      <c r="Y43" s="28"/>
      <c r="Z43" s="28"/>
    </row>
    <row r="44" spans="1:26" ht="13.5" customHeight="1" x14ac:dyDescent="0.2">
      <c r="A44" s="28"/>
      <c r="B44" s="102" t="s">
        <v>177</v>
      </c>
      <c r="C44" s="110">
        <v>20.68</v>
      </c>
      <c r="D44" s="107" t="s">
        <v>180</v>
      </c>
      <c r="E44" s="171" t="s">
        <v>384</v>
      </c>
      <c r="F44" s="155"/>
      <c r="G44" s="155"/>
      <c r="H44" s="155"/>
      <c r="I44" s="155"/>
      <c r="J44" s="156"/>
      <c r="K44" s="85"/>
      <c r="L44" s="28"/>
      <c r="M44" s="28"/>
      <c r="N44" s="28"/>
      <c r="O44" s="28"/>
      <c r="P44" s="28"/>
      <c r="Q44" s="28"/>
      <c r="R44" s="28"/>
      <c r="S44" s="28"/>
      <c r="T44" s="28"/>
      <c r="U44" s="28"/>
      <c r="V44" s="28"/>
      <c r="W44" s="28"/>
      <c r="X44" s="28"/>
      <c r="Y44" s="28"/>
      <c r="Z44" s="28"/>
    </row>
    <row r="45" spans="1:26" ht="13.5" customHeight="1" x14ac:dyDescent="0.2">
      <c r="A45" s="28"/>
      <c r="B45" s="102" t="s">
        <v>182</v>
      </c>
      <c r="C45" s="110">
        <v>97.5</v>
      </c>
      <c r="D45" s="107" t="s">
        <v>183</v>
      </c>
      <c r="E45" s="169" t="s">
        <v>278</v>
      </c>
      <c r="F45" s="155"/>
      <c r="G45" s="155"/>
      <c r="H45" s="155"/>
      <c r="I45" s="155"/>
      <c r="J45" s="156"/>
      <c r="K45" s="85"/>
      <c r="L45" s="28"/>
      <c r="M45" s="28"/>
      <c r="N45" s="28"/>
      <c r="O45" s="28"/>
      <c r="P45" s="28"/>
      <c r="Q45" s="28"/>
      <c r="R45" s="28"/>
      <c r="S45" s="28"/>
      <c r="T45" s="28"/>
      <c r="U45" s="28"/>
      <c r="V45" s="28"/>
      <c r="W45" s="28"/>
      <c r="X45" s="28"/>
      <c r="Y45" s="28"/>
      <c r="Z45" s="28"/>
    </row>
    <row r="46" spans="1:26" ht="12.75" customHeight="1" x14ac:dyDescent="0.2">
      <c r="A46" s="28"/>
      <c r="B46" s="102" t="s">
        <v>182</v>
      </c>
      <c r="C46" s="110">
        <v>99.1</v>
      </c>
      <c r="D46" s="107" t="s">
        <v>184</v>
      </c>
      <c r="E46" s="169" t="s">
        <v>278</v>
      </c>
      <c r="F46" s="155"/>
      <c r="G46" s="155"/>
      <c r="H46" s="155"/>
      <c r="I46" s="155"/>
      <c r="J46" s="156"/>
      <c r="K46" s="85"/>
      <c r="L46" s="28"/>
      <c r="M46" s="28"/>
      <c r="N46" s="28"/>
      <c r="O46" s="28"/>
      <c r="P46" s="28"/>
      <c r="Q46" s="28"/>
      <c r="R46" s="28"/>
      <c r="S46" s="28"/>
      <c r="T46" s="28"/>
      <c r="U46" s="28"/>
      <c r="V46" s="28"/>
      <c r="W46" s="28"/>
      <c r="X46" s="28"/>
      <c r="Y46" s="28"/>
      <c r="Z46" s="28"/>
    </row>
    <row r="47" spans="1:26" ht="13.5" customHeight="1" x14ac:dyDescent="0.2">
      <c r="A47" s="28"/>
      <c r="B47" s="102" t="s">
        <v>182</v>
      </c>
      <c r="C47" s="110">
        <v>100.18</v>
      </c>
      <c r="D47" s="107" t="s">
        <v>185</v>
      </c>
      <c r="E47" s="169" t="s">
        <v>278</v>
      </c>
      <c r="F47" s="155"/>
      <c r="G47" s="155"/>
      <c r="H47" s="155"/>
      <c r="I47" s="155"/>
      <c r="J47" s="156"/>
      <c r="K47" s="85"/>
      <c r="L47" s="28"/>
      <c r="M47" s="28"/>
      <c r="N47" s="28"/>
      <c r="O47" s="28"/>
      <c r="P47" s="28"/>
      <c r="Q47" s="28"/>
      <c r="R47" s="28"/>
      <c r="S47" s="28"/>
      <c r="T47" s="28"/>
      <c r="U47" s="28"/>
      <c r="V47" s="28"/>
      <c r="W47" s="28"/>
      <c r="X47" s="28"/>
      <c r="Y47" s="28"/>
      <c r="Z47" s="28"/>
    </row>
    <row r="48" spans="1:26" ht="13.5" customHeight="1" x14ac:dyDescent="0.2">
      <c r="A48" s="28"/>
      <c r="B48" s="102" t="s">
        <v>187</v>
      </c>
      <c r="C48" s="110">
        <v>1.57</v>
      </c>
      <c r="D48" s="107" t="s">
        <v>188</v>
      </c>
      <c r="E48" s="169"/>
      <c r="F48" s="155"/>
      <c r="G48" s="155"/>
      <c r="H48" s="155"/>
      <c r="I48" s="155"/>
      <c r="J48" s="156"/>
      <c r="K48" s="85"/>
      <c r="L48" s="28"/>
      <c r="M48" s="28"/>
      <c r="N48" s="28"/>
      <c r="O48" s="28"/>
      <c r="P48" s="28"/>
      <c r="Q48" s="28"/>
      <c r="R48" s="28"/>
      <c r="S48" s="28"/>
      <c r="T48" s="28"/>
      <c r="U48" s="28"/>
      <c r="V48" s="28"/>
      <c r="W48" s="28"/>
      <c r="X48" s="28"/>
      <c r="Y48" s="28"/>
      <c r="Z48" s="28"/>
    </row>
    <row r="49" spans="1:26" ht="12.75" customHeight="1" x14ac:dyDescent="0.2">
      <c r="A49" s="28"/>
      <c r="B49" s="108"/>
      <c r="C49" s="108"/>
      <c r="D49" s="108"/>
      <c r="E49" s="174"/>
      <c r="F49" s="164"/>
      <c r="G49" s="164"/>
      <c r="H49" s="164"/>
      <c r="I49" s="164"/>
      <c r="J49" s="165"/>
      <c r="K49" s="85"/>
      <c r="L49" s="28"/>
      <c r="M49" s="28"/>
      <c r="N49" s="28"/>
      <c r="O49" s="28"/>
      <c r="P49" s="28"/>
      <c r="Q49" s="28"/>
      <c r="R49" s="28"/>
      <c r="S49" s="28"/>
      <c r="T49" s="28"/>
      <c r="U49" s="28"/>
      <c r="V49" s="28"/>
      <c r="W49" s="28"/>
      <c r="X49" s="28"/>
      <c r="Y49" s="28"/>
      <c r="Z49" s="28"/>
    </row>
    <row r="50" spans="1:26" ht="17.25" customHeight="1" x14ac:dyDescent="0.2">
      <c r="A50" s="28"/>
      <c r="B50" s="173" t="s">
        <v>385</v>
      </c>
      <c r="C50" s="159"/>
      <c r="D50" s="159"/>
      <c r="E50" s="159"/>
      <c r="F50" s="159"/>
      <c r="G50" s="159"/>
      <c r="H50" s="159"/>
      <c r="I50" s="159"/>
      <c r="J50" s="160"/>
      <c r="K50" s="85"/>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85"/>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85"/>
      <c r="L52" s="28"/>
      <c r="M52" s="28"/>
      <c r="N52" s="28"/>
      <c r="O52" s="28"/>
      <c r="P52" s="28"/>
      <c r="Q52" s="28"/>
      <c r="R52" s="28"/>
      <c r="S52" s="28"/>
      <c r="T52" s="28"/>
      <c r="U52" s="28"/>
      <c r="V52" s="28"/>
      <c r="W52" s="28"/>
      <c r="X52" s="28"/>
      <c r="Y52" s="28"/>
      <c r="Z52" s="28"/>
    </row>
    <row r="53" spans="1:26" ht="12.75" customHeight="1" x14ac:dyDescent="0.2">
      <c r="A53" s="28"/>
      <c r="B53" s="91"/>
      <c r="C53" s="91"/>
      <c r="D53" s="91"/>
      <c r="E53" s="91"/>
      <c r="F53" s="91"/>
      <c r="G53" s="91"/>
      <c r="H53" s="91"/>
      <c r="I53" s="91"/>
      <c r="J53" s="91"/>
      <c r="K53" s="28"/>
      <c r="L53" s="28"/>
      <c r="M53" s="28"/>
      <c r="N53" s="28"/>
      <c r="O53" s="28"/>
      <c r="P53" s="28"/>
      <c r="Q53" s="28"/>
      <c r="R53" s="28"/>
      <c r="S53" s="28"/>
      <c r="T53" s="28"/>
      <c r="U53" s="28"/>
      <c r="V53" s="28"/>
      <c r="W53" s="28"/>
      <c r="X53" s="28"/>
      <c r="Y53" s="28"/>
      <c r="Z53" s="28"/>
    </row>
    <row r="54" spans="1:26" ht="13.5" customHeight="1" x14ac:dyDescent="0.2">
      <c r="A54" s="28"/>
      <c r="B54" s="91"/>
      <c r="C54" s="91"/>
      <c r="D54" s="91"/>
      <c r="E54" s="91"/>
      <c r="F54" s="91"/>
      <c r="G54" s="91"/>
      <c r="H54" s="91"/>
      <c r="I54" s="91"/>
      <c r="J54" s="28"/>
      <c r="K54" s="28"/>
      <c r="L54" s="28"/>
      <c r="M54" s="28"/>
      <c r="N54" s="28"/>
      <c r="O54" s="28"/>
      <c r="P54" s="28"/>
      <c r="Q54" s="28"/>
      <c r="R54" s="28"/>
      <c r="S54" s="28"/>
      <c r="T54" s="28"/>
      <c r="U54" s="28"/>
      <c r="V54" s="28"/>
      <c r="W54" s="28"/>
      <c r="X54" s="28"/>
      <c r="Y54" s="28"/>
      <c r="Z54" s="28"/>
    </row>
    <row r="55" spans="1:26" ht="12.75" customHeight="1" x14ac:dyDescent="0.2">
      <c r="A55" s="28"/>
      <c r="B55" s="91"/>
      <c r="C55" s="91"/>
      <c r="D55" s="91"/>
      <c r="E55" s="91"/>
      <c r="F55" s="91"/>
      <c r="G55" s="28"/>
      <c r="H55" s="96" t="s">
        <v>328</v>
      </c>
      <c r="I55" s="97"/>
      <c r="J55" s="98"/>
      <c r="K55" s="28"/>
      <c r="L55" s="28"/>
      <c r="M55" s="28"/>
      <c r="N55" s="28"/>
      <c r="O55" s="28"/>
      <c r="P55" s="28"/>
      <c r="Q55" s="28"/>
      <c r="R55" s="28"/>
      <c r="S55" s="28"/>
      <c r="T55" s="28"/>
      <c r="U55" s="28"/>
      <c r="V55" s="28"/>
      <c r="W55" s="28"/>
      <c r="X55" s="28"/>
      <c r="Y55" s="28"/>
      <c r="Z55" s="28"/>
    </row>
    <row r="56" spans="1:26" ht="12.75" customHeight="1" x14ac:dyDescent="0.2">
      <c r="A56" s="28"/>
      <c r="B56" s="91"/>
      <c r="C56" s="91"/>
      <c r="D56" s="91"/>
      <c r="E56" s="91"/>
      <c r="F56" s="91"/>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baseColWidth="10" defaultColWidth="14.42578125" defaultRowHeight="15" customHeight="1" x14ac:dyDescent="0.2"/>
  <cols>
    <col min="1" max="2" width="11.42578125" customWidth="1"/>
    <col min="3" max="3" width="13.140625" customWidth="1"/>
    <col min="4" max="4" width="36.140625" customWidth="1"/>
    <col min="5" max="5" width="16" customWidth="1"/>
    <col min="6" max="9" width="11.42578125" customWidth="1"/>
    <col min="10" max="10" width="26.7109375" customWidth="1"/>
    <col min="11" max="26" width="10.7109375" customWidth="1"/>
  </cols>
  <sheetData>
    <row r="1" spans="1:26" ht="12.75" customHeight="1" x14ac:dyDescent="0.2">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8" customHeight="1" x14ac:dyDescent="0.2">
      <c r="A2" s="154" t="s">
        <v>386</v>
      </c>
      <c r="B2" s="155"/>
      <c r="C2" s="155"/>
      <c r="D2" s="155"/>
      <c r="E2" s="155"/>
      <c r="F2" s="155"/>
      <c r="G2" s="155"/>
      <c r="H2" s="155"/>
      <c r="I2" s="156"/>
      <c r="J2" s="28"/>
      <c r="K2" s="28"/>
      <c r="L2" s="28"/>
      <c r="M2" s="28"/>
      <c r="N2" s="28"/>
      <c r="O2" s="28"/>
      <c r="P2" s="28"/>
      <c r="Q2" s="28"/>
      <c r="R2" s="28"/>
      <c r="S2" s="28"/>
      <c r="T2" s="28"/>
      <c r="U2" s="28"/>
      <c r="V2" s="28"/>
      <c r="W2" s="28"/>
      <c r="X2" s="28"/>
      <c r="Y2" s="28"/>
      <c r="Z2" s="28"/>
    </row>
    <row r="3" spans="1:26" ht="26.25" customHeight="1" x14ac:dyDescent="0.2">
      <c r="A3" s="89" t="s">
        <v>309</v>
      </c>
      <c r="B3" s="157" t="s">
        <v>310</v>
      </c>
      <c r="C3" s="155"/>
      <c r="D3" s="155"/>
      <c r="E3" s="155"/>
      <c r="F3" s="155"/>
      <c r="G3" s="155"/>
      <c r="H3" s="155"/>
      <c r="I3" s="156"/>
      <c r="J3" s="28"/>
      <c r="K3" s="28"/>
      <c r="L3" s="28"/>
      <c r="M3" s="28"/>
      <c r="N3" s="28"/>
      <c r="O3" s="28"/>
      <c r="P3" s="28"/>
      <c r="Q3" s="28"/>
      <c r="R3" s="28"/>
      <c r="S3" s="28"/>
      <c r="T3" s="28"/>
      <c r="U3" s="28"/>
      <c r="V3" s="28"/>
      <c r="W3" s="28"/>
      <c r="X3" s="28"/>
      <c r="Y3" s="28"/>
      <c r="Z3" s="28"/>
    </row>
    <row r="4" spans="1:26" ht="18.75" customHeight="1" x14ac:dyDescent="0.2">
      <c r="A4" s="89" t="s">
        <v>311</v>
      </c>
      <c r="B4" s="175">
        <v>44136</v>
      </c>
      <c r="C4" s="155"/>
      <c r="D4" s="155"/>
      <c r="E4" s="155"/>
      <c r="F4" s="155"/>
      <c r="G4" s="155"/>
      <c r="H4" s="155"/>
      <c r="I4" s="156"/>
      <c r="J4" s="28"/>
      <c r="K4" s="28"/>
      <c r="L4" s="28"/>
      <c r="M4" s="28"/>
      <c r="N4" s="28"/>
      <c r="O4" s="28"/>
      <c r="P4" s="28"/>
      <c r="Q4" s="28"/>
      <c r="R4" s="28"/>
      <c r="S4" s="28"/>
      <c r="T4" s="28"/>
      <c r="U4" s="28"/>
      <c r="V4" s="28"/>
      <c r="W4" s="28"/>
      <c r="X4" s="28"/>
      <c r="Y4" s="28"/>
      <c r="Z4" s="28"/>
    </row>
    <row r="5" spans="1:26" ht="26.25" customHeight="1" x14ac:dyDescent="0.2">
      <c r="A5" s="89" t="s">
        <v>313</v>
      </c>
      <c r="B5" s="157" t="s">
        <v>314</v>
      </c>
      <c r="C5" s="155"/>
      <c r="D5" s="155"/>
      <c r="E5" s="155"/>
      <c r="F5" s="155"/>
      <c r="G5" s="155"/>
      <c r="H5" s="155"/>
      <c r="I5" s="156"/>
      <c r="J5" s="28"/>
      <c r="K5" s="28"/>
      <c r="L5" s="28"/>
      <c r="M5" s="28"/>
      <c r="N5" s="28"/>
      <c r="O5" s="28"/>
      <c r="P5" s="28"/>
      <c r="Q5" s="28"/>
      <c r="R5" s="28"/>
      <c r="S5" s="28"/>
      <c r="T5" s="28"/>
      <c r="U5" s="28"/>
      <c r="V5" s="28"/>
      <c r="W5" s="28"/>
      <c r="X5" s="28"/>
      <c r="Y5" s="28"/>
      <c r="Z5" s="28"/>
    </row>
    <row r="6" spans="1:26" ht="12.75" customHeight="1" x14ac:dyDescent="0.2">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2.75" customHeight="1" x14ac:dyDescent="0.2">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2.75" customHeight="1"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2.75" customHeight="1"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2.7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2.75" customHeight="1" x14ac:dyDescent="0.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2.75" customHeight="1" x14ac:dyDescent="0.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7.25" customHeight="1" x14ac:dyDescent="0.2">
      <c r="A26" s="28"/>
      <c r="B26" s="173" t="s">
        <v>387</v>
      </c>
      <c r="C26" s="159"/>
      <c r="D26" s="159"/>
      <c r="E26" s="159"/>
      <c r="F26" s="159"/>
      <c r="G26" s="159"/>
      <c r="H26" s="159"/>
      <c r="I26" s="159"/>
      <c r="J26" s="160"/>
      <c r="K26" s="85"/>
      <c r="L26" s="28"/>
      <c r="M26" s="28"/>
      <c r="N26" s="28"/>
      <c r="O26" s="28"/>
      <c r="P26" s="28"/>
      <c r="Q26" s="28"/>
      <c r="R26" s="28"/>
      <c r="S26" s="28"/>
      <c r="T26" s="28"/>
      <c r="U26" s="28"/>
      <c r="V26" s="28"/>
      <c r="W26" s="28"/>
      <c r="X26" s="28"/>
      <c r="Y26" s="28"/>
      <c r="Z26" s="28"/>
    </row>
    <row r="27" spans="1:26" ht="12.75" customHeight="1" x14ac:dyDescent="0.2">
      <c r="A27" s="28"/>
      <c r="B27" s="161"/>
      <c r="C27" s="137"/>
      <c r="D27" s="137"/>
      <c r="E27" s="137"/>
      <c r="F27" s="137"/>
      <c r="G27" s="137"/>
      <c r="H27" s="137"/>
      <c r="I27" s="137"/>
      <c r="J27" s="162"/>
      <c r="K27" s="28"/>
      <c r="L27" s="28"/>
      <c r="M27" s="28"/>
      <c r="N27" s="28"/>
      <c r="O27" s="28"/>
      <c r="P27" s="28"/>
      <c r="Q27" s="28"/>
      <c r="R27" s="28"/>
      <c r="S27" s="28"/>
      <c r="T27" s="28"/>
      <c r="U27" s="28"/>
      <c r="V27" s="28"/>
      <c r="W27" s="28"/>
      <c r="X27" s="28"/>
      <c r="Y27" s="28"/>
      <c r="Z27" s="28"/>
    </row>
    <row r="28" spans="1:26" ht="39" customHeight="1" x14ac:dyDescent="0.2">
      <c r="A28" s="28"/>
      <c r="B28" s="163"/>
      <c r="C28" s="164"/>
      <c r="D28" s="164"/>
      <c r="E28" s="164"/>
      <c r="F28" s="164"/>
      <c r="G28" s="164"/>
      <c r="H28" s="164"/>
      <c r="I28" s="164"/>
      <c r="J28" s="165"/>
      <c r="K28" s="28"/>
      <c r="L28" s="28"/>
      <c r="M28" s="28"/>
      <c r="N28" s="28"/>
      <c r="O28" s="28"/>
      <c r="P28" s="28"/>
      <c r="Q28" s="28"/>
      <c r="R28" s="28"/>
      <c r="S28" s="28"/>
      <c r="T28" s="28"/>
      <c r="U28" s="28"/>
      <c r="V28" s="28"/>
      <c r="W28" s="28"/>
      <c r="X28" s="28"/>
      <c r="Y28" s="28"/>
      <c r="Z28" s="28"/>
    </row>
    <row r="29" spans="1:26" ht="12.75" customHeight="1" x14ac:dyDescent="0.2">
      <c r="A29" s="28"/>
      <c r="B29" s="90"/>
      <c r="C29" s="90"/>
      <c r="D29" s="90"/>
      <c r="E29" s="90"/>
      <c r="F29" s="90"/>
      <c r="G29" s="90"/>
      <c r="H29" s="90"/>
      <c r="I29" s="90"/>
      <c r="J29" s="28"/>
      <c r="K29" s="28"/>
      <c r="L29" s="28"/>
      <c r="M29" s="28"/>
      <c r="N29" s="28"/>
      <c r="O29" s="28"/>
      <c r="P29" s="28"/>
      <c r="Q29" s="28"/>
      <c r="R29" s="28"/>
      <c r="S29" s="28"/>
      <c r="T29" s="28"/>
      <c r="U29" s="28"/>
      <c r="V29" s="28"/>
      <c r="W29" s="28"/>
      <c r="X29" s="28"/>
      <c r="Y29" s="28"/>
      <c r="Z29" s="28"/>
    </row>
    <row r="30" spans="1:26" ht="30" customHeight="1" x14ac:dyDescent="0.25">
      <c r="A30" s="28"/>
      <c r="B30" s="166" t="s">
        <v>386</v>
      </c>
      <c r="C30" s="155"/>
      <c r="D30" s="155"/>
      <c r="E30" s="155"/>
      <c r="F30" s="155"/>
      <c r="G30" s="155"/>
      <c r="H30" s="155"/>
      <c r="I30" s="155"/>
      <c r="J30" s="156"/>
      <c r="K30" s="28"/>
      <c r="L30" s="28"/>
      <c r="M30" s="28"/>
      <c r="N30" s="28"/>
      <c r="O30" s="28"/>
      <c r="P30" s="28"/>
      <c r="Q30" s="28"/>
      <c r="R30" s="28"/>
      <c r="S30" s="28"/>
      <c r="T30" s="28"/>
      <c r="U30" s="28"/>
      <c r="V30" s="28"/>
      <c r="W30" s="28"/>
      <c r="X30" s="28"/>
      <c r="Y30" s="28"/>
      <c r="Z30" s="28"/>
    </row>
    <row r="31" spans="1:26" ht="12.75" customHeight="1" x14ac:dyDescent="0.2">
      <c r="A31" s="28"/>
      <c r="B31" s="91"/>
      <c r="C31" s="91"/>
      <c r="D31" s="91"/>
      <c r="E31" s="91"/>
      <c r="F31" s="91"/>
      <c r="G31" s="91"/>
      <c r="H31" s="91"/>
      <c r="I31" s="91"/>
      <c r="J31" s="28"/>
      <c r="K31" s="28"/>
      <c r="L31" s="28"/>
      <c r="M31" s="28"/>
      <c r="N31" s="28"/>
      <c r="O31" s="28"/>
      <c r="P31" s="28"/>
      <c r="Q31" s="28"/>
      <c r="R31" s="28"/>
      <c r="S31" s="28"/>
      <c r="T31" s="28"/>
      <c r="U31" s="28"/>
      <c r="V31" s="28"/>
      <c r="W31" s="28"/>
      <c r="X31" s="28"/>
      <c r="Y31" s="28"/>
      <c r="Z31" s="28"/>
    </row>
    <row r="32" spans="1:26" ht="18" customHeight="1" x14ac:dyDescent="0.2">
      <c r="A32" s="28"/>
      <c r="B32" s="91"/>
      <c r="C32" s="91"/>
      <c r="D32" s="91"/>
      <c r="E32" s="91"/>
      <c r="F32" s="91"/>
      <c r="G32" s="91"/>
      <c r="H32" s="91"/>
      <c r="I32" s="91"/>
      <c r="J32" s="28"/>
      <c r="K32" s="28"/>
      <c r="L32" s="28"/>
      <c r="M32" s="28"/>
      <c r="N32" s="28"/>
      <c r="O32" s="28"/>
      <c r="P32" s="28"/>
      <c r="Q32" s="28"/>
      <c r="R32" s="28"/>
      <c r="S32" s="28"/>
      <c r="T32" s="28"/>
      <c r="U32" s="28"/>
      <c r="V32" s="28"/>
      <c r="W32" s="28"/>
      <c r="X32" s="28"/>
      <c r="Y32" s="28"/>
      <c r="Z32" s="28"/>
    </row>
    <row r="33" spans="1:26" ht="12.75" customHeight="1" x14ac:dyDescent="0.2">
      <c r="A33" s="28"/>
      <c r="B33" s="90"/>
      <c r="C33" s="90"/>
      <c r="D33" s="90"/>
      <c r="E33" s="90"/>
      <c r="F33" s="90"/>
      <c r="G33" s="90"/>
      <c r="H33" s="90"/>
      <c r="I33" s="90"/>
      <c r="J33" s="91"/>
      <c r="K33" s="28"/>
      <c r="L33" s="28"/>
      <c r="M33" s="28"/>
      <c r="N33" s="28"/>
      <c r="O33" s="28"/>
      <c r="P33" s="28"/>
      <c r="Q33" s="28"/>
      <c r="R33" s="28"/>
      <c r="S33" s="28"/>
      <c r="T33" s="28"/>
      <c r="U33" s="28"/>
      <c r="V33" s="28"/>
      <c r="W33" s="28"/>
      <c r="X33" s="28"/>
      <c r="Y33" s="28"/>
      <c r="Z33" s="28"/>
    </row>
    <row r="34" spans="1:26" ht="12.75" customHeight="1" x14ac:dyDescent="0.2">
      <c r="A34" s="28"/>
      <c r="B34" s="167" t="s">
        <v>316</v>
      </c>
      <c r="C34" s="156"/>
      <c r="D34" s="101" t="s">
        <v>317</v>
      </c>
      <c r="E34" s="167" t="s">
        <v>318</v>
      </c>
      <c r="F34" s="155"/>
      <c r="G34" s="155"/>
      <c r="H34" s="155"/>
      <c r="I34" s="155"/>
      <c r="J34" s="156"/>
      <c r="K34" s="28"/>
      <c r="L34" s="28"/>
      <c r="M34" s="28"/>
      <c r="N34" s="28"/>
      <c r="O34" s="28"/>
      <c r="P34" s="28"/>
      <c r="Q34" s="28"/>
      <c r="R34" s="28"/>
      <c r="S34" s="28"/>
      <c r="T34" s="28"/>
      <c r="U34" s="28"/>
      <c r="V34" s="28"/>
      <c r="W34" s="28"/>
      <c r="X34" s="28"/>
      <c r="Y34" s="28"/>
      <c r="Z34" s="28"/>
    </row>
    <row r="35" spans="1:26" ht="13.5" customHeight="1" x14ac:dyDescent="0.2">
      <c r="A35" s="28"/>
      <c r="B35" s="102" t="s">
        <v>173</v>
      </c>
      <c r="C35" s="110">
        <v>91</v>
      </c>
      <c r="D35" s="102"/>
      <c r="E35" s="169"/>
      <c r="F35" s="155"/>
      <c r="G35" s="155"/>
      <c r="H35" s="155"/>
      <c r="I35" s="155"/>
      <c r="J35" s="156"/>
      <c r="K35" s="85"/>
      <c r="L35" s="28"/>
      <c r="M35" s="28"/>
      <c r="N35" s="28"/>
      <c r="O35" s="28"/>
      <c r="P35" s="28"/>
      <c r="Q35" s="28"/>
      <c r="R35" s="28"/>
      <c r="S35" s="28"/>
      <c r="T35" s="28"/>
      <c r="U35" s="28"/>
      <c r="V35" s="28"/>
      <c r="W35" s="28"/>
      <c r="X35" s="28"/>
      <c r="Y35" s="28"/>
      <c r="Z35" s="28"/>
    </row>
    <row r="36" spans="1:26" ht="13.5" customHeight="1" x14ac:dyDescent="0.2">
      <c r="A36" s="28"/>
      <c r="B36" s="102" t="s">
        <v>18</v>
      </c>
      <c r="C36" s="110">
        <v>91</v>
      </c>
      <c r="D36" s="105"/>
      <c r="E36" s="169" t="s">
        <v>388</v>
      </c>
      <c r="F36" s="155"/>
      <c r="G36" s="155"/>
      <c r="H36" s="155"/>
      <c r="I36" s="155"/>
      <c r="J36" s="156"/>
      <c r="K36" s="85"/>
      <c r="L36" s="28"/>
      <c r="M36" s="28"/>
      <c r="N36" s="28"/>
      <c r="O36" s="28"/>
      <c r="P36" s="28"/>
      <c r="Q36" s="28"/>
      <c r="R36" s="28"/>
      <c r="S36" s="28"/>
      <c r="T36" s="28"/>
      <c r="U36" s="28"/>
      <c r="V36" s="28"/>
      <c r="W36" s="28"/>
      <c r="X36" s="28"/>
      <c r="Y36" s="28"/>
      <c r="Z36" s="28"/>
    </row>
    <row r="37" spans="1:26" ht="57" customHeight="1" x14ac:dyDescent="0.2">
      <c r="A37" s="28"/>
      <c r="B37" s="102" t="s">
        <v>20</v>
      </c>
      <c r="C37" s="110">
        <v>88.5</v>
      </c>
      <c r="D37" s="106"/>
      <c r="E37" s="171" t="s">
        <v>389</v>
      </c>
      <c r="F37" s="155"/>
      <c r="G37" s="155"/>
      <c r="H37" s="155"/>
      <c r="I37" s="155"/>
      <c r="J37" s="156"/>
      <c r="K37" s="85"/>
      <c r="L37" s="28"/>
      <c r="M37" s="28"/>
      <c r="N37" s="28"/>
      <c r="O37" s="28"/>
      <c r="P37" s="28"/>
      <c r="Q37" s="28"/>
      <c r="R37" s="28"/>
      <c r="S37" s="28"/>
      <c r="T37" s="28"/>
      <c r="U37" s="28"/>
      <c r="V37" s="28"/>
      <c r="W37" s="28"/>
      <c r="X37" s="28"/>
      <c r="Y37" s="28"/>
      <c r="Z37" s="28"/>
    </row>
    <row r="38" spans="1:26" ht="32.25" customHeight="1" x14ac:dyDescent="0.2">
      <c r="A38" s="28"/>
      <c r="B38" s="102" t="s">
        <v>19</v>
      </c>
      <c r="C38" s="110">
        <v>91</v>
      </c>
      <c r="D38" s="106"/>
      <c r="E38" s="171" t="s">
        <v>390</v>
      </c>
      <c r="F38" s="155"/>
      <c r="G38" s="155"/>
      <c r="H38" s="155"/>
      <c r="I38" s="155"/>
      <c r="J38" s="156"/>
      <c r="K38" s="85"/>
      <c r="L38" s="28"/>
      <c r="M38" s="28"/>
      <c r="N38" s="28"/>
      <c r="O38" s="28"/>
      <c r="P38" s="28"/>
      <c r="Q38" s="28"/>
      <c r="R38" s="28"/>
      <c r="S38" s="28"/>
      <c r="T38" s="28"/>
      <c r="U38" s="28"/>
      <c r="V38" s="28"/>
      <c r="W38" s="28"/>
      <c r="X38" s="28"/>
      <c r="Y38" s="28"/>
      <c r="Z38" s="28"/>
    </row>
    <row r="39" spans="1:26" ht="35.25" customHeight="1" x14ac:dyDescent="0.2">
      <c r="A39" s="28"/>
      <c r="B39" s="102" t="s">
        <v>163</v>
      </c>
      <c r="C39" s="110">
        <v>0</v>
      </c>
      <c r="D39" s="107" t="s">
        <v>164</v>
      </c>
      <c r="E39" s="171" t="s">
        <v>391</v>
      </c>
      <c r="F39" s="155"/>
      <c r="G39" s="155"/>
      <c r="H39" s="155"/>
      <c r="I39" s="155"/>
      <c r="J39" s="156"/>
      <c r="K39" s="85"/>
      <c r="L39" s="28"/>
      <c r="M39" s="28"/>
      <c r="N39" s="28"/>
      <c r="O39" s="28"/>
      <c r="P39" s="28"/>
      <c r="Q39" s="28"/>
      <c r="R39" s="28"/>
      <c r="S39" s="28"/>
      <c r="T39" s="28"/>
      <c r="U39" s="28"/>
      <c r="V39" s="28"/>
      <c r="W39" s="28"/>
      <c r="X39" s="28"/>
      <c r="Y39" s="28"/>
      <c r="Z39" s="28"/>
    </row>
    <row r="40" spans="1:26" ht="36.75" customHeight="1" x14ac:dyDescent="0.2">
      <c r="A40" s="28"/>
      <c r="B40" s="102" t="s">
        <v>166</v>
      </c>
      <c r="C40" s="110">
        <v>2.5</v>
      </c>
      <c r="D40" s="107" t="s">
        <v>167</v>
      </c>
      <c r="E40" s="171" t="s">
        <v>392</v>
      </c>
      <c r="F40" s="155"/>
      <c r="G40" s="155"/>
      <c r="H40" s="155"/>
      <c r="I40" s="155"/>
      <c r="J40" s="156"/>
      <c r="K40" s="85"/>
      <c r="L40" s="28"/>
      <c r="M40" s="28"/>
      <c r="N40" s="28"/>
      <c r="O40" s="28"/>
      <c r="P40" s="28"/>
      <c r="Q40" s="28"/>
      <c r="R40" s="28"/>
      <c r="S40" s="28"/>
      <c r="T40" s="28"/>
      <c r="U40" s="28"/>
      <c r="V40" s="28"/>
      <c r="W40" s="28"/>
      <c r="X40" s="28"/>
      <c r="Y40" s="28"/>
      <c r="Z40" s="28"/>
    </row>
    <row r="41" spans="1:26" ht="27" customHeight="1" x14ac:dyDescent="0.2">
      <c r="A41" s="28"/>
      <c r="B41" s="102" t="s">
        <v>170</v>
      </c>
      <c r="C41" s="110">
        <v>1</v>
      </c>
      <c r="D41" s="107" t="s">
        <v>171</v>
      </c>
      <c r="E41" s="171" t="s">
        <v>393</v>
      </c>
      <c r="F41" s="155"/>
      <c r="G41" s="155"/>
      <c r="H41" s="155"/>
      <c r="I41" s="155"/>
      <c r="J41" s="156"/>
      <c r="K41" s="85"/>
      <c r="L41" s="28"/>
      <c r="M41" s="28"/>
      <c r="N41" s="28"/>
      <c r="O41" s="28"/>
      <c r="P41" s="28"/>
      <c r="Q41" s="28"/>
      <c r="R41" s="28"/>
      <c r="S41" s="28"/>
      <c r="T41" s="28"/>
      <c r="U41" s="28"/>
      <c r="V41" s="28"/>
      <c r="W41" s="28"/>
      <c r="X41" s="28"/>
      <c r="Y41" s="28"/>
      <c r="Z41" s="28"/>
    </row>
    <row r="42" spans="1:26" ht="55.5" customHeight="1" x14ac:dyDescent="0.2">
      <c r="A42" s="28"/>
      <c r="B42" s="102" t="s">
        <v>174</v>
      </c>
      <c r="C42" s="110">
        <v>1.03</v>
      </c>
      <c r="D42" s="107" t="s">
        <v>175</v>
      </c>
      <c r="E42" s="171" t="s">
        <v>394</v>
      </c>
      <c r="F42" s="155"/>
      <c r="G42" s="155"/>
      <c r="H42" s="155"/>
      <c r="I42" s="155"/>
      <c r="J42" s="156"/>
      <c r="K42" s="85"/>
      <c r="L42" s="28"/>
      <c r="M42" s="28"/>
      <c r="N42" s="28"/>
      <c r="O42" s="28"/>
      <c r="P42" s="28"/>
      <c r="Q42" s="28"/>
      <c r="R42" s="28"/>
      <c r="S42" s="28"/>
      <c r="T42" s="28"/>
      <c r="U42" s="28"/>
      <c r="V42" s="28"/>
      <c r="W42" s="28"/>
      <c r="X42" s="28"/>
      <c r="Y42" s="28"/>
      <c r="Z42" s="28"/>
    </row>
    <row r="43" spans="1:26" ht="13.5" customHeight="1" x14ac:dyDescent="0.2">
      <c r="A43" s="28"/>
      <c r="B43" s="102" t="s">
        <v>177</v>
      </c>
      <c r="C43" s="110">
        <v>0</v>
      </c>
      <c r="D43" s="107" t="s">
        <v>178</v>
      </c>
      <c r="E43" s="171" t="s">
        <v>395</v>
      </c>
      <c r="F43" s="155"/>
      <c r="G43" s="155"/>
      <c r="H43" s="155"/>
      <c r="I43" s="155"/>
      <c r="J43" s="156"/>
      <c r="K43" s="85"/>
      <c r="L43" s="28"/>
      <c r="M43" s="28"/>
      <c r="N43" s="28"/>
      <c r="O43" s="28"/>
      <c r="P43" s="28"/>
      <c r="Q43" s="28"/>
      <c r="R43" s="28"/>
      <c r="S43" s="28"/>
      <c r="T43" s="28"/>
      <c r="U43" s="28"/>
      <c r="V43" s="28"/>
      <c r="W43" s="28"/>
      <c r="X43" s="28"/>
      <c r="Y43" s="28"/>
      <c r="Z43" s="28"/>
    </row>
    <row r="44" spans="1:26" ht="13.5" customHeight="1" x14ac:dyDescent="0.2">
      <c r="A44" s="28"/>
      <c r="B44" s="102" t="s">
        <v>177</v>
      </c>
      <c r="C44" s="110">
        <v>0</v>
      </c>
      <c r="D44" s="107" t="s">
        <v>180</v>
      </c>
      <c r="E44" s="171" t="s">
        <v>384</v>
      </c>
      <c r="F44" s="155"/>
      <c r="G44" s="155"/>
      <c r="H44" s="155"/>
      <c r="I44" s="155"/>
      <c r="J44" s="156"/>
      <c r="K44" s="85"/>
      <c r="L44" s="28"/>
      <c r="M44" s="28"/>
      <c r="N44" s="28"/>
      <c r="O44" s="28"/>
      <c r="P44" s="28"/>
      <c r="Q44" s="28"/>
      <c r="R44" s="28"/>
      <c r="S44" s="28"/>
      <c r="T44" s="28"/>
      <c r="U44" s="28"/>
      <c r="V44" s="28"/>
      <c r="W44" s="28"/>
      <c r="X44" s="28"/>
      <c r="Y44" s="28"/>
      <c r="Z44" s="28"/>
    </row>
    <row r="45" spans="1:26" ht="13.5" customHeight="1" x14ac:dyDescent="0.2">
      <c r="A45" s="28"/>
      <c r="B45" s="102" t="s">
        <v>182</v>
      </c>
      <c r="C45" s="110">
        <v>88.5</v>
      </c>
      <c r="D45" s="107" t="s">
        <v>183</v>
      </c>
      <c r="E45" s="169" t="s">
        <v>278</v>
      </c>
      <c r="F45" s="155"/>
      <c r="G45" s="155"/>
      <c r="H45" s="155"/>
      <c r="I45" s="155"/>
      <c r="J45" s="156"/>
      <c r="K45" s="85"/>
      <c r="L45" s="28"/>
      <c r="M45" s="28"/>
      <c r="N45" s="28"/>
      <c r="O45" s="28"/>
      <c r="P45" s="28"/>
      <c r="Q45" s="28"/>
      <c r="R45" s="28"/>
      <c r="S45" s="28"/>
      <c r="T45" s="28"/>
      <c r="U45" s="28"/>
      <c r="V45" s="28"/>
      <c r="W45" s="28"/>
      <c r="X45" s="28"/>
      <c r="Y45" s="28"/>
      <c r="Z45" s="28"/>
    </row>
    <row r="46" spans="1:26" ht="12.75" customHeight="1" x14ac:dyDescent="0.2">
      <c r="A46" s="28"/>
      <c r="B46" s="102" t="s">
        <v>182</v>
      </c>
      <c r="C46" s="110">
        <v>88.5</v>
      </c>
      <c r="D46" s="107" t="s">
        <v>184</v>
      </c>
      <c r="E46" s="169" t="s">
        <v>278</v>
      </c>
      <c r="F46" s="155"/>
      <c r="G46" s="155"/>
      <c r="H46" s="155"/>
      <c r="I46" s="155"/>
      <c r="J46" s="156"/>
      <c r="K46" s="85"/>
      <c r="L46" s="28"/>
      <c r="M46" s="28"/>
      <c r="N46" s="28"/>
      <c r="O46" s="28"/>
      <c r="P46" s="28"/>
      <c r="Q46" s="28"/>
      <c r="R46" s="28"/>
      <c r="S46" s="28"/>
      <c r="T46" s="28"/>
      <c r="U46" s="28"/>
      <c r="V46" s="28"/>
      <c r="W46" s="28"/>
      <c r="X46" s="28"/>
      <c r="Y46" s="28"/>
      <c r="Z46" s="28"/>
    </row>
    <row r="47" spans="1:26" ht="13.5" customHeight="1" x14ac:dyDescent="0.2">
      <c r="A47" s="28"/>
      <c r="B47" s="102" t="s">
        <v>182</v>
      </c>
      <c r="C47" s="110">
        <v>88.5</v>
      </c>
      <c r="D47" s="107" t="s">
        <v>185</v>
      </c>
      <c r="E47" s="169" t="s">
        <v>278</v>
      </c>
      <c r="F47" s="155"/>
      <c r="G47" s="155"/>
      <c r="H47" s="155"/>
      <c r="I47" s="155"/>
      <c r="J47" s="156"/>
      <c r="K47" s="85"/>
      <c r="L47" s="28"/>
      <c r="M47" s="28"/>
      <c r="N47" s="28"/>
      <c r="O47" s="28"/>
      <c r="P47" s="28"/>
      <c r="Q47" s="28"/>
      <c r="R47" s="28"/>
      <c r="S47" s="28"/>
      <c r="T47" s="28"/>
      <c r="U47" s="28"/>
      <c r="V47" s="28"/>
      <c r="W47" s="28"/>
      <c r="X47" s="28"/>
      <c r="Y47" s="28"/>
      <c r="Z47" s="28"/>
    </row>
    <row r="48" spans="1:26" ht="13.5" customHeight="1" x14ac:dyDescent="0.2">
      <c r="A48" s="28"/>
      <c r="B48" s="102" t="s">
        <v>187</v>
      </c>
      <c r="C48" s="110">
        <v>0</v>
      </c>
      <c r="D48" s="107" t="s">
        <v>188</v>
      </c>
      <c r="E48" s="169"/>
      <c r="F48" s="155"/>
      <c r="G48" s="155"/>
      <c r="H48" s="155"/>
      <c r="I48" s="155"/>
      <c r="J48" s="156"/>
      <c r="K48" s="85"/>
      <c r="L48" s="28"/>
      <c r="M48" s="28"/>
      <c r="N48" s="28"/>
      <c r="O48" s="28"/>
      <c r="P48" s="28"/>
      <c r="Q48" s="28"/>
      <c r="R48" s="28"/>
      <c r="S48" s="28"/>
      <c r="T48" s="28"/>
      <c r="U48" s="28"/>
      <c r="V48" s="28"/>
      <c r="W48" s="28"/>
      <c r="X48" s="28"/>
      <c r="Y48" s="28"/>
      <c r="Z48" s="28"/>
    </row>
    <row r="49" spans="1:26" ht="12.75" customHeight="1" x14ac:dyDescent="0.2">
      <c r="A49" s="28"/>
      <c r="B49" s="108"/>
      <c r="C49" s="111"/>
      <c r="D49" s="108"/>
      <c r="E49" s="174"/>
      <c r="F49" s="164"/>
      <c r="G49" s="164"/>
      <c r="H49" s="164"/>
      <c r="I49" s="164"/>
      <c r="J49" s="165"/>
      <c r="K49" s="85"/>
      <c r="L49" s="28"/>
      <c r="M49" s="28"/>
      <c r="N49" s="28"/>
      <c r="O49" s="28"/>
      <c r="P49" s="28"/>
      <c r="Q49" s="28"/>
      <c r="R49" s="28"/>
      <c r="S49" s="28"/>
      <c r="T49" s="28"/>
      <c r="U49" s="28"/>
      <c r="V49" s="28"/>
      <c r="W49" s="28"/>
      <c r="X49" s="28"/>
      <c r="Y49" s="28"/>
      <c r="Z49" s="28"/>
    </row>
    <row r="50" spans="1:26" ht="17.25" customHeight="1" x14ac:dyDescent="0.2">
      <c r="A50" s="28"/>
      <c r="B50" s="173" t="s">
        <v>396</v>
      </c>
      <c r="C50" s="159"/>
      <c r="D50" s="159"/>
      <c r="E50" s="159"/>
      <c r="F50" s="159"/>
      <c r="G50" s="159"/>
      <c r="H50" s="159"/>
      <c r="I50" s="159"/>
      <c r="J50" s="160"/>
      <c r="K50" s="85"/>
      <c r="L50" s="28"/>
      <c r="M50" s="28"/>
      <c r="N50" s="28"/>
      <c r="O50" s="28"/>
      <c r="P50" s="28"/>
      <c r="Q50" s="28"/>
      <c r="R50" s="28"/>
      <c r="S50" s="28"/>
      <c r="T50" s="28"/>
      <c r="U50" s="28"/>
      <c r="V50" s="28"/>
      <c r="W50" s="28"/>
      <c r="X50" s="28"/>
      <c r="Y50" s="28"/>
      <c r="Z50" s="28"/>
    </row>
    <row r="51" spans="1:26" ht="12.75" customHeight="1" x14ac:dyDescent="0.2">
      <c r="A51" s="28"/>
      <c r="B51" s="161"/>
      <c r="C51" s="137"/>
      <c r="D51" s="137"/>
      <c r="E51" s="137"/>
      <c r="F51" s="137"/>
      <c r="G51" s="137"/>
      <c r="H51" s="137"/>
      <c r="I51" s="137"/>
      <c r="J51" s="162"/>
      <c r="K51" s="85"/>
      <c r="L51" s="28"/>
      <c r="M51" s="28"/>
      <c r="N51" s="28"/>
      <c r="O51" s="28"/>
      <c r="P51" s="28"/>
      <c r="Q51" s="28"/>
      <c r="R51" s="28"/>
      <c r="S51" s="28"/>
      <c r="T51" s="28"/>
      <c r="U51" s="28"/>
      <c r="V51" s="28"/>
      <c r="W51" s="28"/>
      <c r="X51" s="28"/>
      <c r="Y51" s="28"/>
      <c r="Z51" s="28"/>
    </row>
    <row r="52" spans="1:26" ht="39" customHeight="1" x14ac:dyDescent="0.2">
      <c r="A52" s="28"/>
      <c r="B52" s="163"/>
      <c r="C52" s="164"/>
      <c r="D52" s="164"/>
      <c r="E52" s="164"/>
      <c r="F52" s="164"/>
      <c r="G52" s="164"/>
      <c r="H52" s="164"/>
      <c r="I52" s="164"/>
      <c r="J52" s="165"/>
      <c r="K52" s="85"/>
      <c r="L52" s="28"/>
      <c r="M52" s="28"/>
      <c r="N52" s="28"/>
      <c r="O52" s="28"/>
      <c r="P52" s="28"/>
      <c r="Q52" s="28"/>
      <c r="R52" s="28"/>
      <c r="S52" s="28"/>
      <c r="T52" s="28"/>
      <c r="U52" s="28"/>
      <c r="V52" s="28"/>
      <c r="W52" s="28"/>
      <c r="X52" s="28"/>
      <c r="Y52" s="28"/>
      <c r="Z52" s="28"/>
    </row>
    <row r="53" spans="1:26" ht="12.75" customHeight="1" x14ac:dyDescent="0.2">
      <c r="A53" s="28"/>
      <c r="B53" s="91"/>
      <c r="C53" s="91"/>
      <c r="D53" s="91"/>
      <c r="E53" s="91"/>
      <c r="F53" s="91"/>
      <c r="G53" s="91"/>
      <c r="H53" s="91"/>
      <c r="I53" s="91"/>
      <c r="J53" s="91"/>
      <c r="K53" s="28"/>
      <c r="L53" s="28"/>
      <c r="M53" s="28"/>
      <c r="N53" s="28"/>
      <c r="O53" s="28"/>
      <c r="P53" s="28"/>
      <c r="Q53" s="28"/>
      <c r="R53" s="28"/>
      <c r="S53" s="28"/>
      <c r="T53" s="28"/>
      <c r="U53" s="28"/>
      <c r="V53" s="28"/>
      <c r="W53" s="28"/>
      <c r="X53" s="28"/>
      <c r="Y53" s="28"/>
      <c r="Z53" s="28"/>
    </row>
    <row r="54" spans="1:26" ht="13.5" customHeight="1" x14ac:dyDescent="0.2">
      <c r="A54" s="28"/>
      <c r="B54" s="91"/>
      <c r="C54" s="91"/>
      <c r="D54" s="91"/>
      <c r="E54" s="91"/>
      <c r="F54" s="91"/>
      <c r="G54" s="91"/>
      <c r="H54" s="91"/>
      <c r="I54" s="91"/>
      <c r="J54" s="28"/>
      <c r="K54" s="28"/>
      <c r="L54" s="28"/>
      <c r="M54" s="28"/>
      <c r="N54" s="28"/>
      <c r="O54" s="28"/>
      <c r="P54" s="28"/>
      <c r="Q54" s="28"/>
      <c r="R54" s="28"/>
      <c r="S54" s="28"/>
      <c r="T54" s="28"/>
      <c r="U54" s="28"/>
      <c r="V54" s="28"/>
      <c r="W54" s="28"/>
      <c r="X54" s="28"/>
      <c r="Y54" s="28"/>
      <c r="Z54" s="28"/>
    </row>
    <row r="55" spans="1:26" ht="12.75" customHeight="1" x14ac:dyDescent="0.2">
      <c r="A55" s="28"/>
      <c r="B55" s="91"/>
      <c r="C55" s="91"/>
      <c r="D55" s="91"/>
      <c r="E55" s="91"/>
      <c r="F55" s="91"/>
      <c r="G55" s="28"/>
      <c r="H55" s="96" t="s">
        <v>328</v>
      </c>
      <c r="I55" s="97"/>
      <c r="J55" s="98"/>
      <c r="K55" s="28"/>
      <c r="L55" s="28"/>
      <c r="M55" s="28"/>
      <c r="N55" s="28"/>
      <c r="O55" s="28"/>
      <c r="P55" s="28"/>
      <c r="Q55" s="28"/>
      <c r="R55" s="28"/>
      <c r="S55" s="28"/>
      <c r="T55" s="28"/>
      <c r="U55" s="28"/>
      <c r="V55" s="28"/>
      <c r="W55" s="28"/>
      <c r="X55" s="28"/>
      <c r="Y55" s="28"/>
      <c r="Z55" s="28"/>
    </row>
    <row r="56" spans="1:26" ht="12.75" customHeight="1" x14ac:dyDescent="0.2">
      <c r="A56" s="28"/>
      <c r="B56" s="91"/>
      <c r="C56" s="91"/>
      <c r="D56" s="91"/>
      <c r="E56" s="91"/>
      <c r="F56" s="91"/>
      <c r="G56" s="99"/>
      <c r="H56" s="28"/>
      <c r="I56" s="99"/>
      <c r="J56" s="28"/>
      <c r="K56" s="28"/>
      <c r="L56" s="28"/>
      <c r="M56" s="28"/>
      <c r="N56" s="28"/>
      <c r="O56" s="28"/>
      <c r="P56" s="28"/>
      <c r="Q56" s="28"/>
      <c r="R56" s="28"/>
      <c r="S56" s="28"/>
      <c r="T56" s="28"/>
      <c r="U56" s="28"/>
      <c r="V56" s="28"/>
      <c r="W56" s="28"/>
      <c r="X56" s="28"/>
      <c r="Y56" s="28"/>
      <c r="Z56" s="28"/>
    </row>
    <row r="57" spans="1:26" ht="12.75" customHeight="1" x14ac:dyDescent="0.2">
      <c r="A57" s="28"/>
      <c r="B57" s="28"/>
      <c r="C57" s="28"/>
      <c r="D57" s="28"/>
      <c r="E57" s="28"/>
      <c r="F57" s="28"/>
      <c r="G57" s="28"/>
      <c r="H57" s="100"/>
      <c r="I57" s="28"/>
      <c r="J57" s="28"/>
      <c r="K57" s="28"/>
      <c r="L57" s="28"/>
      <c r="M57" s="28"/>
      <c r="N57" s="28"/>
      <c r="O57" s="28"/>
      <c r="P57" s="28"/>
      <c r="Q57" s="28"/>
      <c r="R57" s="28"/>
      <c r="S57" s="28"/>
      <c r="T57" s="28"/>
      <c r="U57" s="28"/>
      <c r="V57" s="28"/>
      <c r="W57" s="28"/>
      <c r="X57" s="28"/>
      <c r="Y57" s="28"/>
      <c r="Z57" s="28"/>
    </row>
    <row r="58" spans="1:26" ht="12.75" customHeight="1" x14ac:dyDescent="0.2">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24">
    <mergeCell ref="E49:J49"/>
    <mergeCell ref="B50:J52"/>
    <mergeCell ref="E41:J41"/>
    <mergeCell ref="E42:J42"/>
    <mergeCell ref="E43:J43"/>
    <mergeCell ref="E44:J44"/>
    <mergeCell ref="E45:J45"/>
    <mergeCell ref="E46:J46"/>
    <mergeCell ref="E47:J47"/>
    <mergeCell ref="E37:J37"/>
    <mergeCell ref="E38:J38"/>
    <mergeCell ref="E39:J39"/>
    <mergeCell ref="E40:J40"/>
    <mergeCell ref="E48:J48"/>
    <mergeCell ref="B30:J30"/>
    <mergeCell ref="B34:C34"/>
    <mergeCell ref="E34:J34"/>
    <mergeCell ref="E35:J35"/>
    <mergeCell ref="E36:J36"/>
    <mergeCell ref="A2:I2"/>
    <mergeCell ref="B3:I3"/>
    <mergeCell ref="B4:I4"/>
    <mergeCell ref="B5:I5"/>
    <mergeCell ref="B26:J28"/>
  </mergeCells>
  <pageMargins left="0.7" right="0.7" top="0.75" bottom="0.75" header="0" footer="0"/>
  <pageSetup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Q78"/>
  <sheetViews>
    <sheetView tabSelected="1" topLeftCell="A58" workbookViewId="0">
      <selection sqref="A1:A2"/>
    </sheetView>
  </sheetViews>
  <sheetFormatPr baseColWidth="10" defaultColWidth="14.42578125" defaultRowHeight="15" customHeight="1" x14ac:dyDescent="0.2"/>
  <cols>
    <col min="1" max="1" width="7.85546875" customWidth="1"/>
    <col min="2" max="2" width="21.140625" customWidth="1"/>
    <col min="3" max="3" width="14.5703125" customWidth="1"/>
    <col min="4" max="4" width="24" customWidth="1"/>
    <col min="5" max="5" width="11.85546875" customWidth="1"/>
    <col min="6" max="6" width="11.28515625" customWidth="1"/>
    <col min="9" max="9" width="9.5703125" customWidth="1"/>
  </cols>
  <sheetData>
    <row r="1" spans="1:17" x14ac:dyDescent="0.2">
      <c r="A1" s="176" t="s">
        <v>397</v>
      </c>
      <c r="B1" s="178" t="s">
        <v>398</v>
      </c>
      <c r="C1" s="132"/>
      <c r="D1" s="176" t="s">
        <v>399</v>
      </c>
      <c r="E1" s="176" t="s">
        <v>400</v>
      </c>
      <c r="F1" s="176" t="s">
        <v>311</v>
      </c>
      <c r="G1" s="112" t="s">
        <v>401</v>
      </c>
      <c r="H1" s="112" t="s">
        <v>401</v>
      </c>
      <c r="I1" s="112" t="s">
        <v>402</v>
      </c>
      <c r="J1" s="112" t="s">
        <v>403</v>
      </c>
      <c r="K1" s="112" t="s">
        <v>8</v>
      </c>
      <c r="L1" s="112" t="s">
        <v>9</v>
      </c>
      <c r="M1" s="112" t="s">
        <v>10</v>
      </c>
      <c r="N1" s="112" t="s">
        <v>11</v>
      </c>
      <c r="O1" s="112" t="s">
        <v>12</v>
      </c>
      <c r="P1" s="112" t="s">
        <v>13</v>
      </c>
      <c r="Q1" s="112" t="s">
        <v>14</v>
      </c>
    </row>
    <row r="2" spans="1:17" x14ac:dyDescent="0.2">
      <c r="A2" s="177"/>
      <c r="B2" s="112" t="s">
        <v>16</v>
      </c>
      <c r="C2" s="112" t="s">
        <v>17</v>
      </c>
      <c r="D2" s="177"/>
      <c r="E2" s="177"/>
      <c r="F2" s="177"/>
      <c r="G2" s="113">
        <f t="shared" ref="G2:H2" si="0">H2-7</f>
        <v>44067</v>
      </c>
      <c r="H2" s="113">
        <f t="shared" si="0"/>
        <v>44074</v>
      </c>
      <c r="I2" s="113">
        <v>44081</v>
      </c>
      <c r="J2" s="113">
        <f t="shared" ref="J2:Q2" si="1">I2+7</f>
        <v>44088</v>
      </c>
      <c r="K2" s="113">
        <f t="shared" si="1"/>
        <v>44095</v>
      </c>
      <c r="L2" s="113">
        <f t="shared" si="1"/>
        <v>44102</v>
      </c>
      <c r="M2" s="113">
        <f t="shared" si="1"/>
        <v>44109</v>
      </c>
      <c r="N2" s="113">
        <f t="shared" si="1"/>
        <v>44116</v>
      </c>
      <c r="O2" s="113">
        <f t="shared" si="1"/>
        <v>44123</v>
      </c>
      <c r="P2" s="113">
        <f t="shared" si="1"/>
        <v>44130</v>
      </c>
      <c r="Q2" s="113">
        <f t="shared" si="1"/>
        <v>44137</v>
      </c>
    </row>
    <row r="3" spans="1:17" ht="15" customHeight="1" x14ac:dyDescent="0.25">
      <c r="A3" s="114">
        <v>1</v>
      </c>
      <c r="B3" s="114"/>
      <c r="C3" s="114"/>
      <c r="D3" s="115" t="s">
        <v>404</v>
      </c>
      <c r="E3" s="115" t="s">
        <v>405</v>
      </c>
      <c r="F3" s="116">
        <v>44067</v>
      </c>
      <c r="G3" s="117" t="s">
        <v>406</v>
      </c>
      <c r="H3" s="118"/>
      <c r="I3" s="118"/>
      <c r="J3" s="118"/>
      <c r="K3" s="118"/>
      <c r="L3" s="118"/>
      <c r="M3" s="118"/>
      <c r="N3" s="118"/>
      <c r="O3" s="118"/>
      <c r="P3" s="118"/>
      <c r="Q3" s="118"/>
    </row>
    <row r="4" spans="1:17" ht="15" customHeight="1" x14ac:dyDescent="0.25">
      <c r="A4" s="114">
        <v>2</v>
      </c>
      <c r="B4" s="114"/>
      <c r="C4" s="114"/>
      <c r="D4" s="115" t="s">
        <v>407</v>
      </c>
      <c r="E4" s="115" t="s">
        <v>313</v>
      </c>
      <c r="F4" s="119">
        <v>44074</v>
      </c>
      <c r="G4" s="118"/>
      <c r="H4" s="117" t="s">
        <v>406</v>
      </c>
      <c r="I4" s="118"/>
      <c r="J4" s="118"/>
      <c r="K4" s="118"/>
      <c r="L4" s="118"/>
      <c r="M4" s="118"/>
      <c r="N4" s="118"/>
      <c r="O4" s="118"/>
      <c r="P4" s="118"/>
      <c r="Q4" s="118"/>
    </row>
    <row r="5" spans="1:17" ht="15" customHeight="1" x14ac:dyDescent="0.25">
      <c r="A5" s="114">
        <v>3</v>
      </c>
      <c r="B5" s="114"/>
      <c r="C5" s="114"/>
      <c r="D5" s="115" t="s">
        <v>408</v>
      </c>
      <c r="E5" s="115" t="s">
        <v>405</v>
      </c>
      <c r="F5" s="119">
        <v>44081</v>
      </c>
      <c r="G5" s="118"/>
      <c r="H5" s="117"/>
      <c r="I5" s="118" t="s">
        <v>409</v>
      </c>
      <c r="J5" s="118"/>
      <c r="K5" s="118"/>
      <c r="L5" s="118"/>
      <c r="M5" s="118"/>
      <c r="N5" s="118"/>
      <c r="O5" s="118"/>
      <c r="P5" s="118"/>
      <c r="Q5" s="118"/>
    </row>
    <row r="6" spans="1:17" ht="15" customHeight="1" x14ac:dyDescent="0.25">
      <c r="A6" s="114">
        <v>4</v>
      </c>
      <c r="B6" s="114"/>
      <c r="C6" s="114"/>
      <c r="D6" s="115" t="s">
        <v>410</v>
      </c>
      <c r="E6" s="115" t="s">
        <v>313</v>
      </c>
      <c r="F6" s="119">
        <v>44081</v>
      </c>
      <c r="G6" s="118"/>
      <c r="H6" s="117"/>
      <c r="I6" s="118" t="s">
        <v>409</v>
      </c>
      <c r="J6" s="118"/>
      <c r="K6" s="118"/>
      <c r="L6" s="118"/>
      <c r="M6" s="118"/>
      <c r="N6" s="118"/>
      <c r="O6" s="118"/>
      <c r="P6" s="118"/>
      <c r="Q6" s="118"/>
    </row>
    <row r="7" spans="1:17" ht="15" customHeight="1" x14ac:dyDescent="0.25">
      <c r="A7" s="114">
        <v>5</v>
      </c>
      <c r="B7" s="114"/>
      <c r="C7" s="114"/>
      <c r="D7" s="115" t="s">
        <v>411</v>
      </c>
      <c r="E7" s="115" t="s">
        <v>405</v>
      </c>
      <c r="F7" s="119">
        <v>44081</v>
      </c>
      <c r="G7" s="118"/>
      <c r="H7" s="118"/>
      <c r="I7" s="118" t="s">
        <v>409</v>
      </c>
      <c r="J7" s="117"/>
      <c r="K7" s="118"/>
      <c r="L7" s="118"/>
      <c r="M7" s="118"/>
      <c r="N7" s="118"/>
      <c r="O7" s="118"/>
      <c r="P7" s="118"/>
      <c r="Q7" s="118"/>
    </row>
    <row r="8" spans="1:17" ht="15" customHeight="1" x14ac:dyDescent="0.25">
      <c r="A8" s="114">
        <v>6</v>
      </c>
      <c r="B8" s="120">
        <v>43831</v>
      </c>
      <c r="C8" s="121" t="s">
        <v>412</v>
      </c>
      <c r="D8" s="122" t="s">
        <v>413</v>
      </c>
      <c r="E8" s="115" t="s">
        <v>313</v>
      </c>
      <c r="F8" s="119">
        <v>44087</v>
      </c>
      <c r="G8" s="118"/>
      <c r="H8" s="118"/>
      <c r="I8" s="118" t="s">
        <v>406</v>
      </c>
      <c r="J8" s="118"/>
      <c r="K8" s="118"/>
      <c r="L8" s="118"/>
      <c r="M8" s="118"/>
      <c r="N8" s="118"/>
      <c r="O8" s="118"/>
      <c r="P8" s="118"/>
      <c r="Q8" s="118"/>
    </row>
    <row r="9" spans="1:17" ht="15" customHeight="1" x14ac:dyDescent="0.25">
      <c r="A9" s="114">
        <v>7</v>
      </c>
      <c r="B9" s="121" t="s">
        <v>108</v>
      </c>
      <c r="C9" s="121" t="s">
        <v>109</v>
      </c>
      <c r="D9" s="121" t="s">
        <v>414</v>
      </c>
      <c r="E9" s="115" t="s">
        <v>313</v>
      </c>
      <c r="F9" s="123">
        <v>44108</v>
      </c>
      <c r="G9" s="118"/>
      <c r="H9" s="118"/>
      <c r="I9" s="118"/>
      <c r="J9" s="118"/>
      <c r="K9" s="118"/>
      <c r="L9" s="118" t="s">
        <v>409</v>
      </c>
      <c r="M9" s="118"/>
      <c r="N9" s="118"/>
      <c r="O9" s="118"/>
      <c r="P9" s="118"/>
      <c r="Q9" s="118"/>
    </row>
    <row r="10" spans="1:17" ht="15" customHeight="1" x14ac:dyDescent="0.25">
      <c r="A10" s="114">
        <v>8</v>
      </c>
      <c r="B10" s="121" t="s">
        <v>108</v>
      </c>
      <c r="C10" s="121" t="s">
        <v>109</v>
      </c>
      <c r="D10" s="121" t="s">
        <v>415</v>
      </c>
      <c r="E10" s="115" t="s">
        <v>405</v>
      </c>
      <c r="F10" s="123">
        <v>44109</v>
      </c>
      <c r="G10" s="118"/>
      <c r="H10" s="118"/>
      <c r="I10" s="118"/>
      <c r="J10" s="118"/>
      <c r="K10" s="118"/>
      <c r="L10" s="118"/>
      <c r="M10" s="118" t="s">
        <v>409</v>
      </c>
      <c r="N10" s="118"/>
      <c r="O10" s="118"/>
      <c r="P10" s="118"/>
      <c r="Q10" s="118"/>
    </row>
    <row r="11" spans="1:17" ht="15" customHeight="1" x14ac:dyDescent="0.25">
      <c r="A11" s="114">
        <v>9</v>
      </c>
      <c r="B11" s="121" t="s">
        <v>416</v>
      </c>
      <c r="C11" s="121" t="s">
        <v>52</v>
      </c>
      <c r="D11" s="121" t="s">
        <v>417</v>
      </c>
      <c r="E11" s="115" t="s">
        <v>313</v>
      </c>
      <c r="F11" s="124">
        <v>44087</v>
      </c>
      <c r="G11" s="118"/>
      <c r="H11" s="118"/>
      <c r="I11" s="118" t="s">
        <v>409</v>
      </c>
      <c r="J11" s="118"/>
      <c r="K11" s="118"/>
      <c r="L11" s="118"/>
      <c r="M11" s="118"/>
      <c r="N11" s="118"/>
      <c r="O11" s="118"/>
      <c r="P11" s="118"/>
      <c r="Q11" s="118"/>
    </row>
    <row r="12" spans="1:17" ht="15" customHeight="1" x14ac:dyDescent="0.25">
      <c r="A12" s="114">
        <v>10</v>
      </c>
      <c r="B12" s="121" t="s">
        <v>416</v>
      </c>
      <c r="C12" s="121" t="s">
        <v>52</v>
      </c>
      <c r="D12" s="121" t="s">
        <v>418</v>
      </c>
      <c r="E12" s="115" t="s">
        <v>405</v>
      </c>
      <c r="F12" s="124">
        <v>44088</v>
      </c>
      <c r="G12" s="118"/>
      <c r="H12" s="118"/>
      <c r="I12" s="118"/>
      <c r="J12" s="118" t="s">
        <v>406</v>
      </c>
      <c r="K12" s="118"/>
      <c r="L12" s="118"/>
      <c r="M12" s="118"/>
      <c r="N12" s="118"/>
      <c r="O12" s="118"/>
      <c r="P12" s="118"/>
      <c r="Q12" s="118"/>
    </row>
    <row r="13" spans="1:17" ht="15" customHeight="1" x14ac:dyDescent="0.25">
      <c r="A13" s="114">
        <v>11</v>
      </c>
      <c r="B13" s="121" t="s">
        <v>54</v>
      </c>
      <c r="C13" s="121" t="s">
        <v>55</v>
      </c>
      <c r="D13" s="121" t="s">
        <v>419</v>
      </c>
      <c r="E13" s="115" t="s">
        <v>313</v>
      </c>
      <c r="F13" s="123">
        <v>44087</v>
      </c>
      <c r="G13" s="118"/>
      <c r="H13" s="118"/>
      <c r="I13" s="118" t="s">
        <v>409</v>
      </c>
      <c r="J13" s="118"/>
      <c r="K13" s="118"/>
      <c r="L13" s="118"/>
      <c r="M13" s="118"/>
      <c r="N13" s="118"/>
      <c r="O13" s="118"/>
      <c r="P13" s="118"/>
      <c r="Q13" s="118"/>
    </row>
    <row r="14" spans="1:17" ht="15" customHeight="1" x14ac:dyDescent="0.25">
      <c r="A14" s="114">
        <v>12</v>
      </c>
      <c r="B14" s="121" t="s">
        <v>54</v>
      </c>
      <c r="C14" s="121" t="s">
        <v>55</v>
      </c>
      <c r="D14" s="121" t="s">
        <v>420</v>
      </c>
      <c r="E14" s="115" t="s">
        <v>405</v>
      </c>
      <c r="F14" s="123">
        <v>44088</v>
      </c>
      <c r="G14" s="118"/>
      <c r="H14" s="118"/>
      <c r="I14" s="118"/>
      <c r="J14" s="118" t="s">
        <v>409</v>
      </c>
      <c r="K14" s="118"/>
      <c r="L14" s="118"/>
      <c r="M14" s="118"/>
      <c r="N14" s="118"/>
      <c r="O14" s="118"/>
      <c r="P14" s="118"/>
      <c r="Q14" s="118"/>
    </row>
    <row r="15" spans="1:17" ht="15" customHeight="1" x14ac:dyDescent="0.25">
      <c r="A15" s="114">
        <v>13</v>
      </c>
      <c r="B15" s="121" t="s">
        <v>56</v>
      </c>
      <c r="C15" s="121" t="s">
        <v>57</v>
      </c>
      <c r="D15" s="121" t="s">
        <v>421</v>
      </c>
      <c r="E15" s="115" t="s">
        <v>313</v>
      </c>
      <c r="F15" s="124">
        <v>44094</v>
      </c>
      <c r="G15" s="118"/>
      <c r="H15" s="118"/>
      <c r="I15" s="118"/>
      <c r="J15" s="118" t="s">
        <v>409</v>
      </c>
      <c r="K15" s="118"/>
      <c r="L15" s="118"/>
      <c r="M15" s="118"/>
      <c r="N15" s="118"/>
      <c r="O15" s="118"/>
      <c r="P15" s="118"/>
      <c r="Q15" s="118"/>
    </row>
    <row r="16" spans="1:17" ht="15" customHeight="1" x14ac:dyDescent="0.25">
      <c r="A16" s="114">
        <v>14</v>
      </c>
      <c r="B16" s="121" t="s">
        <v>56</v>
      </c>
      <c r="C16" s="121" t="s">
        <v>57</v>
      </c>
      <c r="D16" s="121" t="s">
        <v>422</v>
      </c>
      <c r="E16" s="115" t="s">
        <v>405</v>
      </c>
      <c r="F16" s="124">
        <v>44095</v>
      </c>
      <c r="G16" s="118"/>
      <c r="H16" s="118"/>
      <c r="I16" s="118"/>
      <c r="J16" s="118"/>
      <c r="K16" s="118" t="s">
        <v>409</v>
      </c>
      <c r="L16" s="118"/>
      <c r="M16" s="118"/>
      <c r="N16" s="118"/>
      <c r="O16" s="118"/>
      <c r="P16" s="118"/>
      <c r="Q16" s="118"/>
    </row>
    <row r="17" spans="1:17" ht="15" customHeight="1" x14ac:dyDescent="0.25">
      <c r="A17" s="114">
        <v>15</v>
      </c>
      <c r="B17" s="121" t="s">
        <v>62</v>
      </c>
      <c r="C17" s="121" t="s">
        <v>63</v>
      </c>
      <c r="D17" s="121" t="s">
        <v>423</v>
      </c>
      <c r="E17" s="115" t="s">
        <v>313</v>
      </c>
      <c r="F17" s="123">
        <v>44094</v>
      </c>
      <c r="G17" s="118"/>
      <c r="H17" s="118"/>
      <c r="I17" s="118"/>
      <c r="J17" s="118" t="s">
        <v>409</v>
      </c>
      <c r="K17" s="118"/>
      <c r="L17" s="118"/>
      <c r="M17" s="118"/>
      <c r="N17" s="118"/>
      <c r="O17" s="118"/>
      <c r="P17" s="118"/>
      <c r="Q17" s="118"/>
    </row>
    <row r="18" spans="1:17" ht="15" customHeight="1" x14ac:dyDescent="0.25">
      <c r="A18" s="114">
        <v>16</v>
      </c>
      <c r="B18" s="121" t="s">
        <v>62</v>
      </c>
      <c r="C18" s="121" t="s">
        <v>63</v>
      </c>
      <c r="D18" s="121" t="s">
        <v>424</v>
      </c>
      <c r="E18" s="115" t="s">
        <v>405</v>
      </c>
      <c r="F18" s="123">
        <v>44095</v>
      </c>
      <c r="G18" s="118"/>
      <c r="H18" s="118"/>
      <c r="I18" s="118"/>
      <c r="J18" s="118"/>
      <c r="K18" s="118" t="s">
        <v>409</v>
      </c>
      <c r="L18" s="118"/>
      <c r="M18" s="118"/>
      <c r="N18" s="118"/>
      <c r="O18" s="118"/>
      <c r="P18" s="118"/>
      <c r="Q18" s="118"/>
    </row>
    <row r="19" spans="1:17" ht="15" customHeight="1" x14ac:dyDescent="0.25">
      <c r="A19" s="114">
        <v>17</v>
      </c>
      <c r="B19" s="121" t="s">
        <v>47</v>
      </c>
      <c r="C19" s="121" t="s">
        <v>48</v>
      </c>
      <c r="D19" s="121" t="s">
        <v>425</v>
      </c>
      <c r="E19" s="115" t="s">
        <v>313</v>
      </c>
      <c r="F19" s="123">
        <v>44087</v>
      </c>
      <c r="G19" s="118"/>
      <c r="H19" s="118"/>
      <c r="I19" s="118" t="s">
        <v>409</v>
      </c>
      <c r="J19" s="118"/>
      <c r="K19" s="118"/>
      <c r="L19" s="118"/>
      <c r="M19" s="118"/>
      <c r="N19" s="118"/>
      <c r="O19" s="118"/>
      <c r="P19" s="118"/>
      <c r="Q19" s="118"/>
    </row>
    <row r="20" spans="1:17" ht="15" customHeight="1" x14ac:dyDescent="0.25">
      <c r="A20" s="114">
        <v>18</v>
      </c>
      <c r="B20" s="121" t="s">
        <v>44</v>
      </c>
      <c r="C20" s="121" t="s">
        <v>45</v>
      </c>
      <c r="D20" s="121" t="s">
        <v>426</v>
      </c>
      <c r="E20" s="115" t="s">
        <v>313</v>
      </c>
      <c r="F20" s="124">
        <v>44087</v>
      </c>
      <c r="G20" s="118"/>
      <c r="H20" s="118"/>
      <c r="I20" s="118" t="s">
        <v>409</v>
      </c>
      <c r="J20" s="118"/>
      <c r="K20" s="118"/>
      <c r="L20" s="118"/>
      <c r="M20" s="118"/>
      <c r="N20" s="118"/>
      <c r="O20" s="118"/>
      <c r="P20" s="118"/>
      <c r="Q20" s="118"/>
    </row>
    <row r="21" spans="1:17" ht="15" customHeight="1" x14ac:dyDescent="0.25">
      <c r="A21" s="114">
        <v>19</v>
      </c>
      <c r="B21" s="121" t="s">
        <v>44</v>
      </c>
      <c r="C21" s="121" t="s">
        <v>45</v>
      </c>
      <c r="D21" s="121" t="s">
        <v>427</v>
      </c>
      <c r="E21" s="115" t="s">
        <v>405</v>
      </c>
      <c r="F21" s="124">
        <v>44088</v>
      </c>
      <c r="G21" s="118"/>
      <c r="H21" s="118"/>
      <c r="I21" s="118"/>
      <c r="J21" s="118" t="s">
        <v>409</v>
      </c>
      <c r="K21" s="118"/>
      <c r="L21" s="118"/>
      <c r="M21" s="118"/>
      <c r="N21" s="118"/>
      <c r="O21" s="118"/>
      <c r="P21" s="118"/>
      <c r="Q21" s="118"/>
    </row>
    <row r="22" spans="1:17" ht="15" customHeight="1" x14ac:dyDescent="0.25">
      <c r="A22" s="114">
        <v>20</v>
      </c>
      <c r="B22" s="121" t="s">
        <v>51</v>
      </c>
      <c r="C22" s="121" t="s">
        <v>81</v>
      </c>
      <c r="D22" s="121" t="s">
        <v>428</v>
      </c>
      <c r="E22" s="115" t="s">
        <v>313</v>
      </c>
      <c r="F22" s="124">
        <v>44101</v>
      </c>
      <c r="G22" s="118"/>
      <c r="H22" s="118"/>
      <c r="I22" s="118"/>
      <c r="J22" s="118"/>
      <c r="K22" s="118" t="s">
        <v>409</v>
      </c>
      <c r="L22" s="118"/>
      <c r="M22" s="118"/>
      <c r="N22" s="118"/>
      <c r="O22" s="118"/>
      <c r="P22" s="118"/>
      <c r="Q22" s="118"/>
    </row>
    <row r="23" spans="1:17" ht="15" customHeight="1" x14ac:dyDescent="0.25">
      <c r="A23" s="114">
        <v>21</v>
      </c>
      <c r="B23" s="121" t="s">
        <v>51</v>
      </c>
      <c r="C23" s="121" t="s">
        <v>81</v>
      </c>
      <c r="D23" s="121" t="s">
        <v>429</v>
      </c>
      <c r="E23" s="115" t="s">
        <v>405</v>
      </c>
      <c r="F23" s="124">
        <v>44102</v>
      </c>
      <c r="G23" s="118"/>
      <c r="H23" s="118"/>
      <c r="I23" s="118"/>
      <c r="J23" s="118"/>
      <c r="K23" s="118"/>
      <c r="L23" s="118" t="s">
        <v>409</v>
      </c>
      <c r="M23" s="118"/>
      <c r="N23" s="118"/>
      <c r="O23" s="118"/>
      <c r="P23" s="118"/>
      <c r="Q23" s="118"/>
    </row>
    <row r="24" spans="1:17" ht="15" customHeight="1" x14ac:dyDescent="0.25">
      <c r="A24" s="114">
        <v>22</v>
      </c>
      <c r="B24" s="125" t="s">
        <v>47</v>
      </c>
      <c r="C24" s="121" t="s">
        <v>48</v>
      </c>
      <c r="D24" s="121" t="s">
        <v>430</v>
      </c>
      <c r="E24" s="115" t="s">
        <v>405</v>
      </c>
      <c r="F24" s="124">
        <v>44102</v>
      </c>
      <c r="G24" s="118"/>
      <c r="H24" s="118"/>
      <c r="I24" s="118"/>
      <c r="J24" s="118"/>
      <c r="K24" s="118"/>
      <c r="L24" s="118" t="s">
        <v>406</v>
      </c>
      <c r="M24" s="118"/>
      <c r="N24" s="118"/>
      <c r="O24" s="118"/>
      <c r="P24" s="118"/>
      <c r="Q24" s="118"/>
    </row>
    <row r="25" spans="1:17" ht="15" customHeight="1" x14ac:dyDescent="0.25">
      <c r="A25" s="114">
        <v>23</v>
      </c>
      <c r="B25" s="120">
        <v>43831</v>
      </c>
      <c r="C25" s="121" t="s">
        <v>412</v>
      </c>
      <c r="D25" s="121" t="s">
        <v>431</v>
      </c>
      <c r="E25" s="115" t="s">
        <v>405</v>
      </c>
      <c r="F25" s="124">
        <v>44109</v>
      </c>
      <c r="G25" s="118"/>
      <c r="H25" s="118"/>
      <c r="I25" s="118"/>
      <c r="J25" s="118"/>
      <c r="K25" s="118"/>
      <c r="L25" s="118"/>
      <c r="M25" s="118" t="s">
        <v>409</v>
      </c>
      <c r="N25" s="118"/>
      <c r="O25" s="118"/>
      <c r="P25" s="118"/>
      <c r="Q25" s="118"/>
    </row>
    <row r="26" spans="1:17" ht="15" customHeight="1" x14ac:dyDescent="0.25">
      <c r="A26" s="114">
        <v>24</v>
      </c>
      <c r="B26" s="121" t="s">
        <v>432</v>
      </c>
      <c r="C26" s="121" t="s">
        <v>433</v>
      </c>
      <c r="D26" s="121" t="s">
        <v>434</v>
      </c>
      <c r="E26" s="115" t="s">
        <v>313</v>
      </c>
      <c r="F26" s="123">
        <v>44087</v>
      </c>
      <c r="G26" s="118"/>
      <c r="H26" s="118"/>
      <c r="I26" s="118" t="s">
        <v>409</v>
      </c>
      <c r="J26" s="118"/>
      <c r="K26" s="118"/>
      <c r="L26" s="118"/>
      <c r="M26" s="118"/>
      <c r="N26" s="118"/>
      <c r="O26" s="118"/>
      <c r="P26" s="118"/>
      <c r="Q26" s="118"/>
    </row>
    <row r="27" spans="1:17" ht="15" customHeight="1" x14ac:dyDescent="0.25">
      <c r="A27" s="114">
        <v>25</v>
      </c>
      <c r="B27" s="121" t="s">
        <v>435</v>
      </c>
      <c r="C27" s="121" t="s">
        <v>436</v>
      </c>
      <c r="D27" s="121" t="s">
        <v>437</v>
      </c>
      <c r="E27" s="115" t="s">
        <v>313</v>
      </c>
      <c r="F27" s="123">
        <v>44094</v>
      </c>
      <c r="G27" s="118"/>
      <c r="H27" s="118"/>
      <c r="I27" s="118"/>
      <c r="J27" s="118" t="s">
        <v>409</v>
      </c>
      <c r="K27" s="118"/>
      <c r="L27" s="118"/>
      <c r="M27" s="118"/>
      <c r="N27" s="118"/>
      <c r="O27" s="118"/>
      <c r="P27" s="118"/>
      <c r="Q27" s="118"/>
    </row>
    <row r="28" spans="1:17" ht="15" customHeight="1" x14ac:dyDescent="0.25">
      <c r="A28" s="114">
        <v>26</v>
      </c>
      <c r="B28" s="121" t="s">
        <v>94</v>
      </c>
      <c r="C28" s="121" t="s">
        <v>95</v>
      </c>
      <c r="D28" s="121" t="s">
        <v>438</v>
      </c>
      <c r="E28" s="115" t="s">
        <v>313</v>
      </c>
      <c r="F28" s="123">
        <v>44101</v>
      </c>
      <c r="G28" s="118"/>
      <c r="H28" s="118"/>
      <c r="I28" s="118"/>
      <c r="J28" s="118"/>
      <c r="K28" s="118" t="s">
        <v>409</v>
      </c>
      <c r="L28" s="118"/>
      <c r="M28" s="118"/>
      <c r="N28" s="118"/>
      <c r="O28" s="118"/>
      <c r="P28" s="118"/>
      <c r="Q28" s="118"/>
    </row>
    <row r="29" spans="1:17" ht="15" customHeight="1" x14ac:dyDescent="0.25">
      <c r="A29" s="114">
        <v>27</v>
      </c>
      <c r="B29" s="121" t="s">
        <v>94</v>
      </c>
      <c r="C29" s="121" t="s">
        <v>95</v>
      </c>
      <c r="D29" s="121" t="s">
        <v>439</v>
      </c>
      <c r="E29" s="115" t="s">
        <v>405</v>
      </c>
      <c r="F29" s="123">
        <v>44102</v>
      </c>
      <c r="G29" s="118"/>
      <c r="H29" s="118"/>
      <c r="I29" s="118"/>
      <c r="J29" s="118"/>
      <c r="K29" s="118"/>
      <c r="L29" s="118" t="s">
        <v>409</v>
      </c>
      <c r="M29" s="118"/>
      <c r="N29" s="118"/>
      <c r="O29" s="118"/>
      <c r="P29" s="118"/>
      <c r="Q29" s="118"/>
    </row>
    <row r="30" spans="1:17" ht="15" customHeight="1" x14ac:dyDescent="0.25">
      <c r="A30" s="114">
        <v>28</v>
      </c>
      <c r="B30" s="121" t="s">
        <v>99</v>
      </c>
      <c r="C30" s="121" t="s">
        <v>100</v>
      </c>
      <c r="D30" s="121" t="s">
        <v>440</v>
      </c>
      <c r="E30" s="115" t="s">
        <v>313</v>
      </c>
      <c r="F30" s="123">
        <v>44101</v>
      </c>
      <c r="G30" s="118"/>
      <c r="H30" s="118"/>
      <c r="I30" s="118"/>
      <c r="J30" s="118"/>
      <c r="K30" s="118" t="s">
        <v>409</v>
      </c>
      <c r="L30" s="118"/>
      <c r="M30" s="118"/>
      <c r="N30" s="118"/>
      <c r="O30" s="118"/>
      <c r="P30" s="118"/>
      <c r="Q30" s="118"/>
    </row>
    <row r="31" spans="1:17" ht="15" customHeight="1" x14ac:dyDescent="0.25">
      <c r="A31" s="114">
        <v>29</v>
      </c>
      <c r="B31" s="121" t="s">
        <v>99</v>
      </c>
      <c r="C31" s="121" t="s">
        <v>100</v>
      </c>
      <c r="D31" s="121" t="s">
        <v>441</v>
      </c>
      <c r="E31" s="115" t="s">
        <v>405</v>
      </c>
      <c r="F31" s="123">
        <v>44102</v>
      </c>
      <c r="G31" s="118"/>
      <c r="H31" s="118"/>
      <c r="I31" s="118"/>
      <c r="J31" s="118"/>
      <c r="K31" s="118"/>
      <c r="L31" s="118" t="s">
        <v>409</v>
      </c>
      <c r="M31" s="118"/>
      <c r="N31" s="118"/>
      <c r="O31" s="118"/>
      <c r="P31" s="118"/>
      <c r="Q31" s="118"/>
    </row>
    <row r="32" spans="1:17" ht="15" customHeight="1" x14ac:dyDescent="0.25">
      <c r="A32" s="114">
        <v>30</v>
      </c>
      <c r="B32" s="121" t="s">
        <v>103</v>
      </c>
      <c r="C32" s="121" t="s">
        <v>104</v>
      </c>
      <c r="D32" s="121" t="s">
        <v>442</v>
      </c>
      <c r="E32" s="115" t="s">
        <v>313</v>
      </c>
      <c r="F32" s="123">
        <v>44101</v>
      </c>
      <c r="G32" s="118"/>
      <c r="H32" s="118"/>
      <c r="I32" s="118"/>
      <c r="J32" s="118"/>
      <c r="K32" s="118" t="s">
        <v>409</v>
      </c>
      <c r="L32" s="118"/>
      <c r="M32" s="118"/>
      <c r="N32" s="118"/>
      <c r="O32" s="118"/>
      <c r="P32" s="118"/>
      <c r="Q32" s="118"/>
    </row>
    <row r="33" spans="1:17" ht="15" customHeight="1" x14ac:dyDescent="0.25">
      <c r="A33" s="114">
        <v>31</v>
      </c>
      <c r="B33" s="121" t="s">
        <v>103</v>
      </c>
      <c r="C33" s="121" t="s">
        <v>104</v>
      </c>
      <c r="D33" s="121" t="s">
        <v>443</v>
      </c>
      <c r="E33" s="115" t="s">
        <v>405</v>
      </c>
      <c r="F33" s="123">
        <v>44102</v>
      </c>
      <c r="G33" s="118"/>
      <c r="H33" s="118"/>
      <c r="I33" s="118"/>
      <c r="J33" s="118"/>
      <c r="K33" s="118"/>
      <c r="L33" s="118" t="s">
        <v>409</v>
      </c>
      <c r="M33" s="118"/>
      <c r="N33" s="118"/>
      <c r="O33" s="118"/>
      <c r="P33" s="118"/>
      <c r="Q33" s="118"/>
    </row>
    <row r="34" spans="1:17" ht="15" customHeight="1" x14ac:dyDescent="0.25">
      <c r="A34" s="114">
        <v>32</v>
      </c>
      <c r="B34" s="121" t="s">
        <v>67</v>
      </c>
      <c r="C34" s="121" t="s">
        <v>68</v>
      </c>
      <c r="D34" s="121" t="s">
        <v>444</v>
      </c>
      <c r="E34" s="115" t="s">
        <v>313</v>
      </c>
      <c r="F34" s="123">
        <v>44094</v>
      </c>
      <c r="G34" s="118"/>
      <c r="H34" s="118"/>
      <c r="I34" s="118"/>
      <c r="J34" s="118" t="s">
        <v>409</v>
      </c>
      <c r="K34" s="118"/>
      <c r="L34" s="118"/>
      <c r="M34" s="118"/>
      <c r="N34" s="118"/>
      <c r="O34" s="118"/>
      <c r="P34" s="118"/>
      <c r="Q34" s="118"/>
    </row>
    <row r="35" spans="1:17" ht="15" customHeight="1" x14ac:dyDescent="0.25">
      <c r="A35" s="114">
        <v>33</v>
      </c>
      <c r="B35" s="121" t="s">
        <v>67</v>
      </c>
      <c r="C35" s="121" t="s">
        <v>68</v>
      </c>
      <c r="D35" s="114" t="s">
        <v>445</v>
      </c>
      <c r="E35" s="115" t="s">
        <v>405</v>
      </c>
      <c r="F35" s="123">
        <v>44095</v>
      </c>
      <c r="G35" s="118"/>
      <c r="H35" s="118"/>
      <c r="I35" s="118"/>
      <c r="J35" s="118"/>
      <c r="K35" s="118" t="s">
        <v>409</v>
      </c>
      <c r="L35" s="118"/>
      <c r="M35" s="118"/>
      <c r="N35" s="118"/>
      <c r="O35" s="118"/>
      <c r="P35" s="118"/>
      <c r="Q35" s="118"/>
    </row>
    <row r="36" spans="1:17" ht="15" customHeight="1" x14ac:dyDescent="0.25">
      <c r="A36" s="114">
        <v>34</v>
      </c>
      <c r="B36" s="121" t="s">
        <v>71</v>
      </c>
      <c r="C36" s="121" t="s">
        <v>72</v>
      </c>
      <c r="D36" s="121" t="s">
        <v>446</v>
      </c>
      <c r="E36" s="115" t="s">
        <v>313</v>
      </c>
      <c r="F36" s="123">
        <v>44094</v>
      </c>
      <c r="G36" s="118"/>
      <c r="H36" s="118"/>
      <c r="I36" s="118"/>
      <c r="J36" s="118" t="s">
        <v>409</v>
      </c>
      <c r="K36" s="118"/>
      <c r="L36" s="118"/>
      <c r="M36" s="118"/>
      <c r="N36" s="118"/>
      <c r="O36" s="118"/>
      <c r="P36" s="118"/>
      <c r="Q36" s="118"/>
    </row>
    <row r="37" spans="1:17" ht="15" customHeight="1" x14ac:dyDescent="0.25">
      <c r="A37" s="114">
        <v>35</v>
      </c>
      <c r="B37" s="121" t="s">
        <v>71</v>
      </c>
      <c r="C37" s="121" t="s">
        <v>72</v>
      </c>
      <c r="D37" s="121" t="s">
        <v>447</v>
      </c>
      <c r="E37" s="115" t="s">
        <v>405</v>
      </c>
      <c r="F37" s="123">
        <v>44095</v>
      </c>
      <c r="G37" s="118"/>
      <c r="H37" s="118"/>
      <c r="I37" s="118"/>
      <c r="J37" s="118"/>
      <c r="K37" s="118" t="s">
        <v>409</v>
      </c>
      <c r="L37" s="118"/>
      <c r="M37" s="118"/>
      <c r="N37" s="118"/>
      <c r="O37" s="118"/>
      <c r="P37" s="118"/>
      <c r="Q37" s="118"/>
    </row>
    <row r="38" spans="1:17" ht="30" x14ac:dyDescent="0.25">
      <c r="A38" s="114">
        <v>36</v>
      </c>
      <c r="B38" s="125" t="s">
        <v>435</v>
      </c>
      <c r="C38" s="121" t="s">
        <v>448</v>
      </c>
      <c r="D38" s="121" t="s">
        <v>449</v>
      </c>
      <c r="E38" s="115" t="s">
        <v>405</v>
      </c>
      <c r="F38" s="123">
        <v>44102</v>
      </c>
      <c r="G38" s="118"/>
      <c r="H38" s="118"/>
      <c r="I38" s="118"/>
      <c r="J38" s="118"/>
      <c r="K38" s="118"/>
      <c r="L38" s="126" t="s">
        <v>406</v>
      </c>
      <c r="M38" s="118"/>
      <c r="N38" s="118"/>
      <c r="O38" s="118"/>
      <c r="P38" s="118"/>
      <c r="Q38" s="118"/>
    </row>
    <row r="39" spans="1:17" ht="15.75" x14ac:dyDescent="0.25">
      <c r="A39" s="114">
        <v>37</v>
      </c>
      <c r="B39" s="121" t="s">
        <v>113</v>
      </c>
      <c r="C39" s="121" t="s">
        <v>114</v>
      </c>
      <c r="D39" s="121" t="s">
        <v>450</v>
      </c>
      <c r="E39" s="115" t="s">
        <v>313</v>
      </c>
      <c r="F39" s="123">
        <v>44108</v>
      </c>
      <c r="G39" s="118"/>
      <c r="H39" s="118"/>
      <c r="I39" s="118"/>
      <c r="J39" s="118"/>
      <c r="K39" s="118"/>
      <c r="L39" s="118" t="s">
        <v>409</v>
      </c>
      <c r="M39" s="118"/>
      <c r="N39" s="118"/>
      <c r="O39" s="118"/>
      <c r="P39" s="118"/>
      <c r="Q39" s="118"/>
    </row>
    <row r="40" spans="1:17" ht="15.75" x14ac:dyDescent="0.25">
      <c r="A40" s="114">
        <v>38</v>
      </c>
      <c r="B40" s="121" t="s">
        <v>113</v>
      </c>
      <c r="C40" s="121" t="s">
        <v>114</v>
      </c>
      <c r="D40" s="121" t="s">
        <v>451</v>
      </c>
      <c r="E40" s="115" t="s">
        <v>405</v>
      </c>
      <c r="F40" s="123">
        <v>44109</v>
      </c>
      <c r="G40" s="118"/>
      <c r="H40" s="118"/>
      <c r="I40" s="118"/>
      <c r="J40" s="118"/>
      <c r="K40" s="118"/>
      <c r="L40" s="118"/>
      <c r="M40" s="118" t="s">
        <v>409</v>
      </c>
      <c r="N40" s="118"/>
      <c r="O40" s="118"/>
      <c r="P40" s="118"/>
      <c r="Q40" s="118"/>
    </row>
    <row r="41" spans="1:17" ht="15.75" x14ac:dyDescent="0.25">
      <c r="A41" s="114">
        <v>39</v>
      </c>
      <c r="B41" s="121" t="s">
        <v>75</v>
      </c>
      <c r="C41" s="121" t="s">
        <v>452</v>
      </c>
      <c r="D41" s="121" t="s">
        <v>453</v>
      </c>
      <c r="E41" s="115" t="s">
        <v>313</v>
      </c>
      <c r="F41" s="123">
        <v>44101</v>
      </c>
      <c r="G41" s="118"/>
      <c r="H41" s="118"/>
      <c r="I41" s="118"/>
      <c r="J41" s="118"/>
      <c r="K41" s="118" t="s">
        <v>409</v>
      </c>
      <c r="L41" s="118"/>
      <c r="M41" s="118"/>
      <c r="N41" s="118"/>
      <c r="O41" s="118"/>
      <c r="P41" s="118"/>
      <c r="Q41" s="118"/>
    </row>
    <row r="42" spans="1:17" ht="30" x14ac:dyDescent="0.25">
      <c r="A42" s="114">
        <v>40</v>
      </c>
      <c r="B42" s="121" t="s">
        <v>454</v>
      </c>
      <c r="C42" s="121" t="s">
        <v>455</v>
      </c>
      <c r="D42" s="121" t="s">
        <v>456</v>
      </c>
      <c r="E42" s="115" t="s">
        <v>313</v>
      </c>
      <c r="F42" s="123">
        <v>44101</v>
      </c>
      <c r="G42" s="118"/>
      <c r="H42" s="118"/>
      <c r="I42" s="118"/>
      <c r="J42" s="118"/>
      <c r="K42" s="118" t="s">
        <v>409</v>
      </c>
      <c r="L42" s="118"/>
      <c r="M42" s="118"/>
      <c r="N42" s="118"/>
      <c r="O42" s="118"/>
      <c r="P42" s="118"/>
      <c r="Q42" s="118"/>
    </row>
    <row r="43" spans="1:17" ht="30" x14ac:dyDescent="0.25">
      <c r="A43" s="114">
        <v>41</v>
      </c>
      <c r="B43" s="121" t="s">
        <v>454</v>
      </c>
      <c r="C43" s="121" t="s">
        <v>455</v>
      </c>
      <c r="D43" s="121" t="s">
        <v>457</v>
      </c>
      <c r="E43" s="115" t="s">
        <v>405</v>
      </c>
      <c r="F43" s="123">
        <v>44102</v>
      </c>
      <c r="G43" s="118"/>
      <c r="H43" s="118"/>
      <c r="I43" s="118"/>
      <c r="J43" s="118"/>
      <c r="K43" s="118"/>
      <c r="L43" s="118" t="s">
        <v>409</v>
      </c>
      <c r="M43" s="118"/>
      <c r="N43" s="118"/>
      <c r="O43" s="118"/>
      <c r="P43" s="118"/>
      <c r="Q43" s="118"/>
    </row>
    <row r="44" spans="1:17" ht="30" x14ac:dyDescent="0.25">
      <c r="A44" s="114">
        <v>42</v>
      </c>
      <c r="B44" s="121" t="s">
        <v>458</v>
      </c>
      <c r="C44" s="121" t="s">
        <v>459</v>
      </c>
      <c r="D44" s="121" t="s">
        <v>460</v>
      </c>
      <c r="E44" s="115" t="s">
        <v>313</v>
      </c>
      <c r="F44" s="124">
        <v>44101</v>
      </c>
      <c r="G44" s="118"/>
      <c r="H44" s="118"/>
      <c r="I44" s="118"/>
      <c r="J44" s="118"/>
      <c r="K44" s="118" t="s">
        <v>409</v>
      </c>
      <c r="L44" s="118"/>
      <c r="M44" s="118"/>
      <c r="N44" s="118"/>
      <c r="O44" s="118"/>
      <c r="P44" s="118"/>
      <c r="Q44" s="118"/>
    </row>
    <row r="45" spans="1:17" ht="30" x14ac:dyDescent="0.25">
      <c r="A45" s="114">
        <v>43</v>
      </c>
      <c r="B45" s="121" t="s">
        <v>458</v>
      </c>
      <c r="C45" s="121" t="s">
        <v>459</v>
      </c>
      <c r="D45" s="121" t="s">
        <v>461</v>
      </c>
      <c r="E45" s="115" t="s">
        <v>405</v>
      </c>
      <c r="F45" s="124">
        <v>44102</v>
      </c>
      <c r="G45" s="118"/>
      <c r="H45" s="118"/>
      <c r="I45" s="118"/>
      <c r="J45" s="118"/>
      <c r="K45" s="118"/>
      <c r="L45" s="118" t="s">
        <v>409</v>
      </c>
      <c r="M45" s="118"/>
      <c r="N45" s="118"/>
      <c r="O45" s="118"/>
      <c r="P45" s="118"/>
      <c r="Q45" s="118"/>
    </row>
    <row r="46" spans="1:17" ht="15.75" x14ac:dyDescent="0.25">
      <c r="A46" s="114">
        <v>44</v>
      </c>
      <c r="B46" s="125" t="s">
        <v>75</v>
      </c>
      <c r="C46" s="121" t="s">
        <v>76</v>
      </c>
      <c r="D46" s="121" t="s">
        <v>462</v>
      </c>
      <c r="E46" s="115" t="s">
        <v>405</v>
      </c>
      <c r="F46" s="124">
        <v>44102</v>
      </c>
      <c r="G46" s="118"/>
      <c r="H46" s="118"/>
      <c r="I46" s="118"/>
      <c r="J46" s="118"/>
      <c r="K46" s="118"/>
      <c r="L46" s="118" t="s">
        <v>406</v>
      </c>
      <c r="M46" s="118"/>
      <c r="N46" s="118"/>
      <c r="O46" s="118"/>
      <c r="P46" s="118"/>
      <c r="Q46" s="118"/>
    </row>
    <row r="47" spans="1:17" ht="30" x14ac:dyDescent="0.25">
      <c r="A47" s="114">
        <v>45</v>
      </c>
      <c r="B47" s="121" t="s">
        <v>146</v>
      </c>
      <c r="C47" s="121" t="s">
        <v>147</v>
      </c>
      <c r="D47" s="121" t="s">
        <v>463</v>
      </c>
      <c r="E47" s="115" t="s">
        <v>313</v>
      </c>
      <c r="F47" s="123">
        <v>44129</v>
      </c>
      <c r="G47" s="118"/>
      <c r="H47" s="118"/>
      <c r="I47" s="118"/>
      <c r="J47" s="118"/>
      <c r="K47" s="118"/>
      <c r="L47" s="118"/>
      <c r="M47" s="118"/>
      <c r="N47" s="118"/>
      <c r="O47" s="118" t="s">
        <v>409</v>
      </c>
      <c r="P47" s="118"/>
      <c r="Q47" s="118"/>
    </row>
    <row r="48" spans="1:17" ht="30" x14ac:dyDescent="0.25">
      <c r="A48" s="114">
        <v>46</v>
      </c>
      <c r="B48" s="121" t="s">
        <v>146</v>
      </c>
      <c r="C48" s="121" t="s">
        <v>147</v>
      </c>
      <c r="D48" s="121" t="s">
        <v>464</v>
      </c>
      <c r="E48" s="115" t="s">
        <v>405</v>
      </c>
      <c r="F48" s="123">
        <v>44130</v>
      </c>
      <c r="G48" s="118"/>
      <c r="H48" s="118"/>
      <c r="I48" s="118"/>
      <c r="J48" s="118"/>
      <c r="K48" s="118"/>
      <c r="L48" s="118"/>
      <c r="M48" s="118"/>
      <c r="N48" s="118"/>
      <c r="O48" s="118"/>
      <c r="P48" s="118" t="s">
        <v>409</v>
      </c>
      <c r="Q48" s="118"/>
    </row>
    <row r="49" spans="1:17" ht="30" x14ac:dyDescent="0.25">
      <c r="A49" s="114">
        <v>47</v>
      </c>
      <c r="B49" s="121" t="s">
        <v>118</v>
      </c>
      <c r="C49" s="121" t="s">
        <v>119</v>
      </c>
      <c r="D49" s="121" t="s">
        <v>465</v>
      </c>
      <c r="E49" s="115" t="s">
        <v>313</v>
      </c>
      <c r="F49" s="124">
        <v>44108</v>
      </c>
      <c r="G49" s="118"/>
      <c r="H49" s="118"/>
      <c r="I49" s="118"/>
      <c r="J49" s="118"/>
      <c r="K49" s="118"/>
      <c r="L49" s="118" t="s">
        <v>409</v>
      </c>
      <c r="M49" s="118"/>
      <c r="N49" s="118"/>
      <c r="O49" s="118"/>
      <c r="P49" s="118"/>
      <c r="Q49" s="118"/>
    </row>
    <row r="50" spans="1:17" ht="30" x14ac:dyDescent="0.25">
      <c r="A50" s="114">
        <v>48</v>
      </c>
      <c r="B50" s="121" t="s">
        <v>118</v>
      </c>
      <c r="C50" s="121" t="s">
        <v>119</v>
      </c>
      <c r="D50" s="121" t="s">
        <v>466</v>
      </c>
      <c r="E50" s="115" t="s">
        <v>405</v>
      </c>
      <c r="F50" s="124">
        <v>44109</v>
      </c>
      <c r="G50" s="118"/>
      <c r="H50" s="118"/>
      <c r="I50" s="118"/>
      <c r="J50" s="118"/>
      <c r="K50" s="118"/>
      <c r="L50" s="118"/>
      <c r="M50" s="118" t="s">
        <v>409</v>
      </c>
      <c r="N50" s="118"/>
      <c r="O50" s="118"/>
      <c r="P50" s="118"/>
      <c r="Q50" s="118"/>
    </row>
    <row r="51" spans="1:17" ht="15.75" x14ac:dyDescent="0.25">
      <c r="A51" s="114">
        <v>49</v>
      </c>
      <c r="B51" s="121" t="s">
        <v>123</v>
      </c>
      <c r="C51" s="121" t="s">
        <v>124</v>
      </c>
      <c r="D51" s="121" t="s">
        <v>467</v>
      </c>
      <c r="E51" s="115" t="s">
        <v>313</v>
      </c>
      <c r="F51" s="123">
        <v>44108</v>
      </c>
      <c r="G51" s="118"/>
      <c r="H51" s="118"/>
      <c r="I51" s="118"/>
      <c r="J51" s="118"/>
      <c r="K51" s="118"/>
      <c r="L51" s="118" t="s">
        <v>409</v>
      </c>
      <c r="M51" s="118"/>
      <c r="N51" s="118"/>
      <c r="O51" s="118"/>
      <c r="P51" s="118"/>
      <c r="Q51" s="118"/>
    </row>
    <row r="52" spans="1:17" ht="15.75" x14ac:dyDescent="0.25">
      <c r="A52" s="114">
        <v>50</v>
      </c>
      <c r="B52" s="121" t="s">
        <v>123</v>
      </c>
      <c r="C52" s="121" t="s">
        <v>124</v>
      </c>
      <c r="D52" s="121" t="s">
        <v>468</v>
      </c>
      <c r="E52" s="115" t="s">
        <v>405</v>
      </c>
      <c r="F52" s="123">
        <v>44109</v>
      </c>
      <c r="G52" s="118"/>
      <c r="H52" s="118"/>
      <c r="I52" s="118"/>
      <c r="J52" s="118"/>
      <c r="K52" s="118"/>
      <c r="L52" s="118"/>
      <c r="M52" s="118" t="s">
        <v>409</v>
      </c>
      <c r="N52" s="118"/>
      <c r="O52" s="118"/>
      <c r="P52" s="118"/>
      <c r="Q52" s="118"/>
    </row>
    <row r="53" spans="1:17" ht="15.75" x14ac:dyDescent="0.25">
      <c r="A53" s="114">
        <v>51</v>
      </c>
      <c r="B53" s="121" t="s">
        <v>469</v>
      </c>
      <c r="C53" s="121" t="s">
        <v>470</v>
      </c>
      <c r="D53" s="121" t="s">
        <v>471</v>
      </c>
      <c r="E53" s="115" t="s">
        <v>313</v>
      </c>
      <c r="F53" s="124">
        <v>44122</v>
      </c>
      <c r="G53" s="118"/>
      <c r="H53" s="118"/>
      <c r="I53" s="118"/>
      <c r="J53" s="118"/>
      <c r="K53" s="118"/>
      <c r="L53" s="118"/>
      <c r="M53" s="118"/>
      <c r="N53" s="118" t="s">
        <v>409</v>
      </c>
      <c r="O53" s="118"/>
      <c r="P53" s="118"/>
      <c r="Q53" s="118"/>
    </row>
    <row r="54" spans="1:17" ht="15.75" x14ac:dyDescent="0.25">
      <c r="A54" s="114">
        <v>52</v>
      </c>
      <c r="B54" s="121" t="s">
        <v>127</v>
      </c>
      <c r="C54" s="121" t="s">
        <v>128</v>
      </c>
      <c r="D54" s="121" t="s">
        <v>472</v>
      </c>
      <c r="E54" s="115" t="s">
        <v>313</v>
      </c>
      <c r="F54" s="123">
        <v>44122</v>
      </c>
      <c r="G54" s="118"/>
      <c r="H54" s="118"/>
      <c r="I54" s="118"/>
      <c r="J54" s="118"/>
      <c r="K54" s="118"/>
      <c r="L54" s="118"/>
      <c r="M54" s="118"/>
      <c r="N54" s="118" t="s">
        <v>409</v>
      </c>
      <c r="O54" s="118"/>
      <c r="P54" s="118"/>
      <c r="Q54" s="118"/>
    </row>
    <row r="55" spans="1:17" ht="15.75" x14ac:dyDescent="0.25">
      <c r="A55" s="114">
        <v>53</v>
      </c>
      <c r="B55" s="121" t="s">
        <v>127</v>
      </c>
      <c r="C55" s="121" t="s">
        <v>128</v>
      </c>
      <c r="D55" s="121" t="s">
        <v>473</v>
      </c>
      <c r="E55" s="115" t="s">
        <v>405</v>
      </c>
      <c r="F55" s="123">
        <v>44123</v>
      </c>
      <c r="G55" s="118"/>
      <c r="H55" s="118"/>
      <c r="I55" s="118"/>
      <c r="J55" s="118"/>
      <c r="K55" s="118"/>
      <c r="L55" s="118"/>
      <c r="M55" s="118"/>
      <c r="N55" s="118"/>
      <c r="O55" s="118" t="s">
        <v>409</v>
      </c>
      <c r="P55" s="118"/>
      <c r="Q55" s="118"/>
    </row>
    <row r="56" spans="1:17" ht="15.75" x14ac:dyDescent="0.25">
      <c r="A56" s="114">
        <v>54</v>
      </c>
      <c r="B56" s="121" t="s">
        <v>134</v>
      </c>
      <c r="C56" s="121" t="s">
        <v>474</v>
      </c>
      <c r="D56" s="121" t="s">
        <v>475</v>
      </c>
      <c r="E56" s="115" t="s">
        <v>313</v>
      </c>
      <c r="F56" s="123">
        <v>44122</v>
      </c>
      <c r="G56" s="118"/>
      <c r="H56" s="118"/>
      <c r="I56" s="118"/>
      <c r="J56" s="118"/>
      <c r="K56" s="118"/>
      <c r="L56" s="118"/>
      <c r="M56" s="118"/>
      <c r="N56" s="118" t="s">
        <v>409</v>
      </c>
      <c r="O56" s="118"/>
      <c r="P56" s="118"/>
      <c r="Q56" s="118"/>
    </row>
    <row r="57" spans="1:17" ht="15.75" x14ac:dyDescent="0.25">
      <c r="A57" s="114">
        <v>55</v>
      </c>
      <c r="B57" s="121" t="s">
        <v>134</v>
      </c>
      <c r="C57" s="121" t="s">
        <v>474</v>
      </c>
      <c r="D57" s="121" t="s">
        <v>476</v>
      </c>
      <c r="E57" s="115" t="s">
        <v>405</v>
      </c>
      <c r="F57" s="123">
        <v>44123</v>
      </c>
      <c r="G57" s="118"/>
      <c r="H57" s="118"/>
      <c r="I57" s="118"/>
      <c r="J57" s="118"/>
      <c r="K57" s="118"/>
      <c r="L57" s="118"/>
      <c r="M57" s="118"/>
      <c r="N57" s="118"/>
      <c r="O57" s="118" t="s">
        <v>409</v>
      </c>
      <c r="P57" s="118"/>
      <c r="Q57" s="118"/>
    </row>
    <row r="58" spans="1:17" ht="45" x14ac:dyDescent="0.25">
      <c r="A58" s="114">
        <v>56</v>
      </c>
      <c r="B58" s="121" t="s">
        <v>138</v>
      </c>
      <c r="C58" s="121" t="s">
        <v>477</v>
      </c>
      <c r="D58" s="121" t="s">
        <v>478</v>
      </c>
      <c r="E58" s="115" t="s">
        <v>313</v>
      </c>
      <c r="F58" s="123">
        <v>44122</v>
      </c>
      <c r="G58" s="118"/>
      <c r="H58" s="118"/>
      <c r="I58" s="118"/>
      <c r="J58" s="118"/>
      <c r="K58" s="118"/>
      <c r="L58" s="118"/>
      <c r="M58" s="118"/>
      <c r="N58" s="118" t="s">
        <v>409</v>
      </c>
      <c r="O58" s="118"/>
      <c r="P58" s="118"/>
      <c r="Q58" s="118"/>
    </row>
    <row r="59" spans="1:17" ht="45" x14ac:dyDescent="0.25">
      <c r="A59" s="114">
        <v>57</v>
      </c>
      <c r="B59" s="121" t="s">
        <v>138</v>
      </c>
      <c r="C59" s="121" t="s">
        <v>477</v>
      </c>
      <c r="D59" s="121" t="s">
        <v>479</v>
      </c>
      <c r="E59" s="115" t="s">
        <v>405</v>
      </c>
      <c r="F59" s="123">
        <v>44123</v>
      </c>
      <c r="G59" s="118"/>
      <c r="H59" s="118"/>
      <c r="I59" s="118"/>
      <c r="J59" s="118"/>
      <c r="K59" s="118"/>
      <c r="L59" s="118"/>
      <c r="M59" s="118"/>
      <c r="N59" s="118"/>
      <c r="O59" s="118" t="s">
        <v>409</v>
      </c>
      <c r="P59" s="118"/>
      <c r="Q59" s="118"/>
    </row>
    <row r="60" spans="1:17" ht="15.75" x14ac:dyDescent="0.25">
      <c r="A60" s="114">
        <v>58</v>
      </c>
      <c r="B60" s="125" t="s">
        <v>469</v>
      </c>
      <c r="C60" s="121" t="s">
        <v>470</v>
      </c>
      <c r="D60" s="121" t="s">
        <v>480</v>
      </c>
      <c r="E60" s="115" t="s">
        <v>405</v>
      </c>
      <c r="F60" s="123">
        <v>44123</v>
      </c>
      <c r="G60" s="118"/>
      <c r="H60" s="118"/>
      <c r="I60" s="118"/>
      <c r="J60" s="118"/>
      <c r="K60" s="118"/>
      <c r="L60" s="118"/>
      <c r="M60" s="118"/>
      <c r="N60" s="118"/>
      <c r="O60" s="118" t="s">
        <v>406</v>
      </c>
      <c r="P60" s="118"/>
      <c r="Q60" s="118"/>
    </row>
    <row r="61" spans="1:17" ht="30" x14ac:dyDescent="0.25">
      <c r="A61" s="114">
        <v>59</v>
      </c>
      <c r="B61" s="120">
        <v>43862</v>
      </c>
      <c r="C61" s="121" t="s">
        <v>433</v>
      </c>
      <c r="D61" s="121" t="s">
        <v>481</v>
      </c>
      <c r="E61" s="115" t="s">
        <v>405</v>
      </c>
      <c r="F61" s="123">
        <v>44123</v>
      </c>
      <c r="G61" s="118"/>
      <c r="H61" s="118"/>
      <c r="I61" s="118"/>
      <c r="J61" s="118"/>
      <c r="K61" s="118"/>
      <c r="L61" s="118"/>
      <c r="M61" s="118"/>
      <c r="N61" s="118"/>
      <c r="O61" s="118" t="s">
        <v>409</v>
      </c>
      <c r="P61" s="118"/>
      <c r="Q61" s="118"/>
    </row>
    <row r="62" spans="1:17" ht="15.75" x14ac:dyDescent="0.25">
      <c r="A62" s="114">
        <v>60</v>
      </c>
      <c r="B62" s="121">
        <v>1.3</v>
      </c>
      <c r="C62" s="121" t="s">
        <v>482</v>
      </c>
      <c r="D62" s="121" t="s">
        <v>483</v>
      </c>
      <c r="E62" s="115" t="s">
        <v>313</v>
      </c>
      <c r="F62" s="123">
        <v>44087</v>
      </c>
      <c r="G62" s="118"/>
      <c r="H62" s="118"/>
      <c r="I62" s="118" t="s">
        <v>409</v>
      </c>
      <c r="J62" s="118"/>
      <c r="K62" s="118"/>
      <c r="L62" s="118"/>
      <c r="M62" s="118"/>
      <c r="N62" s="118"/>
      <c r="O62" s="118"/>
      <c r="P62" s="118"/>
      <c r="Q62" s="118"/>
    </row>
    <row r="63" spans="1:17" ht="60" x14ac:dyDescent="0.25">
      <c r="A63" s="114">
        <v>61</v>
      </c>
      <c r="B63" s="121" t="s">
        <v>142</v>
      </c>
      <c r="C63" s="121" t="s">
        <v>143</v>
      </c>
      <c r="D63" s="121" t="s">
        <v>484</v>
      </c>
      <c r="E63" s="115" t="s">
        <v>313</v>
      </c>
      <c r="F63" s="123">
        <v>44122</v>
      </c>
      <c r="G63" s="118"/>
      <c r="H63" s="118"/>
      <c r="I63" s="118"/>
      <c r="J63" s="118"/>
      <c r="K63" s="118"/>
      <c r="L63" s="118"/>
      <c r="M63" s="118"/>
      <c r="N63" s="118" t="s">
        <v>409</v>
      </c>
      <c r="O63" s="118"/>
      <c r="P63" s="118"/>
      <c r="Q63" s="118"/>
    </row>
    <row r="64" spans="1:17" ht="60" x14ac:dyDescent="0.25">
      <c r="A64" s="114">
        <v>62</v>
      </c>
      <c r="B64" s="121" t="s">
        <v>142</v>
      </c>
      <c r="C64" s="121" t="s">
        <v>143</v>
      </c>
      <c r="D64" s="121" t="s">
        <v>485</v>
      </c>
      <c r="E64" s="115" t="s">
        <v>405</v>
      </c>
      <c r="F64" s="123">
        <v>44123</v>
      </c>
      <c r="G64" s="118"/>
      <c r="H64" s="118"/>
      <c r="I64" s="118"/>
      <c r="J64" s="118"/>
      <c r="K64" s="118"/>
      <c r="L64" s="118"/>
      <c r="M64" s="118"/>
      <c r="N64" s="118"/>
      <c r="O64" s="118" t="s">
        <v>409</v>
      </c>
      <c r="P64" s="118"/>
      <c r="Q64" s="118"/>
    </row>
    <row r="65" spans="1:17" ht="60" x14ac:dyDescent="0.25">
      <c r="A65" s="114">
        <v>63</v>
      </c>
      <c r="B65" s="121" t="s">
        <v>151</v>
      </c>
      <c r="C65" s="121" t="s">
        <v>486</v>
      </c>
      <c r="D65" s="121" t="s">
        <v>487</v>
      </c>
      <c r="E65" s="115" t="s">
        <v>313</v>
      </c>
      <c r="F65" s="123">
        <v>44136</v>
      </c>
      <c r="G65" s="118"/>
      <c r="H65" s="118"/>
      <c r="I65" s="118"/>
      <c r="J65" s="118"/>
      <c r="K65" s="118"/>
      <c r="L65" s="118"/>
      <c r="M65" s="118"/>
      <c r="N65" s="118"/>
      <c r="O65" s="118"/>
      <c r="P65" s="118" t="s">
        <v>409</v>
      </c>
      <c r="Q65" s="118"/>
    </row>
    <row r="66" spans="1:17" ht="60" x14ac:dyDescent="0.25">
      <c r="A66" s="114">
        <v>64</v>
      </c>
      <c r="B66" s="121" t="s">
        <v>151</v>
      </c>
      <c r="C66" s="121" t="s">
        <v>486</v>
      </c>
      <c r="D66" s="121" t="s">
        <v>488</v>
      </c>
      <c r="E66" s="115" t="s">
        <v>405</v>
      </c>
      <c r="F66" s="123">
        <v>44137</v>
      </c>
      <c r="G66" s="118"/>
      <c r="H66" s="118"/>
      <c r="I66" s="118"/>
      <c r="J66" s="118"/>
      <c r="K66" s="118"/>
      <c r="L66" s="118"/>
      <c r="M66" s="118"/>
      <c r="N66" s="118"/>
      <c r="O66" s="118"/>
      <c r="P66" s="118"/>
      <c r="Q66" s="118" t="s">
        <v>406</v>
      </c>
    </row>
    <row r="67" spans="1:17" ht="15.75" x14ac:dyDescent="0.25">
      <c r="A67" s="114">
        <v>65</v>
      </c>
      <c r="B67" s="121" t="s">
        <v>489</v>
      </c>
      <c r="C67" s="121" t="s">
        <v>490</v>
      </c>
      <c r="D67" s="121" t="s">
        <v>491</v>
      </c>
      <c r="E67" s="115" t="s">
        <v>313</v>
      </c>
      <c r="F67" s="124">
        <v>44087</v>
      </c>
      <c r="G67" s="118"/>
      <c r="H67" s="118"/>
      <c r="I67" s="118" t="s">
        <v>409</v>
      </c>
      <c r="J67" s="118"/>
      <c r="K67" s="118"/>
      <c r="L67" s="118"/>
      <c r="M67" s="118"/>
      <c r="N67" s="118"/>
      <c r="O67" s="118"/>
      <c r="P67" s="118"/>
      <c r="Q67" s="118"/>
    </row>
    <row r="68" spans="1:17" ht="15.75" x14ac:dyDescent="0.25">
      <c r="A68" s="114">
        <v>66</v>
      </c>
      <c r="B68" s="121" t="s">
        <v>489</v>
      </c>
      <c r="C68" s="121" t="s">
        <v>490</v>
      </c>
      <c r="D68" s="121" t="s">
        <v>492</v>
      </c>
      <c r="E68" s="115" t="s">
        <v>405</v>
      </c>
      <c r="F68" s="124">
        <v>44102</v>
      </c>
      <c r="G68" s="118"/>
      <c r="H68" s="118"/>
      <c r="I68" s="118"/>
      <c r="J68" s="118"/>
      <c r="K68" s="118"/>
      <c r="L68" s="118" t="s">
        <v>409</v>
      </c>
      <c r="M68" s="118"/>
      <c r="N68" s="118"/>
      <c r="O68" s="118"/>
      <c r="P68" s="118"/>
      <c r="Q68" s="118"/>
    </row>
    <row r="69" spans="1:17" ht="30" x14ac:dyDescent="0.25">
      <c r="A69" s="114">
        <v>67</v>
      </c>
      <c r="B69" s="121" t="s">
        <v>156</v>
      </c>
      <c r="C69" s="121" t="s">
        <v>493</v>
      </c>
      <c r="D69" s="127" t="s">
        <v>494</v>
      </c>
      <c r="E69" s="115" t="s">
        <v>495</v>
      </c>
      <c r="F69" s="123">
        <v>44136</v>
      </c>
      <c r="G69" s="118"/>
      <c r="H69" s="118"/>
      <c r="I69" s="118"/>
      <c r="J69" s="118"/>
      <c r="K69" s="118"/>
      <c r="L69" s="118"/>
      <c r="M69" s="118"/>
      <c r="N69" s="118"/>
      <c r="O69" s="118"/>
      <c r="P69" s="118" t="s">
        <v>409</v>
      </c>
      <c r="Q69" s="118"/>
    </row>
    <row r="70" spans="1:17" ht="30" x14ac:dyDescent="0.25">
      <c r="A70" s="114">
        <v>68</v>
      </c>
      <c r="B70" s="121" t="s">
        <v>156</v>
      </c>
      <c r="C70" s="121" t="s">
        <v>493</v>
      </c>
      <c r="D70" s="121" t="s">
        <v>496</v>
      </c>
      <c r="E70" s="115" t="s">
        <v>405</v>
      </c>
      <c r="F70" s="123">
        <v>44137</v>
      </c>
      <c r="G70" s="118"/>
      <c r="H70" s="118"/>
      <c r="I70" s="118"/>
      <c r="J70" s="118"/>
      <c r="K70" s="118"/>
      <c r="L70" s="118"/>
      <c r="M70" s="118"/>
      <c r="N70" s="118"/>
      <c r="O70" s="118"/>
      <c r="P70" s="118"/>
      <c r="Q70" s="118" t="s">
        <v>409</v>
      </c>
    </row>
    <row r="71" spans="1:17" ht="15.75" x14ac:dyDescent="0.25">
      <c r="A71" s="114">
        <v>69</v>
      </c>
      <c r="B71" s="120">
        <v>43891</v>
      </c>
      <c r="C71" s="121" t="s">
        <v>482</v>
      </c>
      <c r="D71" s="127" t="s">
        <v>497</v>
      </c>
      <c r="E71" s="115" t="s">
        <v>405</v>
      </c>
      <c r="F71" s="123">
        <v>44137</v>
      </c>
      <c r="G71" s="118"/>
      <c r="H71" s="118"/>
      <c r="I71" s="118"/>
      <c r="J71" s="118"/>
      <c r="K71" s="118"/>
      <c r="L71" s="118"/>
      <c r="M71" s="118"/>
      <c r="N71" s="118"/>
      <c r="O71" s="118"/>
      <c r="P71" s="118"/>
      <c r="Q71" s="118" t="s">
        <v>406</v>
      </c>
    </row>
    <row r="72" spans="1:17" ht="30" x14ac:dyDescent="0.25">
      <c r="A72" s="114">
        <v>70</v>
      </c>
      <c r="B72" s="121">
        <v>1.4</v>
      </c>
      <c r="C72" s="121" t="s">
        <v>498</v>
      </c>
      <c r="D72" s="127"/>
      <c r="E72" s="115"/>
      <c r="F72" s="123">
        <v>44067</v>
      </c>
      <c r="G72" s="118" t="s">
        <v>409</v>
      </c>
      <c r="H72" s="118"/>
      <c r="I72" s="118"/>
      <c r="J72" s="118"/>
      <c r="K72" s="118"/>
      <c r="L72" s="118"/>
      <c r="M72" s="118"/>
      <c r="N72" s="118"/>
      <c r="O72" s="118"/>
      <c r="P72" s="118"/>
      <c r="Q72" s="118"/>
    </row>
    <row r="73" spans="1:17" ht="15.75" x14ac:dyDescent="0.25">
      <c r="A73" s="114">
        <v>71</v>
      </c>
      <c r="B73" s="121" t="s">
        <v>499</v>
      </c>
      <c r="C73" s="121" t="s">
        <v>500</v>
      </c>
      <c r="D73" s="127"/>
      <c r="E73" s="115"/>
      <c r="F73" s="128"/>
      <c r="G73" s="118"/>
      <c r="H73" s="118"/>
      <c r="I73" s="118"/>
      <c r="J73" s="118"/>
      <c r="K73" s="118"/>
      <c r="L73" s="118"/>
      <c r="M73" s="118"/>
      <c r="N73" s="118"/>
      <c r="O73" s="118"/>
      <c r="P73" s="118"/>
      <c r="Q73" s="118"/>
    </row>
    <row r="74" spans="1:17" ht="15.75" x14ac:dyDescent="0.25">
      <c r="A74" s="114">
        <v>72</v>
      </c>
      <c r="B74" s="121" t="s">
        <v>501</v>
      </c>
      <c r="C74" s="121" t="s">
        <v>502</v>
      </c>
      <c r="D74" s="127"/>
      <c r="E74" s="115"/>
      <c r="F74" s="128"/>
      <c r="G74" s="118"/>
      <c r="H74" s="118"/>
      <c r="I74" s="118"/>
      <c r="J74" s="118"/>
      <c r="K74" s="118"/>
      <c r="L74" s="118"/>
      <c r="M74" s="118"/>
      <c r="N74" s="118"/>
      <c r="O74" s="118"/>
      <c r="P74" s="118"/>
      <c r="Q74" s="118"/>
    </row>
    <row r="75" spans="1:17" ht="15.75" x14ac:dyDescent="0.25">
      <c r="A75" s="114">
        <v>73</v>
      </c>
      <c r="B75" s="121" t="s">
        <v>503</v>
      </c>
      <c r="C75" s="121" t="s">
        <v>504</v>
      </c>
      <c r="D75" s="127"/>
      <c r="E75" s="115"/>
      <c r="F75" s="128"/>
      <c r="G75" s="118"/>
      <c r="H75" s="118"/>
      <c r="I75" s="118"/>
      <c r="J75" s="118"/>
      <c r="K75" s="118"/>
      <c r="L75" s="118"/>
      <c r="M75" s="118"/>
      <c r="N75" s="118"/>
      <c r="O75" s="118"/>
      <c r="P75" s="118"/>
      <c r="Q75" s="118"/>
    </row>
    <row r="76" spans="1:17" ht="30" x14ac:dyDescent="0.25">
      <c r="A76" s="114">
        <v>74</v>
      </c>
      <c r="B76" s="121" t="s">
        <v>505</v>
      </c>
      <c r="C76" s="121" t="s">
        <v>506</v>
      </c>
      <c r="D76" s="127"/>
      <c r="E76" s="115"/>
      <c r="F76" s="128"/>
      <c r="G76" s="118"/>
      <c r="H76" s="118"/>
      <c r="I76" s="118"/>
      <c r="J76" s="118"/>
      <c r="K76" s="118"/>
      <c r="L76" s="118"/>
      <c r="M76" s="118"/>
      <c r="N76" s="118"/>
      <c r="O76" s="118"/>
      <c r="P76" s="118"/>
      <c r="Q76" s="118"/>
    </row>
    <row r="77" spans="1:17" ht="15.75" x14ac:dyDescent="0.25">
      <c r="A77" s="114">
        <v>75</v>
      </c>
      <c r="B77" s="121" t="s">
        <v>507</v>
      </c>
      <c r="C77" s="121" t="s">
        <v>508</v>
      </c>
      <c r="D77" s="127"/>
      <c r="E77" s="115"/>
      <c r="F77" s="128"/>
      <c r="G77" s="118"/>
      <c r="H77" s="118"/>
      <c r="I77" s="118"/>
      <c r="J77" s="118"/>
      <c r="K77" s="118"/>
      <c r="L77" s="118"/>
      <c r="M77" s="118"/>
      <c r="N77" s="118"/>
      <c r="O77" s="118"/>
      <c r="P77" s="118"/>
      <c r="Q77" s="118"/>
    </row>
    <row r="78" spans="1:17" ht="25.5" x14ac:dyDescent="0.2">
      <c r="A78" s="114">
        <v>76</v>
      </c>
      <c r="B78" s="127">
        <v>1</v>
      </c>
      <c r="C78" s="129" t="s">
        <v>310</v>
      </c>
      <c r="D78" s="127" t="s">
        <v>509</v>
      </c>
      <c r="E78" s="115" t="s">
        <v>313</v>
      </c>
      <c r="F78" s="124">
        <v>44137</v>
      </c>
      <c r="G78" s="118"/>
      <c r="H78" s="118"/>
      <c r="I78" s="118"/>
      <c r="J78" s="118"/>
      <c r="K78" s="118"/>
      <c r="L78" s="118"/>
      <c r="M78" s="118"/>
      <c r="N78" s="118"/>
      <c r="O78" s="118"/>
      <c r="P78" s="118"/>
      <c r="Q78" s="118" t="s">
        <v>409</v>
      </c>
    </row>
  </sheetData>
  <mergeCells count="5">
    <mergeCell ref="A1:A2"/>
    <mergeCell ref="B1:C1"/>
    <mergeCell ref="D1:D2"/>
    <mergeCell ref="E1:E2"/>
    <mergeCell ref="F1:F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28</vt:i4>
      </vt:variant>
    </vt:vector>
  </HeadingPairs>
  <TitlesOfParts>
    <vt:vector size="46" baseType="lpstr">
      <vt:lpstr>Cronograma_S1</vt:lpstr>
      <vt:lpstr>Cronograma_S2</vt:lpstr>
      <vt:lpstr>Cronograma_S3</vt:lpstr>
      <vt:lpstr>Cronograma_S4</vt:lpstr>
      <vt:lpstr>Cronograma_S5</vt:lpstr>
      <vt:lpstr>Cronograma_S6</vt:lpstr>
      <vt:lpstr>Cronograma_S7</vt:lpstr>
      <vt:lpstr>Cronograma_S8</vt:lpstr>
      <vt:lpstr>Cronograma_S9</vt:lpstr>
      <vt:lpstr>Informe S2</vt:lpstr>
      <vt:lpstr>Informe S3</vt:lpstr>
      <vt:lpstr>Informe S4</vt:lpstr>
      <vt:lpstr>Informe S5</vt:lpstr>
      <vt:lpstr>Informe S6</vt:lpstr>
      <vt:lpstr>Informe S7</vt:lpstr>
      <vt:lpstr>Informe S8</vt:lpstr>
      <vt:lpstr>Informe S9</vt:lpstr>
      <vt:lpstr>Cronograma_Cliente</vt:lpstr>
      <vt:lpstr>Cronograma_S4!cc</vt:lpstr>
      <vt:lpstr>Cronograma_S5!cc</vt:lpstr>
      <vt:lpstr>Cronograma_S6!cc</vt:lpstr>
      <vt:lpstr>Cronograma_S7!cc</vt:lpstr>
      <vt:lpstr>Cronograma_S8!cc</vt:lpstr>
      <vt:lpstr>Cronograma_S9!cc</vt:lpstr>
      <vt:lpstr>cc</vt:lpstr>
      <vt:lpstr>Cronograma_S4!Formula1</vt:lpstr>
      <vt:lpstr>Cronograma_S5!Formula1</vt:lpstr>
      <vt:lpstr>Cronograma_S6!Formula1</vt:lpstr>
      <vt:lpstr>Cronograma_S7!Formula1</vt:lpstr>
      <vt:lpstr>Cronograma_S8!Formula1</vt:lpstr>
      <vt:lpstr>Cronograma_S9!Formula1</vt:lpstr>
      <vt:lpstr>Formula1</vt:lpstr>
      <vt:lpstr>Cronograma_S4!Formulas</vt:lpstr>
      <vt:lpstr>Cronograma_S5!Formulas</vt:lpstr>
      <vt:lpstr>Cronograma_S6!Formulas</vt:lpstr>
      <vt:lpstr>Cronograma_S7!Formulas</vt:lpstr>
      <vt:lpstr>Cronograma_S8!Formulas</vt:lpstr>
      <vt:lpstr>Cronograma_S9!Formulas</vt:lpstr>
      <vt:lpstr>Formulas</vt:lpstr>
      <vt:lpstr>Cronograma_S4!TablaFormulas</vt:lpstr>
      <vt:lpstr>Cronograma_S5!TablaFormulas</vt:lpstr>
      <vt:lpstr>Cronograma_S6!TablaFormulas</vt:lpstr>
      <vt:lpstr>Cronograma_S7!TablaFormulas</vt:lpstr>
      <vt:lpstr>Cronograma_S8!TablaFormulas</vt:lpstr>
      <vt:lpstr>Cronograma_S9!TablaFormulas</vt:lpstr>
      <vt:lpstr>TablaFormulas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MeDicenTecno!</cp:lastModifiedBy>
  <dcterms:modified xsi:type="dcterms:W3CDTF">2020-12-23T16:55:14Z</dcterms:modified>
</cp:coreProperties>
</file>