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S\Ecommerce-Sports\Planificación del proyecto\"/>
    </mc:Choice>
  </mc:AlternateContent>
  <bookViews>
    <workbookView xWindow="13380" yWindow="45" windowWidth="15420" windowHeight="11085" tabRatio="679" activeTab="2"/>
  </bookViews>
  <sheets>
    <sheet name="CI S1" sheetId="9" r:id="rId1"/>
    <sheet name="CI S2" sheetId="13" r:id="rId2"/>
    <sheet name="CI S3" sheetId="15" r:id="rId3"/>
    <sheet name="Informe S2" sheetId="14" r:id="rId4"/>
    <sheet name="Informe S3" sheetId="16" r:id="rId5"/>
  </sheets>
  <externalReferences>
    <externalReference r:id="rId6"/>
  </externalReferences>
  <definedNames>
    <definedName name="cc">'CI S3'!$G$123:$H$132</definedName>
    <definedName name="Formula1">'CI S3'!$D$126:$E$129</definedName>
    <definedName name="Formulas">'CI S3'!$G$123:$H$132</definedName>
    <definedName name="TablaFormulas">'CI S3'!$H$123:$J$132</definedName>
  </definedNames>
  <calcPr calcId="162913"/>
</workbook>
</file>

<file path=xl/calcChain.xml><?xml version="1.0" encoding="utf-8"?>
<calcChain xmlns="http://schemas.openxmlformats.org/spreadsheetml/2006/main">
  <c r="P2" i="15" l="1"/>
  <c r="N2" i="15"/>
  <c r="W2" i="15"/>
  <c r="V2" i="15"/>
  <c r="T2" i="15"/>
  <c r="AF2" i="15"/>
  <c r="AH2" i="15" s="1"/>
  <c r="AC2" i="15"/>
  <c r="AE2" i="15" s="1"/>
  <c r="Z2" i="15"/>
  <c r="AB2" i="15" s="1"/>
  <c r="Y2" i="15"/>
  <c r="AK77" i="15" l="1"/>
  <c r="AJ77" i="15"/>
  <c r="AI77" i="15"/>
  <c r="AK76" i="15"/>
  <c r="AJ76" i="15"/>
  <c r="AI76" i="15"/>
  <c r="AK75" i="15"/>
  <c r="AJ75" i="15"/>
  <c r="AI75" i="15"/>
  <c r="AK74" i="15"/>
  <c r="AJ74" i="15"/>
  <c r="AI74" i="15"/>
  <c r="AK73" i="15"/>
  <c r="AJ73" i="15"/>
  <c r="AI73" i="15"/>
  <c r="AK72" i="15"/>
  <c r="AJ72" i="15"/>
  <c r="AI72" i="15"/>
  <c r="AK71" i="15"/>
  <c r="AJ71" i="15"/>
  <c r="AI71" i="15"/>
  <c r="AK70" i="15"/>
  <c r="AJ70" i="15"/>
  <c r="AI70" i="15"/>
  <c r="AK69" i="15"/>
  <c r="AJ69" i="15"/>
  <c r="AI69" i="15"/>
  <c r="AK68" i="15"/>
  <c r="AJ68" i="15"/>
  <c r="AI68" i="15"/>
  <c r="AK67" i="15"/>
  <c r="AJ67" i="15"/>
  <c r="AI67" i="15"/>
  <c r="AK66" i="15"/>
  <c r="AJ66" i="15"/>
  <c r="AI66" i="15"/>
  <c r="AK65" i="15"/>
  <c r="AJ65" i="15"/>
  <c r="AI65" i="15"/>
  <c r="AK64" i="15"/>
  <c r="AJ64" i="15"/>
  <c r="AI64" i="15"/>
  <c r="AK63" i="15"/>
  <c r="AJ63" i="15"/>
  <c r="AI63" i="15"/>
  <c r="AK62" i="15"/>
  <c r="AJ62" i="15"/>
  <c r="AI62" i="15"/>
  <c r="AK61" i="15"/>
  <c r="AJ61" i="15"/>
  <c r="AI61" i="15"/>
  <c r="AK60" i="15"/>
  <c r="AJ60" i="15"/>
  <c r="AI60" i="15"/>
  <c r="AK59" i="15"/>
  <c r="AJ59" i="15"/>
  <c r="AI59" i="15"/>
  <c r="AK58" i="15"/>
  <c r="AJ58" i="15"/>
  <c r="AI58" i="15"/>
  <c r="AK57" i="15"/>
  <c r="AJ57" i="15"/>
  <c r="AI57" i="15"/>
  <c r="AK56" i="15"/>
  <c r="AJ56" i="15"/>
  <c r="AI56" i="15"/>
  <c r="AK55" i="15"/>
  <c r="AJ55" i="15"/>
  <c r="AI55" i="15"/>
  <c r="AK54" i="15"/>
  <c r="AJ54" i="15"/>
  <c r="AI54" i="15"/>
  <c r="AK53" i="15"/>
  <c r="AJ53" i="15"/>
  <c r="AI53" i="15"/>
  <c r="AK52" i="15"/>
  <c r="AJ52" i="15"/>
  <c r="AI52" i="15"/>
  <c r="AK51" i="15"/>
  <c r="AJ51" i="15"/>
  <c r="AI51" i="15"/>
  <c r="AK50" i="15"/>
  <c r="AJ50" i="15"/>
  <c r="AI50" i="15"/>
  <c r="AK49" i="15"/>
  <c r="AJ49" i="15"/>
  <c r="AI49" i="15"/>
  <c r="AK48" i="15"/>
  <c r="AJ48" i="15"/>
  <c r="AI48" i="15"/>
  <c r="AK47" i="15"/>
  <c r="AJ47" i="15"/>
  <c r="AI47" i="15"/>
  <c r="AK46" i="15"/>
  <c r="AJ46" i="15"/>
  <c r="AI46" i="15"/>
  <c r="AK45" i="15"/>
  <c r="AJ45" i="15"/>
  <c r="AI45" i="15"/>
  <c r="AK44" i="15"/>
  <c r="AJ44" i="15"/>
  <c r="AI44" i="15"/>
  <c r="AK43" i="15"/>
  <c r="AJ43" i="15"/>
  <c r="AI43" i="15"/>
  <c r="AK42" i="15"/>
  <c r="AJ42" i="15"/>
  <c r="AI42" i="15"/>
  <c r="AK41" i="15"/>
  <c r="AJ41" i="15"/>
  <c r="AI41" i="15"/>
  <c r="AK40" i="15"/>
  <c r="AJ40" i="15"/>
  <c r="AI40" i="15"/>
  <c r="AK39" i="15"/>
  <c r="AJ39" i="15"/>
  <c r="AI39" i="15"/>
  <c r="AK38" i="15"/>
  <c r="AJ38" i="15"/>
  <c r="AI38" i="15"/>
  <c r="AK37" i="15"/>
  <c r="AJ37" i="15"/>
  <c r="AI37" i="15"/>
  <c r="AK36" i="15"/>
  <c r="AJ36" i="15"/>
  <c r="AI36" i="15"/>
  <c r="AK35" i="15"/>
  <c r="AJ35" i="15"/>
  <c r="AI35" i="15"/>
  <c r="AK34" i="15"/>
  <c r="AJ34" i="15"/>
  <c r="AI34" i="15"/>
  <c r="AK33" i="15"/>
  <c r="AJ33" i="15"/>
  <c r="AI33" i="15"/>
  <c r="AK32" i="15"/>
  <c r="AJ32" i="15"/>
  <c r="AI32" i="15"/>
  <c r="AK31" i="15"/>
  <c r="AJ31" i="15"/>
  <c r="AI31" i="15"/>
  <c r="AK30" i="15"/>
  <c r="AJ30" i="15"/>
  <c r="AI30" i="15"/>
  <c r="AK29" i="15"/>
  <c r="AJ29" i="15"/>
  <c r="AI29" i="15"/>
  <c r="AK28" i="15"/>
  <c r="AJ28" i="15"/>
  <c r="AI28" i="15"/>
  <c r="AK27" i="15"/>
  <c r="AJ27" i="15"/>
  <c r="AI27" i="15"/>
  <c r="AK26" i="15"/>
  <c r="AJ26" i="15"/>
  <c r="AI26" i="15"/>
  <c r="AK25" i="15"/>
  <c r="AJ25" i="15"/>
  <c r="AI25" i="15"/>
  <c r="AK24" i="15"/>
  <c r="AJ24" i="15"/>
  <c r="AI24" i="15"/>
  <c r="AK23" i="15"/>
  <c r="AJ23" i="15"/>
  <c r="AI23" i="15"/>
  <c r="AK22" i="15"/>
  <c r="AJ22" i="15"/>
  <c r="AI22" i="15"/>
  <c r="AK21" i="15"/>
  <c r="AJ21" i="15"/>
  <c r="AI21" i="15"/>
  <c r="AK20" i="15"/>
  <c r="AJ20" i="15"/>
  <c r="AI20" i="15"/>
  <c r="AK19" i="15"/>
  <c r="AJ19" i="15"/>
  <c r="AI19" i="15"/>
  <c r="AK18" i="15"/>
  <c r="AJ18" i="15"/>
  <c r="AI18" i="15"/>
  <c r="AK17" i="15"/>
  <c r="AJ17" i="15"/>
  <c r="AI17" i="15"/>
  <c r="AK16" i="15"/>
  <c r="AJ16" i="15"/>
  <c r="AI16" i="15"/>
  <c r="AK15" i="15"/>
  <c r="AJ15" i="15"/>
  <c r="AI15" i="15"/>
  <c r="AK14" i="15"/>
  <c r="AJ14" i="15"/>
  <c r="AI14" i="15"/>
  <c r="AK13" i="15"/>
  <c r="AJ13" i="15"/>
  <c r="AI13" i="15"/>
  <c r="AK12" i="15"/>
  <c r="AJ12" i="15"/>
  <c r="AI12" i="15"/>
  <c r="AK11" i="15"/>
  <c r="AJ11" i="15"/>
  <c r="AI11" i="15"/>
  <c r="AK10" i="15"/>
  <c r="AJ10" i="15"/>
  <c r="AI10" i="15"/>
  <c r="AK9" i="15"/>
  <c r="AJ9" i="15"/>
  <c r="AI9" i="15"/>
  <c r="AK8" i="15"/>
  <c r="AJ8" i="15"/>
  <c r="AI8" i="15"/>
  <c r="AK7" i="15"/>
  <c r="AJ7" i="15"/>
  <c r="AI7" i="15"/>
  <c r="AK6" i="15"/>
  <c r="AJ6" i="15"/>
  <c r="AI6" i="15"/>
  <c r="AK5" i="15"/>
  <c r="AJ5" i="15"/>
  <c r="AI5" i="15"/>
  <c r="AK4" i="15"/>
  <c r="AJ4" i="15"/>
  <c r="AI4" i="15"/>
  <c r="K2" i="15"/>
  <c r="M2" i="15" s="1"/>
  <c r="J2" i="15"/>
  <c r="I137" i="15" l="1"/>
  <c r="H137" i="15"/>
  <c r="E127" i="15"/>
  <c r="C36" i="16" s="1"/>
  <c r="J137" i="15"/>
  <c r="E128" i="15"/>
  <c r="C37" i="16" s="1"/>
  <c r="H138" i="15"/>
  <c r="J138" i="15"/>
  <c r="H139" i="15"/>
  <c r="E71" i="13"/>
  <c r="U32" i="13"/>
  <c r="U34" i="13"/>
  <c r="T34" i="13"/>
  <c r="T6" i="9"/>
  <c r="T4" i="13"/>
  <c r="T5" i="13"/>
  <c r="H74" i="13"/>
  <c r="H70" i="13"/>
  <c r="H69" i="13"/>
  <c r="H68" i="13"/>
  <c r="H67" i="13"/>
  <c r="H66" i="13"/>
  <c r="E69" i="13"/>
  <c r="M49" i="13"/>
  <c r="L49" i="13"/>
  <c r="K49" i="13"/>
  <c r="M48" i="13"/>
  <c r="L48" i="13"/>
  <c r="K48" i="13"/>
  <c r="H34" i="9"/>
  <c r="J33" i="9"/>
  <c r="I33" i="9"/>
  <c r="H33" i="9"/>
  <c r="J139" i="15" l="1"/>
  <c r="I138" i="15"/>
  <c r="E129" i="15"/>
  <c r="C38" i="16" s="1"/>
  <c r="Q2" i="15"/>
  <c r="S2" i="15" s="1"/>
  <c r="I139" i="15"/>
  <c r="J48" i="13"/>
  <c r="J49" i="13" s="1"/>
  <c r="I48" i="13"/>
  <c r="I49" i="13" s="1"/>
  <c r="I78" i="13" s="1"/>
  <c r="H48" i="13"/>
  <c r="H49" i="13" s="1"/>
  <c r="T21" i="13"/>
  <c r="V4" i="13"/>
  <c r="U4" i="13"/>
  <c r="T13" i="13"/>
  <c r="T6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33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33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33" i="13"/>
  <c r="V32" i="13"/>
  <c r="T32" i="13"/>
  <c r="V31" i="13"/>
  <c r="U31" i="13"/>
  <c r="T31" i="13"/>
  <c r="V30" i="13"/>
  <c r="U30" i="13"/>
  <c r="T30" i="13"/>
  <c r="V29" i="13"/>
  <c r="U29" i="13"/>
  <c r="T29" i="13"/>
  <c r="V28" i="13"/>
  <c r="U28" i="13"/>
  <c r="T28" i="13"/>
  <c r="V27" i="13"/>
  <c r="U27" i="13"/>
  <c r="T27" i="13"/>
  <c r="V26" i="13"/>
  <c r="U26" i="13"/>
  <c r="T26" i="13"/>
  <c r="V25" i="13"/>
  <c r="U25" i="13"/>
  <c r="T25" i="13"/>
  <c r="V24" i="13"/>
  <c r="U24" i="13"/>
  <c r="T24" i="13"/>
  <c r="V23" i="13"/>
  <c r="U23" i="13"/>
  <c r="T23" i="13"/>
  <c r="V22" i="13"/>
  <c r="U22" i="13"/>
  <c r="T22" i="13"/>
  <c r="V21" i="13"/>
  <c r="U21" i="13"/>
  <c r="V20" i="13"/>
  <c r="U20" i="13"/>
  <c r="T20" i="13"/>
  <c r="V19" i="13"/>
  <c r="U19" i="13"/>
  <c r="T19" i="13"/>
  <c r="V18" i="13"/>
  <c r="U18" i="13"/>
  <c r="T18" i="13"/>
  <c r="V17" i="13"/>
  <c r="U17" i="13"/>
  <c r="T17" i="13"/>
  <c r="V16" i="13"/>
  <c r="U16" i="13"/>
  <c r="T16" i="13"/>
  <c r="V15" i="13"/>
  <c r="U15" i="13"/>
  <c r="T15" i="13"/>
  <c r="V14" i="13"/>
  <c r="U14" i="13"/>
  <c r="T14" i="13"/>
  <c r="V13" i="13"/>
  <c r="U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H59" i="9"/>
  <c r="H56" i="9"/>
  <c r="H54" i="9"/>
  <c r="H53" i="9"/>
  <c r="H57" i="9" s="1"/>
  <c r="H52" i="9"/>
  <c r="H51" i="9"/>
  <c r="H50" i="9"/>
  <c r="H123" i="15" l="1"/>
  <c r="C39" i="16" s="1"/>
  <c r="H129" i="15"/>
  <c r="C45" i="16" s="1"/>
  <c r="H126" i="15"/>
  <c r="C42" i="16" s="1"/>
  <c r="H125" i="15"/>
  <c r="H124" i="15"/>
  <c r="C40" i="16" s="1"/>
  <c r="H132" i="15"/>
  <c r="C48" i="16" s="1"/>
  <c r="H127" i="15"/>
  <c r="C43" i="16" s="1"/>
  <c r="V33" i="9"/>
  <c r="U33" i="9"/>
  <c r="H79" i="13"/>
  <c r="H78" i="13"/>
  <c r="J79" i="13"/>
  <c r="E70" i="13"/>
  <c r="J78" i="13"/>
  <c r="H55" i="9"/>
  <c r="H58" i="9"/>
  <c r="V5" i="13"/>
  <c r="V48" i="13" s="1"/>
  <c r="U5" i="13"/>
  <c r="U48" i="13" s="1"/>
  <c r="T48" i="13"/>
  <c r="K2" i="13"/>
  <c r="M2" i="13" s="1"/>
  <c r="J2" i="13"/>
  <c r="J34" i="9"/>
  <c r="I34" i="9"/>
  <c r="H128" i="15" l="1"/>
  <c r="C41" i="16"/>
  <c r="H130" i="15"/>
  <c r="H131" i="15"/>
  <c r="H65" i="13"/>
  <c r="I79" i="13"/>
  <c r="H72" i="13"/>
  <c r="H71" i="13"/>
  <c r="N2" i="13"/>
  <c r="P2" i="13" s="1"/>
  <c r="H73" i="13" l="1"/>
  <c r="Q2" i="13"/>
  <c r="S2" i="13" s="1"/>
  <c r="K2" i="9"/>
  <c r="N2" i="9" s="1"/>
  <c r="J2" i="9"/>
  <c r="M2" i="9" l="1"/>
  <c r="Q2" i="9"/>
  <c r="P2" i="9"/>
  <c r="S2" i="9" l="1"/>
</calcChain>
</file>

<file path=xl/sharedStrings.xml><?xml version="1.0" encoding="utf-8"?>
<sst xmlns="http://schemas.openxmlformats.org/spreadsheetml/2006/main" count="963" uniqueCount="245">
  <si>
    <t>Semana 3</t>
  </si>
  <si>
    <t>Semana 4</t>
  </si>
  <si>
    <t>Código</t>
  </si>
  <si>
    <t>Descripción</t>
  </si>
  <si>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</si>
  <si>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</si>
  <si>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</si>
  <si>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</si>
  <si>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</si>
  <si>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</si>
  <si>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</si>
  <si>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</si>
  <si>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PV</t>
  </si>
  <si>
    <t>EV</t>
  </si>
  <si>
    <t>AC</t>
  </si>
  <si>
    <t>S1</t>
  </si>
  <si>
    <t>S2</t>
  </si>
  <si>
    <t>Parciales</t>
  </si>
  <si>
    <t>Acumulados</t>
  </si>
  <si>
    <t>BAC</t>
  </si>
  <si>
    <t>TOTAL</t>
  </si>
  <si>
    <t>SV</t>
  </si>
  <si>
    <t>CV</t>
  </si>
  <si>
    <t>SPI</t>
  </si>
  <si>
    <t>CPI</t>
  </si>
  <si>
    <t>ETC</t>
  </si>
  <si>
    <t>EAC</t>
  </si>
  <si>
    <t>TCPI</t>
  </si>
  <si>
    <t>EV-PV</t>
  </si>
  <si>
    <t>EV-AC</t>
  </si>
  <si>
    <t>EV/AC</t>
  </si>
  <si>
    <t>EV/PV</t>
  </si>
  <si>
    <t>BAC-EV</t>
  </si>
  <si>
    <t>Estamos al inicio de la semana 2</t>
  </si>
  <si>
    <t>AC+(BAC-EV)</t>
  </si>
  <si>
    <t>BAC/CPI</t>
  </si>
  <si>
    <t>s1</t>
  </si>
  <si>
    <t>s2</t>
  </si>
  <si>
    <t>s3</t>
  </si>
  <si>
    <t>s4</t>
  </si>
  <si>
    <t>(BAC-EV)/(SPI*CPI)</t>
  </si>
  <si>
    <t>AC+(BAC-EV)/(SPI*CPI)</t>
  </si>
  <si>
    <t>(BAC-EV)/(BAC-AC)</t>
  </si>
  <si>
    <t>Proyecto</t>
  </si>
  <si>
    <t>Fecha</t>
  </si>
  <si>
    <t>PM</t>
  </si>
  <si>
    <t>Indicadores</t>
  </si>
  <si>
    <t>Fórmulas</t>
  </si>
  <si>
    <t>Firma</t>
  </si>
  <si>
    <t>1.2.1.4</t>
  </si>
  <si>
    <t>Vistas de acceso y registro</t>
  </si>
  <si>
    <t>1.3.3</t>
  </si>
  <si>
    <t>ABMs</t>
  </si>
  <si>
    <t>1.3.3.1</t>
  </si>
  <si>
    <t>ABM producto</t>
  </si>
  <si>
    <t>Estructurar entidad producto</t>
  </si>
  <si>
    <t>Agregar productos</t>
  </si>
  <si>
    <t>Modificar productos</t>
  </si>
  <si>
    <t>Eliminar productos</t>
  </si>
  <si>
    <t>Listar productos</t>
  </si>
  <si>
    <t>ABM Carrito</t>
  </si>
  <si>
    <t>Estructurar entidad carrito</t>
  </si>
  <si>
    <t>Agregar carrito</t>
  </si>
  <si>
    <t>Modificar carrito</t>
  </si>
  <si>
    <t>Eliminar carrito</t>
  </si>
  <si>
    <t>Listar carritos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</si>
  <si>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</si>
  <si>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</si>
  <si>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</si>
  <si>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</si>
  <si>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</si>
  <si>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</si>
  <si>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1.3.3.2</t>
  </si>
  <si>
    <t>1.3.3.4</t>
  </si>
  <si>
    <t>Interfaz de usuario</t>
  </si>
  <si>
    <t>1.1.6</t>
  </si>
  <si>
    <t>Slider</t>
  </si>
  <si>
    <t>1.1.6.1</t>
  </si>
  <si>
    <t>1.1.6.2</t>
  </si>
  <si>
    <t>Home</t>
  </si>
  <si>
    <t>Estructurar Menu</t>
  </si>
  <si>
    <t>Informacion institucional</t>
  </si>
  <si>
    <t>Vista de info. Instucional del ecommerce</t>
  </si>
  <si>
    <t>1.1.3</t>
  </si>
  <si>
    <t>Vista de formulario de contacto</t>
  </si>
  <si>
    <t>Diseñar slider</t>
  </si>
  <si>
    <t>Agregar slider</t>
  </si>
  <si>
    <t>1.1.4</t>
  </si>
  <si>
    <t>Desarrollar vista de registro</t>
  </si>
  <si>
    <t>Desarrollar vista de ingreso</t>
  </si>
  <si>
    <t>Agregar boton login y logout a todas las vistas</t>
  </si>
  <si>
    <t>Vistas para los ABMs</t>
  </si>
  <si>
    <t>1.1.5</t>
  </si>
  <si>
    <t>Desarrollar vista de producto</t>
  </si>
  <si>
    <t>Desarrollar vista de carrito</t>
  </si>
  <si>
    <t>Desarrollar vista de pedido</t>
  </si>
  <si>
    <t>Administracion de acceso</t>
  </si>
  <si>
    <t>1.2.1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</si>
  <si>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</si>
  <si>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</si>
  <si>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</si>
  <si>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</si>
  <si>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</si>
  <si>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</si>
  <si>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</si>
  <si>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Estamos al inicio de la semana 1</t>
  </si>
  <si>
    <t>Análisis/Dcripción</t>
  </si>
  <si>
    <t>20/9/2020</t>
  </si>
  <si>
    <t>E-commerce Sports</t>
  </si>
  <si>
    <t>El SV es igual a 0, lo que significa que no estamos atrasados o adelantados frente al calendario.</t>
  </si>
  <si>
    <t>Cada hora de trabajo rinde 1 hora.</t>
  </si>
  <si>
    <t>Luego del trabajo realizado esta semana el costo actual refleja que se estimo más tiempo de lo que en realidad llevaron esas actividades, concretamente 1:45 de más.</t>
  </si>
  <si>
    <t>El EV quedo alineado con el PV. Esto quiere decir que alcanzamos a completar todas las actividades hasta el momento.</t>
  </si>
  <si>
    <t xml:space="preserve">Análisis: A pesar de haber estimado tiempo de más, consideramos que por el momento no estamos retrasados en cuanto a lo planificado </t>
  </si>
  <si>
    <t>Las actividades se realizan con la regla de avance 0/100</t>
  </si>
  <si>
    <t>Aguirre Franco, Ávalos Sergio, Borsani Franco, Hernández Walter, Rivera Tomás</t>
  </si>
  <si>
    <t>Informe de Avance - Semana 2</t>
  </si>
  <si>
    <t>Como es mayor a 0, significa que estimamos mal. Mas especificamente, estimamos 1:45 horas de más.</t>
  </si>
  <si>
    <t>Cada recurso invertido en el proyecto rinde 1,26. Si bien lo más optimo seria 1, la diferencia no es tan grande, por lo que nos esta indicando que podemos mejorar.</t>
  </si>
  <si>
    <t>Lo que faltaba para terminar la semana 2 eran 15,5 horas.</t>
  </si>
  <si>
    <t>El rendimiento aumentó en la semana 2, en comparación con la 1</t>
  </si>
  <si>
    <t>-</t>
  </si>
  <si>
    <t>2:30 hs</t>
  </si>
  <si>
    <t>30 min.</t>
  </si>
  <si>
    <t>3:00hs</t>
  </si>
  <si>
    <t>1 hs</t>
  </si>
  <si>
    <t>1 hs.</t>
  </si>
  <si>
    <t>Servicios al usuario</t>
  </si>
  <si>
    <t>S3</t>
  </si>
  <si>
    <t>1.2.3</t>
  </si>
  <si>
    <t>Catalogo</t>
  </si>
  <si>
    <t>Listar Catalogo</t>
  </si>
  <si>
    <t>Organizar catalogo</t>
  </si>
  <si>
    <t>Taxonomia de Google</t>
  </si>
  <si>
    <t>Productos destacados</t>
  </si>
  <si>
    <t>Listar productos destacados</t>
  </si>
  <si>
    <t>Hacer responsive la lista de productos</t>
  </si>
  <si>
    <t>1.3.3.3</t>
  </si>
  <si>
    <t>ABM usuario</t>
  </si>
  <si>
    <t>Estructurar entidad usuario</t>
  </si>
  <si>
    <t>Agregar usuario</t>
  </si>
  <si>
    <t>Modificar usuario</t>
  </si>
  <si>
    <t>Eliminar Usuario</t>
  </si>
  <si>
    <t>1.3.3.1.4</t>
  </si>
  <si>
    <t>Productos relacionados</t>
  </si>
  <si>
    <t>Implementar vistas de productos relacionados</t>
  </si>
  <si>
    <t>Configurar productos en base a la taxonomia</t>
  </si>
  <si>
    <t>1.2.1.1</t>
  </si>
  <si>
    <t>Perfil</t>
  </si>
  <si>
    <t>Armar la estructura del perfil</t>
  </si>
  <si>
    <t>Asignar estilos visuales al perfil</t>
  </si>
  <si>
    <t>Permitir y desarrollar la modificacion del nombre de usuario</t>
  </si>
  <si>
    <t>1.2.1.2</t>
  </si>
  <si>
    <t>Cambio de clave</t>
  </si>
  <si>
    <t>Desarrollar la vista de la nueva clave</t>
  </si>
  <si>
    <t>Actualizar la nueva clave en la BD</t>
  </si>
  <si>
    <t>1.2.1.3</t>
  </si>
  <si>
    <t>Recuperacion de clave</t>
  </si>
  <si>
    <t>Generar clave temporal</t>
  </si>
  <si>
    <t>Implementar libs y enviar mail al correo del usuario</t>
  </si>
  <si>
    <t>Desarrollar vistas para el proceso de recuperacion de clave</t>
  </si>
  <si>
    <t>Desvio calendrio</t>
  </si>
  <si>
    <t>Desvio costos</t>
  </si>
  <si>
    <t>Estamos al inicio de la semana 3</t>
  </si>
  <si>
    <t>Lo que avancé frente a lo que tenía que avanzar</t>
  </si>
  <si>
    <t>Lo que gané frente a lo que gasté</t>
  </si>
  <si>
    <t>Si se respeta el presupuesto</t>
  </si>
  <si>
    <t xml:space="preserve">Si se mantiene el rendimiento </t>
  </si>
  <si>
    <t>Si se mantiene el rendimiento desde el costo</t>
  </si>
  <si>
    <t>Lo que debería rendir cada peso</t>
  </si>
  <si>
    <t>Numero de integrantes * horas de trabajo * cant. De semanas</t>
  </si>
  <si>
    <t>Informe de Avance - Semana 3</t>
  </si>
  <si>
    <t>27/9/2020</t>
  </si>
  <si>
    <r>
      <t>Análisis:</t>
    </r>
    <r>
      <rPr>
        <b/>
        <u/>
        <sz val="10"/>
        <color rgb="FF000000"/>
        <rFont val="Arial"/>
        <family val="2"/>
      </rPr>
      <t xml:space="preserve"> Finalizamos la segunda semana, si bien no pudimos completar todas las actividades de los componentes de la semana 1 ( 1.2.3 ; 1.3.3.2 ; 1.3.3.4)  , las mismas fueron finalizadas en la semana 2 satisfactoriamente. En cuanto a las actividades de la segunda semana todas fueron completadas.</t>
    </r>
  </si>
  <si>
    <r>
      <t>Análisis:</t>
    </r>
    <r>
      <rPr>
        <b/>
        <u/>
        <sz val="10"/>
        <color rgb="FF000000"/>
        <rFont val="Arial"/>
        <family val="2"/>
      </rPr>
      <t xml:space="preserve"> Finalizamos la tercer semana, si bien no pudimos completar todas las actividades de los componentes de la semana 3 ( 1.3.3.1 ; 1.1.6.2 ; 1.3.3.1.4 ; 1.2.1.1 ; 1.2.1.2).Las mismas van a ser completas en el transcurso de la semana cuatro, los problemas fueron en gran parte en subestimar las complejidad de algunas actividades e inconvenientes personales de un integrante.</t>
    </r>
  </si>
  <si>
    <t xml:space="preserve">Análisis: Consideramos que por el momento estamos retrasados en cuanto a lo planificado, esperamos poder solucionarlo en la semana entrante </t>
  </si>
  <si>
    <t>Luego del trabajo realizado esta semana el costo actual refleja que se estimo más tiempo de lo que en realidad llevaron esas actividades.</t>
  </si>
  <si>
    <t xml:space="preserve">Cada hora de trabajo rinde 1 hora. </t>
  </si>
  <si>
    <t>Como es mayor a 0, significa que estimamos mal. Mas especificamente, estimamos 30 min de más.</t>
  </si>
  <si>
    <t>El EV esta alineado con el PV. Esto quiere decir que alcanzamos a completar todas las actividades hasta el momento.</t>
  </si>
  <si>
    <t xml:space="preserve">Cada recurso invertido en el proyecto rinde 1.02, el valor esta muy proximo a 1, lo que nos estaria indicando que es casi optimo, consiguiendo una pequeña mejora en comparación con la semana anterior. </t>
  </si>
  <si>
    <t>Lo que falta para terminar el proyecto es 201 hs</t>
  </si>
  <si>
    <t>1.1</t>
  </si>
  <si>
    <t>Vistas para el checkout</t>
  </si>
  <si>
    <t>Desarrollar la vista del envío</t>
  </si>
  <si>
    <t>Desarrollar la vista de los pagos</t>
  </si>
  <si>
    <t>1.2</t>
  </si>
  <si>
    <t>1.2.2</t>
  </si>
  <si>
    <t>Carrito</t>
  </si>
  <si>
    <t>Implementar dependencias con productos</t>
  </si>
  <si>
    <t>Desarrollar botones interactivos en el carrito (ej: eliminar productos)</t>
  </si>
  <si>
    <t>Asignar carrito a cada usuario</t>
  </si>
  <si>
    <t>1.2.5</t>
  </si>
  <si>
    <t>Descuentos personalizados</t>
  </si>
  <si>
    <t>Idear política de descuentos</t>
  </si>
  <si>
    <t>Asignar descuentos a usuarios</t>
  </si>
  <si>
    <t>Implementar inserción del descuento en el pedido</t>
  </si>
  <si>
    <t>1.2.6</t>
  </si>
  <si>
    <t>Valoración</t>
  </si>
  <si>
    <t>Implementar comentarios y valoraciones a vistas de productos</t>
  </si>
  <si>
    <t>Habilitar permisos a usuarios para valorar</t>
  </si>
  <si>
    <t>9hs.</t>
  </si>
  <si>
    <t>2:30 hs.</t>
  </si>
  <si>
    <t>4 hs.</t>
  </si>
  <si>
    <t>2 hs.</t>
  </si>
  <si>
    <t>S4</t>
  </si>
  <si>
    <t>1.2.7</t>
  </si>
  <si>
    <t>Checkout</t>
  </si>
  <si>
    <t>Pagos</t>
  </si>
  <si>
    <t>1.2.7.1</t>
  </si>
  <si>
    <t>Implementar sistema de pagos</t>
  </si>
  <si>
    <t>Validar sistema de pagos</t>
  </si>
  <si>
    <t>Enviar comprobante de pedido al usuario (vía mail)</t>
  </si>
  <si>
    <t>Envío</t>
  </si>
  <si>
    <t>1.2.7.2</t>
  </si>
  <si>
    <t>Implementar lógica de envío</t>
  </si>
  <si>
    <t>Comunicar frontend con backend</t>
  </si>
  <si>
    <t>Mail de confirmación de pedido</t>
  </si>
  <si>
    <t>1.2.7.3</t>
  </si>
  <si>
    <t>Enviar mail a la administración del ecommerce con datos del comprador</t>
  </si>
  <si>
    <t>Enviar a la administración del ecommerce el pedido a preparar y datos logísticos</t>
  </si>
  <si>
    <t>1.3.1</t>
  </si>
  <si>
    <t>Importador de productos desde formato Excel</t>
  </si>
  <si>
    <t>Implementar API de carga</t>
  </si>
  <si>
    <t>Reflejar datos cargados en el sitio</t>
  </si>
  <si>
    <t>1.2.4</t>
  </si>
  <si>
    <t>Formulario de contacto</t>
  </si>
  <si>
    <t>Enviar datos al mail de la administración del ecommerce</t>
  </si>
  <si>
    <t>Vincular frontend con backend</t>
  </si>
  <si>
    <t>1.3.2</t>
  </si>
  <si>
    <t>Exportador de productos a formato Facebook</t>
  </si>
  <si>
    <t>Implementar API de exportación</t>
  </si>
  <si>
    <t>Respaldar código con formato Facebook</t>
  </si>
  <si>
    <t>Gestión del home</t>
  </si>
  <si>
    <t>1.3.4</t>
  </si>
  <si>
    <t>Asignar permisos de modificación del sitio a ciertos usuarios</t>
  </si>
  <si>
    <t>Implementar funcionalidades de edición de datos</t>
  </si>
  <si>
    <t>S6</t>
  </si>
  <si>
    <t>S7</t>
  </si>
  <si>
    <t>S8</t>
  </si>
  <si>
    <t>Semana 5</t>
  </si>
  <si>
    <t>Semana 6</t>
  </si>
  <si>
    <t>Semana 7</t>
  </si>
  <si>
    <t>Semana 8</t>
  </si>
  <si>
    <t>Semana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</si>
</sst>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u/>
      <sz val="13"/>
      <color rgb="FF000000"/>
      <name val="Calibri"/>
      <family val="2"/>
    </font>
    <font>
      <b/>
      <u/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D9E6FC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/>
  </cellStyleXfs>
  <cellXfs count="162">
    <xf numFmtId="0" fontId="0" fillId="0" borderId="0" xfId="0" applyFont="1" applyAlignment="1"/>
    <xf numFmtId="0" fontId="0" fillId="0" borderId="0" xfId="0" applyFont="1" applyAlignment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165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/>
    <xf numFmtId="0" fontId="4" fillId="0" borderId="11" xfId="0" applyFont="1" applyFill="1" applyBorder="1" applyAlignment="1"/>
    <xf numFmtId="164" fontId="1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4" xfId="0" applyFont="1" applyBorder="1" applyAlignment="1"/>
    <xf numFmtId="0" fontId="0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left"/>
    </xf>
    <xf numFmtId="0" fontId="3" fillId="8" borderId="11" xfId="0" applyFont="1" applyFill="1" applyBorder="1" applyAlignment="1">
      <alignment horizontal="center" vertical="center"/>
    </xf>
    <xf numFmtId="0" fontId="0" fillId="9" borderId="11" xfId="0" applyFont="1" applyFill="1" applyBorder="1" applyAlignment="1"/>
    <xf numFmtId="0" fontId="0" fillId="0" borderId="0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2" fillId="0" borderId="11" xfId="0" quotePrefix="1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0" fillId="0" borderId="14" xfId="0" applyFont="1" applyFill="1" applyBorder="1" applyAlignment="1"/>
    <xf numFmtId="0" fontId="0" fillId="0" borderId="15" xfId="0" applyFont="1" applyBorder="1" applyAlignment="1"/>
    <xf numFmtId="0" fontId="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3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2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37" xfId="0" applyFont="1" applyBorder="1" applyAlignment="1">
      <alignment horizontal="center" wrapText="1"/>
    </xf>
    <xf numFmtId="0" fontId="5" fillId="0" borderId="38" xfId="0" applyFont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0" borderId="11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/>
    <xf numFmtId="0" fontId="5" fillId="11" borderId="20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/>
    </xf>
    <xf numFmtId="0" fontId="0" fillId="4" borderId="14" xfId="0" applyFont="1" applyFill="1" applyBorder="1" applyAlignment="1"/>
    <xf numFmtId="2" fontId="4" fillId="0" borderId="11" xfId="1" applyNumberFormat="1" applyFont="1" applyBorder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4" fillId="0" borderId="45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/>
    </xf>
    <xf numFmtId="0" fontId="0" fillId="0" borderId="23" xfId="0" applyFont="1" applyBorder="1" applyAlignment="1"/>
    <xf numFmtId="0" fontId="4" fillId="0" borderId="23" xfId="0" applyFont="1" applyBorder="1" applyAlignment="1">
      <alignment horizontal="center" wrapText="1"/>
    </xf>
    <xf numFmtId="0" fontId="4" fillId="0" borderId="23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0" fillId="0" borderId="11" xfId="0" applyFont="1" applyBorder="1" applyAlignment="1"/>
    <xf numFmtId="0" fontId="0" fillId="0" borderId="0" xfId="0" applyFont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0" xfId="0" applyFont="1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8" xfId="0" applyFont="1" applyBorder="1"/>
    <xf numFmtId="0" fontId="3" fillId="2" borderId="3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3" fillId="0" borderId="2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3" fillId="3" borderId="5" xfId="0" applyFont="1" applyFill="1" applyBorder="1" applyAlignment="1">
      <alignment horizontal="center"/>
    </xf>
    <xf numFmtId="0" fontId="7" fillId="4" borderId="6" xfId="0" applyFont="1" applyFill="1" applyBorder="1"/>
    <xf numFmtId="0" fontId="7" fillId="4" borderId="7" xfId="0" applyFont="1" applyFill="1" applyBorder="1"/>
    <xf numFmtId="0" fontId="3" fillId="5" borderId="5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2" xfId="0" applyFont="1" applyBorder="1" applyAlignment="1"/>
    <xf numFmtId="0" fontId="0" fillId="0" borderId="44" xfId="0" applyFont="1" applyBorder="1" applyAlignment="1"/>
    <xf numFmtId="0" fontId="0" fillId="0" borderId="13" xfId="0" applyFont="1" applyBorder="1" applyAlignment="1"/>
    <xf numFmtId="0" fontId="8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11" borderId="20" xfId="0" applyFont="1" applyFill="1" applyBorder="1" applyAlignment="1">
      <alignment horizontal="center" wrapText="1"/>
    </xf>
    <xf numFmtId="0" fontId="5" fillId="11" borderId="22" xfId="0" applyFont="1" applyFill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5" fillId="11" borderId="21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8" fillId="0" borderId="20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4" fillId="0" borderId="20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13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13" fillId="0" borderId="23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/>
    </xf>
    <xf numFmtId="0" fontId="4" fillId="0" borderId="23" xfId="0" applyFont="1" applyBorder="1" applyAlignment="1">
      <alignment horizontal="center"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7" fillId="0" borderId="8" xfId="0" applyFont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0B6-A6DC-2C013209E325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0B6-A6DC-2C013209E325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0B6-A6DC-2C013209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416"/>
        <c:axId val="129613824"/>
      </c:lineChart>
      <c:catAx>
        <c:axId val="1255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13824"/>
        <c:crosses val="autoZero"/>
        <c:auto val="1"/>
        <c:lblAlgn val="ctr"/>
        <c:lblOffset val="100"/>
        <c:noMultiLvlLbl val="0"/>
      </c:catAx>
      <c:valAx>
        <c:axId val="1296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D-47CC-801C-2245F33ECF6E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D-47CC-801C-2245F33ECF6E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D-47CC-801C-2245F33E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53258157545118E-2"/>
          <c:y val="5.215123859191656E-2"/>
          <c:w val="0.77593665953792812"/>
          <c:h val="0.84914501397885889"/>
        </c:manualLayout>
      </c:layout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75-9B05-3196603471FD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E78-45C4-99D6-EDE7E897CAC2}"/>
              </c:ext>
            </c:extLst>
          </c:dPt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75-9B05-3196603471FD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75-9B05-31966034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1856"/>
        <c:axId val="157403392"/>
      </c:lineChart>
      <c:catAx>
        <c:axId val="1574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03392"/>
        <c:crosses val="autoZero"/>
        <c:auto val="1"/>
        <c:lblAlgn val="ctr"/>
        <c:lblOffset val="100"/>
        <c:noMultiLvlLbl val="0"/>
      </c:catAx>
      <c:valAx>
        <c:axId val="157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A-44A2-8961-89DCCF890058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A-44A2-8961-89DCCF890058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A-44A2-8961-89DCCF89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76</xdr:row>
      <xdr:rowOff>11430</xdr:rowOff>
    </xdr:from>
    <xdr:to>
      <xdr:col>17</xdr:col>
      <xdr:colOff>76200</xdr:colOff>
      <xdr:row>93</xdr:row>
      <xdr:rowOff>83820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754380</xdr:colOff>
      <xdr:row>134</xdr:row>
      <xdr:rowOff>41910</xdr:rowOff>
    </xdr:from>
    <xdr:to>
      <xdr:col>16</xdr:col>
      <xdr:colOff>525780</xdr:colOff>
      <xdr:row>150</xdr:row>
      <xdr:rowOff>102870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106680</xdr:rowOff>
    </xdr:from>
    <xdr:to>
      <xdr:col>8</xdr:col>
      <xdr:colOff>464820</xdr:colOff>
      <xdr:row>24</xdr:row>
      <xdr:rowOff>11430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22412</xdr:colOff>
      <xdr:row>7</xdr:row>
      <xdr:rowOff>11206</xdr:rowOff>
    </xdr:from>
    <xdr:to>
      <xdr:col>6</xdr:col>
      <xdr:colOff>522194</xdr:colOff>
      <xdr:row>23</xdr:row>
      <xdr:rowOff>152848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DicenTecno/Desktop/project/Ecommerce-Sports/Ejemplo%20de%20CI%20detal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 S1"/>
      <sheetName val="CI S2"/>
      <sheetName val="CI S3"/>
      <sheetName val="Informe S2"/>
    </sheetNames>
    <sheetDataSet>
      <sheetData sheetId="0"/>
      <sheetData sheetId="1"/>
      <sheetData sheetId="2">
        <row r="109">
          <cell r="G109" t="str">
            <v>s1</v>
          </cell>
          <cell r="H109">
            <v>11.5</v>
          </cell>
          <cell r="I109">
            <v>11.5</v>
          </cell>
          <cell r="J109">
            <v>8.5</v>
          </cell>
        </row>
        <row r="110">
          <cell r="G110" t="str">
            <v>s2</v>
          </cell>
          <cell r="H110">
            <v>24</v>
          </cell>
          <cell r="I110">
            <v>13</v>
          </cell>
          <cell r="J110">
            <v>15.5</v>
          </cell>
        </row>
        <row r="111">
          <cell r="G111" t="str">
            <v>s3</v>
          </cell>
          <cell r="H111">
            <v>24</v>
          </cell>
          <cell r="I111">
            <v>13</v>
          </cell>
          <cell r="J111">
            <v>15.5</v>
          </cell>
        </row>
        <row r="112">
          <cell r="G112" t="str">
            <v>s4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GridLines="0" topLeftCell="A12" zoomScale="85" zoomScaleNormal="85" workbookViewId="0">
      <selection activeCell="L16" sqref="L16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5.1406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00" t="s">
        <v>4</v>
      </c>
      <c r="B1" s="102" t="s">
        <v>5</v>
      </c>
      <c r="C1" s="103"/>
      <c r="D1" s="100" t="s">
        <v>6</v>
      </c>
      <c r="E1" s="106" t="s">
        <v>7</v>
      </c>
      <c r="F1" s="106" t="s">
        <v>8</v>
      </c>
      <c r="G1" s="106" t="s">
        <v>9</v>
      </c>
      <c r="H1" s="108" t="s">
        <v>10</v>
      </c>
      <c r="I1" s="109"/>
      <c r="J1" s="110"/>
      <c r="K1" s="111" t="s">
        <v>11</v>
      </c>
      <c r="L1" s="109"/>
      <c r="M1" s="110"/>
      <c r="N1" s="108" t="s">
        <v>0</v>
      </c>
      <c r="O1" s="109"/>
      <c r="P1" s="110"/>
      <c r="Q1" s="111" t="s">
        <v>1</v>
      </c>
      <c r="R1" s="109"/>
      <c r="S1" s="110"/>
      <c r="T1" s="108" t="s">
        <v>20</v>
      </c>
      <c r="U1" s="109"/>
      <c r="V1" s="110"/>
    </row>
    <row r="2" spans="1:22" x14ac:dyDescent="0.2">
      <c r="A2" s="101"/>
      <c r="B2" s="104"/>
      <c r="C2" s="105"/>
      <c r="D2" s="101"/>
      <c r="E2" s="107"/>
      <c r="F2" s="107"/>
      <c r="G2" s="10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01"/>
      <c r="B3" s="18" t="s">
        <v>2</v>
      </c>
      <c r="C3" s="18" t="s">
        <v>3</v>
      </c>
      <c r="D3" s="101"/>
      <c r="E3" s="107"/>
      <c r="F3" s="107"/>
      <c r="G3" s="107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7"/>
      <c r="B4" s="13" t="s">
        <v>51</v>
      </c>
      <c r="C4" s="9" t="s">
        <v>52</v>
      </c>
      <c r="D4" s="7"/>
      <c r="E4" s="9">
        <v>8.5</v>
      </c>
      <c r="F4" s="12" t="s">
        <v>15</v>
      </c>
      <c r="G4" s="12" t="s">
        <v>15</v>
      </c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</row>
    <row r="5" spans="1:22" x14ac:dyDescent="0.2">
      <c r="A5" s="7"/>
      <c r="B5" s="28" t="s">
        <v>53</v>
      </c>
      <c r="C5" s="9" t="s">
        <v>54</v>
      </c>
      <c r="D5" s="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</row>
    <row r="6" spans="1:22" x14ac:dyDescent="0.2">
      <c r="A6" s="7"/>
      <c r="B6" s="8"/>
      <c r="C6" s="9"/>
      <c r="D6" s="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31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7"/>
      <c r="B7" s="13"/>
      <c r="C7" s="7"/>
      <c r="D7" s="7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31"/>
      <c r="L7" s="21"/>
      <c r="M7" s="21"/>
      <c r="N7" s="35"/>
      <c r="O7" s="35"/>
      <c r="P7" s="35"/>
      <c r="Q7" s="21"/>
      <c r="R7" s="21"/>
      <c r="S7" s="21"/>
      <c r="T7" s="35">
        <f t="shared" ref="T7:T32" si="0">SUM(H7+K7+N7+Q7)</f>
        <v>0</v>
      </c>
      <c r="U7" s="35">
        <f t="shared" ref="U7:U32" si="1">SUM(I7+L7+O7+R7)</f>
        <v>0</v>
      </c>
      <c r="V7" s="35">
        <f t="shared" ref="V7:V32" si="2">SUM(J7+M7+P7+S7)</f>
        <v>0</v>
      </c>
    </row>
    <row r="8" spans="1:22" x14ac:dyDescent="0.2">
      <c r="A8" s="7"/>
      <c r="B8" s="14"/>
      <c r="C8" s="15"/>
      <c r="D8" s="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31"/>
      <c r="L8" s="21"/>
      <c r="M8" s="21"/>
      <c r="N8" s="35"/>
      <c r="O8" s="35"/>
      <c r="P8" s="35"/>
      <c r="Q8" s="21"/>
      <c r="R8" s="21"/>
      <c r="S8" s="21"/>
      <c r="T8" s="35">
        <f t="shared" si="0"/>
        <v>0.5</v>
      </c>
      <c r="U8" s="35">
        <f t="shared" si="1"/>
        <v>0.5</v>
      </c>
      <c r="V8" s="35">
        <f t="shared" si="2"/>
        <v>0.25</v>
      </c>
    </row>
    <row r="9" spans="1:22" x14ac:dyDescent="0.2">
      <c r="A9" s="7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31"/>
      <c r="L9" s="21"/>
      <c r="M9" s="21"/>
      <c r="N9" s="35"/>
      <c r="O9" s="35"/>
      <c r="P9" s="35"/>
      <c r="Q9" s="21"/>
      <c r="R9" s="21"/>
      <c r="S9" s="21"/>
      <c r="T9" s="35">
        <f t="shared" si="0"/>
        <v>0</v>
      </c>
      <c r="U9" s="35">
        <f t="shared" si="1"/>
        <v>0</v>
      </c>
      <c r="V9" s="35">
        <f t="shared" si="2"/>
        <v>0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31"/>
      <c r="L10" s="21"/>
      <c r="M10" s="21"/>
      <c r="N10" s="35"/>
      <c r="O10" s="35"/>
      <c r="P10" s="35"/>
      <c r="Q10" s="21"/>
      <c r="R10" s="21"/>
      <c r="S10" s="21"/>
      <c r="T10" s="35">
        <f t="shared" si="0"/>
        <v>0.5</v>
      </c>
      <c r="U10" s="35">
        <f t="shared" si="1"/>
        <v>0.5</v>
      </c>
      <c r="V10" s="35">
        <f t="shared" si="2"/>
        <v>0.25</v>
      </c>
    </row>
    <row r="11" spans="1:22" x14ac:dyDescent="0.2">
      <c r="A11" s="31"/>
      <c r="B11" s="28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31"/>
      <c r="L11" s="21"/>
      <c r="M11" s="21"/>
      <c r="N11" s="35"/>
      <c r="O11" s="35"/>
      <c r="P11" s="35"/>
      <c r="Q11" s="21"/>
      <c r="R11" s="21"/>
      <c r="S11" s="21"/>
      <c r="T11" s="35">
        <f t="shared" si="0"/>
        <v>0</v>
      </c>
      <c r="U11" s="35">
        <f t="shared" si="1"/>
        <v>0</v>
      </c>
      <c r="V11" s="35">
        <f t="shared" si="2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31"/>
      <c r="L12" s="21"/>
      <c r="M12" s="21"/>
      <c r="N12" s="35"/>
      <c r="O12" s="35"/>
      <c r="P12" s="35"/>
      <c r="Q12" s="21"/>
      <c r="R12" s="21"/>
      <c r="S12" s="21"/>
      <c r="T12" s="35">
        <f t="shared" si="0"/>
        <v>1</v>
      </c>
      <c r="U12" s="35">
        <f t="shared" si="1"/>
        <v>1</v>
      </c>
      <c r="V12" s="35">
        <f t="shared" si="2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31"/>
      <c r="L13" s="21"/>
      <c r="M13" s="21"/>
      <c r="N13" s="35"/>
      <c r="O13" s="35"/>
      <c r="P13" s="35"/>
      <c r="Q13" s="21"/>
      <c r="R13" s="21"/>
      <c r="S13" s="21"/>
      <c r="T13" s="35">
        <f t="shared" si="0"/>
        <v>0</v>
      </c>
      <c r="U13" s="35">
        <f t="shared" si="1"/>
        <v>0</v>
      </c>
      <c r="V13" s="35">
        <f t="shared" si="2"/>
        <v>0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31"/>
      <c r="L14" s="21"/>
      <c r="M14" s="21"/>
      <c r="N14" s="35"/>
      <c r="O14" s="35"/>
      <c r="P14" s="35"/>
      <c r="Q14" s="21"/>
      <c r="R14" s="21"/>
      <c r="S14" s="21"/>
      <c r="T14" s="35">
        <f t="shared" si="0"/>
        <v>0.5</v>
      </c>
      <c r="U14" s="35">
        <f t="shared" si="1"/>
        <v>0.5</v>
      </c>
      <c r="V14" s="35">
        <f t="shared" si="2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31"/>
      <c r="L15" s="21"/>
      <c r="M15" s="21"/>
      <c r="N15" s="35"/>
      <c r="O15" s="35"/>
      <c r="P15" s="35"/>
      <c r="Q15" s="21"/>
      <c r="R15" s="21"/>
      <c r="S15" s="21"/>
      <c r="T15" s="35">
        <f t="shared" si="0"/>
        <v>0</v>
      </c>
      <c r="U15" s="35">
        <f t="shared" si="1"/>
        <v>0</v>
      </c>
      <c r="V15" s="35">
        <f t="shared" si="2"/>
        <v>0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31"/>
      <c r="L16" s="21"/>
      <c r="M16" s="21"/>
      <c r="N16" s="35"/>
      <c r="O16" s="35"/>
      <c r="P16" s="35"/>
      <c r="Q16" s="21"/>
      <c r="R16" s="21"/>
      <c r="S16" s="21"/>
      <c r="T16" s="35">
        <f t="shared" si="0"/>
        <v>0.5</v>
      </c>
      <c r="U16" s="35">
        <f t="shared" si="1"/>
        <v>0.5</v>
      </c>
      <c r="V16" s="35">
        <f t="shared" si="2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31"/>
      <c r="L17" s="21"/>
      <c r="M17" s="21"/>
      <c r="N17" s="35"/>
      <c r="O17" s="35"/>
      <c r="P17" s="35"/>
      <c r="Q17" s="21"/>
      <c r="R17" s="21"/>
      <c r="S17" s="21"/>
      <c r="T17" s="35">
        <f t="shared" si="0"/>
        <v>0</v>
      </c>
      <c r="U17" s="35">
        <f t="shared" si="1"/>
        <v>0</v>
      </c>
      <c r="V17" s="35">
        <f t="shared" si="2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31"/>
      <c r="L18" s="21"/>
      <c r="M18" s="21"/>
      <c r="N18" s="35"/>
      <c r="O18" s="35"/>
      <c r="P18" s="35"/>
      <c r="Q18" s="21"/>
      <c r="R18" s="21"/>
      <c r="S18" s="21"/>
      <c r="T18" s="35">
        <f t="shared" si="0"/>
        <v>1</v>
      </c>
      <c r="U18" s="35">
        <f t="shared" si="1"/>
        <v>1</v>
      </c>
      <c r="V18" s="35">
        <f t="shared" si="2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31"/>
      <c r="L19" s="21"/>
      <c r="M19" s="21"/>
      <c r="N19" s="35"/>
      <c r="O19" s="35"/>
      <c r="P19" s="35"/>
      <c r="Q19" s="21"/>
      <c r="R19" s="21"/>
      <c r="S19" s="21"/>
      <c r="T19" s="35">
        <f t="shared" si="0"/>
        <v>0</v>
      </c>
      <c r="U19" s="35">
        <f t="shared" si="1"/>
        <v>0</v>
      </c>
      <c r="V19" s="35">
        <f t="shared" si="2"/>
        <v>0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31"/>
      <c r="L20" s="31"/>
      <c r="M20" s="31"/>
      <c r="N20" s="36"/>
      <c r="O20" s="36"/>
      <c r="P20" s="36"/>
      <c r="Q20" s="31"/>
      <c r="R20" s="31"/>
      <c r="S20" s="31"/>
      <c r="T20" s="35">
        <f t="shared" si="0"/>
        <v>0.5</v>
      </c>
      <c r="U20" s="35">
        <f t="shared" si="1"/>
        <v>0.5</v>
      </c>
      <c r="V20" s="35">
        <f t="shared" si="2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31"/>
      <c r="L21" s="31"/>
      <c r="M21" s="31"/>
      <c r="N21" s="36"/>
      <c r="O21" s="36"/>
      <c r="P21" s="36"/>
      <c r="Q21" s="31"/>
      <c r="R21" s="31"/>
      <c r="S21" s="31"/>
      <c r="T21" s="35">
        <f t="shared" si="0"/>
        <v>0</v>
      </c>
      <c r="U21" s="35">
        <f t="shared" si="1"/>
        <v>0</v>
      </c>
      <c r="V21" s="35">
        <f t="shared" si="2"/>
        <v>0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31"/>
      <c r="L22" s="31"/>
      <c r="M22" s="31"/>
      <c r="N22" s="36"/>
      <c r="O22" s="36"/>
      <c r="P22" s="36"/>
      <c r="Q22" s="31"/>
      <c r="R22" s="31"/>
      <c r="S22" s="31"/>
      <c r="T22" s="35">
        <f t="shared" si="0"/>
        <v>0.5</v>
      </c>
      <c r="U22" s="35">
        <f t="shared" si="1"/>
        <v>0.5</v>
      </c>
      <c r="V22" s="35">
        <f t="shared" si="2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31"/>
      <c r="L23" s="31"/>
      <c r="M23" s="31"/>
      <c r="N23" s="36"/>
      <c r="O23" s="36"/>
      <c r="P23" s="36"/>
      <c r="Q23" s="31"/>
      <c r="R23" s="31"/>
      <c r="S23" s="31"/>
      <c r="T23" s="35">
        <f t="shared" si="0"/>
        <v>0</v>
      </c>
      <c r="U23" s="35">
        <f t="shared" si="1"/>
        <v>0</v>
      </c>
      <c r="V23" s="35">
        <f t="shared" si="2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31"/>
      <c r="L24" s="31"/>
      <c r="M24" s="31"/>
      <c r="N24" s="36"/>
      <c r="O24" s="36"/>
      <c r="P24" s="36"/>
      <c r="Q24" s="31"/>
      <c r="R24" s="31"/>
      <c r="S24" s="31"/>
      <c r="T24" s="35">
        <f t="shared" si="0"/>
        <v>0</v>
      </c>
      <c r="U24" s="35">
        <f t="shared" si="1"/>
        <v>0</v>
      </c>
      <c r="V24" s="35">
        <f t="shared" si="2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31"/>
      <c r="L25" s="31"/>
      <c r="M25" s="31"/>
      <c r="N25" s="36"/>
      <c r="O25" s="36"/>
      <c r="P25" s="36"/>
      <c r="Q25" s="31"/>
      <c r="R25" s="31"/>
      <c r="S25" s="31"/>
      <c r="T25" s="35">
        <f t="shared" si="0"/>
        <v>0.5</v>
      </c>
      <c r="U25" s="35">
        <f t="shared" si="1"/>
        <v>0.5</v>
      </c>
      <c r="V25" s="35">
        <f t="shared" si="2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31"/>
      <c r="L26" s="31"/>
      <c r="M26" s="31"/>
      <c r="N26" s="36"/>
      <c r="O26" s="36"/>
      <c r="P26" s="36"/>
      <c r="Q26" s="31"/>
      <c r="R26" s="31"/>
      <c r="S26" s="31"/>
      <c r="T26" s="35">
        <f t="shared" si="0"/>
        <v>0</v>
      </c>
      <c r="U26" s="35">
        <f t="shared" si="1"/>
        <v>0</v>
      </c>
      <c r="V26" s="35">
        <f t="shared" si="2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31"/>
      <c r="L27" s="31"/>
      <c r="M27" s="31"/>
      <c r="N27" s="36"/>
      <c r="O27" s="36"/>
      <c r="P27" s="36"/>
      <c r="Q27" s="31"/>
      <c r="R27" s="31"/>
      <c r="S27" s="31"/>
      <c r="T27" s="35">
        <f t="shared" si="0"/>
        <v>0.5</v>
      </c>
      <c r="U27" s="35">
        <f t="shared" si="1"/>
        <v>0.5</v>
      </c>
      <c r="V27" s="35">
        <f t="shared" si="2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31"/>
      <c r="L28" s="31"/>
      <c r="M28" s="31"/>
      <c r="N28" s="36"/>
      <c r="O28" s="36"/>
      <c r="P28" s="36"/>
      <c r="Q28" s="31"/>
      <c r="R28" s="31"/>
      <c r="S28" s="31"/>
      <c r="T28" s="35">
        <f t="shared" si="0"/>
        <v>0.5</v>
      </c>
      <c r="U28" s="35">
        <f t="shared" si="1"/>
        <v>0.5</v>
      </c>
      <c r="V28" s="35">
        <f t="shared" si="2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31"/>
      <c r="L29" s="31"/>
      <c r="M29" s="31"/>
      <c r="N29" s="36"/>
      <c r="O29" s="36"/>
      <c r="P29" s="36"/>
      <c r="Q29" s="31"/>
      <c r="R29" s="31"/>
      <c r="S29" s="31"/>
      <c r="T29" s="35">
        <f t="shared" si="0"/>
        <v>0</v>
      </c>
      <c r="U29" s="35">
        <f t="shared" si="1"/>
        <v>0</v>
      </c>
      <c r="V29" s="35">
        <f t="shared" si="2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31"/>
      <c r="L30" s="31"/>
      <c r="M30" s="31"/>
      <c r="N30" s="36"/>
      <c r="O30" s="36"/>
      <c r="P30" s="36"/>
      <c r="Q30" s="31"/>
      <c r="R30" s="31"/>
      <c r="S30" s="31"/>
      <c r="T30" s="35">
        <f t="shared" si="0"/>
        <v>1</v>
      </c>
      <c r="U30" s="35">
        <f t="shared" si="1"/>
        <v>1</v>
      </c>
      <c r="V30" s="35">
        <f t="shared" si="2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31"/>
      <c r="L31" s="31"/>
      <c r="M31" s="31"/>
      <c r="N31" s="36"/>
      <c r="O31" s="36"/>
      <c r="P31" s="36"/>
      <c r="Q31" s="31"/>
      <c r="R31" s="31"/>
      <c r="S31" s="31"/>
      <c r="T31" s="35">
        <f t="shared" si="0"/>
        <v>0</v>
      </c>
      <c r="U31" s="35">
        <f t="shared" si="1"/>
        <v>0</v>
      </c>
      <c r="V31" s="35">
        <f t="shared" si="2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31"/>
      <c r="L32" s="31"/>
      <c r="M32" s="31"/>
      <c r="N32" s="36"/>
      <c r="O32" s="36"/>
      <c r="P32" s="36"/>
      <c r="Q32" s="31"/>
      <c r="R32" s="31"/>
      <c r="S32" s="31"/>
      <c r="T32" s="35">
        <f t="shared" si="0"/>
        <v>0.5</v>
      </c>
      <c r="U32" s="35">
        <f t="shared" si="1"/>
        <v>0.5</v>
      </c>
      <c r="V32" s="35">
        <f t="shared" si="2"/>
        <v>0.5</v>
      </c>
    </row>
    <row r="33" spans="1:22" x14ac:dyDescent="0.2">
      <c r="A33" s="24"/>
      <c r="B33" s="38"/>
      <c r="C33" s="39"/>
      <c r="D33" s="39"/>
      <c r="E33" s="30" t="s">
        <v>17</v>
      </c>
      <c r="F33" s="48"/>
      <c r="G33" s="48"/>
      <c r="H33" s="54">
        <f>SUM(H6:H32)</f>
        <v>8.5</v>
      </c>
      <c r="I33" s="55">
        <f>SUM(I6:I32)</f>
        <v>8.5</v>
      </c>
      <c r="J33" s="54">
        <f>SUM(J6:J32)</f>
        <v>6.75</v>
      </c>
      <c r="K33" s="56"/>
      <c r="L33" s="56"/>
      <c r="M33" s="56"/>
      <c r="N33" s="56"/>
      <c r="O33" s="56"/>
      <c r="P33" s="56"/>
      <c r="Q33" s="56"/>
      <c r="R33" s="56"/>
      <c r="S33" s="56"/>
      <c r="T33" s="57">
        <f>SUM(T6:T32)</f>
        <v>8.5</v>
      </c>
      <c r="U33" s="57">
        <f>SUM(U6:U32)</f>
        <v>8.5</v>
      </c>
      <c r="V33" s="57">
        <f>SUM(V6:V32)</f>
        <v>6.75</v>
      </c>
    </row>
    <row r="34" spans="1:22" x14ac:dyDescent="0.2">
      <c r="A34" s="24"/>
      <c r="B34" s="38"/>
      <c r="C34" s="39"/>
      <c r="D34" s="39"/>
      <c r="E34" s="30" t="s">
        <v>18</v>
      </c>
      <c r="F34" s="48"/>
      <c r="G34" s="48"/>
      <c r="H34" s="54">
        <f>SUM(H6:H32)</f>
        <v>8.5</v>
      </c>
      <c r="I34" s="55">
        <f>SUM(I6:I32)</f>
        <v>8.5</v>
      </c>
      <c r="J34" s="54">
        <f>SUM(J6:J32)</f>
        <v>6.75</v>
      </c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7"/>
      <c r="V34" s="57"/>
    </row>
    <row r="35" spans="1:22" x14ac:dyDescent="0.2">
      <c r="A35" s="24"/>
      <c r="B35" s="38"/>
      <c r="C35" s="39"/>
      <c r="D35" s="39"/>
      <c r="E35" s="26"/>
      <c r="F35" s="37"/>
      <c r="G35" s="37"/>
      <c r="H35" s="37"/>
      <c r="I35" s="37"/>
      <c r="J35" s="37"/>
      <c r="K35" s="37"/>
      <c r="L35" s="24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x14ac:dyDescent="0.2">
      <c r="A36" s="24"/>
      <c r="B36" s="38"/>
      <c r="C36" s="39"/>
      <c r="D36" s="39"/>
      <c r="E36" s="26"/>
      <c r="F36" s="37"/>
      <c r="G36" s="112"/>
      <c r="H36" s="112"/>
      <c r="I36" s="112"/>
      <c r="J36" s="112"/>
      <c r="K36" s="112"/>
      <c r="L36" s="112"/>
      <c r="M36" s="112"/>
      <c r="N36" s="37"/>
      <c r="O36" s="37"/>
      <c r="P36" s="37"/>
      <c r="Q36" s="37"/>
      <c r="R36" s="37"/>
      <c r="S36" s="37"/>
      <c r="T36" s="37"/>
      <c r="U36" s="37"/>
      <c r="V36" s="37"/>
    </row>
    <row r="37" spans="1:22" x14ac:dyDescent="0.2">
      <c r="A37" s="24"/>
      <c r="B37" s="38"/>
      <c r="C37" s="39"/>
      <c r="D37" s="39"/>
      <c r="E37" s="2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ht="13.5" thickBot="1" x14ac:dyDescent="0.25">
      <c r="A38" s="24"/>
      <c r="B38" s="38"/>
      <c r="C38" s="39"/>
      <c r="D38" s="40"/>
      <c r="E38" s="24"/>
      <c r="F38" s="24"/>
      <c r="G38" s="24"/>
    </row>
    <row r="39" spans="1:22" ht="13.5" thickBot="1" x14ac:dyDescent="0.25">
      <c r="A39" s="96"/>
      <c r="B39" s="96"/>
      <c r="C39" s="96"/>
      <c r="D39" s="96"/>
      <c r="E39" s="96"/>
      <c r="F39" s="24"/>
      <c r="G39" s="97" t="s">
        <v>114</v>
      </c>
      <c r="H39" s="98"/>
      <c r="I39" s="98"/>
      <c r="J39" s="98"/>
      <c r="K39" s="98"/>
      <c r="L39" s="98"/>
      <c r="M39" s="99"/>
    </row>
    <row r="40" spans="1:22" x14ac:dyDescent="0.2">
      <c r="A40" s="113"/>
      <c r="B40" s="114"/>
      <c r="C40" s="114"/>
      <c r="D40" s="114"/>
      <c r="E40" s="114"/>
      <c r="F40" s="24"/>
      <c r="G40" s="112"/>
      <c r="H40" s="112"/>
      <c r="I40" s="112"/>
      <c r="J40" s="112"/>
      <c r="K40" s="112"/>
      <c r="L40" s="112"/>
      <c r="M40" s="112"/>
    </row>
    <row r="41" spans="1:22" x14ac:dyDescent="0.2">
      <c r="A41" s="113"/>
      <c r="B41" s="114"/>
      <c r="C41" s="114"/>
      <c r="D41" s="114"/>
      <c r="E41" s="114"/>
      <c r="F41" s="24"/>
      <c r="G41" s="112"/>
      <c r="H41" s="112"/>
      <c r="I41" s="112"/>
      <c r="J41" s="112"/>
      <c r="K41" s="112"/>
      <c r="L41" s="112"/>
      <c r="M41" s="112"/>
    </row>
    <row r="42" spans="1:22" x14ac:dyDescent="0.2">
      <c r="A42" s="113"/>
      <c r="B42" s="114"/>
      <c r="C42" s="114"/>
      <c r="D42" s="114"/>
      <c r="E42" s="114"/>
      <c r="F42" s="24"/>
      <c r="G42" s="22"/>
      <c r="H42" s="22"/>
      <c r="I42" s="22"/>
      <c r="J42" s="22"/>
      <c r="K42" s="22"/>
    </row>
    <row r="43" spans="1:22" x14ac:dyDescent="0.2">
      <c r="G43" s="112"/>
      <c r="H43" s="112"/>
      <c r="I43" s="22"/>
      <c r="J43" s="22"/>
      <c r="K43" s="22"/>
    </row>
    <row r="44" spans="1:22" x14ac:dyDescent="0.2">
      <c r="G44" s="112"/>
      <c r="H44" s="112"/>
      <c r="I44" s="112"/>
      <c r="J44" s="112"/>
      <c r="K44" s="112"/>
      <c r="L44" s="112"/>
      <c r="M44" s="112"/>
    </row>
    <row r="45" spans="1:22" x14ac:dyDescent="0.2">
      <c r="G45" s="112"/>
      <c r="H45" s="112"/>
      <c r="I45" s="112"/>
      <c r="J45" s="112"/>
      <c r="K45" s="112"/>
      <c r="L45" s="112"/>
      <c r="M45" s="112"/>
    </row>
    <row r="47" spans="1:22" x14ac:dyDescent="0.2">
      <c r="D47" s="24"/>
    </row>
    <row r="48" spans="1:22" ht="13.15" customHeight="1" x14ac:dyDescent="0.2">
      <c r="D48" s="24"/>
    </row>
    <row r="49" spans="4:19" x14ac:dyDescent="0.2">
      <c r="D49" s="24"/>
    </row>
    <row r="50" spans="4:19" x14ac:dyDescent="0.2">
      <c r="D50" s="24"/>
      <c r="G50" s="32" t="s">
        <v>21</v>
      </c>
      <c r="H50" s="59">
        <f>E56-E54</f>
        <v>0</v>
      </c>
      <c r="I50" s="92" t="s">
        <v>28</v>
      </c>
      <c r="J50" s="92"/>
      <c r="K50" s="94"/>
      <c r="L50" s="95"/>
      <c r="M50" s="95"/>
      <c r="N50" s="95"/>
      <c r="O50" s="95"/>
      <c r="P50" s="95"/>
      <c r="Q50" s="95"/>
    </row>
    <row r="51" spans="4:19" x14ac:dyDescent="0.2">
      <c r="D51" s="53"/>
      <c r="G51" s="32" t="s">
        <v>22</v>
      </c>
      <c r="H51" s="59">
        <f>E56-E55</f>
        <v>0</v>
      </c>
      <c r="I51" s="92" t="s">
        <v>29</v>
      </c>
      <c r="J51" s="92"/>
      <c r="K51" s="94"/>
      <c r="L51" s="95"/>
      <c r="M51" s="95"/>
      <c r="N51" s="95"/>
      <c r="O51" s="95"/>
      <c r="P51" s="95"/>
      <c r="Q51" s="95"/>
    </row>
    <row r="52" spans="4:19" x14ac:dyDescent="0.2">
      <c r="D52" s="115" t="s">
        <v>105</v>
      </c>
      <c r="E52" s="116"/>
      <c r="G52" s="32" t="s">
        <v>23</v>
      </c>
      <c r="H52" s="59" t="e">
        <f>E56/E54</f>
        <v>#DIV/0!</v>
      </c>
      <c r="I52" s="92" t="s">
        <v>31</v>
      </c>
      <c r="J52" s="92"/>
      <c r="K52" s="94"/>
      <c r="L52" s="95"/>
      <c r="M52" s="95"/>
      <c r="N52" s="95"/>
      <c r="O52" s="95"/>
      <c r="P52" s="95"/>
      <c r="Q52" s="95"/>
    </row>
    <row r="53" spans="4:19" x14ac:dyDescent="0.2">
      <c r="D53" s="25" t="s">
        <v>19</v>
      </c>
      <c r="E53" s="23"/>
      <c r="F53" s="26"/>
      <c r="G53" s="32" t="s">
        <v>24</v>
      </c>
      <c r="H53" s="59" t="e">
        <f>E56/E55</f>
        <v>#DIV/0!</v>
      </c>
      <c r="I53" s="92" t="s">
        <v>30</v>
      </c>
      <c r="J53" s="92"/>
      <c r="K53" s="94"/>
      <c r="L53" s="95"/>
      <c r="M53" s="95"/>
      <c r="N53" s="95"/>
      <c r="O53" s="95"/>
      <c r="P53" s="95"/>
      <c r="Q53" s="95"/>
      <c r="R53" s="26"/>
      <c r="S53" s="26"/>
    </row>
    <row r="54" spans="4:19" x14ac:dyDescent="0.2">
      <c r="D54" s="32" t="s">
        <v>12</v>
      </c>
      <c r="E54" s="33"/>
      <c r="F54" s="26"/>
      <c r="G54" s="32" t="s">
        <v>25</v>
      </c>
      <c r="H54" s="59">
        <f>E53-E56</f>
        <v>0</v>
      </c>
      <c r="I54" s="92" t="s">
        <v>32</v>
      </c>
      <c r="J54" s="92"/>
      <c r="K54" s="94"/>
      <c r="L54" s="95"/>
      <c r="M54" s="95"/>
      <c r="N54" s="95"/>
      <c r="O54" s="95"/>
      <c r="P54" s="95"/>
      <c r="Q54" s="95"/>
      <c r="R54" s="26"/>
      <c r="S54" s="26"/>
    </row>
    <row r="55" spans="4:19" x14ac:dyDescent="0.2">
      <c r="D55" s="34" t="s">
        <v>14</v>
      </c>
      <c r="E55" s="33"/>
      <c r="F55" s="26"/>
      <c r="G55" s="32" t="s">
        <v>25</v>
      </c>
      <c r="H55" s="59" t="e">
        <f>(E53-E56)/(H52*H53)</f>
        <v>#DIV/0!</v>
      </c>
      <c r="I55" s="92" t="s">
        <v>40</v>
      </c>
      <c r="J55" s="92"/>
      <c r="K55" s="94"/>
      <c r="L55" s="95"/>
      <c r="M55" s="95"/>
      <c r="N55" s="95"/>
      <c r="O55" s="95"/>
      <c r="P55" s="95"/>
      <c r="Q55" s="95"/>
      <c r="R55" s="26"/>
      <c r="S55" s="26"/>
    </row>
    <row r="56" spans="4:19" x14ac:dyDescent="0.2">
      <c r="D56" s="32" t="s">
        <v>13</v>
      </c>
      <c r="E56" s="33"/>
      <c r="F56" s="26"/>
      <c r="G56" s="32" t="s">
        <v>26</v>
      </c>
      <c r="H56" s="59">
        <f>E55+(E53-E56)</f>
        <v>0</v>
      </c>
      <c r="I56" s="92" t="s">
        <v>34</v>
      </c>
      <c r="J56" s="92"/>
      <c r="K56" s="94"/>
      <c r="L56" s="95"/>
      <c r="M56" s="95"/>
      <c r="N56" s="95"/>
      <c r="O56" s="95"/>
      <c r="P56" s="95"/>
      <c r="Q56" s="95"/>
      <c r="R56" s="26"/>
      <c r="S56" s="26"/>
    </row>
    <row r="57" spans="4:19" x14ac:dyDescent="0.2">
      <c r="F57" s="26"/>
      <c r="G57" s="32" t="s">
        <v>26</v>
      </c>
      <c r="H57" s="59" t="e">
        <f>E53/H53</f>
        <v>#DIV/0!</v>
      </c>
      <c r="I57" s="92" t="s">
        <v>35</v>
      </c>
      <c r="J57" s="93"/>
      <c r="K57" s="94"/>
      <c r="L57" s="95"/>
      <c r="M57" s="95"/>
      <c r="N57" s="95"/>
      <c r="O57" s="95"/>
      <c r="P57" s="95"/>
      <c r="Q57" s="95"/>
      <c r="R57" s="26"/>
      <c r="S57" s="26"/>
    </row>
    <row r="58" spans="4:19" x14ac:dyDescent="0.2">
      <c r="F58" s="26"/>
      <c r="G58" s="32" t="s">
        <v>26</v>
      </c>
      <c r="H58" s="59" t="e">
        <f>E55+(E53-E56)/(H52*H53)</f>
        <v>#DIV/0!</v>
      </c>
      <c r="I58" s="92" t="s">
        <v>41</v>
      </c>
      <c r="J58" s="93"/>
      <c r="K58" s="94"/>
      <c r="L58" s="95"/>
      <c r="M58" s="95"/>
      <c r="N58" s="95"/>
      <c r="O58" s="95"/>
      <c r="P58" s="95"/>
      <c r="Q58" s="95"/>
      <c r="R58" s="26"/>
      <c r="S58" s="26"/>
    </row>
    <row r="59" spans="4:19" x14ac:dyDescent="0.2">
      <c r="E59" s="26"/>
      <c r="F59" s="26"/>
      <c r="G59" s="32" t="s">
        <v>27</v>
      </c>
      <c r="H59" s="59" t="e">
        <f>(E53-E56)/(E53-E55)</f>
        <v>#DIV/0!</v>
      </c>
      <c r="I59" s="92" t="s">
        <v>42</v>
      </c>
      <c r="J59" s="93"/>
      <c r="K59" s="94"/>
      <c r="L59" s="95"/>
      <c r="M59" s="95"/>
      <c r="N59" s="95"/>
      <c r="O59" s="95"/>
      <c r="P59" s="95"/>
      <c r="Q59" s="95"/>
      <c r="R59" s="26"/>
      <c r="S59" s="26"/>
    </row>
    <row r="60" spans="4:19" x14ac:dyDescent="0.2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4:19" x14ac:dyDescent="0.2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4:19" x14ac:dyDescent="0.2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4:19" x14ac:dyDescent="0.2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4:19" x14ac:dyDescent="0.2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5:19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5:19" x14ac:dyDescent="0.2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5:19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5:19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5:19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5:19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5:19" x14ac:dyDescent="0.2"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</sheetData>
  <mergeCells count="43">
    <mergeCell ref="I50:J50"/>
    <mergeCell ref="I51:J51"/>
    <mergeCell ref="I52:J52"/>
    <mergeCell ref="D52:E52"/>
    <mergeCell ref="G45:M45"/>
    <mergeCell ref="K50:Q50"/>
    <mergeCell ref="K51:Q51"/>
    <mergeCell ref="K52:Q52"/>
    <mergeCell ref="A40:E40"/>
    <mergeCell ref="A41:E41"/>
    <mergeCell ref="A42:E42"/>
    <mergeCell ref="G40:M40"/>
    <mergeCell ref="G41:M41"/>
    <mergeCell ref="N1:P1"/>
    <mergeCell ref="Q1:S1"/>
    <mergeCell ref="T1:V1"/>
    <mergeCell ref="G43:H43"/>
    <mergeCell ref="G44:M44"/>
    <mergeCell ref="G36:M36"/>
    <mergeCell ref="A39:E39"/>
    <mergeCell ref="G39:M39"/>
    <mergeCell ref="A1:A3"/>
    <mergeCell ref="B1:C2"/>
    <mergeCell ref="D1:D3"/>
    <mergeCell ref="E1:E3"/>
    <mergeCell ref="F1:F3"/>
    <mergeCell ref="G1:G3"/>
    <mergeCell ref="H1:J1"/>
    <mergeCell ref="K1:M1"/>
    <mergeCell ref="I53:J53"/>
    <mergeCell ref="K53:Q53"/>
    <mergeCell ref="I54:J54"/>
    <mergeCell ref="K54:Q54"/>
    <mergeCell ref="I55:J55"/>
    <mergeCell ref="K55:Q55"/>
    <mergeCell ref="I59:J59"/>
    <mergeCell ref="K59:Q59"/>
    <mergeCell ref="I56:J56"/>
    <mergeCell ref="K56:Q56"/>
    <mergeCell ref="I57:J57"/>
    <mergeCell ref="K57:Q57"/>
    <mergeCell ref="I58:J58"/>
    <mergeCell ref="K58:Q5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showGridLines="0" topLeftCell="D30" zoomScaleNormal="100" workbookViewId="0">
      <selection activeCell="H4" sqref="H4:J47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00" t="s">
        <v>4</v>
      </c>
      <c r="B1" s="102" t="s">
        <v>5</v>
      </c>
      <c r="C1" s="103"/>
      <c r="D1" s="100" t="s">
        <v>6</v>
      </c>
      <c r="E1" s="106" t="s">
        <v>7</v>
      </c>
      <c r="F1" s="106" t="s">
        <v>8</v>
      </c>
      <c r="G1" s="106" t="s">
        <v>9</v>
      </c>
      <c r="H1" s="108" t="s">
        <v>10</v>
      </c>
      <c r="I1" s="109"/>
      <c r="J1" s="110"/>
      <c r="K1" s="111" t="s">
        <v>11</v>
      </c>
      <c r="L1" s="109"/>
      <c r="M1" s="110"/>
      <c r="N1" s="108" t="s">
        <v>0</v>
      </c>
      <c r="O1" s="109"/>
      <c r="P1" s="110"/>
      <c r="Q1" s="111" t="s">
        <v>1</v>
      </c>
      <c r="R1" s="109"/>
      <c r="S1" s="110"/>
      <c r="T1" s="108" t="s">
        <v>20</v>
      </c>
      <c r="U1" s="109"/>
      <c r="V1" s="110"/>
    </row>
    <row r="2" spans="1:22" x14ac:dyDescent="0.2">
      <c r="A2" s="101"/>
      <c r="B2" s="104"/>
      <c r="C2" s="105"/>
      <c r="D2" s="101"/>
      <c r="E2" s="107"/>
      <c r="F2" s="107"/>
      <c r="G2" s="10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01"/>
      <c r="B3" s="27" t="s">
        <v>2</v>
      </c>
      <c r="C3" s="27" t="s">
        <v>3</v>
      </c>
      <c r="D3" s="101"/>
      <c r="E3" s="107"/>
      <c r="F3" s="107"/>
      <c r="G3" s="107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31"/>
      <c r="B4" s="28" t="s">
        <v>51</v>
      </c>
      <c r="C4" s="30" t="s">
        <v>52</v>
      </c>
      <c r="D4" s="31"/>
      <c r="E4" s="30"/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>
        <f>H4+K4+N4+Q4</f>
        <v>0</v>
      </c>
      <c r="U4" s="35">
        <f>I4+L4+O4+R4</f>
        <v>0</v>
      </c>
      <c r="V4" s="35">
        <f>J4+M4+P4+S4</f>
        <v>0</v>
      </c>
    </row>
    <row r="5" spans="1:22" x14ac:dyDescent="0.2">
      <c r="A5" s="31"/>
      <c r="B5" s="29" t="s">
        <v>53</v>
      </c>
      <c r="C5" s="30" t="s">
        <v>54</v>
      </c>
      <c r="D5" s="31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>
        <f>H5+K5+N5+Q5</f>
        <v>0</v>
      </c>
      <c r="U5" s="35">
        <f t="shared" ref="U5:V5" si="0">I5+L5+O5+R5</f>
        <v>0</v>
      </c>
      <c r="V5" s="35">
        <f t="shared" si="0"/>
        <v>0</v>
      </c>
    </row>
    <row r="6" spans="1:22" x14ac:dyDescent="0.2">
      <c r="A6" s="31"/>
      <c r="B6" s="29"/>
      <c r="C6" s="30"/>
      <c r="D6" s="31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31"/>
      <c r="B7" s="28"/>
      <c r="C7" s="31"/>
      <c r="D7" s="31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>
        <f t="shared" ref="T7:V32" si="1">SUM(H7+K7+N7+Q7)</f>
        <v>0.5</v>
      </c>
      <c r="U7" s="35">
        <f t="shared" si="1"/>
        <v>0.5</v>
      </c>
      <c r="V7" s="35">
        <f t="shared" si="1"/>
        <v>0.25</v>
      </c>
    </row>
    <row r="8" spans="1:22" x14ac:dyDescent="0.2">
      <c r="A8" s="31"/>
      <c r="B8" s="14"/>
      <c r="C8" s="15"/>
      <c r="D8" s="31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>
        <f t="shared" si="1"/>
        <v>0.5</v>
      </c>
      <c r="U8" s="35">
        <f t="shared" si="1"/>
        <v>0.5</v>
      </c>
      <c r="V8" s="35">
        <f t="shared" si="1"/>
        <v>0.25</v>
      </c>
    </row>
    <row r="9" spans="1:22" x14ac:dyDescent="0.2">
      <c r="A9" s="31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>
        <f t="shared" si="1"/>
        <v>0.5</v>
      </c>
      <c r="U9" s="35">
        <f t="shared" si="1"/>
        <v>0.5</v>
      </c>
      <c r="V9" s="35">
        <f t="shared" si="1"/>
        <v>0.25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>
        <f t="shared" si="1"/>
        <v>0.5</v>
      </c>
      <c r="U10" s="35">
        <f t="shared" si="1"/>
        <v>0.5</v>
      </c>
      <c r="V10" s="35">
        <f t="shared" si="1"/>
        <v>0.25</v>
      </c>
    </row>
    <row r="11" spans="1:22" x14ac:dyDescent="0.2">
      <c r="A11" s="31"/>
      <c r="B11" s="29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>
        <f t="shared" si="1"/>
        <v>0</v>
      </c>
      <c r="U11" s="35">
        <f t="shared" si="1"/>
        <v>0</v>
      </c>
      <c r="V11" s="35">
        <f t="shared" si="1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>
        <f t="shared" si="1"/>
        <v>1</v>
      </c>
      <c r="U12" s="35">
        <f t="shared" si="1"/>
        <v>1</v>
      </c>
      <c r="V12" s="35">
        <f t="shared" si="1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>
        <f>SUM(H13+K13+N13+Q13)</f>
        <v>0.5</v>
      </c>
      <c r="U13" s="35">
        <f t="shared" si="1"/>
        <v>0.5</v>
      </c>
      <c r="V13" s="35">
        <f t="shared" si="1"/>
        <v>0.25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>
        <f t="shared" si="1"/>
        <v>0.5</v>
      </c>
      <c r="U14" s="35">
        <f t="shared" si="1"/>
        <v>0.5</v>
      </c>
      <c r="V14" s="35">
        <f t="shared" si="1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>
        <f t="shared" si="1"/>
        <v>0.5</v>
      </c>
      <c r="U15" s="35">
        <f t="shared" si="1"/>
        <v>0.5</v>
      </c>
      <c r="V15" s="35">
        <f t="shared" si="1"/>
        <v>0.25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>
        <f t="shared" si="1"/>
        <v>0.5</v>
      </c>
      <c r="U16" s="35">
        <f t="shared" si="1"/>
        <v>0.5</v>
      </c>
      <c r="V16" s="35">
        <f t="shared" si="1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>
        <f t="shared" si="1"/>
        <v>0</v>
      </c>
      <c r="U17" s="35">
        <f t="shared" si="1"/>
        <v>0</v>
      </c>
      <c r="V17" s="35">
        <f t="shared" si="1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>
        <f t="shared" si="1"/>
        <v>1</v>
      </c>
      <c r="U18" s="35">
        <f t="shared" si="1"/>
        <v>1</v>
      </c>
      <c r="V18" s="35">
        <f t="shared" si="1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>
        <f t="shared" si="1"/>
        <v>0.5</v>
      </c>
      <c r="U19" s="35">
        <f t="shared" si="1"/>
        <v>0.5</v>
      </c>
      <c r="V19" s="35">
        <f t="shared" si="1"/>
        <v>0.25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31"/>
      <c r="R20" s="31"/>
      <c r="S20" s="31"/>
      <c r="T20" s="35">
        <f t="shared" si="1"/>
        <v>0.5</v>
      </c>
      <c r="U20" s="35">
        <f t="shared" si="1"/>
        <v>0.5</v>
      </c>
      <c r="V20" s="35">
        <f t="shared" si="1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31"/>
      <c r="R21" s="31"/>
      <c r="S21" s="31"/>
      <c r="T21" s="35">
        <f>SUM(H21+K21+N21+Q21)</f>
        <v>0.5</v>
      </c>
      <c r="U21" s="35">
        <f t="shared" si="1"/>
        <v>0.5</v>
      </c>
      <c r="V21" s="35">
        <f t="shared" si="1"/>
        <v>0.5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31"/>
      <c r="R22" s="31"/>
      <c r="S22" s="31"/>
      <c r="T22" s="35">
        <f t="shared" si="1"/>
        <v>0.5</v>
      </c>
      <c r="U22" s="35">
        <f t="shared" si="1"/>
        <v>0.5</v>
      </c>
      <c r="V22" s="35">
        <f t="shared" si="1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31"/>
      <c r="R23" s="31"/>
      <c r="S23" s="31"/>
      <c r="T23" s="35">
        <f t="shared" si="1"/>
        <v>0</v>
      </c>
      <c r="U23" s="35">
        <f t="shared" si="1"/>
        <v>0</v>
      </c>
      <c r="V23" s="35">
        <f t="shared" si="1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31"/>
      <c r="R24" s="31"/>
      <c r="S24" s="31"/>
      <c r="T24" s="35">
        <f t="shared" si="1"/>
        <v>0</v>
      </c>
      <c r="U24" s="35">
        <f t="shared" si="1"/>
        <v>0</v>
      </c>
      <c r="V24" s="35">
        <f t="shared" si="1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31"/>
      <c r="R25" s="31"/>
      <c r="S25" s="31"/>
      <c r="T25" s="35">
        <f t="shared" si="1"/>
        <v>0.5</v>
      </c>
      <c r="U25" s="35">
        <f t="shared" si="1"/>
        <v>0.5</v>
      </c>
      <c r="V25" s="35">
        <f t="shared" si="1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31"/>
      <c r="R26" s="31"/>
      <c r="S26" s="31"/>
      <c r="T26" s="35">
        <f t="shared" si="1"/>
        <v>0</v>
      </c>
      <c r="U26" s="35">
        <f t="shared" si="1"/>
        <v>0</v>
      </c>
      <c r="V26" s="35">
        <f t="shared" si="1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31"/>
      <c r="R27" s="31"/>
      <c r="S27" s="31"/>
      <c r="T27" s="35">
        <f t="shared" si="1"/>
        <v>0.5</v>
      </c>
      <c r="U27" s="35">
        <f t="shared" si="1"/>
        <v>0.5</v>
      </c>
      <c r="V27" s="35">
        <f t="shared" si="1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31"/>
      <c r="R28" s="31"/>
      <c r="S28" s="31"/>
      <c r="T28" s="35">
        <f t="shared" si="1"/>
        <v>0.5</v>
      </c>
      <c r="U28" s="35">
        <f t="shared" si="1"/>
        <v>0.5</v>
      </c>
      <c r="V28" s="35">
        <f t="shared" si="1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31"/>
      <c r="R29" s="31"/>
      <c r="S29" s="31"/>
      <c r="T29" s="35">
        <f t="shared" si="1"/>
        <v>0</v>
      </c>
      <c r="U29" s="35">
        <f t="shared" si="1"/>
        <v>0</v>
      </c>
      <c r="V29" s="35">
        <f t="shared" si="1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31"/>
      <c r="R30" s="31"/>
      <c r="S30" s="31"/>
      <c r="T30" s="35">
        <f t="shared" si="1"/>
        <v>1</v>
      </c>
      <c r="U30" s="35">
        <f t="shared" si="1"/>
        <v>1</v>
      </c>
      <c r="V30" s="35">
        <f t="shared" si="1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31"/>
      <c r="R31" s="31"/>
      <c r="S31" s="31"/>
      <c r="T31" s="35">
        <f t="shared" si="1"/>
        <v>0</v>
      </c>
      <c r="U31" s="35">
        <f t="shared" si="1"/>
        <v>0</v>
      </c>
      <c r="V31" s="35">
        <f t="shared" si="1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31"/>
      <c r="R32" s="31"/>
      <c r="S32" s="31"/>
      <c r="T32" s="35">
        <f t="shared" si="1"/>
        <v>0.5</v>
      </c>
      <c r="U32" s="35">
        <f>SUM(I32+L32+O32+R32)</f>
        <v>0.5</v>
      </c>
      <c r="V32" s="35">
        <f t="shared" si="1"/>
        <v>0.5</v>
      </c>
    </row>
    <row r="33" spans="1:22" x14ac:dyDescent="0.2">
      <c r="A33" s="31"/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31"/>
      <c r="R33" s="31"/>
      <c r="S33" s="31"/>
      <c r="T33" s="46">
        <f>H33+K33+N33+Q33</f>
        <v>0</v>
      </c>
      <c r="U33" s="46">
        <f>I33+L33+O33+R33</f>
        <v>0</v>
      </c>
      <c r="V33" s="46">
        <f>J33+M33+P33+S33</f>
        <v>0</v>
      </c>
    </row>
    <row r="34" spans="1:22" x14ac:dyDescent="0.2">
      <c r="A34" s="31"/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31"/>
      <c r="R34" s="31"/>
      <c r="S34" s="31"/>
      <c r="T34" s="46">
        <f>H34+K34+N34+Q34</f>
        <v>0.5</v>
      </c>
      <c r="U34" s="46">
        <f>I34+L34+O34+R34</f>
        <v>0.5</v>
      </c>
      <c r="V34" s="46">
        <f t="shared" ref="V34:V47" si="2">J34+M34+P34+S34</f>
        <v>2</v>
      </c>
    </row>
    <row r="35" spans="1:22" x14ac:dyDescent="0.2">
      <c r="A35" s="31"/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31"/>
      <c r="R35" s="31"/>
      <c r="S35" s="31"/>
      <c r="T35" s="46">
        <f t="shared" ref="T35:T47" si="3">H35+K35+N35+Q35</f>
        <v>0.5</v>
      </c>
      <c r="U35" s="46">
        <f t="shared" ref="U35:U47" si="4">I35+L35+O35+R35</f>
        <v>0.5</v>
      </c>
      <c r="V35" s="46">
        <f t="shared" si="2"/>
        <v>1</v>
      </c>
    </row>
    <row r="36" spans="1:22" x14ac:dyDescent="0.2">
      <c r="A36" s="31"/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31"/>
      <c r="R36" s="31"/>
      <c r="S36" s="31"/>
      <c r="T36" s="46">
        <f t="shared" si="3"/>
        <v>0.5</v>
      </c>
      <c r="U36" s="46">
        <f t="shared" si="4"/>
        <v>0.5</v>
      </c>
      <c r="V36" s="46">
        <f t="shared" si="2"/>
        <v>0.5</v>
      </c>
    </row>
    <row r="37" spans="1:22" x14ac:dyDescent="0.2">
      <c r="A37" s="31"/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31"/>
      <c r="R37" s="31"/>
      <c r="S37" s="31"/>
      <c r="T37" s="46">
        <f t="shared" si="3"/>
        <v>0</v>
      </c>
      <c r="U37" s="46">
        <f t="shared" si="4"/>
        <v>0</v>
      </c>
      <c r="V37" s="46">
        <f t="shared" si="2"/>
        <v>0</v>
      </c>
    </row>
    <row r="38" spans="1:22" x14ac:dyDescent="0.2">
      <c r="A38" s="31"/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31"/>
      <c r="R38" s="31"/>
      <c r="S38" s="31"/>
      <c r="T38" s="46">
        <f t="shared" si="3"/>
        <v>3</v>
      </c>
      <c r="U38" s="46">
        <f t="shared" si="4"/>
        <v>3</v>
      </c>
      <c r="V38" s="46">
        <f t="shared" si="2"/>
        <v>2</v>
      </c>
    </row>
    <row r="39" spans="1:22" x14ac:dyDescent="0.2">
      <c r="A39" s="31"/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31"/>
      <c r="R39" s="31"/>
      <c r="S39" s="31"/>
      <c r="T39" s="46">
        <f t="shared" si="3"/>
        <v>2</v>
      </c>
      <c r="U39" s="46">
        <f t="shared" si="4"/>
        <v>2</v>
      </c>
      <c r="V39" s="46">
        <f t="shared" si="2"/>
        <v>2</v>
      </c>
    </row>
    <row r="40" spans="1:22" x14ac:dyDescent="0.2">
      <c r="A40" s="31"/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31"/>
      <c r="R40" s="31"/>
      <c r="S40" s="31"/>
      <c r="T40" s="46">
        <f t="shared" si="3"/>
        <v>1</v>
      </c>
      <c r="U40" s="46">
        <f t="shared" si="4"/>
        <v>1</v>
      </c>
      <c r="V40" s="46">
        <f t="shared" si="2"/>
        <v>2</v>
      </c>
    </row>
    <row r="41" spans="1:22" x14ac:dyDescent="0.2">
      <c r="A41" s="31"/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31"/>
      <c r="R41" s="31"/>
      <c r="S41" s="31"/>
      <c r="T41" s="46">
        <f t="shared" si="3"/>
        <v>0</v>
      </c>
      <c r="U41" s="46">
        <f t="shared" si="4"/>
        <v>0</v>
      </c>
      <c r="V41" s="46">
        <f t="shared" si="2"/>
        <v>0</v>
      </c>
    </row>
    <row r="42" spans="1:22" x14ac:dyDescent="0.2">
      <c r="A42" s="31"/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31"/>
      <c r="R42" s="31"/>
      <c r="S42" s="31"/>
      <c r="T42" s="46">
        <f t="shared" si="3"/>
        <v>0</v>
      </c>
      <c r="U42" s="46">
        <f t="shared" si="4"/>
        <v>0</v>
      </c>
      <c r="V42" s="46">
        <f t="shared" si="2"/>
        <v>0</v>
      </c>
    </row>
    <row r="43" spans="1:22" x14ac:dyDescent="0.2">
      <c r="A43" s="31"/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31"/>
      <c r="R43" s="31"/>
      <c r="S43" s="31"/>
      <c r="T43" s="46">
        <f t="shared" si="3"/>
        <v>1</v>
      </c>
      <c r="U43" s="46">
        <f t="shared" si="4"/>
        <v>1</v>
      </c>
      <c r="V43" s="46">
        <f t="shared" si="2"/>
        <v>1</v>
      </c>
    </row>
    <row r="44" spans="1:22" x14ac:dyDescent="0.2">
      <c r="A44" s="31"/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31"/>
      <c r="R44" s="31"/>
      <c r="S44" s="31"/>
      <c r="T44" s="46">
        <f t="shared" si="3"/>
        <v>1</v>
      </c>
      <c r="U44" s="46">
        <f t="shared" si="4"/>
        <v>1</v>
      </c>
      <c r="V44" s="46">
        <f t="shared" si="2"/>
        <v>1</v>
      </c>
    </row>
    <row r="45" spans="1:22" x14ac:dyDescent="0.2">
      <c r="A45" s="31"/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31"/>
      <c r="R45" s="31"/>
      <c r="S45" s="31"/>
      <c r="T45" s="46">
        <f t="shared" si="3"/>
        <v>0</v>
      </c>
      <c r="U45" s="46">
        <f t="shared" si="4"/>
        <v>0</v>
      </c>
      <c r="V45" s="46">
        <f t="shared" si="2"/>
        <v>0</v>
      </c>
    </row>
    <row r="46" spans="1:22" x14ac:dyDescent="0.2">
      <c r="A46" s="31"/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31"/>
      <c r="R46" s="31"/>
      <c r="S46" s="31"/>
      <c r="T46" s="46">
        <f t="shared" si="3"/>
        <v>2</v>
      </c>
      <c r="U46" s="46">
        <f t="shared" si="4"/>
        <v>2</v>
      </c>
      <c r="V46" s="46">
        <f t="shared" si="2"/>
        <v>2.5</v>
      </c>
    </row>
    <row r="47" spans="1:22" x14ac:dyDescent="0.2">
      <c r="A47" s="31"/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31"/>
      <c r="R47" s="31"/>
      <c r="S47" s="31"/>
      <c r="T47" s="46">
        <f t="shared" si="3"/>
        <v>1</v>
      </c>
      <c r="U47" s="46">
        <f t="shared" si="4"/>
        <v>1</v>
      </c>
      <c r="V47" s="46">
        <f t="shared" si="2"/>
        <v>1</v>
      </c>
    </row>
    <row r="48" spans="1:22" x14ac:dyDescent="0.2">
      <c r="A48" s="51"/>
      <c r="B48" s="24"/>
      <c r="C48" s="38"/>
      <c r="D48" s="39"/>
      <c r="E48" s="25" t="s">
        <v>17</v>
      </c>
      <c r="G48" s="52"/>
      <c r="H48" s="54">
        <f>SUM(H6:H32)</f>
        <v>8.5</v>
      </c>
      <c r="I48" s="55">
        <f>SUM(I6:I32)</f>
        <v>8.5</v>
      </c>
      <c r="J48" s="54">
        <f>SUM(J6:J32)</f>
        <v>6.75</v>
      </c>
      <c r="K48" s="54">
        <f>SUM(K4:K47)</f>
        <v>15.5</v>
      </c>
      <c r="L48" s="54">
        <f>SUM(L4:L47)</f>
        <v>15.5</v>
      </c>
      <c r="M48" s="54">
        <f>SUM(M4:M47)</f>
        <v>16.75</v>
      </c>
      <c r="N48" s="56"/>
      <c r="O48" s="56"/>
      <c r="P48" s="56"/>
      <c r="Q48" s="56"/>
      <c r="R48" s="56"/>
      <c r="S48" s="56"/>
      <c r="T48" s="54">
        <f>SUM(T4:T47)</f>
        <v>24</v>
      </c>
      <c r="U48" s="54">
        <f>SUM(U4:U47)</f>
        <v>24</v>
      </c>
      <c r="V48" s="54">
        <f>SUM(V4:V47)</f>
        <v>23.5</v>
      </c>
    </row>
    <row r="49" spans="1:22" x14ac:dyDescent="0.2">
      <c r="A49" s="24"/>
      <c r="B49" s="38"/>
      <c r="C49" s="39"/>
      <c r="D49" s="39"/>
      <c r="E49" s="30" t="s">
        <v>18</v>
      </c>
      <c r="F49" s="48"/>
      <c r="G49" s="48"/>
      <c r="H49" s="54">
        <f>H48</f>
        <v>8.5</v>
      </c>
      <c r="I49" s="55">
        <f>I48</f>
        <v>8.5</v>
      </c>
      <c r="J49" s="54">
        <f>J48</f>
        <v>6.75</v>
      </c>
      <c r="K49" s="54">
        <f>K48+H49</f>
        <v>24</v>
      </c>
      <c r="L49" s="54">
        <f>L48+I49</f>
        <v>24</v>
      </c>
      <c r="M49" s="54">
        <f>M48+J49</f>
        <v>23.5</v>
      </c>
      <c r="N49" s="56"/>
      <c r="O49" s="56"/>
      <c r="P49" s="56"/>
      <c r="Q49" s="56"/>
      <c r="R49" s="56"/>
      <c r="S49" s="56"/>
      <c r="T49" s="56"/>
      <c r="U49" s="56"/>
      <c r="V49" s="56"/>
    </row>
    <row r="50" spans="1:22" x14ac:dyDescent="0.2">
      <c r="A50" s="24"/>
      <c r="B50" s="38"/>
      <c r="C50" s="39"/>
      <c r="D50" s="39"/>
      <c r="E50" s="26"/>
      <c r="F50" s="37"/>
      <c r="G50" s="37"/>
      <c r="H50" s="37"/>
      <c r="I50" s="37"/>
      <c r="J50" s="37"/>
      <c r="K50" s="37"/>
      <c r="L50" s="24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ht="13.5" thickBot="1" x14ac:dyDescent="0.25">
      <c r="A51" s="24"/>
      <c r="B51" s="38"/>
      <c r="C51" s="39"/>
      <c r="D51" s="39"/>
      <c r="E51" s="2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ht="13.5" thickBot="1" x14ac:dyDescent="0.25">
      <c r="A52" s="24"/>
      <c r="B52" s="38"/>
      <c r="C52" s="39"/>
      <c r="D52" s="39"/>
      <c r="E52" s="26"/>
      <c r="F52" s="37"/>
      <c r="G52" s="97" t="s">
        <v>114</v>
      </c>
      <c r="H52" s="98"/>
      <c r="I52" s="98"/>
      <c r="J52" s="98"/>
      <c r="K52" s="98"/>
      <c r="L52" s="98"/>
      <c r="M52" s="99"/>
      <c r="N52" s="37"/>
      <c r="O52" s="37"/>
      <c r="P52" s="37"/>
      <c r="Q52" s="37"/>
      <c r="R52" s="37"/>
      <c r="S52" s="37"/>
      <c r="T52" s="37"/>
      <c r="U52" s="37"/>
      <c r="V52" s="37"/>
    </row>
    <row r="53" spans="1:22" x14ac:dyDescent="0.2">
      <c r="A53" s="24"/>
      <c r="B53" s="38"/>
      <c r="C53" s="39"/>
      <c r="D53" s="40"/>
      <c r="E53" s="24"/>
      <c r="F53" s="24"/>
      <c r="G53" s="24"/>
      <c r="H53" s="24"/>
      <c r="I53" s="24"/>
      <c r="J53" s="24"/>
      <c r="K53" s="24"/>
      <c r="L53" s="24"/>
      <c r="M53" s="24"/>
    </row>
    <row r="54" spans="1:22" x14ac:dyDescent="0.2">
      <c r="A54" s="96"/>
      <c r="B54" s="96"/>
      <c r="C54" s="96"/>
      <c r="D54" s="96"/>
      <c r="E54" s="96"/>
      <c r="F54" s="24"/>
      <c r="G54" s="73"/>
      <c r="H54" s="73"/>
      <c r="I54" s="73"/>
      <c r="J54" s="73"/>
      <c r="K54" s="73"/>
      <c r="L54" s="73"/>
      <c r="M54" s="73"/>
    </row>
    <row r="55" spans="1:22" x14ac:dyDescent="0.2">
      <c r="A55" s="113"/>
      <c r="B55" s="114"/>
      <c r="C55" s="114"/>
      <c r="D55" s="114"/>
      <c r="E55" s="114"/>
      <c r="F55" s="24"/>
      <c r="G55" s="73"/>
      <c r="H55" s="73"/>
      <c r="I55" s="73"/>
      <c r="J55" s="73"/>
      <c r="K55" s="73"/>
      <c r="L55" s="73"/>
      <c r="M55" s="73"/>
    </row>
    <row r="56" spans="1:22" x14ac:dyDescent="0.2">
      <c r="A56" s="113"/>
      <c r="B56" s="114"/>
      <c r="C56" s="114"/>
      <c r="D56" s="114"/>
      <c r="E56" s="114"/>
      <c r="F56" s="24"/>
      <c r="G56" s="73"/>
      <c r="H56" s="73"/>
      <c r="I56" s="73"/>
      <c r="J56" s="73"/>
      <c r="K56" s="73"/>
      <c r="L56" s="73"/>
      <c r="M56" s="73"/>
    </row>
    <row r="57" spans="1:22" x14ac:dyDescent="0.2">
      <c r="A57" s="113"/>
      <c r="B57" s="114"/>
      <c r="C57" s="114"/>
      <c r="D57" s="114"/>
      <c r="E57" s="114"/>
      <c r="F57" s="24"/>
      <c r="G57" s="73"/>
      <c r="H57" s="73"/>
      <c r="I57" s="73"/>
      <c r="J57" s="73"/>
      <c r="K57" s="73"/>
      <c r="L57" s="24"/>
      <c r="M57" s="24"/>
    </row>
    <row r="58" spans="1:22" x14ac:dyDescent="0.2">
      <c r="A58" s="24"/>
      <c r="B58" s="24"/>
      <c r="C58" s="24"/>
      <c r="D58" s="24"/>
      <c r="E58" s="24"/>
      <c r="F58" s="24"/>
      <c r="G58" s="114"/>
      <c r="H58" s="114"/>
      <c r="I58" s="73"/>
      <c r="J58" s="73"/>
      <c r="K58" s="73"/>
      <c r="L58" s="24"/>
      <c r="M58" s="24"/>
    </row>
    <row r="59" spans="1:22" x14ac:dyDescent="0.2">
      <c r="A59" s="24"/>
      <c r="B59" s="24"/>
      <c r="C59" s="24"/>
      <c r="D59" s="24"/>
      <c r="E59" s="24"/>
      <c r="F59" s="24"/>
      <c r="G59" s="73"/>
      <c r="H59" s="73"/>
      <c r="I59" s="73"/>
      <c r="J59" s="73"/>
      <c r="K59" s="73"/>
      <c r="L59" s="73"/>
      <c r="M59" s="73"/>
    </row>
    <row r="60" spans="1:22" x14ac:dyDescent="0.2">
      <c r="A60" s="24"/>
      <c r="B60" s="24"/>
      <c r="C60" s="24"/>
      <c r="D60" s="24"/>
      <c r="E60" s="24"/>
      <c r="F60" s="24"/>
      <c r="G60" s="73"/>
      <c r="H60" s="73"/>
      <c r="I60" s="73"/>
      <c r="J60" s="73"/>
      <c r="K60" s="73"/>
      <c r="L60" s="73"/>
      <c r="M60" s="73"/>
    </row>
    <row r="61" spans="1:22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22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22" ht="13.15" customHeight="1" x14ac:dyDescent="0.2"/>
    <row r="64" spans="1:22" x14ac:dyDescent="0.2">
      <c r="K64" s="24"/>
      <c r="L64" s="24"/>
      <c r="M64" s="24"/>
      <c r="N64" s="24"/>
      <c r="O64" s="24"/>
      <c r="P64" s="24"/>
      <c r="Q64" s="24"/>
    </row>
    <row r="65" spans="4:19" x14ac:dyDescent="0.2">
      <c r="G65" s="30" t="s">
        <v>21</v>
      </c>
      <c r="H65" s="59">
        <f>E71-E69</f>
        <v>0</v>
      </c>
      <c r="I65" s="92" t="s">
        <v>28</v>
      </c>
      <c r="J65" s="92"/>
      <c r="K65" s="94"/>
      <c r="L65" s="95"/>
      <c r="M65" s="95"/>
      <c r="N65" s="95"/>
      <c r="O65" s="95"/>
      <c r="P65" s="95"/>
      <c r="Q65" s="95"/>
    </row>
    <row r="66" spans="4:19" x14ac:dyDescent="0.2">
      <c r="G66" s="30" t="s">
        <v>22</v>
      </c>
      <c r="H66" s="59">
        <f>E71-E70</f>
        <v>1.75</v>
      </c>
      <c r="I66" s="92" t="s">
        <v>29</v>
      </c>
      <c r="J66" s="92"/>
      <c r="K66" s="94"/>
      <c r="L66" s="95"/>
      <c r="M66" s="95"/>
      <c r="N66" s="95"/>
      <c r="O66" s="95"/>
      <c r="P66" s="95"/>
      <c r="Q66" s="95"/>
    </row>
    <row r="67" spans="4:19" x14ac:dyDescent="0.2">
      <c r="D67" s="115" t="s">
        <v>33</v>
      </c>
      <c r="E67" s="116"/>
      <c r="G67" s="30" t="s">
        <v>23</v>
      </c>
      <c r="H67" s="59">
        <f>E71/E69</f>
        <v>1</v>
      </c>
      <c r="I67" s="92" t="s">
        <v>31</v>
      </c>
      <c r="J67" s="92"/>
      <c r="K67" s="94"/>
      <c r="L67" s="95"/>
      <c r="M67" s="95"/>
      <c r="N67" s="95"/>
      <c r="O67" s="95"/>
      <c r="P67" s="95"/>
      <c r="Q67" s="95"/>
    </row>
    <row r="68" spans="4:19" x14ac:dyDescent="0.2">
      <c r="D68" s="25" t="s">
        <v>19</v>
      </c>
      <c r="E68" s="23">
        <v>225</v>
      </c>
      <c r="F68" s="26"/>
      <c r="G68" s="30" t="s">
        <v>24</v>
      </c>
      <c r="H68" s="59">
        <f>E71/E70</f>
        <v>1.2592592592592593</v>
      </c>
      <c r="I68" s="92" t="s">
        <v>30</v>
      </c>
      <c r="J68" s="92"/>
      <c r="K68" s="94"/>
      <c r="L68" s="95"/>
      <c r="M68" s="95"/>
      <c r="N68" s="95"/>
      <c r="O68" s="95"/>
      <c r="P68" s="95"/>
      <c r="Q68" s="95"/>
      <c r="R68" s="26"/>
      <c r="S68" s="26"/>
    </row>
    <row r="69" spans="4:19" x14ac:dyDescent="0.2">
      <c r="D69" s="32" t="s">
        <v>12</v>
      </c>
      <c r="E69" s="33">
        <f>H49</f>
        <v>8.5</v>
      </c>
      <c r="F69" s="26"/>
      <c r="G69" s="30" t="s">
        <v>25</v>
      </c>
      <c r="H69" s="59">
        <f>E68-E71</f>
        <v>216.5</v>
      </c>
      <c r="I69" s="92" t="s">
        <v>32</v>
      </c>
      <c r="J69" s="92"/>
      <c r="K69" s="94"/>
      <c r="L69" s="95"/>
      <c r="M69" s="95"/>
      <c r="N69" s="95"/>
      <c r="O69" s="95"/>
      <c r="P69" s="95"/>
      <c r="Q69" s="95"/>
      <c r="R69" s="26"/>
      <c r="S69" s="26"/>
    </row>
    <row r="70" spans="4:19" x14ac:dyDescent="0.2">
      <c r="D70" s="34" t="s">
        <v>14</v>
      </c>
      <c r="E70" s="33">
        <f>J49</f>
        <v>6.75</v>
      </c>
      <c r="F70" s="26"/>
      <c r="G70" s="30" t="s">
        <v>25</v>
      </c>
      <c r="H70" s="59">
        <f>(E68-E71)/(H67*H68)</f>
        <v>171.92647058823528</v>
      </c>
      <c r="I70" s="92" t="s">
        <v>40</v>
      </c>
      <c r="J70" s="92"/>
      <c r="K70" s="94"/>
      <c r="L70" s="95"/>
      <c r="M70" s="95"/>
      <c r="N70" s="95"/>
      <c r="O70" s="95"/>
      <c r="P70" s="95"/>
      <c r="Q70" s="95"/>
      <c r="R70" s="26"/>
      <c r="S70" s="26"/>
    </row>
    <row r="71" spans="4:19" x14ac:dyDescent="0.2">
      <c r="D71" s="32" t="s">
        <v>13</v>
      </c>
      <c r="E71" s="33">
        <f>I49</f>
        <v>8.5</v>
      </c>
      <c r="F71" s="26"/>
      <c r="G71" s="30" t="s">
        <v>26</v>
      </c>
      <c r="H71" s="59">
        <f>E70+(E68-E71)</f>
        <v>223.25</v>
      </c>
      <c r="I71" s="92" t="s">
        <v>34</v>
      </c>
      <c r="J71" s="92"/>
      <c r="K71" s="94"/>
      <c r="L71" s="95"/>
      <c r="M71" s="95"/>
      <c r="N71" s="95"/>
      <c r="O71" s="95"/>
      <c r="P71" s="95"/>
      <c r="Q71" s="95"/>
      <c r="R71" s="26"/>
      <c r="S71" s="26"/>
    </row>
    <row r="72" spans="4:19" x14ac:dyDescent="0.2">
      <c r="F72" s="26"/>
      <c r="G72" s="30" t="s">
        <v>26</v>
      </c>
      <c r="H72" s="59">
        <f>E68/H68</f>
        <v>178.67647058823528</v>
      </c>
      <c r="I72" s="92" t="s">
        <v>35</v>
      </c>
      <c r="J72" s="93"/>
      <c r="K72" s="94"/>
      <c r="L72" s="95"/>
      <c r="M72" s="95"/>
      <c r="N72" s="95"/>
      <c r="O72" s="95"/>
      <c r="P72" s="95"/>
      <c r="Q72" s="95"/>
      <c r="R72" s="26"/>
      <c r="S72" s="26"/>
    </row>
    <row r="73" spans="4:19" x14ac:dyDescent="0.2">
      <c r="E73" s="26"/>
      <c r="F73" s="26"/>
      <c r="G73" s="30" t="s">
        <v>26</v>
      </c>
      <c r="H73" s="59">
        <f>E70+(E68-E71)/(H67*H68)</f>
        <v>178.67647058823528</v>
      </c>
      <c r="I73" s="92" t="s">
        <v>41</v>
      </c>
      <c r="J73" s="93"/>
      <c r="K73" s="94"/>
      <c r="L73" s="95"/>
      <c r="M73" s="95"/>
      <c r="N73" s="95"/>
      <c r="O73" s="95"/>
      <c r="P73" s="95"/>
      <c r="Q73" s="95"/>
      <c r="R73" s="26"/>
      <c r="S73" s="26"/>
    </row>
    <row r="74" spans="4:19" x14ac:dyDescent="0.2">
      <c r="E74" s="26"/>
      <c r="F74" s="26"/>
      <c r="G74" s="30" t="s">
        <v>27</v>
      </c>
      <c r="H74" s="59">
        <f>(E68-E71)/(E68-E70)</f>
        <v>0.99198167239404356</v>
      </c>
      <c r="I74" s="92" t="s">
        <v>42</v>
      </c>
      <c r="J74" s="93"/>
      <c r="K74" s="94"/>
      <c r="L74" s="95"/>
      <c r="M74" s="95"/>
      <c r="N74" s="95"/>
      <c r="O74" s="95"/>
      <c r="P74" s="95"/>
      <c r="Q74" s="95"/>
      <c r="R74" s="26"/>
      <c r="S74" s="26"/>
    </row>
    <row r="75" spans="4:19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4:19" x14ac:dyDescent="0.2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4:19" x14ac:dyDescent="0.2">
      <c r="E77" s="26"/>
      <c r="F77" s="26"/>
      <c r="G77" s="32"/>
      <c r="H77" s="32" t="s">
        <v>12</v>
      </c>
      <c r="I77" s="32" t="s">
        <v>13</v>
      </c>
      <c r="J77" s="32" t="s">
        <v>14</v>
      </c>
      <c r="K77" s="26"/>
      <c r="L77" s="26"/>
      <c r="M77" s="26"/>
      <c r="N77" s="26"/>
      <c r="O77" s="26"/>
      <c r="P77" s="26"/>
      <c r="Q77" s="26"/>
      <c r="R77" s="26"/>
      <c r="S77" s="26"/>
    </row>
    <row r="78" spans="4:19" x14ac:dyDescent="0.2">
      <c r="E78" s="26"/>
      <c r="F78" s="26"/>
      <c r="G78" s="32" t="s">
        <v>36</v>
      </c>
      <c r="H78" s="32">
        <f>H49</f>
        <v>8.5</v>
      </c>
      <c r="I78" s="32">
        <f>I49</f>
        <v>8.5</v>
      </c>
      <c r="J78" s="32">
        <f>J49</f>
        <v>6.75</v>
      </c>
      <c r="K78" s="26"/>
      <c r="L78" s="26"/>
      <c r="M78" s="26"/>
      <c r="N78" s="26"/>
      <c r="O78" s="26"/>
      <c r="P78" s="26"/>
      <c r="Q78" s="26"/>
      <c r="R78" s="26"/>
      <c r="S78" s="26"/>
    </row>
    <row r="79" spans="4:19" x14ac:dyDescent="0.2">
      <c r="E79" s="26"/>
      <c r="F79" s="26"/>
      <c r="G79" s="32" t="s">
        <v>37</v>
      </c>
      <c r="H79" s="32">
        <f>K49</f>
        <v>24</v>
      </c>
      <c r="I79" s="32">
        <f>L49</f>
        <v>24</v>
      </c>
      <c r="J79" s="32">
        <f>M49</f>
        <v>23.5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4:19" x14ac:dyDescent="0.2">
      <c r="E80" s="26"/>
      <c r="F80" s="26"/>
      <c r="G80" s="32" t="s">
        <v>38</v>
      </c>
      <c r="H80" s="32"/>
      <c r="I80" s="32"/>
      <c r="J80" s="32"/>
      <c r="K80" s="26"/>
      <c r="L80" s="26"/>
      <c r="M80" s="26"/>
      <c r="N80" s="26"/>
      <c r="O80" s="26"/>
      <c r="P80" s="26"/>
      <c r="Q80" s="26"/>
      <c r="R80" s="26"/>
      <c r="S80" s="26"/>
    </row>
    <row r="81" spans="5:19" x14ac:dyDescent="0.2">
      <c r="E81" s="26"/>
      <c r="F81" s="26"/>
      <c r="G81" s="32" t="s">
        <v>39</v>
      </c>
      <c r="H81" s="32"/>
      <c r="I81" s="32"/>
      <c r="J81" s="32"/>
      <c r="K81" s="26"/>
      <c r="L81" s="26"/>
      <c r="M81" s="26"/>
      <c r="N81" s="26"/>
      <c r="O81" s="26"/>
      <c r="P81" s="26"/>
      <c r="Q81" s="26"/>
      <c r="R81" s="26"/>
      <c r="S81" s="26"/>
    </row>
    <row r="82" spans="5:19" x14ac:dyDescent="0.2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5:19" x14ac:dyDescent="0.2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5:19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5:19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5:19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</sheetData>
  <mergeCells count="38">
    <mergeCell ref="A55:E55"/>
    <mergeCell ref="A56:E56"/>
    <mergeCell ref="T1:V1"/>
    <mergeCell ref="A54:E54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G52:M52"/>
    <mergeCell ref="K69:Q69"/>
    <mergeCell ref="A57:E57"/>
    <mergeCell ref="G58:H58"/>
    <mergeCell ref="I65:J65"/>
    <mergeCell ref="I66:J66"/>
    <mergeCell ref="K66:Q66"/>
    <mergeCell ref="D67:E67"/>
    <mergeCell ref="K65:Q65"/>
    <mergeCell ref="I67:J67"/>
    <mergeCell ref="K67:Q67"/>
    <mergeCell ref="I68:J68"/>
    <mergeCell ref="K68:Q68"/>
    <mergeCell ref="I69:J69"/>
    <mergeCell ref="I73:J73"/>
    <mergeCell ref="K73:Q73"/>
    <mergeCell ref="I74:J74"/>
    <mergeCell ref="K74:Q74"/>
    <mergeCell ref="I70:J70"/>
    <mergeCell ref="K70:Q70"/>
    <mergeCell ref="I71:J71"/>
    <mergeCell ref="K71:Q71"/>
    <mergeCell ref="I72:J72"/>
    <mergeCell ref="K72:Q7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abSelected="1" topLeftCell="S1" zoomScale="85" zoomScaleNormal="85" workbookViewId="0">
      <selection activeCell="AJ11" sqref="AJ11"/>
    </sheetView>
  </sheetViews>
  <sheetFormatPr baseColWidth="10" defaultRowHeight="12.75" x14ac:dyDescent="0.2"/>
  <cols>
    <col min="1" max="1" width="17.140625" style="91" bestFit="1" customWidth="1"/>
    <col min="3" max="3" width="41.7109375" bestFit="1" customWidth="1"/>
    <col min="4" max="4" width="70.7109375" bestFit="1" customWidth="1"/>
  </cols>
  <sheetData>
    <row r="1" spans="1:37" x14ac:dyDescent="0.2">
      <c r="A1" s="100" t="s">
        <v>4</v>
      </c>
      <c r="B1" s="102" t="s">
        <v>5</v>
      </c>
      <c r="C1" s="103"/>
      <c r="D1" s="100" t="s">
        <v>6</v>
      </c>
      <c r="E1" s="106" t="s">
        <v>7</v>
      </c>
      <c r="F1" s="106" t="s">
        <v>8</v>
      </c>
      <c r="G1" s="106" t="s">
        <v>9</v>
      </c>
      <c r="H1" s="108" t="s">
        <v>10</v>
      </c>
      <c r="I1" s="109"/>
      <c r="J1" s="110"/>
      <c r="K1" s="111" t="s">
        <v>11</v>
      </c>
      <c r="L1" s="109"/>
      <c r="M1" s="110"/>
      <c r="N1" s="108" t="s">
        <v>0</v>
      </c>
      <c r="O1" s="109"/>
      <c r="P1" s="110"/>
      <c r="Q1" s="111" t="s">
        <v>1</v>
      </c>
      <c r="R1" s="109"/>
      <c r="S1" s="110"/>
      <c r="T1" s="111" t="s">
        <v>240</v>
      </c>
      <c r="U1" s="109"/>
      <c r="V1" s="110"/>
      <c r="W1" s="111" t="s">
        <v>241</v>
      </c>
      <c r="X1" s="109"/>
      <c r="Y1" s="110"/>
      <c r="Z1" s="111" t="s">
        <v>242</v>
      </c>
      <c r="AA1" s="109"/>
      <c r="AB1" s="110"/>
      <c r="AC1" s="111" t="s">
        <v>243</v>
      </c>
      <c r="AD1" s="109"/>
      <c r="AE1" s="110"/>
      <c r="AF1" s="111" t="s">
        <v>244</v>
      </c>
      <c r="AG1" s="109"/>
      <c r="AH1" s="110"/>
      <c r="AI1" s="108" t="s">
        <v>20</v>
      </c>
      <c r="AJ1" s="109"/>
      <c r="AK1" s="110"/>
    </row>
    <row r="2" spans="1:37" x14ac:dyDescent="0.2">
      <c r="A2" s="160"/>
      <c r="B2" s="104"/>
      <c r="C2" s="105"/>
      <c r="D2" s="101"/>
      <c r="E2" s="107"/>
      <c r="F2" s="107"/>
      <c r="G2" s="10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5">
        <f>Q2+7</f>
        <v>44109</v>
      </c>
      <c r="U2" s="6"/>
      <c r="V2" s="5">
        <f>T2+6</f>
        <v>44115</v>
      </c>
      <c r="W2" s="5">
        <f>T2+7</f>
        <v>44116</v>
      </c>
      <c r="X2" s="6"/>
      <c r="Y2" s="5">
        <f>W2+6</f>
        <v>44122</v>
      </c>
      <c r="Z2" s="5">
        <f>W2+7</f>
        <v>44123</v>
      </c>
      <c r="AA2" s="6"/>
      <c r="AB2" s="5">
        <f>Z2+6</f>
        <v>44129</v>
      </c>
      <c r="AC2" s="5">
        <f>Z2+7</f>
        <v>44130</v>
      </c>
      <c r="AD2" s="6"/>
      <c r="AE2" s="5">
        <f>AC2+6</f>
        <v>44136</v>
      </c>
      <c r="AF2" s="5">
        <f>AC2+7</f>
        <v>44137</v>
      </c>
      <c r="AG2" s="6"/>
      <c r="AH2" s="5">
        <f>AF2+6</f>
        <v>44143</v>
      </c>
      <c r="AI2" s="4">
        <v>44067</v>
      </c>
      <c r="AJ2" s="3"/>
      <c r="AK2" s="4">
        <v>44143</v>
      </c>
    </row>
    <row r="3" spans="1:37" x14ac:dyDescent="0.2">
      <c r="A3" s="160"/>
      <c r="B3" s="76" t="s">
        <v>2</v>
      </c>
      <c r="C3" s="76" t="s">
        <v>3</v>
      </c>
      <c r="D3" s="101"/>
      <c r="E3" s="107"/>
      <c r="F3" s="107"/>
      <c r="G3" s="107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20" t="s">
        <v>12</v>
      </c>
      <c r="U3" s="20" t="s">
        <v>13</v>
      </c>
      <c r="V3" s="20" t="s">
        <v>14</v>
      </c>
      <c r="W3" s="20" t="s">
        <v>12</v>
      </c>
      <c r="X3" s="20" t="s">
        <v>13</v>
      </c>
      <c r="Y3" s="20" t="s">
        <v>14</v>
      </c>
      <c r="Z3" s="20" t="s">
        <v>12</v>
      </c>
      <c r="AA3" s="20" t="s">
        <v>13</v>
      </c>
      <c r="AB3" s="20" t="s">
        <v>14</v>
      </c>
      <c r="AC3" s="20" t="s">
        <v>12</v>
      </c>
      <c r="AD3" s="20" t="s">
        <v>13</v>
      </c>
      <c r="AE3" s="20" t="s">
        <v>14</v>
      </c>
      <c r="AF3" s="20" t="s">
        <v>12</v>
      </c>
      <c r="AG3" s="20" t="s">
        <v>13</v>
      </c>
      <c r="AH3" s="20" t="s">
        <v>14</v>
      </c>
      <c r="AI3" s="19" t="s">
        <v>12</v>
      </c>
      <c r="AJ3" s="19" t="s">
        <v>13</v>
      </c>
      <c r="AK3" s="19" t="s">
        <v>14</v>
      </c>
    </row>
    <row r="4" spans="1:37" x14ac:dyDescent="0.2">
      <c r="A4" s="28">
        <v>1</v>
      </c>
      <c r="B4" s="28" t="s">
        <v>51</v>
      </c>
      <c r="C4" s="74" t="s">
        <v>52</v>
      </c>
      <c r="D4" s="77"/>
      <c r="E4" s="74"/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  <c r="W4" s="21"/>
      <c r="X4" s="21"/>
      <c r="Y4" s="21"/>
      <c r="Z4" s="35"/>
      <c r="AA4" s="35"/>
      <c r="AB4" s="35"/>
      <c r="AC4" s="21"/>
      <c r="AD4" s="21"/>
      <c r="AE4" s="21"/>
      <c r="AF4" s="35"/>
      <c r="AG4" s="35"/>
      <c r="AH4" s="35"/>
      <c r="AI4" s="161">
        <f>H4+K4+N4+Q4</f>
        <v>0</v>
      </c>
      <c r="AJ4" s="161">
        <f>I4+L4+O4+R4</f>
        <v>0</v>
      </c>
      <c r="AK4" s="161">
        <f>J4+M4+P4+S4</f>
        <v>0</v>
      </c>
    </row>
    <row r="5" spans="1:37" x14ac:dyDescent="0.2">
      <c r="A5" s="28">
        <v>2</v>
      </c>
      <c r="B5" s="28" t="s">
        <v>53</v>
      </c>
      <c r="C5" s="74" t="s">
        <v>54</v>
      </c>
      <c r="D5" s="77"/>
      <c r="E5" s="41" t="s">
        <v>122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  <c r="W5" s="21"/>
      <c r="X5" s="21"/>
      <c r="Y5" s="21"/>
      <c r="Z5" s="35"/>
      <c r="AA5" s="35"/>
      <c r="AB5" s="35"/>
      <c r="AC5" s="21"/>
      <c r="AD5" s="21"/>
      <c r="AE5" s="21"/>
      <c r="AF5" s="35"/>
      <c r="AG5" s="35"/>
      <c r="AH5" s="35"/>
      <c r="AI5" s="161">
        <f>H5+K5+N5+Q5</f>
        <v>0</v>
      </c>
      <c r="AJ5" s="161">
        <f>I5+L5+O5+R5</f>
        <v>0</v>
      </c>
      <c r="AK5" s="161">
        <f>J5+M5+P5+S5</f>
        <v>0</v>
      </c>
    </row>
    <row r="6" spans="1:37" x14ac:dyDescent="0.2">
      <c r="A6" s="28">
        <v>3</v>
      </c>
      <c r="B6" s="29"/>
      <c r="C6" s="74"/>
      <c r="D6" s="77" t="s">
        <v>55</v>
      </c>
      <c r="E6" s="41" t="s">
        <v>123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/>
      <c r="U6" s="35"/>
      <c r="V6" s="35"/>
      <c r="W6" s="21"/>
      <c r="X6" s="21"/>
      <c r="Y6" s="21"/>
      <c r="Z6" s="35"/>
      <c r="AA6" s="35"/>
      <c r="AB6" s="35"/>
      <c r="AC6" s="21"/>
      <c r="AD6" s="21"/>
      <c r="AE6" s="21"/>
      <c r="AF6" s="35"/>
      <c r="AG6" s="35"/>
      <c r="AH6" s="35"/>
      <c r="AI6" s="161">
        <f>H6+K6+N6+Q6</f>
        <v>0.5</v>
      </c>
      <c r="AJ6" s="161">
        <f>I6+L6+O6+R6</f>
        <v>0.5</v>
      </c>
      <c r="AK6" s="161">
        <f>J6+M6+P6+S6</f>
        <v>0.5</v>
      </c>
    </row>
    <row r="7" spans="1:37" x14ac:dyDescent="0.2">
      <c r="A7" s="28">
        <v>4</v>
      </c>
      <c r="B7" s="28"/>
      <c r="C7" s="77"/>
      <c r="D7" s="77" t="s">
        <v>56</v>
      </c>
      <c r="E7" s="41" t="s">
        <v>123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/>
      <c r="U7" s="35"/>
      <c r="V7" s="35"/>
      <c r="W7" s="21"/>
      <c r="X7" s="21"/>
      <c r="Y7" s="21"/>
      <c r="Z7" s="35"/>
      <c r="AA7" s="35"/>
      <c r="AB7" s="35"/>
      <c r="AC7" s="21"/>
      <c r="AD7" s="21"/>
      <c r="AE7" s="21"/>
      <c r="AF7" s="35"/>
      <c r="AG7" s="35"/>
      <c r="AH7" s="35"/>
      <c r="AI7" s="161">
        <f>H7+K7+N7+Q7</f>
        <v>0.5</v>
      </c>
      <c r="AJ7" s="161">
        <f>I7+L7+O7+R7</f>
        <v>0.5</v>
      </c>
      <c r="AK7" s="161">
        <f>J7+M7+P7+S7</f>
        <v>0.25</v>
      </c>
    </row>
    <row r="8" spans="1:37" x14ac:dyDescent="0.2">
      <c r="A8" s="28">
        <v>5</v>
      </c>
      <c r="B8" s="14"/>
      <c r="C8" s="15"/>
      <c r="D8" s="77" t="s">
        <v>57</v>
      </c>
      <c r="E8" s="41" t="s">
        <v>123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/>
      <c r="U8" s="35"/>
      <c r="V8" s="35"/>
      <c r="W8" s="21"/>
      <c r="X8" s="21"/>
      <c r="Y8" s="21"/>
      <c r="Z8" s="35"/>
      <c r="AA8" s="35"/>
      <c r="AB8" s="35"/>
      <c r="AC8" s="21"/>
      <c r="AD8" s="21"/>
      <c r="AE8" s="21"/>
      <c r="AF8" s="35"/>
      <c r="AG8" s="35"/>
      <c r="AH8" s="35"/>
      <c r="AI8" s="161">
        <f>H8+K8+N8+Q8</f>
        <v>0.5</v>
      </c>
      <c r="AJ8" s="161">
        <f>I8+L8+O8+R8</f>
        <v>0.5</v>
      </c>
      <c r="AK8" s="161">
        <f>J8+M8+P8+S8</f>
        <v>0.25</v>
      </c>
    </row>
    <row r="9" spans="1:37" x14ac:dyDescent="0.2">
      <c r="A9" s="28">
        <v>6</v>
      </c>
      <c r="B9" s="14"/>
      <c r="C9" s="15"/>
      <c r="D9" s="16" t="s">
        <v>58</v>
      </c>
      <c r="E9" s="41" t="s">
        <v>123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/>
      <c r="U9" s="35"/>
      <c r="V9" s="35"/>
      <c r="W9" s="21"/>
      <c r="X9" s="21"/>
      <c r="Y9" s="21"/>
      <c r="Z9" s="35"/>
      <c r="AA9" s="35"/>
      <c r="AB9" s="35"/>
      <c r="AC9" s="21"/>
      <c r="AD9" s="21"/>
      <c r="AE9" s="21"/>
      <c r="AF9" s="35"/>
      <c r="AG9" s="35"/>
      <c r="AH9" s="35"/>
      <c r="AI9" s="161">
        <f>H9+K9+N9+Q9</f>
        <v>0.5</v>
      </c>
      <c r="AJ9" s="161">
        <f>I9+L9+O9+R9</f>
        <v>0.5</v>
      </c>
      <c r="AK9" s="161">
        <f>J9+M9+P9+S9</f>
        <v>0.25</v>
      </c>
    </row>
    <row r="10" spans="1:37" x14ac:dyDescent="0.2">
      <c r="A10" s="28">
        <v>7</v>
      </c>
      <c r="B10" s="14"/>
      <c r="C10" s="15"/>
      <c r="D10" s="16" t="s">
        <v>59</v>
      </c>
      <c r="E10" s="41" t="s">
        <v>123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/>
      <c r="U10" s="35"/>
      <c r="V10" s="35"/>
      <c r="W10" s="21"/>
      <c r="X10" s="21"/>
      <c r="Y10" s="21"/>
      <c r="Z10" s="35"/>
      <c r="AA10" s="35"/>
      <c r="AB10" s="35"/>
      <c r="AC10" s="21"/>
      <c r="AD10" s="21"/>
      <c r="AE10" s="21"/>
      <c r="AF10" s="35"/>
      <c r="AG10" s="35"/>
      <c r="AH10" s="35"/>
      <c r="AI10" s="161">
        <f>H10+K10+N10+Q10</f>
        <v>0.5</v>
      </c>
      <c r="AJ10" s="161">
        <f>I10+L10+O10+R10</f>
        <v>0.5</v>
      </c>
      <c r="AK10" s="161">
        <f>J10+M10+P10+S10</f>
        <v>0.25</v>
      </c>
    </row>
    <row r="11" spans="1:37" x14ac:dyDescent="0.2">
      <c r="A11" s="28">
        <v>8</v>
      </c>
      <c r="B11" s="28" t="s">
        <v>72</v>
      </c>
      <c r="C11" s="74" t="s">
        <v>60</v>
      </c>
      <c r="D11" s="16"/>
      <c r="E11" s="42" t="s">
        <v>124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/>
      <c r="U11" s="35"/>
      <c r="V11" s="35"/>
      <c r="W11" s="21"/>
      <c r="X11" s="21"/>
      <c r="Y11" s="21"/>
      <c r="Z11" s="35"/>
      <c r="AA11" s="35"/>
      <c r="AB11" s="35"/>
      <c r="AC11" s="21"/>
      <c r="AD11" s="21"/>
      <c r="AE11" s="21"/>
      <c r="AF11" s="35"/>
      <c r="AG11" s="35"/>
      <c r="AH11" s="35"/>
      <c r="AI11" s="161">
        <f>H11+K11+N11+Q11</f>
        <v>0</v>
      </c>
      <c r="AJ11" s="161">
        <f>I11+L11+O11+R11</f>
        <v>0</v>
      </c>
      <c r="AK11" s="161">
        <f>J11+M11+P11+S11</f>
        <v>0</v>
      </c>
    </row>
    <row r="12" spans="1:37" x14ac:dyDescent="0.2">
      <c r="A12" s="28">
        <v>9</v>
      </c>
      <c r="B12" s="14"/>
      <c r="C12" s="15"/>
      <c r="D12" s="77" t="s">
        <v>61</v>
      </c>
      <c r="E12" s="41" t="s">
        <v>125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/>
      <c r="U12" s="35"/>
      <c r="V12" s="35"/>
      <c r="W12" s="21"/>
      <c r="X12" s="21"/>
      <c r="Y12" s="21"/>
      <c r="Z12" s="35"/>
      <c r="AA12" s="35"/>
      <c r="AB12" s="35"/>
      <c r="AC12" s="21"/>
      <c r="AD12" s="21"/>
      <c r="AE12" s="21"/>
      <c r="AF12" s="35"/>
      <c r="AG12" s="35"/>
      <c r="AH12" s="35"/>
      <c r="AI12" s="161">
        <f>H12+K12+N12+Q12</f>
        <v>1</v>
      </c>
      <c r="AJ12" s="161">
        <f>I12+L12+O12+R12</f>
        <v>1</v>
      </c>
      <c r="AK12" s="161">
        <f>J12+M12+P12+S12</f>
        <v>0.5</v>
      </c>
    </row>
    <row r="13" spans="1:37" x14ac:dyDescent="0.2">
      <c r="A13" s="28">
        <v>10</v>
      </c>
      <c r="B13" s="29"/>
      <c r="C13" s="74"/>
      <c r="D13" s="77" t="s">
        <v>62</v>
      </c>
      <c r="E13" s="41" t="s">
        <v>123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/>
      <c r="U13" s="35"/>
      <c r="V13" s="35"/>
      <c r="W13" s="21"/>
      <c r="X13" s="21"/>
      <c r="Y13" s="21"/>
      <c r="Z13" s="35"/>
      <c r="AA13" s="35"/>
      <c r="AB13" s="35"/>
      <c r="AC13" s="21"/>
      <c r="AD13" s="21"/>
      <c r="AE13" s="21"/>
      <c r="AF13" s="35"/>
      <c r="AG13" s="35"/>
      <c r="AH13" s="35"/>
      <c r="AI13" s="161">
        <f>H13+K13+N13+Q13</f>
        <v>0.5</v>
      </c>
      <c r="AJ13" s="161">
        <f>I13+L13+O13+R13</f>
        <v>0.5</v>
      </c>
      <c r="AK13" s="161">
        <f>J13+M13+P13+S13</f>
        <v>0.25</v>
      </c>
    </row>
    <row r="14" spans="1:37" x14ac:dyDescent="0.2">
      <c r="A14" s="28">
        <v>11</v>
      </c>
      <c r="B14" s="29"/>
      <c r="C14" s="74"/>
      <c r="D14" s="77" t="s">
        <v>63</v>
      </c>
      <c r="E14" s="41" t="s">
        <v>123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/>
      <c r="U14" s="35"/>
      <c r="V14" s="35"/>
      <c r="W14" s="21"/>
      <c r="X14" s="21"/>
      <c r="Y14" s="21"/>
      <c r="Z14" s="35"/>
      <c r="AA14" s="35"/>
      <c r="AB14" s="35"/>
      <c r="AC14" s="21"/>
      <c r="AD14" s="21"/>
      <c r="AE14" s="21"/>
      <c r="AF14" s="35"/>
      <c r="AG14" s="35"/>
      <c r="AH14" s="35"/>
      <c r="AI14" s="161">
        <f>H14+K14+N14+Q14</f>
        <v>0.5</v>
      </c>
      <c r="AJ14" s="161">
        <f>I14+L14+O14+R14</f>
        <v>0.5</v>
      </c>
      <c r="AK14" s="161">
        <f>J14+M14+P14+S14</f>
        <v>0.25</v>
      </c>
    </row>
    <row r="15" spans="1:37" x14ac:dyDescent="0.2">
      <c r="A15" s="28">
        <v>12</v>
      </c>
      <c r="B15" s="28"/>
      <c r="C15" s="77"/>
      <c r="D15" s="16" t="s">
        <v>64</v>
      </c>
      <c r="E15" s="41" t="s">
        <v>123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/>
      <c r="U15" s="35"/>
      <c r="V15" s="35"/>
      <c r="W15" s="21"/>
      <c r="X15" s="21"/>
      <c r="Y15" s="21"/>
      <c r="Z15" s="35"/>
      <c r="AA15" s="35"/>
      <c r="AB15" s="35"/>
      <c r="AC15" s="21"/>
      <c r="AD15" s="21"/>
      <c r="AE15" s="21"/>
      <c r="AF15" s="35"/>
      <c r="AG15" s="35"/>
      <c r="AH15" s="35"/>
      <c r="AI15" s="161">
        <f>H15+K15+N15+Q15</f>
        <v>0.5</v>
      </c>
      <c r="AJ15" s="161">
        <f>I15+L15+O15+R15</f>
        <v>0.5</v>
      </c>
      <c r="AK15" s="161">
        <f>J15+M15+P15+S15</f>
        <v>0.25</v>
      </c>
    </row>
    <row r="16" spans="1:37" x14ac:dyDescent="0.2">
      <c r="A16" s="28">
        <v>13</v>
      </c>
      <c r="B16" s="14"/>
      <c r="C16" s="15"/>
      <c r="D16" s="16" t="s">
        <v>65</v>
      </c>
      <c r="E16" s="41" t="s">
        <v>123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/>
      <c r="U16" s="35"/>
      <c r="V16" s="35"/>
      <c r="W16" s="21"/>
      <c r="X16" s="21"/>
      <c r="Y16" s="21"/>
      <c r="Z16" s="35"/>
      <c r="AA16" s="35"/>
      <c r="AB16" s="35"/>
      <c r="AC16" s="21"/>
      <c r="AD16" s="21"/>
      <c r="AE16" s="21"/>
      <c r="AF16" s="35"/>
      <c r="AG16" s="35"/>
      <c r="AH16" s="35"/>
      <c r="AI16" s="161">
        <f>H16+K16+N16+Q16</f>
        <v>0.5</v>
      </c>
      <c r="AJ16" s="161">
        <f>I16+L16+O16+R16</f>
        <v>0.5</v>
      </c>
      <c r="AK16" s="161">
        <f>J16+M16+P16+S16</f>
        <v>0.25</v>
      </c>
    </row>
    <row r="17" spans="1:37" x14ac:dyDescent="0.2">
      <c r="A17" s="28">
        <v>14</v>
      </c>
      <c r="B17" s="28" t="s">
        <v>73</v>
      </c>
      <c r="C17" s="74" t="s">
        <v>66</v>
      </c>
      <c r="D17" s="16"/>
      <c r="E17" s="42" t="s">
        <v>124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/>
      <c r="U17" s="35"/>
      <c r="V17" s="35"/>
      <c r="W17" s="21"/>
      <c r="X17" s="21"/>
      <c r="Y17" s="21"/>
      <c r="Z17" s="35"/>
      <c r="AA17" s="35"/>
      <c r="AB17" s="35"/>
      <c r="AC17" s="21"/>
      <c r="AD17" s="21"/>
      <c r="AE17" s="21"/>
      <c r="AF17" s="35"/>
      <c r="AG17" s="35"/>
      <c r="AH17" s="35"/>
      <c r="AI17" s="161">
        <f>H17+K17+N17+Q17</f>
        <v>0</v>
      </c>
      <c r="AJ17" s="161">
        <f>I17+L17+O17+R17</f>
        <v>0</v>
      </c>
      <c r="AK17" s="161">
        <f>J17+M17+P17+S17</f>
        <v>0</v>
      </c>
    </row>
    <row r="18" spans="1:37" x14ac:dyDescent="0.2">
      <c r="A18" s="28">
        <v>15</v>
      </c>
      <c r="B18" s="14"/>
      <c r="C18" s="15"/>
      <c r="D18" s="77" t="s">
        <v>67</v>
      </c>
      <c r="E18" s="41" t="s">
        <v>125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/>
      <c r="U18" s="35"/>
      <c r="V18" s="35"/>
      <c r="W18" s="21"/>
      <c r="X18" s="21"/>
      <c r="Y18" s="21"/>
      <c r="Z18" s="35"/>
      <c r="AA18" s="35"/>
      <c r="AB18" s="35"/>
      <c r="AC18" s="21"/>
      <c r="AD18" s="21"/>
      <c r="AE18" s="21"/>
      <c r="AF18" s="35"/>
      <c r="AG18" s="35"/>
      <c r="AH18" s="35"/>
      <c r="AI18" s="161">
        <f>H18+K18+N18+Q18</f>
        <v>1</v>
      </c>
      <c r="AJ18" s="161">
        <f>I18+L18+O18+R18</f>
        <v>1</v>
      </c>
      <c r="AK18" s="161">
        <f>J18+M18+P18+S18</f>
        <v>0.5</v>
      </c>
    </row>
    <row r="19" spans="1:37" x14ac:dyDescent="0.2">
      <c r="A19" s="28">
        <v>16</v>
      </c>
      <c r="B19" s="29"/>
      <c r="C19" s="74"/>
      <c r="D19" s="77" t="s">
        <v>68</v>
      </c>
      <c r="E19" s="41" t="s">
        <v>123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/>
      <c r="U19" s="35"/>
      <c r="V19" s="35"/>
      <c r="W19" s="21"/>
      <c r="X19" s="21"/>
      <c r="Y19" s="21"/>
      <c r="Z19" s="35"/>
      <c r="AA19" s="35"/>
      <c r="AB19" s="35"/>
      <c r="AC19" s="21"/>
      <c r="AD19" s="21"/>
      <c r="AE19" s="21"/>
      <c r="AF19" s="35"/>
      <c r="AG19" s="35"/>
      <c r="AH19" s="35"/>
      <c r="AI19" s="161">
        <f>H19+K19+N19+Q19</f>
        <v>0.5</v>
      </c>
      <c r="AJ19" s="161">
        <f>I19+L19+O19+R19</f>
        <v>0.5</v>
      </c>
      <c r="AK19" s="161">
        <f>J19+M19+P19+S19</f>
        <v>0.25</v>
      </c>
    </row>
    <row r="20" spans="1:37" x14ac:dyDescent="0.2">
      <c r="A20" s="28">
        <v>17</v>
      </c>
      <c r="B20" s="29"/>
      <c r="C20" s="74"/>
      <c r="D20" s="77" t="s">
        <v>69</v>
      </c>
      <c r="E20" s="41" t="s">
        <v>123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77"/>
      <c r="R20" s="77"/>
      <c r="S20" s="77"/>
      <c r="T20" s="35"/>
      <c r="U20" s="35"/>
      <c r="V20" s="35"/>
      <c r="W20" s="90"/>
      <c r="X20" s="90"/>
      <c r="Y20" s="90"/>
      <c r="Z20" s="35"/>
      <c r="AA20" s="35"/>
      <c r="AB20" s="35"/>
      <c r="AC20" s="90"/>
      <c r="AD20" s="90"/>
      <c r="AE20" s="90"/>
      <c r="AF20" s="35"/>
      <c r="AG20" s="35"/>
      <c r="AH20" s="35"/>
      <c r="AI20" s="161">
        <f>H20+K20+N20+Q20</f>
        <v>0.5</v>
      </c>
      <c r="AJ20" s="161">
        <f>I20+L20+O20+R20</f>
        <v>0.5</v>
      </c>
      <c r="AK20" s="161">
        <f>J20+M20+P20+S20</f>
        <v>0.25</v>
      </c>
    </row>
    <row r="21" spans="1:37" x14ac:dyDescent="0.2">
      <c r="A21" s="28">
        <v>18</v>
      </c>
      <c r="B21" s="28"/>
      <c r="C21" s="77"/>
      <c r="D21" s="16" t="s">
        <v>70</v>
      </c>
      <c r="E21" s="41" t="s">
        <v>123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77"/>
      <c r="R21" s="77"/>
      <c r="S21" s="77"/>
      <c r="T21" s="35"/>
      <c r="U21" s="35"/>
      <c r="V21" s="35"/>
      <c r="W21" s="90"/>
      <c r="X21" s="90"/>
      <c r="Y21" s="90"/>
      <c r="Z21" s="35"/>
      <c r="AA21" s="35"/>
      <c r="AB21" s="35"/>
      <c r="AC21" s="90"/>
      <c r="AD21" s="90"/>
      <c r="AE21" s="90"/>
      <c r="AF21" s="35"/>
      <c r="AG21" s="35"/>
      <c r="AH21" s="35"/>
      <c r="AI21" s="161">
        <f>H21+K21+N21+Q21</f>
        <v>0.5</v>
      </c>
      <c r="AJ21" s="161">
        <f>I21+L21+O21+R21</f>
        <v>0.5</v>
      </c>
      <c r="AK21" s="161">
        <f>J21+M21+P21+S21</f>
        <v>0.5</v>
      </c>
    </row>
    <row r="22" spans="1:37" x14ac:dyDescent="0.2">
      <c r="A22" s="28">
        <v>19</v>
      </c>
      <c r="B22" s="14"/>
      <c r="C22" s="15"/>
      <c r="D22" s="16" t="s">
        <v>71</v>
      </c>
      <c r="E22" s="41" t="s">
        <v>123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77"/>
      <c r="R22" s="77"/>
      <c r="S22" s="77"/>
      <c r="T22" s="35"/>
      <c r="U22" s="35"/>
      <c r="V22" s="35"/>
      <c r="W22" s="90"/>
      <c r="X22" s="90"/>
      <c r="Y22" s="90"/>
      <c r="Z22" s="35"/>
      <c r="AA22" s="35"/>
      <c r="AB22" s="35"/>
      <c r="AC22" s="90"/>
      <c r="AD22" s="90"/>
      <c r="AE22" s="90"/>
      <c r="AF22" s="35"/>
      <c r="AG22" s="35"/>
      <c r="AH22" s="35"/>
      <c r="AI22" s="161">
        <f>H22+K22+N22+Q22</f>
        <v>0.5</v>
      </c>
      <c r="AJ22" s="161">
        <f>I22+L22+O22+R22</f>
        <v>0.5</v>
      </c>
      <c r="AK22" s="161">
        <f>J22+M22+P22+S22</f>
        <v>0.5</v>
      </c>
    </row>
    <row r="23" spans="1:37" x14ac:dyDescent="0.2">
      <c r="A23" s="28">
        <v>20</v>
      </c>
      <c r="B23" s="14">
        <v>1.1000000000000001</v>
      </c>
      <c r="C23" s="15" t="s">
        <v>74</v>
      </c>
      <c r="D23" s="16"/>
      <c r="E23" s="43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77"/>
      <c r="R23" s="77"/>
      <c r="S23" s="77"/>
      <c r="T23" s="35"/>
      <c r="U23" s="35"/>
      <c r="V23" s="35"/>
      <c r="W23" s="90"/>
      <c r="X23" s="90"/>
      <c r="Y23" s="90"/>
      <c r="Z23" s="35"/>
      <c r="AA23" s="35"/>
      <c r="AB23" s="35"/>
      <c r="AC23" s="90"/>
      <c r="AD23" s="90"/>
      <c r="AE23" s="90"/>
      <c r="AF23" s="35"/>
      <c r="AG23" s="35"/>
      <c r="AH23" s="35"/>
      <c r="AI23" s="161">
        <f>H23+K23+N23+Q23</f>
        <v>0</v>
      </c>
      <c r="AJ23" s="161">
        <f>I23+L23+O23+R23</f>
        <v>0</v>
      </c>
      <c r="AK23" s="161">
        <f>J23+M23+P23+S23</f>
        <v>0</v>
      </c>
    </row>
    <row r="24" spans="1:37" x14ac:dyDescent="0.2">
      <c r="A24" s="28">
        <v>21</v>
      </c>
      <c r="B24" s="14" t="s">
        <v>77</v>
      </c>
      <c r="C24" s="15" t="s">
        <v>76</v>
      </c>
      <c r="D24" s="16"/>
      <c r="E24" s="43" t="s">
        <v>123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77"/>
      <c r="R24" s="77"/>
      <c r="S24" s="77"/>
      <c r="T24" s="35"/>
      <c r="U24" s="35"/>
      <c r="V24" s="35"/>
      <c r="W24" s="90"/>
      <c r="X24" s="90"/>
      <c r="Y24" s="90"/>
      <c r="Z24" s="35"/>
      <c r="AA24" s="35"/>
      <c r="AB24" s="35"/>
      <c r="AC24" s="90"/>
      <c r="AD24" s="90"/>
      <c r="AE24" s="90"/>
      <c r="AF24" s="35"/>
      <c r="AG24" s="35"/>
      <c r="AH24" s="35"/>
      <c r="AI24" s="161">
        <f>H24+K24+N24+Q24</f>
        <v>0</v>
      </c>
      <c r="AJ24" s="161">
        <f>I24+L24+O24+R24</f>
        <v>0</v>
      </c>
      <c r="AK24" s="161">
        <f>J24+M24+P24+S24</f>
        <v>0</v>
      </c>
    </row>
    <row r="25" spans="1:37" x14ac:dyDescent="0.2">
      <c r="A25" s="28">
        <v>22</v>
      </c>
      <c r="B25" s="14"/>
      <c r="C25" s="15"/>
      <c r="D25" s="16" t="s">
        <v>85</v>
      </c>
      <c r="E25" s="43" t="s">
        <v>123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77"/>
      <c r="R25" s="77"/>
      <c r="S25" s="77"/>
      <c r="T25" s="35"/>
      <c r="U25" s="35"/>
      <c r="V25" s="35"/>
      <c r="W25" s="90"/>
      <c r="X25" s="90"/>
      <c r="Y25" s="90"/>
      <c r="Z25" s="35"/>
      <c r="AA25" s="35"/>
      <c r="AB25" s="35"/>
      <c r="AC25" s="90"/>
      <c r="AD25" s="90"/>
      <c r="AE25" s="90"/>
      <c r="AF25" s="35"/>
      <c r="AG25" s="35"/>
      <c r="AH25" s="35"/>
      <c r="AI25" s="161">
        <f>H25+K25+N25+Q25</f>
        <v>0.5</v>
      </c>
      <c r="AJ25" s="161">
        <f>I25+L25+O25+R25</f>
        <v>0.5</v>
      </c>
      <c r="AK25" s="161">
        <f>J25+M25+P25+S25</f>
        <v>1</v>
      </c>
    </row>
    <row r="26" spans="1:37" x14ac:dyDescent="0.2">
      <c r="A26" s="28">
        <v>23</v>
      </c>
      <c r="B26" s="14" t="s">
        <v>75</v>
      </c>
      <c r="C26" s="15" t="s">
        <v>79</v>
      </c>
      <c r="D26" s="16"/>
      <c r="E26" s="43" t="s">
        <v>125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77"/>
      <c r="R26" s="77"/>
      <c r="S26" s="77"/>
      <c r="T26" s="35"/>
      <c r="U26" s="35"/>
      <c r="V26" s="35"/>
      <c r="W26" s="90"/>
      <c r="X26" s="90"/>
      <c r="Y26" s="90"/>
      <c r="Z26" s="35"/>
      <c r="AA26" s="35"/>
      <c r="AB26" s="35"/>
      <c r="AC26" s="90"/>
      <c r="AD26" s="90"/>
      <c r="AE26" s="90"/>
      <c r="AF26" s="35"/>
      <c r="AG26" s="35"/>
      <c r="AH26" s="35"/>
      <c r="AI26" s="161">
        <f>H26+K26+N26+Q26</f>
        <v>0</v>
      </c>
      <c r="AJ26" s="161">
        <f>I26+L26+O26+R26</f>
        <v>0</v>
      </c>
      <c r="AK26" s="161">
        <f>J26+M26+P26+S26</f>
        <v>0</v>
      </c>
    </row>
    <row r="27" spans="1:37" x14ac:dyDescent="0.2">
      <c r="A27" s="28">
        <v>24</v>
      </c>
      <c r="B27" s="14"/>
      <c r="C27" s="15"/>
      <c r="D27" s="16" t="s">
        <v>80</v>
      </c>
      <c r="E27" s="41" t="s">
        <v>123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77"/>
      <c r="R27" s="77"/>
      <c r="S27" s="77"/>
      <c r="T27" s="35"/>
      <c r="U27" s="35"/>
      <c r="V27" s="35"/>
      <c r="W27" s="90"/>
      <c r="X27" s="90"/>
      <c r="Y27" s="90"/>
      <c r="Z27" s="35"/>
      <c r="AA27" s="35"/>
      <c r="AB27" s="35"/>
      <c r="AC27" s="90"/>
      <c r="AD27" s="90"/>
      <c r="AE27" s="90"/>
      <c r="AF27" s="35"/>
      <c r="AG27" s="35"/>
      <c r="AH27" s="35"/>
      <c r="AI27" s="161">
        <f>H27+K27+N27+Q27</f>
        <v>0.5</v>
      </c>
      <c r="AJ27" s="161">
        <f>I27+L27+O27+R27</f>
        <v>0.5</v>
      </c>
      <c r="AK27" s="161">
        <f>J27+M27+P27+S27</f>
        <v>0.5</v>
      </c>
    </row>
    <row r="28" spans="1:37" x14ac:dyDescent="0.2">
      <c r="A28" s="28">
        <v>25</v>
      </c>
      <c r="B28" s="14"/>
      <c r="C28" s="15"/>
      <c r="D28" s="16" t="s">
        <v>86</v>
      </c>
      <c r="E28" s="41" t="s">
        <v>123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77"/>
      <c r="R28" s="77"/>
      <c r="S28" s="77"/>
      <c r="T28" s="35"/>
      <c r="U28" s="35"/>
      <c r="V28" s="35"/>
      <c r="W28" s="90"/>
      <c r="X28" s="90"/>
      <c r="Y28" s="90"/>
      <c r="Z28" s="35"/>
      <c r="AA28" s="35"/>
      <c r="AB28" s="35"/>
      <c r="AC28" s="90"/>
      <c r="AD28" s="90"/>
      <c r="AE28" s="90"/>
      <c r="AF28" s="35"/>
      <c r="AG28" s="35"/>
      <c r="AH28" s="35"/>
      <c r="AI28" s="161">
        <f>H28+K28+N28+Q28</f>
        <v>0.5</v>
      </c>
      <c r="AJ28" s="161">
        <f>I28+L28+O28+R28</f>
        <v>0.5</v>
      </c>
      <c r="AK28" s="161">
        <f>J28+M28+P28+S28</f>
        <v>0.5</v>
      </c>
    </row>
    <row r="29" spans="1:37" x14ac:dyDescent="0.2">
      <c r="A29" s="28">
        <v>26</v>
      </c>
      <c r="B29" s="14" t="s">
        <v>78</v>
      </c>
      <c r="C29" s="15" t="s">
        <v>81</v>
      </c>
      <c r="D29" s="16"/>
      <c r="E29" s="41" t="s">
        <v>126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77"/>
      <c r="R29" s="77"/>
      <c r="S29" s="77"/>
      <c r="T29" s="35"/>
      <c r="U29" s="35"/>
      <c r="V29" s="35"/>
      <c r="W29" s="90"/>
      <c r="X29" s="90"/>
      <c r="Y29" s="90"/>
      <c r="Z29" s="35"/>
      <c r="AA29" s="35"/>
      <c r="AB29" s="35"/>
      <c r="AC29" s="90"/>
      <c r="AD29" s="90"/>
      <c r="AE29" s="90"/>
      <c r="AF29" s="35"/>
      <c r="AG29" s="35"/>
      <c r="AH29" s="35"/>
      <c r="AI29" s="161">
        <f>H29+K29+N29+Q29</f>
        <v>0</v>
      </c>
      <c r="AJ29" s="161">
        <f>I29+L29+O29+R29</f>
        <v>0</v>
      </c>
      <c r="AK29" s="161">
        <f>J29+M29+P29+S29</f>
        <v>0</v>
      </c>
    </row>
    <row r="30" spans="1:37" x14ac:dyDescent="0.2">
      <c r="A30" s="28">
        <v>27</v>
      </c>
      <c r="B30" s="14"/>
      <c r="C30" s="15"/>
      <c r="D30" s="16" t="s">
        <v>82</v>
      </c>
      <c r="E30" s="41" t="s">
        <v>126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77"/>
      <c r="R30" s="77"/>
      <c r="S30" s="77"/>
      <c r="T30" s="35"/>
      <c r="U30" s="35"/>
      <c r="V30" s="35"/>
      <c r="W30" s="90"/>
      <c r="X30" s="90"/>
      <c r="Y30" s="90"/>
      <c r="Z30" s="35"/>
      <c r="AA30" s="35"/>
      <c r="AB30" s="35"/>
      <c r="AC30" s="90"/>
      <c r="AD30" s="90"/>
      <c r="AE30" s="90"/>
      <c r="AF30" s="35"/>
      <c r="AG30" s="35"/>
      <c r="AH30" s="35"/>
      <c r="AI30" s="161">
        <f>H30+K30+N30+Q30</f>
        <v>1</v>
      </c>
      <c r="AJ30" s="161">
        <f>I30+L30+O30+R30</f>
        <v>1</v>
      </c>
      <c r="AK30" s="161">
        <f>J30+M30+P30+S30</f>
        <v>1</v>
      </c>
    </row>
    <row r="31" spans="1:37" x14ac:dyDescent="0.2">
      <c r="A31" s="28">
        <v>28</v>
      </c>
      <c r="B31" s="14" t="s">
        <v>83</v>
      </c>
      <c r="C31" s="15" t="s">
        <v>84</v>
      </c>
      <c r="D31" s="16"/>
      <c r="E31" s="41" t="s">
        <v>123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77"/>
      <c r="R31" s="77"/>
      <c r="S31" s="77"/>
      <c r="T31" s="35"/>
      <c r="U31" s="35"/>
      <c r="V31" s="35"/>
      <c r="W31" s="90"/>
      <c r="X31" s="90"/>
      <c r="Y31" s="90"/>
      <c r="Z31" s="35"/>
      <c r="AA31" s="35"/>
      <c r="AB31" s="35"/>
      <c r="AC31" s="90"/>
      <c r="AD31" s="90"/>
      <c r="AE31" s="90"/>
      <c r="AF31" s="35"/>
      <c r="AG31" s="35"/>
      <c r="AH31" s="35"/>
      <c r="AI31" s="161">
        <f>H31+K31+N31+Q31</f>
        <v>0</v>
      </c>
      <c r="AJ31" s="161">
        <f>I31+L31+O31+R31</f>
        <v>0</v>
      </c>
      <c r="AK31" s="161">
        <f>J31+M31+P31+S31</f>
        <v>0</v>
      </c>
    </row>
    <row r="32" spans="1:37" x14ac:dyDescent="0.2">
      <c r="A32" s="28">
        <v>29</v>
      </c>
      <c r="B32" s="14"/>
      <c r="C32" s="15"/>
      <c r="D32" s="15" t="s">
        <v>84</v>
      </c>
      <c r="E32" s="41" t="s">
        <v>123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77"/>
      <c r="R32" s="77"/>
      <c r="S32" s="77"/>
      <c r="T32" s="35"/>
      <c r="U32" s="35"/>
      <c r="V32" s="35"/>
      <c r="W32" s="90"/>
      <c r="X32" s="90"/>
      <c r="Y32" s="90"/>
      <c r="Z32" s="35"/>
      <c r="AA32" s="35"/>
      <c r="AB32" s="35"/>
      <c r="AC32" s="90"/>
      <c r="AD32" s="90"/>
      <c r="AE32" s="90"/>
      <c r="AF32" s="35"/>
      <c r="AG32" s="35"/>
      <c r="AH32" s="35"/>
      <c r="AI32" s="161">
        <f>H32+K32+N32+Q32</f>
        <v>0.5</v>
      </c>
      <c r="AJ32" s="161">
        <f>I32+L32+O32+R32</f>
        <v>0.5</v>
      </c>
      <c r="AK32" s="161">
        <f>J32+M32+P32+S32</f>
        <v>0.5</v>
      </c>
    </row>
    <row r="33" spans="1:37" x14ac:dyDescent="0.2">
      <c r="A33" s="28">
        <v>30</v>
      </c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77"/>
      <c r="R33" s="77"/>
      <c r="S33" s="77"/>
      <c r="T33" s="35"/>
      <c r="U33" s="35"/>
      <c r="V33" s="35"/>
      <c r="W33" s="90"/>
      <c r="X33" s="90"/>
      <c r="Y33" s="90"/>
      <c r="Z33" s="35"/>
      <c r="AA33" s="35"/>
      <c r="AB33" s="35"/>
      <c r="AC33" s="90"/>
      <c r="AD33" s="90"/>
      <c r="AE33" s="90"/>
      <c r="AF33" s="35"/>
      <c r="AG33" s="35"/>
      <c r="AH33" s="35"/>
      <c r="AI33" s="161">
        <f>H33+K33+N33+Q33</f>
        <v>0</v>
      </c>
      <c r="AJ33" s="161">
        <f>I33+L33+O33+R33</f>
        <v>0</v>
      </c>
      <c r="AK33" s="161">
        <f>J33+M33+P33+S33</f>
        <v>0</v>
      </c>
    </row>
    <row r="34" spans="1:37" x14ac:dyDescent="0.2">
      <c r="A34" s="28">
        <v>31</v>
      </c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77"/>
      <c r="R34" s="77"/>
      <c r="S34" s="77"/>
      <c r="T34" s="35"/>
      <c r="U34" s="35"/>
      <c r="V34" s="35"/>
      <c r="W34" s="90"/>
      <c r="X34" s="90"/>
      <c r="Y34" s="90"/>
      <c r="Z34" s="35"/>
      <c r="AA34" s="35"/>
      <c r="AB34" s="35"/>
      <c r="AC34" s="90"/>
      <c r="AD34" s="90"/>
      <c r="AE34" s="90"/>
      <c r="AF34" s="35"/>
      <c r="AG34" s="35"/>
      <c r="AH34" s="35"/>
      <c r="AI34" s="161">
        <f>H34+K34+N34+Q34</f>
        <v>0.5</v>
      </c>
      <c r="AJ34" s="161">
        <f>I34+L34+O34+R34</f>
        <v>0.5</v>
      </c>
      <c r="AK34" s="161">
        <f>J34+M34+P34+S34</f>
        <v>2</v>
      </c>
    </row>
    <row r="35" spans="1:37" x14ac:dyDescent="0.2">
      <c r="A35" s="28">
        <v>32</v>
      </c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77"/>
      <c r="R35" s="77"/>
      <c r="S35" s="77"/>
      <c r="T35" s="35"/>
      <c r="U35" s="35"/>
      <c r="V35" s="35"/>
      <c r="W35" s="90"/>
      <c r="X35" s="90"/>
      <c r="Y35" s="90"/>
      <c r="Z35" s="35"/>
      <c r="AA35" s="35"/>
      <c r="AB35" s="35"/>
      <c r="AC35" s="90"/>
      <c r="AD35" s="90"/>
      <c r="AE35" s="90"/>
      <c r="AF35" s="35"/>
      <c r="AG35" s="35"/>
      <c r="AH35" s="35"/>
      <c r="AI35" s="161">
        <f>H35+K35+N35+Q35</f>
        <v>0.5</v>
      </c>
      <c r="AJ35" s="161">
        <f>I35+L35+O35+R35</f>
        <v>0.5</v>
      </c>
      <c r="AK35" s="161">
        <f>J35+M35+P35+S35</f>
        <v>1</v>
      </c>
    </row>
    <row r="36" spans="1:37" x14ac:dyDescent="0.2">
      <c r="A36" s="28">
        <v>33</v>
      </c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77"/>
      <c r="R36" s="77"/>
      <c r="S36" s="77"/>
      <c r="T36" s="35"/>
      <c r="U36" s="35"/>
      <c r="V36" s="35"/>
      <c r="W36" s="90"/>
      <c r="X36" s="90"/>
      <c r="Y36" s="90"/>
      <c r="Z36" s="35"/>
      <c r="AA36" s="35"/>
      <c r="AB36" s="35"/>
      <c r="AC36" s="90"/>
      <c r="AD36" s="90"/>
      <c r="AE36" s="90"/>
      <c r="AF36" s="35"/>
      <c r="AG36" s="35"/>
      <c r="AH36" s="35"/>
      <c r="AI36" s="161">
        <f>H36+K36+N36+Q36</f>
        <v>0.5</v>
      </c>
      <c r="AJ36" s="161">
        <f>I36+L36+O36+R36</f>
        <v>0.5</v>
      </c>
      <c r="AK36" s="161">
        <f>J36+M36+P36+S36</f>
        <v>0.5</v>
      </c>
    </row>
    <row r="37" spans="1:37" x14ac:dyDescent="0.2">
      <c r="A37" s="28">
        <v>34</v>
      </c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77"/>
      <c r="R37" s="77"/>
      <c r="S37" s="77"/>
      <c r="T37" s="35"/>
      <c r="U37" s="35"/>
      <c r="V37" s="35"/>
      <c r="W37" s="90"/>
      <c r="X37" s="90"/>
      <c r="Y37" s="90"/>
      <c r="Z37" s="35"/>
      <c r="AA37" s="35"/>
      <c r="AB37" s="35"/>
      <c r="AC37" s="90"/>
      <c r="AD37" s="90"/>
      <c r="AE37" s="90"/>
      <c r="AF37" s="35"/>
      <c r="AG37" s="35"/>
      <c r="AH37" s="35"/>
      <c r="AI37" s="161">
        <f>H37+K37+N37+Q37</f>
        <v>0</v>
      </c>
      <c r="AJ37" s="161">
        <f>I37+L37+O37+R37</f>
        <v>0</v>
      </c>
      <c r="AK37" s="161">
        <f>J37+M37+P37+S37</f>
        <v>0</v>
      </c>
    </row>
    <row r="38" spans="1:37" x14ac:dyDescent="0.2">
      <c r="A38" s="28">
        <v>35</v>
      </c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77"/>
      <c r="R38" s="77"/>
      <c r="S38" s="77"/>
      <c r="T38" s="35"/>
      <c r="U38" s="35"/>
      <c r="V38" s="35"/>
      <c r="W38" s="90"/>
      <c r="X38" s="90"/>
      <c r="Y38" s="90"/>
      <c r="Z38" s="35"/>
      <c r="AA38" s="35"/>
      <c r="AB38" s="35"/>
      <c r="AC38" s="90"/>
      <c r="AD38" s="90"/>
      <c r="AE38" s="90"/>
      <c r="AF38" s="35"/>
      <c r="AG38" s="35"/>
      <c r="AH38" s="35"/>
      <c r="AI38" s="161">
        <f>H38+K38+N38+Q38</f>
        <v>3</v>
      </c>
      <c r="AJ38" s="161">
        <f>I38+L38+O38+R38</f>
        <v>3</v>
      </c>
      <c r="AK38" s="161">
        <f>J38+M38+P38+S38</f>
        <v>2</v>
      </c>
    </row>
    <row r="39" spans="1:37" x14ac:dyDescent="0.2">
      <c r="A39" s="28">
        <v>36</v>
      </c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77"/>
      <c r="R39" s="77"/>
      <c r="S39" s="77"/>
      <c r="T39" s="35"/>
      <c r="U39" s="35"/>
      <c r="V39" s="35"/>
      <c r="W39" s="90"/>
      <c r="X39" s="90"/>
      <c r="Y39" s="90"/>
      <c r="Z39" s="35"/>
      <c r="AA39" s="35"/>
      <c r="AB39" s="35"/>
      <c r="AC39" s="90"/>
      <c r="AD39" s="90"/>
      <c r="AE39" s="90"/>
      <c r="AF39" s="35"/>
      <c r="AG39" s="35"/>
      <c r="AH39" s="35"/>
      <c r="AI39" s="161">
        <f>H39+K39+N39+Q39</f>
        <v>2</v>
      </c>
      <c r="AJ39" s="161">
        <f>I39+L39+O39+R39</f>
        <v>2</v>
      </c>
      <c r="AK39" s="161">
        <f>J39+M39+P39+S39</f>
        <v>2</v>
      </c>
    </row>
    <row r="40" spans="1:37" x14ac:dyDescent="0.2">
      <c r="A40" s="28">
        <v>37</v>
      </c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77"/>
      <c r="R40" s="77"/>
      <c r="S40" s="77"/>
      <c r="T40" s="35"/>
      <c r="U40" s="35"/>
      <c r="V40" s="35"/>
      <c r="W40" s="90"/>
      <c r="X40" s="90"/>
      <c r="Y40" s="90"/>
      <c r="Z40" s="35"/>
      <c r="AA40" s="35"/>
      <c r="AB40" s="35"/>
      <c r="AC40" s="90"/>
      <c r="AD40" s="90"/>
      <c r="AE40" s="90"/>
      <c r="AF40" s="35"/>
      <c r="AG40" s="35"/>
      <c r="AH40" s="35"/>
      <c r="AI40" s="161">
        <f>H40+K40+N40+Q40</f>
        <v>1</v>
      </c>
      <c r="AJ40" s="161">
        <f>I40+L40+O40+R40</f>
        <v>1</v>
      </c>
      <c r="AK40" s="161">
        <f>J40+M40+P40+S40</f>
        <v>2</v>
      </c>
    </row>
    <row r="41" spans="1:37" x14ac:dyDescent="0.2">
      <c r="A41" s="28">
        <v>38</v>
      </c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77"/>
      <c r="R41" s="77"/>
      <c r="S41" s="77"/>
      <c r="T41" s="35"/>
      <c r="U41" s="35"/>
      <c r="V41" s="35"/>
      <c r="W41" s="90"/>
      <c r="X41" s="90"/>
      <c r="Y41" s="90"/>
      <c r="Z41" s="35"/>
      <c r="AA41" s="35"/>
      <c r="AB41" s="35"/>
      <c r="AC41" s="90"/>
      <c r="AD41" s="90"/>
      <c r="AE41" s="90"/>
      <c r="AF41" s="35"/>
      <c r="AG41" s="35"/>
      <c r="AH41" s="35"/>
      <c r="AI41" s="161">
        <f>H41+K41+N41+Q41</f>
        <v>0</v>
      </c>
      <c r="AJ41" s="161">
        <f>I41+L41+O41+R41</f>
        <v>0</v>
      </c>
      <c r="AK41" s="161">
        <f>J41+M41+P41+S41</f>
        <v>0</v>
      </c>
    </row>
    <row r="42" spans="1:37" x14ac:dyDescent="0.2">
      <c r="A42" s="28">
        <v>39</v>
      </c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77"/>
      <c r="R42" s="77"/>
      <c r="S42" s="77"/>
      <c r="T42" s="35"/>
      <c r="U42" s="35"/>
      <c r="V42" s="35"/>
      <c r="W42" s="90"/>
      <c r="X42" s="90"/>
      <c r="Y42" s="90"/>
      <c r="Z42" s="35"/>
      <c r="AA42" s="35"/>
      <c r="AB42" s="35"/>
      <c r="AC42" s="90"/>
      <c r="AD42" s="90"/>
      <c r="AE42" s="90"/>
      <c r="AF42" s="35"/>
      <c r="AG42" s="35"/>
      <c r="AH42" s="35"/>
      <c r="AI42" s="161">
        <f>H42+K42+N42+Q42</f>
        <v>0</v>
      </c>
      <c r="AJ42" s="161">
        <f>I42+L42+O42+R42</f>
        <v>0</v>
      </c>
      <c r="AK42" s="161">
        <f>J42+M42+P42+S42</f>
        <v>0</v>
      </c>
    </row>
    <row r="43" spans="1:37" x14ac:dyDescent="0.2">
      <c r="A43" s="28">
        <v>40</v>
      </c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77"/>
      <c r="R43" s="77"/>
      <c r="S43" s="77"/>
      <c r="T43" s="35"/>
      <c r="U43" s="35"/>
      <c r="V43" s="35"/>
      <c r="W43" s="90"/>
      <c r="X43" s="90"/>
      <c r="Y43" s="90"/>
      <c r="Z43" s="35"/>
      <c r="AA43" s="35"/>
      <c r="AB43" s="35"/>
      <c r="AC43" s="90"/>
      <c r="AD43" s="90"/>
      <c r="AE43" s="90"/>
      <c r="AF43" s="35"/>
      <c r="AG43" s="35"/>
      <c r="AH43" s="35"/>
      <c r="AI43" s="161">
        <f>H43+K43+N43+Q43</f>
        <v>1</v>
      </c>
      <c r="AJ43" s="161">
        <f>I43+L43+O43+R43</f>
        <v>1</v>
      </c>
      <c r="AK43" s="161">
        <f>J43+M43+P43+S43</f>
        <v>1</v>
      </c>
    </row>
    <row r="44" spans="1:37" x14ac:dyDescent="0.2">
      <c r="A44" s="28">
        <v>41</v>
      </c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77"/>
      <c r="R44" s="77"/>
      <c r="S44" s="77"/>
      <c r="T44" s="35"/>
      <c r="U44" s="35"/>
      <c r="V44" s="35"/>
      <c r="W44" s="90"/>
      <c r="X44" s="90"/>
      <c r="Y44" s="90"/>
      <c r="Z44" s="35"/>
      <c r="AA44" s="35"/>
      <c r="AB44" s="35"/>
      <c r="AC44" s="90"/>
      <c r="AD44" s="90"/>
      <c r="AE44" s="90"/>
      <c r="AF44" s="35"/>
      <c r="AG44" s="35"/>
      <c r="AH44" s="35"/>
      <c r="AI44" s="161">
        <f>H44+K44+N44+Q44</f>
        <v>1</v>
      </c>
      <c r="AJ44" s="161">
        <f>I44+L44+O44+R44</f>
        <v>1</v>
      </c>
      <c r="AK44" s="161">
        <f>J44+M44+P44+S44</f>
        <v>1</v>
      </c>
    </row>
    <row r="45" spans="1:37" x14ac:dyDescent="0.2">
      <c r="A45" s="28">
        <v>42</v>
      </c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77"/>
      <c r="R45" s="77"/>
      <c r="S45" s="77"/>
      <c r="T45" s="35"/>
      <c r="U45" s="35"/>
      <c r="V45" s="35"/>
      <c r="W45" s="90"/>
      <c r="X45" s="90"/>
      <c r="Y45" s="90"/>
      <c r="Z45" s="35"/>
      <c r="AA45" s="35"/>
      <c r="AB45" s="35"/>
      <c r="AC45" s="90"/>
      <c r="AD45" s="90"/>
      <c r="AE45" s="90"/>
      <c r="AF45" s="35"/>
      <c r="AG45" s="35"/>
      <c r="AH45" s="35"/>
      <c r="AI45" s="161">
        <f>H45+K45+N45+Q45</f>
        <v>0</v>
      </c>
      <c r="AJ45" s="161">
        <f>I45+L45+O45+R45</f>
        <v>0</v>
      </c>
      <c r="AK45" s="161">
        <f>J45+M45+P45+S45</f>
        <v>0</v>
      </c>
    </row>
    <row r="46" spans="1:37" x14ac:dyDescent="0.2">
      <c r="A46" s="28">
        <v>43</v>
      </c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77"/>
      <c r="R46" s="77"/>
      <c r="S46" s="77"/>
      <c r="T46" s="35"/>
      <c r="U46" s="35"/>
      <c r="V46" s="35"/>
      <c r="W46" s="90"/>
      <c r="X46" s="90"/>
      <c r="Y46" s="90"/>
      <c r="Z46" s="35"/>
      <c r="AA46" s="35"/>
      <c r="AB46" s="35"/>
      <c r="AC46" s="90"/>
      <c r="AD46" s="90"/>
      <c r="AE46" s="90"/>
      <c r="AF46" s="35"/>
      <c r="AG46" s="35"/>
      <c r="AH46" s="35"/>
      <c r="AI46" s="161">
        <f>H46+K46+N46+Q46</f>
        <v>2</v>
      </c>
      <c r="AJ46" s="161">
        <f>I46+L46+O46+R46</f>
        <v>2</v>
      </c>
      <c r="AK46" s="161">
        <f>J46+M46+P46+S46</f>
        <v>2.5</v>
      </c>
    </row>
    <row r="47" spans="1:37" x14ac:dyDescent="0.2">
      <c r="A47" s="28">
        <v>44</v>
      </c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77"/>
      <c r="R47" s="77"/>
      <c r="S47" s="77"/>
      <c r="T47" s="35"/>
      <c r="U47" s="35"/>
      <c r="V47" s="35"/>
      <c r="W47" s="90"/>
      <c r="X47" s="90"/>
      <c r="Y47" s="90"/>
      <c r="Z47" s="35"/>
      <c r="AA47" s="35"/>
      <c r="AB47" s="35"/>
      <c r="AC47" s="90"/>
      <c r="AD47" s="90"/>
      <c r="AE47" s="90"/>
      <c r="AF47" s="35"/>
      <c r="AG47" s="35"/>
      <c r="AH47" s="35"/>
      <c r="AI47" s="161">
        <f>H47+K47+N47+Q47</f>
        <v>1</v>
      </c>
      <c r="AJ47" s="161">
        <f>I47+L47+O47+R47</f>
        <v>1</v>
      </c>
      <c r="AK47" s="161">
        <f>J47+M47+P47+S47</f>
        <v>1</v>
      </c>
    </row>
    <row r="48" spans="1:37" x14ac:dyDescent="0.2">
      <c r="A48" s="28">
        <v>45</v>
      </c>
      <c r="B48" s="14">
        <v>1.2</v>
      </c>
      <c r="C48" s="50" t="s">
        <v>127</v>
      </c>
      <c r="D48" s="50"/>
      <c r="E48" s="41">
        <v>4.5</v>
      </c>
      <c r="F48" s="12" t="s">
        <v>128</v>
      </c>
      <c r="G48" s="11" t="s">
        <v>128</v>
      </c>
      <c r="H48" s="46"/>
      <c r="I48" s="46"/>
      <c r="J48" s="46"/>
      <c r="K48" s="41"/>
      <c r="L48" s="77"/>
      <c r="M48" s="77"/>
      <c r="N48" s="82"/>
      <c r="O48" s="36"/>
      <c r="P48" s="36"/>
      <c r="Q48" s="77"/>
      <c r="R48" s="77"/>
      <c r="S48" s="77"/>
      <c r="T48" s="35"/>
      <c r="U48" s="35"/>
      <c r="V48" s="35"/>
      <c r="W48" s="90"/>
      <c r="X48" s="90"/>
      <c r="Y48" s="90"/>
      <c r="Z48" s="35"/>
      <c r="AA48" s="35"/>
      <c r="AB48" s="35"/>
      <c r="AC48" s="90"/>
      <c r="AD48" s="90"/>
      <c r="AE48" s="90"/>
      <c r="AF48" s="35"/>
      <c r="AG48" s="35"/>
      <c r="AH48" s="35"/>
      <c r="AI48" s="161">
        <f>H48+K48+N48+Q48</f>
        <v>0</v>
      </c>
      <c r="AJ48" s="161">
        <f>I48+L48+O48+R48</f>
        <v>0</v>
      </c>
      <c r="AK48" s="161">
        <f>J48+M48+P48+S48</f>
        <v>0</v>
      </c>
    </row>
    <row r="49" spans="1:37" x14ac:dyDescent="0.2">
      <c r="A49" s="28">
        <v>46</v>
      </c>
      <c r="B49" s="49" t="s">
        <v>129</v>
      </c>
      <c r="C49" s="50" t="s">
        <v>130</v>
      </c>
      <c r="D49" s="50"/>
      <c r="E49" s="41">
        <v>4.5</v>
      </c>
      <c r="F49" s="12" t="s">
        <v>128</v>
      </c>
      <c r="G49" s="11" t="s">
        <v>128</v>
      </c>
      <c r="H49" s="46"/>
      <c r="I49" s="46"/>
      <c r="J49" s="46"/>
      <c r="K49" s="41"/>
      <c r="L49" s="77"/>
      <c r="M49" s="77"/>
      <c r="N49" s="82"/>
      <c r="O49" s="36"/>
      <c r="P49" s="36"/>
      <c r="Q49" s="77"/>
      <c r="R49" s="77"/>
      <c r="S49" s="77"/>
      <c r="T49" s="35"/>
      <c r="U49" s="35"/>
      <c r="V49" s="35"/>
      <c r="W49" s="90"/>
      <c r="X49" s="90"/>
      <c r="Y49" s="90"/>
      <c r="Z49" s="35"/>
      <c r="AA49" s="35"/>
      <c r="AB49" s="35"/>
      <c r="AC49" s="90"/>
      <c r="AD49" s="90"/>
      <c r="AE49" s="90"/>
      <c r="AF49" s="35"/>
      <c r="AG49" s="35"/>
      <c r="AH49" s="35"/>
      <c r="AI49" s="161">
        <f>H49+K49+N49+Q49</f>
        <v>0</v>
      </c>
      <c r="AJ49" s="161">
        <f>I49+L49+O49+R49</f>
        <v>0</v>
      </c>
      <c r="AK49" s="161">
        <f>J49+M49+P49+S49</f>
        <v>0</v>
      </c>
    </row>
    <row r="50" spans="1:37" x14ac:dyDescent="0.2">
      <c r="A50" s="28">
        <v>47</v>
      </c>
      <c r="B50" s="14"/>
      <c r="C50" s="15"/>
      <c r="D50" s="50" t="s">
        <v>131</v>
      </c>
      <c r="E50" s="41">
        <v>0.5</v>
      </c>
      <c r="F50" s="12" t="s">
        <v>128</v>
      </c>
      <c r="G50" s="11" t="s">
        <v>128</v>
      </c>
      <c r="H50" s="46"/>
      <c r="I50" s="46"/>
      <c r="J50" s="46"/>
      <c r="K50" s="41"/>
      <c r="L50" s="77"/>
      <c r="M50" s="77"/>
      <c r="N50" s="82">
        <v>0.5</v>
      </c>
      <c r="O50" s="82">
        <v>0.5</v>
      </c>
      <c r="P50" s="46">
        <v>0.5</v>
      </c>
      <c r="Q50" s="77"/>
      <c r="R50" s="77"/>
      <c r="S50" s="77"/>
      <c r="T50" s="35"/>
      <c r="U50" s="35"/>
      <c r="V50" s="35"/>
      <c r="W50" s="90"/>
      <c r="X50" s="90"/>
      <c r="Y50" s="90"/>
      <c r="Z50" s="35"/>
      <c r="AA50" s="35"/>
      <c r="AB50" s="35"/>
      <c r="AC50" s="90"/>
      <c r="AD50" s="90"/>
      <c r="AE50" s="90"/>
      <c r="AF50" s="35"/>
      <c r="AG50" s="35"/>
      <c r="AH50" s="35"/>
      <c r="AI50" s="161">
        <f>H50+K50+N50+Q50</f>
        <v>0.5</v>
      </c>
      <c r="AJ50" s="161">
        <f>I50+L50+O50+R50</f>
        <v>0.5</v>
      </c>
      <c r="AK50" s="161" t="e">
        <f>P50+M50+#REF!+S50</f>
        <v>#REF!</v>
      </c>
    </row>
    <row r="51" spans="1:37" x14ac:dyDescent="0.2">
      <c r="A51" s="28">
        <v>48</v>
      </c>
      <c r="B51" s="14"/>
      <c r="C51" s="15"/>
      <c r="D51" s="50" t="s">
        <v>132</v>
      </c>
      <c r="E51" s="41">
        <v>2</v>
      </c>
      <c r="F51" s="12" t="s">
        <v>128</v>
      </c>
      <c r="G51" s="11" t="s">
        <v>128</v>
      </c>
      <c r="H51" s="46"/>
      <c r="I51" s="46"/>
      <c r="J51" s="46"/>
      <c r="K51" s="41"/>
      <c r="L51" s="77"/>
      <c r="M51" s="77"/>
      <c r="N51" s="82">
        <v>2</v>
      </c>
      <c r="O51" s="82">
        <v>2</v>
      </c>
      <c r="P51" s="46">
        <v>4.5</v>
      </c>
      <c r="Q51" s="77"/>
      <c r="R51" s="77"/>
      <c r="S51" s="77"/>
      <c r="T51" s="35"/>
      <c r="U51" s="35"/>
      <c r="V51" s="35"/>
      <c r="W51" s="90"/>
      <c r="X51" s="90"/>
      <c r="Y51" s="90"/>
      <c r="Z51" s="35"/>
      <c r="AA51" s="35"/>
      <c r="AB51" s="35"/>
      <c r="AC51" s="90"/>
      <c r="AD51" s="90"/>
      <c r="AE51" s="90"/>
      <c r="AF51" s="35"/>
      <c r="AG51" s="35"/>
      <c r="AH51" s="35"/>
      <c r="AI51" s="161">
        <f>H51+K51+N51+Q51</f>
        <v>2</v>
      </c>
      <c r="AJ51" s="161">
        <f>I51+L51+O51+R51</f>
        <v>2</v>
      </c>
      <c r="AK51" s="161" t="e">
        <f>P51+M51+#REF!+S51</f>
        <v>#REF!</v>
      </c>
    </row>
    <row r="52" spans="1:37" x14ac:dyDescent="0.2">
      <c r="A52" s="28">
        <v>49</v>
      </c>
      <c r="B52" s="14"/>
      <c r="C52" s="15"/>
      <c r="D52" s="50" t="s">
        <v>133</v>
      </c>
      <c r="E52" s="41">
        <v>2</v>
      </c>
      <c r="F52" s="12" t="s">
        <v>128</v>
      </c>
      <c r="G52" s="11" t="s">
        <v>128</v>
      </c>
      <c r="H52" s="46"/>
      <c r="I52" s="46"/>
      <c r="J52" s="46"/>
      <c r="K52" s="41"/>
      <c r="L52" s="77"/>
      <c r="M52" s="77"/>
      <c r="N52" s="82">
        <v>2</v>
      </c>
      <c r="O52" s="36">
        <v>0</v>
      </c>
      <c r="P52" s="46"/>
      <c r="Q52" s="77"/>
      <c r="R52" s="77"/>
      <c r="S52" s="77"/>
      <c r="T52" s="35"/>
      <c r="U52" s="35"/>
      <c r="V52" s="35"/>
      <c r="W52" s="90"/>
      <c r="X52" s="90"/>
      <c r="Y52" s="90"/>
      <c r="Z52" s="35"/>
      <c r="AA52" s="35"/>
      <c r="AB52" s="35"/>
      <c r="AC52" s="90"/>
      <c r="AD52" s="90"/>
      <c r="AE52" s="90"/>
      <c r="AF52" s="35"/>
      <c r="AG52" s="35"/>
      <c r="AH52" s="35"/>
      <c r="AI52" s="161">
        <f>H52+K52+N52+Q52</f>
        <v>2</v>
      </c>
      <c r="AJ52" s="161">
        <f>I52+L52+O52+R52</f>
        <v>0</v>
      </c>
      <c r="AK52" s="161" t="e">
        <f>P52+M52+#REF!+S52</f>
        <v>#REF!</v>
      </c>
    </row>
    <row r="53" spans="1:37" x14ac:dyDescent="0.2">
      <c r="A53" s="28">
        <v>50</v>
      </c>
      <c r="B53" s="14">
        <v>1.1000000000000001</v>
      </c>
      <c r="C53" s="50" t="s">
        <v>74</v>
      </c>
      <c r="D53" s="50"/>
      <c r="E53" s="41">
        <v>2</v>
      </c>
      <c r="F53" s="12" t="s">
        <v>128</v>
      </c>
      <c r="G53" s="11" t="s">
        <v>128</v>
      </c>
      <c r="H53" s="46"/>
      <c r="I53" s="46"/>
      <c r="J53" s="46"/>
      <c r="K53" s="41"/>
      <c r="L53" s="77"/>
      <c r="M53" s="77"/>
      <c r="N53" s="82"/>
      <c r="O53" s="36"/>
      <c r="P53" s="46"/>
      <c r="Q53" s="77"/>
      <c r="R53" s="77"/>
      <c r="S53" s="77"/>
      <c r="T53" s="35"/>
      <c r="U53" s="35"/>
      <c r="V53" s="35"/>
      <c r="W53" s="90"/>
      <c r="X53" s="90"/>
      <c r="Y53" s="90"/>
      <c r="Z53" s="35"/>
      <c r="AA53" s="35"/>
      <c r="AB53" s="35"/>
      <c r="AC53" s="90"/>
      <c r="AD53" s="90"/>
      <c r="AE53" s="90"/>
      <c r="AF53" s="35"/>
      <c r="AG53" s="35"/>
      <c r="AH53" s="35"/>
      <c r="AI53" s="161">
        <f>H53+K53+N53+Q53</f>
        <v>0</v>
      </c>
      <c r="AJ53" s="161">
        <f>I53+L53+O53+R53</f>
        <v>0</v>
      </c>
      <c r="AK53" s="161" t="e">
        <f>P53+M53+#REF!+S53</f>
        <v>#REF!</v>
      </c>
    </row>
    <row r="54" spans="1:37" x14ac:dyDescent="0.2">
      <c r="A54" s="28">
        <v>51</v>
      </c>
      <c r="B54" s="49" t="s">
        <v>78</v>
      </c>
      <c r="C54" s="50" t="s">
        <v>134</v>
      </c>
      <c r="D54" s="50"/>
      <c r="E54" s="41">
        <v>2</v>
      </c>
      <c r="F54" s="12" t="s">
        <v>128</v>
      </c>
      <c r="G54" s="11" t="s">
        <v>128</v>
      </c>
      <c r="H54" s="46"/>
      <c r="I54" s="46"/>
      <c r="J54" s="46"/>
      <c r="K54" s="41"/>
      <c r="L54" s="77"/>
      <c r="M54" s="77"/>
      <c r="N54" s="82"/>
      <c r="O54" s="36"/>
      <c r="P54" s="46"/>
      <c r="Q54" s="77"/>
      <c r="R54" s="77"/>
      <c r="S54" s="77"/>
      <c r="T54" s="35"/>
      <c r="U54" s="35"/>
      <c r="V54" s="35"/>
      <c r="W54" s="90"/>
      <c r="X54" s="90"/>
      <c r="Y54" s="90"/>
      <c r="Z54" s="35"/>
      <c r="AA54" s="35"/>
      <c r="AB54" s="35"/>
      <c r="AC54" s="90"/>
      <c r="AD54" s="90"/>
      <c r="AE54" s="90"/>
      <c r="AF54" s="35"/>
      <c r="AG54" s="35"/>
      <c r="AH54" s="35"/>
      <c r="AI54" s="161">
        <f>H54+K54+N54+Q54</f>
        <v>0</v>
      </c>
      <c r="AJ54" s="161">
        <f>I54+L54+O54+R54</f>
        <v>0</v>
      </c>
      <c r="AK54" s="161" t="e">
        <f>P54+M54+#REF!+S54</f>
        <v>#REF!</v>
      </c>
    </row>
    <row r="55" spans="1:37" x14ac:dyDescent="0.2">
      <c r="A55" s="28">
        <v>52</v>
      </c>
      <c r="B55" s="14"/>
      <c r="C55" s="15"/>
      <c r="D55" s="50" t="s">
        <v>135</v>
      </c>
      <c r="E55" s="41">
        <v>1</v>
      </c>
      <c r="F55" s="12" t="s">
        <v>128</v>
      </c>
      <c r="G55" s="11" t="s">
        <v>128</v>
      </c>
      <c r="H55" s="46"/>
      <c r="I55" s="46"/>
      <c r="J55" s="46"/>
      <c r="K55" s="41"/>
      <c r="L55" s="77"/>
      <c r="M55" s="77"/>
      <c r="N55" s="82"/>
      <c r="O55" s="36"/>
      <c r="P55" s="46"/>
      <c r="Q55" s="77"/>
      <c r="R55" s="77"/>
      <c r="S55" s="77"/>
      <c r="T55" s="35"/>
      <c r="U55" s="35"/>
      <c r="V55" s="35"/>
      <c r="W55" s="90"/>
      <c r="X55" s="90"/>
      <c r="Y55" s="90"/>
      <c r="Z55" s="35"/>
      <c r="AA55" s="35"/>
      <c r="AB55" s="35"/>
      <c r="AC55" s="90"/>
      <c r="AD55" s="90"/>
      <c r="AE55" s="90"/>
      <c r="AF55" s="35"/>
      <c r="AG55" s="35"/>
      <c r="AH55" s="35"/>
      <c r="AI55" s="161">
        <f>H55+K55+N55+Q55</f>
        <v>0</v>
      </c>
      <c r="AJ55" s="161">
        <f>I55+L55+O55+R55</f>
        <v>0</v>
      </c>
      <c r="AK55" s="161" t="e">
        <f>P55+M55+#REF!+S55</f>
        <v>#REF!</v>
      </c>
    </row>
    <row r="56" spans="1:37" x14ac:dyDescent="0.2">
      <c r="A56" s="28">
        <v>53</v>
      </c>
      <c r="B56" s="14"/>
      <c r="C56" s="15"/>
      <c r="D56" s="50" t="s">
        <v>136</v>
      </c>
      <c r="E56" s="41">
        <v>1</v>
      </c>
      <c r="F56" s="12" t="s">
        <v>128</v>
      </c>
      <c r="G56" s="11" t="s">
        <v>128</v>
      </c>
      <c r="H56" s="46"/>
      <c r="I56" s="46"/>
      <c r="J56" s="46"/>
      <c r="K56" s="41"/>
      <c r="L56" s="77"/>
      <c r="M56" s="77"/>
      <c r="N56" s="82"/>
      <c r="O56" s="36"/>
      <c r="P56" s="46"/>
      <c r="Q56" s="77"/>
      <c r="R56" s="77"/>
      <c r="S56" s="77"/>
      <c r="T56" s="35"/>
      <c r="U56" s="35"/>
      <c r="V56" s="35"/>
      <c r="W56" s="90"/>
      <c r="X56" s="90"/>
      <c r="Y56" s="90"/>
      <c r="Z56" s="35"/>
      <c r="AA56" s="35"/>
      <c r="AB56" s="35"/>
      <c r="AC56" s="90"/>
      <c r="AD56" s="90"/>
      <c r="AE56" s="90"/>
      <c r="AF56" s="35"/>
      <c r="AG56" s="35"/>
      <c r="AH56" s="35"/>
      <c r="AI56" s="161">
        <f>H56+K56+N56+Q56</f>
        <v>0</v>
      </c>
      <c r="AJ56" s="161">
        <f>I56+L56+O56+R56</f>
        <v>0</v>
      </c>
      <c r="AK56" s="161" t="e">
        <f>P56+M56+#REF!+S56</f>
        <v>#REF!</v>
      </c>
    </row>
    <row r="57" spans="1:37" x14ac:dyDescent="0.2">
      <c r="A57" s="28">
        <v>54</v>
      </c>
      <c r="B57" s="49" t="s">
        <v>51</v>
      </c>
      <c r="C57" s="50" t="s">
        <v>52</v>
      </c>
      <c r="D57" s="50"/>
      <c r="E57" s="41">
        <v>4</v>
      </c>
      <c r="F57" s="12" t="s">
        <v>128</v>
      </c>
      <c r="G57" s="11" t="s">
        <v>128</v>
      </c>
      <c r="H57" s="46"/>
      <c r="I57" s="46"/>
      <c r="J57" s="46"/>
      <c r="K57" s="41"/>
      <c r="L57" s="77"/>
      <c r="M57" s="77"/>
      <c r="N57" s="82"/>
      <c r="O57" s="36"/>
      <c r="P57" s="46"/>
      <c r="Q57" s="77"/>
      <c r="R57" s="77"/>
      <c r="S57" s="77"/>
      <c r="T57" s="35"/>
      <c r="U57" s="35"/>
      <c r="V57" s="35"/>
      <c r="W57" s="90"/>
      <c r="X57" s="90"/>
      <c r="Y57" s="90"/>
      <c r="Z57" s="35"/>
      <c r="AA57" s="35"/>
      <c r="AB57" s="35"/>
      <c r="AC57" s="90"/>
      <c r="AD57" s="90"/>
      <c r="AE57" s="90"/>
      <c r="AF57" s="35"/>
      <c r="AG57" s="35"/>
      <c r="AH57" s="35"/>
      <c r="AI57" s="161">
        <f>H57+K57+N57+Q57</f>
        <v>0</v>
      </c>
      <c r="AJ57" s="161">
        <f>I57+L57+O57+R57</f>
        <v>0</v>
      </c>
      <c r="AK57" s="161" t="e">
        <f>P57+M57+#REF!+S57</f>
        <v>#REF!</v>
      </c>
    </row>
    <row r="58" spans="1:37" x14ac:dyDescent="0.2">
      <c r="A58" s="28">
        <v>55</v>
      </c>
      <c r="B58" s="49" t="s">
        <v>137</v>
      </c>
      <c r="C58" s="50" t="s">
        <v>138</v>
      </c>
      <c r="D58" s="50"/>
      <c r="E58" s="41">
        <v>2</v>
      </c>
      <c r="F58" s="12" t="s">
        <v>128</v>
      </c>
      <c r="G58" s="11" t="s">
        <v>128</v>
      </c>
      <c r="H58" s="46"/>
      <c r="I58" s="46"/>
      <c r="J58" s="46"/>
      <c r="K58" s="41"/>
      <c r="L58" s="77"/>
      <c r="M58" s="77"/>
      <c r="N58" s="82"/>
      <c r="O58" s="36"/>
      <c r="P58" s="46"/>
      <c r="Q58" s="77"/>
      <c r="R58" s="77"/>
      <c r="S58" s="77"/>
      <c r="T58" s="35"/>
      <c r="U58" s="35"/>
      <c r="V58" s="35"/>
      <c r="W58" s="90"/>
      <c r="X58" s="90"/>
      <c r="Y58" s="90"/>
      <c r="Z58" s="35"/>
      <c r="AA58" s="35"/>
      <c r="AB58" s="35"/>
      <c r="AC58" s="90"/>
      <c r="AD58" s="90"/>
      <c r="AE58" s="90"/>
      <c r="AF58" s="35"/>
      <c r="AG58" s="35"/>
      <c r="AH58" s="35"/>
      <c r="AI58" s="161">
        <f>H58+K58+N58+Q58</f>
        <v>0</v>
      </c>
      <c r="AJ58" s="161">
        <f>I58+L58+O58+R58</f>
        <v>0</v>
      </c>
      <c r="AK58" s="161" t="e">
        <f>P59+M58+#REF!+S58</f>
        <v>#REF!</v>
      </c>
    </row>
    <row r="59" spans="1:37" x14ac:dyDescent="0.2">
      <c r="A59" s="28">
        <v>56</v>
      </c>
      <c r="B59" s="14"/>
      <c r="C59" s="15"/>
      <c r="D59" s="50" t="s">
        <v>139</v>
      </c>
      <c r="E59" s="41">
        <v>0.5</v>
      </c>
      <c r="F59" s="12" t="s">
        <v>128</v>
      </c>
      <c r="G59" s="11" t="s">
        <v>128</v>
      </c>
      <c r="H59" s="46"/>
      <c r="I59" s="46"/>
      <c r="J59" s="46"/>
      <c r="K59" s="41"/>
      <c r="L59" s="77"/>
      <c r="M59" s="77"/>
      <c r="N59" s="82">
        <v>0.5</v>
      </c>
      <c r="O59" s="82">
        <v>0.5</v>
      </c>
      <c r="P59" s="82">
        <v>0.5</v>
      </c>
      <c r="Q59" s="77"/>
      <c r="R59" s="77"/>
      <c r="S59" s="77"/>
      <c r="T59" s="35"/>
      <c r="U59" s="35"/>
      <c r="V59" s="35"/>
      <c r="W59" s="90"/>
      <c r="X59" s="90"/>
      <c r="Y59" s="90"/>
      <c r="Z59" s="35"/>
      <c r="AA59" s="35"/>
      <c r="AB59" s="35"/>
      <c r="AC59" s="90"/>
      <c r="AD59" s="90"/>
      <c r="AE59" s="90"/>
      <c r="AF59" s="35"/>
      <c r="AG59" s="35"/>
      <c r="AH59" s="35"/>
      <c r="AI59" s="161">
        <f>H59+K59+N59+Q59</f>
        <v>0.5</v>
      </c>
      <c r="AJ59" s="161">
        <f>I59+L59+O59+R59</f>
        <v>0.5</v>
      </c>
      <c r="AK59" s="161" t="e">
        <f>P60+M59+#REF!+S59</f>
        <v>#REF!</v>
      </c>
    </row>
    <row r="60" spans="1:37" x14ac:dyDescent="0.2">
      <c r="A60" s="28">
        <v>57</v>
      </c>
      <c r="B60" s="14"/>
      <c r="C60" s="15"/>
      <c r="D60" s="50" t="s">
        <v>140</v>
      </c>
      <c r="E60" s="41">
        <v>0.5</v>
      </c>
      <c r="F60" s="12" t="s">
        <v>128</v>
      </c>
      <c r="G60" s="11" t="s">
        <v>128</v>
      </c>
      <c r="H60" s="46"/>
      <c r="I60" s="46"/>
      <c r="J60" s="46"/>
      <c r="K60" s="41"/>
      <c r="L60" s="77"/>
      <c r="M60" s="77"/>
      <c r="N60" s="82">
        <v>0.5</v>
      </c>
      <c r="O60" s="82">
        <v>0.5</v>
      </c>
      <c r="P60" s="82">
        <v>0.5</v>
      </c>
      <c r="Q60" s="77"/>
      <c r="R60" s="77"/>
      <c r="S60" s="77"/>
      <c r="T60" s="35"/>
      <c r="U60" s="35"/>
      <c r="V60" s="35"/>
      <c r="W60" s="90"/>
      <c r="X60" s="90"/>
      <c r="Y60" s="90"/>
      <c r="Z60" s="35"/>
      <c r="AA60" s="35"/>
      <c r="AB60" s="35"/>
      <c r="AC60" s="90"/>
      <c r="AD60" s="90"/>
      <c r="AE60" s="90"/>
      <c r="AF60" s="35"/>
      <c r="AG60" s="35"/>
      <c r="AH60" s="35"/>
      <c r="AI60" s="161">
        <f>H60+K60+N60+Q60</f>
        <v>0.5</v>
      </c>
      <c r="AJ60" s="161">
        <f>I60+L60+O60+R60</f>
        <v>0.5</v>
      </c>
      <c r="AK60" s="161" t="e">
        <f>P61+M60+#REF!+S60</f>
        <v>#REF!</v>
      </c>
    </row>
    <row r="61" spans="1:37" x14ac:dyDescent="0.2">
      <c r="A61" s="28">
        <v>58</v>
      </c>
      <c r="B61" s="14"/>
      <c r="C61" s="15"/>
      <c r="D61" s="50" t="s">
        <v>141</v>
      </c>
      <c r="E61" s="41">
        <v>0.5</v>
      </c>
      <c r="F61" s="12" t="s">
        <v>128</v>
      </c>
      <c r="G61" s="11" t="s">
        <v>128</v>
      </c>
      <c r="H61" s="46"/>
      <c r="I61" s="46"/>
      <c r="J61" s="46"/>
      <c r="K61" s="41"/>
      <c r="L61" s="77"/>
      <c r="M61" s="77"/>
      <c r="N61" s="82">
        <v>0.5</v>
      </c>
      <c r="O61" s="82">
        <v>0.5</v>
      </c>
      <c r="P61" s="82">
        <v>0.5</v>
      </c>
      <c r="Q61" s="77"/>
      <c r="R61" s="77"/>
      <c r="S61" s="77"/>
      <c r="T61" s="35"/>
      <c r="U61" s="35"/>
      <c r="V61" s="35"/>
      <c r="W61" s="90"/>
      <c r="X61" s="90"/>
      <c r="Y61" s="90"/>
      <c r="Z61" s="35"/>
      <c r="AA61" s="35"/>
      <c r="AB61" s="35"/>
      <c r="AC61" s="90"/>
      <c r="AD61" s="90"/>
      <c r="AE61" s="90"/>
      <c r="AF61" s="35"/>
      <c r="AG61" s="35"/>
      <c r="AH61" s="35"/>
      <c r="AI61" s="161">
        <f>H61+K61+N61+Q61</f>
        <v>0.5</v>
      </c>
      <c r="AJ61" s="161">
        <f>I61+L61+O61+R61</f>
        <v>0.5</v>
      </c>
      <c r="AK61" s="161" t="e">
        <f>P62+M61+#REF!+S61</f>
        <v>#REF!</v>
      </c>
    </row>
    <row r="62" spans="1:37" x14ac:dyDescent="0.2">
      <c r="A62" s="28">
        <v>59</v>
      </c>
      <c r="B62" s="14"/>
      <c r="C62" s="15"/>
      <c r="D62" s="50" t="s">
        <v>142</v>
      </c>
      <c r="E62" s="41">
        <v>0.5</v>
      </c>
      <c r="F62" s="12" t="s">
        <v>128</v>
      </c>
      <c r="G62" s="11" t="s">
        <v>128</v>
      </c>
      <c r="H62" s="46"/>
      <c r="I62" s="46"/>
      <c r="J62" s="46"/>
      <c r="K62" s="41"/>
      <c r="L62" s="77"/>
      <c r="M62" s="77"/>
      <c r="N62" s="82">
        <v>0.5</v>
      </c>
      <c r="O62" s="82">
        <v>0.5</v>
      </c>
      <c r="P62" s="82">
        <v>0.5</v>
      </c>
      <c r="Q62" s="77"/>
      <c r="R62" s="77"/>
      <c r="S62" s="77"/>
      <c r="T62" s="35"/>
      <c r="U62" s="35"/>
      <c r="V62" s="35"/>
      <c r="W62" s="90"/>
      <c r="X62" s="90"/>
      <c r="Y62" s="90"/>
      <c r="Z62" s="35"/>
      <c r="AA62" s="35"/>
      <c r="AB62" s="35"/>
      <c r="AC62" s="90"/>
      <c r="AD62" s="90"/>
      <c r="AE62" s="90"/>
      <c r="AF62" s="35"/>
      <c r="AG62" s="35"/>
      <c r="AH62" s="35"/>
      <c r="AI62" s="161">
        <f>H62+K62+N62+Q62</f>
        <v>0.5</v>
      </c>
      <c r="AJ62" s="161">
        <f>I62+L62+O62+R62</f>
        <v>0.5</v>
      </c>
      <c r="AK62" s="161" t="e">
        <f>#REF!+M62+#REF!+S62</f>
        <v>#REF!</v>
      </c>
    </row>
    <row r="63" spans="1:37" x14ac:dyDescent="0.2">
      <c r="A63" s="28">
        <v>60</v>
      </c>
      <c r="B63" s="49" t="s">
        <v>143</v>
      </c>
      <c r="C63" s="50" t="s">
        <v>144</v>
      </c>
      <c r="D63" s="50"/>
      <c r="E63" s="41">
        <v>2</v>
      </c>
      <c r="F63" s="12" t="s">
        <v>128</v>
      </c>
      <c r="G63" s="11" t="s">
        <v>128</v>
      </c>
      <c r="H63" s="46"/>
      <c r="I63" s="46"/>
      <c r="J63" s="46"/>
      <c r="K63" s="41"/>
      <c r="L63" s="77"/>
      <c r="M63" s="77"/>
      <c r="N63" s="82"/>
      <c r="O63" s="82"/>
      <c r="P63" s="82"/>
      <c r="Q63" s="77"/>
      <c r="R63" s="77"/>
      <c r="S63" s="77"/>
      <c r="T63" s="35"/>
      <c r="U63" s="35"/>
      <c r="V63" s="35"/>
      <c r="W63" s="90"/>
      <c r="X63" s="90"/>
      <c r="Y63" s="90"/>
      <c r="Z63" s="35"/>
      <c r="AA63" s="35"/>
      <c r="AB63" s="35"/>
      <c r="AC63" s="90"/>
      <c r="AD63" s="90"/>
      <c r="AE63" s="90"/>
      <c r="AF63" s="35"/>
      <c r="AG63" s="35"/>
      <c r="AH63" s="35"/>
      <c r="AI63" s="161">
        <f>H63+K63+N63+Q63</f>
        <v>0</v>
      </c>
      <c r="AJ63" s="161">
        <f>I63+L63+O63+R63</f>
        <v>0</v>
      </c>
      <c r="AK63" s="161">
        <f>J63+M63+P63+S63</f>
        <v>0</v>
      </c>
    </row>
    <row r="64" spans="1:37" x14ac:dyDescent="0.2">
      <c r="A64" s="28">
        <v>61</v>
      </c>
      <c r="B64" s="14"/>
      <c r="C64" s="15"/>
      <c r="D64" s="50" t="s">
        <v>145</v>
      </c>
      <c r="E64" s="41">
        <v>1</v>
      </c>
      <c r="F64" s="12" t="s">
        <v>128</v>
      </c>
      <c r="G64" s="11" t="s">
        <v>128</v>
      </c>
      <c r="H64" s="46"/>
      <c r="I64" s="46"/>
      <c r="J64" s="46"/>
      <c r="K64" s="41"/>
      <c r="L64" s="77"/>
      <c r="M64" s="77"/>
      <c r="N64" s="82">
        <v>1</v>
      </c>
      <c r="O64" s="82">
        <v>1</v>
      </c>
      <c r="P64" s="82">
        <v>1.5</v>
      </c>
      <c r="Q64" s="77"/>
      <c r="R64" s="77"/>
      <c r="S64" s="77"/>
      <c r="T64" s="35"/>
      <c r="U64" s="35"/>
      <c r="V64" s="35"/>
      <c r="W64" s="90"/>
      <c r="X64" s="90"/>
      <c r="Y64" s="90"/>
      <c r="Z64" s="35"/>
      <c r="AA64" s="35"/>
      <c r="AB64" s="35"/>
      <c r="AC64" s="90"/>
      <c r="AD64" s="90"/>
      <c r="AE64" s="90"/>
      <c r="AF64" s="35"/>
      <c r="AG64" s="35"/>
      <c r="AH64" s="35"/>
      <c r="AI64" s="161">
        <f>H64+K64+N64+Q64</f>
        <v>1</v>
      </c>
      <c r="AJ64" s="161">
        <f>I64+L64+O64+R64</f>
        <v>1</v>
      </c>
      <c r="AK64" s="161">
        <f>J64+M64+P64+S64</f>
        <v>1.5</v>
      </c>
    </row>
    <row r="65" spans="1:37" x14ac:dyDescent="0.2">
      <c r="A65" s="28">
        <v>62</v>
      </c>
      <c r="B65" s="14"/>
      <c r="C65" s="15"/>
      <c r="D65" s="50" t="s">
        <v>146</v>
      </c>
      <c r="E65" s="41">
        <v>1</v>
      </c>
      <c r="F65" s="12" t="s">
        <v>128</v>
      </c>
      <c r="G65" s="11" t="s">
        <v>128</v>
      </c>
      <c r="H65" s="46"/>
      <c r="I65" s="46"/>
      <c r="J65" s="46"/>
      <c r="K65" s="77"/>
      <c r="L65" s="77"/>
      <c r="M65" s="77"/>
      <c r="N65" s="82"/>
      <c r="O65" s="36"/>
      <c r="P65" s="36"/>
      <c r="Q65" s="77"/>
      <c r="R65" s="77"/>
      <c r="S65" s="77"/>
      <c r="T65" s="35"/>
      <c r="U65" s="35"/>
      <c r="V65" s="35"/>
      <c r="W65" s="90"/>
      <c r="X65" s="90"/>
      <c r="Y65" s="90"/>
      <c r="Z65" s="35"/>
      <c r="AA65" s="35"/>
      <c r="AB65" s="35"/>
      <c r="AC65" s="90"/>
      <c r="AD65" s="90"/>
      <c r="AE65" s="90"/>
      <c r="AF65" s="35"/>
      <c r="AG65" s="35"/>
      <c r="AH65" s="35"/>
      <c r="AI65" s="161">
        <f>H65+K65+N65+Q65</f>
        <v>0</v>
      </c>
      <c r="AJ65" s="161">
        <f>I65+L65+O65+R65</f>
        <v>0</v>
      </c>
      <c r="AK65" s="161">
        <f>J65+M65+P65+S65</f>
        <v>0</v>
      </c>
    </row>
    <row r="66" spans="1:37" x14ac:dyDescent="0.2">
      <c r="A66" s="28">
        <v>63</v>
      </c>
      <c r="B66" s="49" t="s">
        <v>97</v>
      </c>
      <c r="C66" s="50" t="s">
        <v>96</v>
      </c>
      <c r="D66" s="50"/>
      <c r="E66" s="41">
        <v>8</v>
      </c>
      <c r="F66" s="12" t="s">
        <v>128</v>
      </c>
      <c r="G66" s="11" t="s">
        <v>128</v>
      </c>
      <c r="H66" s="46"/>
      <c r="I66" s="46"/>
      <c r="J66" s="46"/>
      <c r="K66" s="77"/>
      <c r="L66" s="77"/>
      <c r="M66" s="77"/>
      <c r="N66" s="82"/>
      <c r="O66" s="36"/>
      <c r="P66" s="36"/>
      <c r="Q66" s="77"/>
      <c r="R66" s="77"/>
      <c r="S66" s="77"/>
      <c r="T66" s="35"/>
      <c r="U66" s="35"/>
      <c r="V66" s="35"/>
      <c r="W66" s="90"/>
      <c r="X66" s="90"/>
      <c r="Y66" s="90"/>
      <c r="Z66" s="35"/>
      <c r="AA66" s="35"/>
      <c r="AB66" s="35"/>
      <c r="AC66" s="90"/>
      <c r="AD66" s="90"/>
      <c r="AE66" s="90"/>
      <c r="AF66" s="35"/>
      <c r="AG66" s="35"/>
      <c r="AH66" s="35"/>
      <c r="AI66" s="161">
        <f>H66+K66+N66+Q66</f>
        <v>0</v>
      </c>
      <c r="AJ66" s="161">
        <f>I66+L66+O66+R66</f>
        <v>0</v>
      </c>
      <c r="AK66" s="161">
        <f>J66+M66+P66+S66</f>
        <v>0</v>
      </c>
    </row>
    <row r="67" spans="1:37" x14ac:dyDescent="0.2">
      <c r="A67" s="28">
        <v>64</v>
      </c>
      <c r="B67" s="49" t="s">
        <v>147</v>
      </c>
      <c r="C67" s="50" t="s">
        <v>148</v>
      </c>
      <c r="D67" s="50" t="s">
        <v>149</v>
      </c>
      <c r="E67" s="41">
        <v>2</v>
      </c>
      <c r="F67" s="12" t="s">
        <v>128</v>
      </c>
      <c r="G67" s="11" t="s">
        <v>128</v>
      </c>
      <c r="H67" s="46"/>
      <c r="I67" s="46"/>
      <c r="J67" s="46"/>
      <c r="K67" s="77"/>
      <c r="L67" s="77"/>
      <c r="M67" s="77"/>
      <c r="N67" s="82"/>
      <c r="O67" s="36"/>
      <c r="P67" s="36"/>
      <c r="Q67" s="77"/>
      <c r="R67" s="77"/>
      <c r="S67" s="77"/>
      <c r="T67" s="35"/>
      <c r="U67" s="35"/>
      <c r="V67" s="35"/>
      <c r="W67" s="90"/>
      <c r="X67" s="90"/>
      <c r="Y67" s="90"/>
      <c r="Z67" s="35"/>
      <c r="AA67" s="35"/>
      <c r="AB67" s="35"/>
      <c r="AC67" s="90"/>
      <c r="AD67" s="90"/>
      <c r="AE67" s="90"/>
      <c r="AF67" s="35"/>
      <c r="AG67" s="35"/>
      <c r="AH67" s="35"/>
      <c r="AI67" s="161">
        <f>H67+K67+N67+Q67</f>
        <v>0</v>
      </c>
      <c r="AJ67" s="161">
        <f>I67+L67+O67+R67</f>
        <v>0</v>
      </c>
      <c r="AK67" s="161">
        <f>J67+M67+P67+S67</f>
        <v>0</v>
      </c>
    </row>
    <row r="68" spans="1:37" x14ac:dyDescent="0.2">
      <c r="A68" s="28">
        <v>65</v>
      </c>
      <c r="B68" s="14"/>
      <c r="C68" s="15"/>
      <c r="D68" s="50" t="s">
        <v>150</v>
      </c>
      <c r="E68" s="41">
        <v>0.5</v>
      </c>
      <c r="F68" s="12" t="s">
        <v>128</v>
      </c>
      <c r="G68" s="11" t="s">
        <v>128</v>
      </c>
      <c r="H68" s="46"/>
      <c r="I68" s="46"/>
      <c r="J68" s="46"/>
      <c r="K68" s="77"/>
      <c r="L68" s="77"/>
      <c r="M68" s="77"/>
      <c r="N68" s="82">
        <v>0.5</v>
      </c>
      <c r="O68" s="82">
        <v>0.5</v>
      </c>
      <c r="P68" s="82">
        <v>1.5</v>
      </c>
      <c r="Q68" s="77"/>
      <c r="R68" s="77"/>
      <c r="S68" s="77"/>
      <c r="T68" s="35"/>
      <c r="U68" s="35"/>
      <c r="V68" s="35"/>
      <c r="W68" s="90"/>
      <c r="X68" s="90"/>
      <c r="Y68" s="90"/>
      <c r="Z68" s="35"/>
      <c r="AA68" s="35"/>
      <c r="AB68" s="35"/>
      <c r="AC68" s="90"/>
      <c r="AD68" s="90"/>
      <c r="AE68" s="90"/>
      <c r="AF68" s="35"/>
      <c r="AG68" s="35"/>
      <c r="AH68" s="35"/>
      <c r="AI68" s="161">
        <f>H68+K68+N68+Q68</f>
        <v>0.5</v>
      </c>
      <c r="AJ68" s="161">
        <f>I68+L68+O68+R68</f>
        <v>0.5</v>
      </c>
      <c r="AK68" s="161">
        <f>J68+M68+P68+S68</f>
        <v>1.5</v>
      </c>
    </row>
    <row r="69" spans="1:37" x14ac:dyDescent="0.2">
      <c r="A69" s="28">
        <v>66</v>
      </c>
      <c r="B69" s="1"/>
      <c r="C69" s="15"/>
      <c r="D69" s="50" t="s">
        <v>151</v>
      </c>
      <c r="E69" s="41">
        <v>0.5</v>
      </c>
      <c r="F69" s="12" t="s">
        <v>128</v>
      </c>
      <c r="G69" s="11" t="s">
        <v>128</v>
      </c>
      <c r="H69" s="46"/>
      <c r="I69" s="46"/>
      <c r="J69" s="46"/>
      <c r="K69" s="77"/>
      <c r="L69" s="77"/>
      <c r="M69" s="77"/>
      <c r="N69" s="82"/>
      <c r="O69" s="36"/>
      <c r="P69" s="36"/>
      <c r="Q69" s="77"/>
      <c r="R69" s="77"/>
      <c r="S69" s="77"/>
      <c r="T69" s="35"/>
      <c r="U69" s="35"/>
      <c r="V69" s="35"/>
      <c r="W69" s="90"/>
      <c r="X69" s="90"/>
      <c r="Y69" s="90"/>
      <c r="Z69" s="35"/>
      <c r="AA69" s="35"/>
      <c r="AB69" s="35"/>
      <c r="AC69" s="90"/>
      <c r="AD69" s="90"/>
      <c r="AE69" s="90"/>
      <c r="AF69" s="35"/>
      <c r="AG69" s="35"/>
      <c r="AH69" s="35"/>
      <c r="AI69" s="161">
        <f>H69+K69+N69+Q69</f>
        <v>0</v>
      </c>
      <c r="AJ69" s="161">
        <f>I69+L69+O69+R69</f>
        <v>0</v>
      </c>
      <c r="AK69" s="161">
        <f>J69+M69+P69+S69</f>
        <v>0</v>
      </c>
    </row>
    <row r="70" spans="1:37" x14ac:dyDescent="0.2">
      <c r="A70" s="28">
        <v>67</v>
      </c>
      <c r="B70" s="49" t="s">
        <v>152</v>
      </c>
      <c r="C70" s="50" t="s">
        <v>153</v>
      </c>
      <c r="D70" s="50"/>
      <c r="E70" s="41">
        <v>1</v>
      </c>
      <c r="F70" s="12" t="s">
        <v>128</v>
      </c>
      <c r="G70" s="11" t="s">
        <v>128</v>
      </c>
      <c r="H70" s="46"/>
      <c r="I70" s="46"/>
      <c r="J70" s="46"/>
      <c r="K70" s="77"/>
      <c r="L70" s="77"/>
      <c r="M70" s="77"/>
      <c r="N70" s="82"/>
      <c r="O70" s="36"/>
      <c r="P70" s="36"/>
      <c r="Q70" s="77"/>
      <c r="R70" s="77"/>
      <c r="S70" s="77"/>
      <c r="T70" s="35"/>
      <c r="U70" s="35"/>
      <c r="V70" s="35"/>
      <c r="W70" s="90"/>
      <c r="X70" s="90"/>
      <c r="Y70" s="90"/>
      <c r="Z70" s="35"/>
      <c r="AA70" s="35"/>
      <c r="AB70" s="35"/>
      <c r="AC70" s="90"/>
      <c r="AD70" s="90"/>
      <c r="AE70" s="90"/>
      <c r="AF70" s="35"/>
      <c r="AG70" s="35"/>
      <c r="AH70" s="35"/>
      <c r="AI70" s="161">
        <f>H70+K70+N70+Q70</f>
        <v>0</v>
      </c>
      <c r="AJ70" s="161">
        <f>I70+L70+O70+R70</f>
        <v>0</v>
      </c>
      <c r="AK70" s="161">
        <f>J70+M70+P70+S70</f>
        <v>0</v>
      </c>
    </row>
    <row r="71" spans="1:37" x14ac:dyDescent="0.2">
      <c r="A71" s="28">
        <v>68</v>
      </c>
      <c r="B71" s="14"/>
      <c r="C71" s="15"/>
      <c r="D71" s="50" t="s">
        <v>154</v>
      </c>
      <c r="E71" s="41">
        <v>0.5</v>
      </c>
      <c r="F71" s="12" t="s">
        <v>128</v>
      </c>
      <c r="G71" s="11" t="s">
        <v>128</v>
      </c>
      <c r="H71" s="46"/>
      <c r="I71" s="46"/>
      <c r="J71" s="46"/>
      <c r="K71" s="77"/>
      <c r="L71" s="77"/>
      <c r="M71" s="77"/>
      <c r="N71" s="82"/>
      <c r="O71" s="36"/>
      <c r="P71" s="36"/>
      <c r="Q71" s="77"/>
      <c r="R71" s="77"/>
      <c r="S71" s="77"/>
      <c r="T71" s="35"/>
      <c r="U71" s="35"/>
      <c r="V71" s="35"/>
      <c r="W71" s="90"/>
      <c r="X71" s="90"/>
      <c r="Y71" s="90"/>
      <c r="Z71" s="35"/>
      <c r="AA71" s="35"/>
      <c r="AB71" s="35"/>
      <c r="AC71" s="90"/>
      <c r="AD71" s="90"/>
      <c r="AE71" s="90"/>
      <c r="AF71" s="35"/>
      <c r="AG71" s="35"/>
      <c r="AH71" s="35"/>
      <c r="AI71" s="161">
        <f>H71+K71+N71+Q71</f>
        <v>0</v>
      </c>
      <c r="AJ71" s="161">
        <f>I71+L71+O71+R71</f>
        <v>0</v>
      </c>
      <c r="AK71" s="161">
        <f>J71+M71+P71+S71</f>
        <v>0</v>
      </c>
    </row>
    <row r="72" spans="1:37" x14ac:dyDescent="0.2">
      <c r="A72" s="28">
        <v>69</v>
      </c>
      <c r="B72" s="14"/>
      <c r="C72" s="15"/>
      <c r="D72" s="16" t="s">
        <v>155</v>
      </c>
      <c r="E72" s="41">
        <v>0.5</v>
      </c>
      <c r="F72" s="12" t="s">
        <v>128</v>
      </c>
      <c r="G72" s="11" t="s">
        <v>128</v>
      </c>
      <c r="H72" s="46"/>
      <c r="I72" s="46"/>
      <c r="J72" s="46"/>
      <c r="K72" s="77"/>
      <c r="L72" s="77"/>
      <c r="M72" s="77"/>
      <c r="N72" s="82"/>
      <c r="O72" s="36"/>
      <c r="P72" s="46"/>
      <c r="Q72" s="77"/>
      <c r="R72" s="77"/>
      <c r="S72" s="77"/>
      <c r="T72" s="35"/>
      <c r="U72" s="35"/>
      <c r="V72" s="35"/>
      <c r="W72" s="90"/>
      <c r="X72" s="90"/>
      <c r="Y72" s="90"/>
      <c r="Z72" s="35"/>
      <c r="AA72" s="35"/>
      <c r="AB72" s="35"/>
      <c r="AC72" s="90"/>
      <c r="AD72" s="90"/>
      <c r="AE72" s="90"/>
      <c r="AF72" s="35"/>
      <c r="AG72" s="35"/>
      <c r="AH72" s="35"/>
      <c r="AI72" s="161">
        <f>H72+K72+N72+Q72</f>
        <v>0</v>
      </c>
      <c r="AJ72" s="161">
        <f>I72+L72+O72+R72</f>
        <v>0</v>
      </c>
      <c r="AK72" s="161">
        <f>J72+M72+P72+S72</f>
        <v>0</v>
      </c>
    </row>
    <row r="73" spans="1:37" x14ac:dyDescent="0.2">
      <c r="A73" s="28">
        <v>70</v>
      </c>
      <c r="B73" s="49" t="s">
        <v>156</v>
      </c>
      <c r="C73" s="50" t="s">
        <v>157</v>
      </c>
      <c r="D73" s="16"/>
      <c r="E73" s="41">
        <v>5</v>
      </c>
      <c r="F73" s="12" t="s">
        <v>128</v>
      </c>
      <c r="G73" s="11" t="s">
        <v>128</v>
      </c>
      <c r="H73" s="46"/>
      <c r="I73" s="46"/>
      <c r="J73" s="46"/>
      <c r="K73" s="77"/>
      <c r="L73" s="77"/>
      <c r="M73" s="77"/>
      <c r="N73" s="82"/>
      <c r="O73" s="36"/>
      <c r="P73" s="46"/>
      <c r="Q73" s="77"/>
      <c r="R73" s="77"/>
      <c r="S73" s="77"/>
      <c r="T73" s="35"/>
      <c r="U73" s="35"/>
      <c r="V73" s="35"/>
      <c r="W73" s="90"/>
      <c r="X73" s="90"/>
      <c r="Y73" s="90"/>
      <c r="Z73" s="35"/>
      <c r="AA73" s="35"/>
      <c r="AB73" s="35"/>
      <c r="AC73" s="90"/>
      <c r="AD73" s="90"/>
      <c r="AE73" s="90"/>
      <c r="AF73" s="35"/>
      <c r="AG73" s="35"/>
      <c r="AH73" s="35"/>
      <c r="AI73" s="161">
        <f>H73+K73+N73+Q73</f>
        <v>0</v>
      </c>
      <c r="AJ73" s="161">
        <f>I73+L73+O73+R73</f>
        <v>0</v>
      </c>
      <c r="AK73" s="161">
        <f>J73+M73+P73+S73</f>
        <v>0</v>
      </c>
    </row>
    <row r="74" spans="1:37" x14ac:dyDescent="0.2">
      <c r="A74" s="28">
        <v>71</v>
      </c>
      <c r="B74" s="14"/>
      <c r="C74" s="15"/>
      <c r="D74" s="50" t="s">
        <v>158</v>
      </c>
      <c r="E74" s="41">
        <v>0.5</v>
      </c>
      <c r="F74" s="12" t="s">
        <v>128</v>
      </c>
      <c r="G74" s="11" t="s">
        <v>128</v>
      </c>
      <c r="H74" s="46"/>
      <c r="I74" s="46"/>
      <c r="J74" s="46"/>
      <c r="K74" s="77"/>
      <c r="L74" s="77"/>
      <c r="M74" s="77"/>
      <c r="N74" s="82">
        <v>0.5</v>
      </c>
      <c r="O74" s="82">
        <v>0.5</v>
      </c>
      <c r="P74" s="46">
        <v>0.5</v>
      </c>
      <c r="Q74" s="77"/>
      <c r="R74" s="77"/>
      <c r="S74" s="77"/>
      <c r="T74" s="35"/>
      <c r="U74" s="35"/>
      <c r="V74" s="35"/>
      <c r="W74" s="90"/>
      <c r="X74" s="90"/>
      <c r="Y74" s="90"/>
      <c r="Z74" s="35"/>
      <c r="AA74" s="35"/>
      <c r="AB74" s="35"/>
      <c r="AC74" s="90"/>
      <c r="AD74" s="90"/>
      <c r="AE74" s="90"/>
      <c r="AF74" s="35"/>
      <c r="AG74" s="35"/>
      <c r="AH74" s="35"/>
      <c r="AI74" s="161">
        <f>H74+K74+N74+Q74</f>
        <v>0.5</v>
      </c>
      <c r="AJ74" s="161">
        <f>I74+L74+O74+R74</f>
        <v>0.5</v>
      </c>
      <c r="AK74" s="161">
        <f>J74+M74+P74+S74</f>
        <v>0.5</v>
      </c>
    </row>
    <row r="75" spans="1:37" x14ac:dyDescent="0.2">
      <c r="A75" s="28">
        <v>72</v>
      </c>
      <c r="B75" s="14"/>
      <c r="C75" s="15"/>
      <c r="D75" s="50" t="s">
        <v>159</v>
      </c>
      <c r="E75" s="41">
        <v>2</v>
      </c>
      <c r="F75" s="12" t="s">
        <v>128</v>
      </c>
      <c r="G75" s="11" t="s">
        <v>128</v>
      </c>
      <c r="H75" s="46"/>
      <c r="I75" s="46"/>
      <c r="J75" s="46"/>
      <c r="K75" s="77"/>
      <c r="L75" s="77"/>
      <c r="M75" s="77"/>
      <c r="N75" s="82">
        <v>2</v>
      </c>
      <c r="O75" s="82">
        <v>2</v>
      </c>
      <c r="P75" s="46">
        <v>1.5</v>
      </c>
      <c r="Q75" s="77"/>
      <c r="R75" s="77"/>
      <c r="S75" s="77"/>
      <c r="T75" s="35"/>
      <c r="U75" s="35"/>
      <c r="V75" s="35"/>
      <c r="W75" s="90"/>
      <c r="X75" s="90"/>
      <c r="Y75" s="90"/>
      <c r="Z75" s="35"/>
      <c r="AA75" s="35"/>
      <c r="AB75" s="35"/>
      <c r="AC75" s="90"/>
      <c r="AD75" s="90"/>
      <c r="AE75" s="90"/>
      <c r="AF75" s="35"/>
      <c r="AG75" s="35"/>
      <c r="AH75" s="35"/>
      <c r="AI75" s="161">
        <f>H75+K75+N75+Q75</f>
        <v>2</v>
      </c>
      <c r="AJ75" s="161">
        <f>I75+L75+O75+R75</f>
        <v>2</v>
      </c>
      <c r="AK75" s="161">
        <f>J75+M75+P75+S75</f>
        <v>1.5</v>
      </c>
    </row>
    <row r="76" spans="1:37" x14ac:dyDescent="0.2">
      <c r="A76" s="28">
        <v>73</v>
      </c>
      <c r="B76" s="14"/>
      <c r="C76" s="15"/>
      <c r="D76" s="50" t="s">
        <v>160</v>
      </c>
      <c r="E76" s="41">
        <v>2</v>
      </c>
      <c r="F76" s="12" t="s">
        <v>128</v>
      </c>
      <c r="G76" s="11" t="s">
        <v>128</v>
      </c>
      <c r="H76" s="46"/>
      <c r="I76" s="46"/>
      <c r="J76" s="46"/>
      <c r="K76" s="77"/>
      <c r="L76" s="77"/>
      <c r="M76" s="77"/>
      <c r="N76" s="82">
        <v>2</v>
      </c>
      <c r="O76" s="82">
        <v>2</v>
      </c>
      <c r="P76" s="46">
        <v>0.5</v>
      </c>
      <c r="Q76" s="77"/>
      <c r="R76" s="77"/>
      <c r="S76" s="77"/>
      <c r="T76" s="35"/>
      <c r="U76" s="35"/>
      <c r="V76" s="35"/>
      <c r="W76" s="90"/>
      <c r="X76" s="90"/>
      <c r="Y76" s="90"/>
      <c r="Z76" s="35"/>
      <c r="AA76" s="35"/>
      <c r="AB76" s="35"/>
      <c r="AC76" s="90"/>
      <c r="AD76" s="90"/>
      <c r="AE76" s="90"/>
      <c r="AF76" s="35"/>
      <c r="AG76" s="35"/>
      <c r="AH76" s="35"/>
      <c r="AI76" s="161">
        <f>H76+K76+N76+Q76</f>
        <v>2</v>
      </c>
      <c r="AJ76" s="161">
        <f>I76+L76+O76+R76</f>
        <v>2</v>
      </c>
      <c r="AK76" s="161">
        <f>J76+M76+P76+S76</f>
        <v>0.5</v>
      </c>
    </row>
    <row r="77" spans="1:37" x14ac:dyDescent="0.2">
      <c r="A77" s="28">
        <v>74</v>
      </c>
      <c r="B77" s="14"/>
      <c r="C77" s="15"/>
      <c r="D77" s="16" t="s">
        <v>155</v>
      </c>
      <c r="E77" s="41">
        <v>0.5</v>
      </c>
      <c r="F77" s="12" t="s">
        <v>128</v>
      </c>
      <c r="G77" s="11" t="s">
        <v>128</v>
      </c>
      <c r="H77" s="46"/>
      <c r="I77" s="46"/>
      <c r="J77" s="46"/>
      <c r="K77" s="77"/>
      <c r="L77" s="77"/>
      <c r="M77" s="77"/>
      <c r="N77" s="82">
        <v>0.5</v>
      </c>
      <c r="O77" s="82">
        <v>0.5</v>
      </c>
      <c r="P77" s="82">
        <v>0.5</v>
      </c>
      <c r="Q77" s="77"/>
      <c r="R77" s="77"/>
      <c r="S77" s="77"/>
      <c r="T77" s="35"/>
      <c r="U77" s="35"/>
      <c r="V77" s="35"/>
      <c r="W77" s="90"/>
      <c r="X77" s="90"/>
      <c r="Y77" s="90"/>
      <c r="Z77" s="35"/>
      <c r="AA77" s="35"/>
      <c r="AB77" s="35"/>
      <c r="AC77" s="90"/>
      <c r="AD77" s="90"/>
      <c r="AE77" s="90"/>
      <c r="AF77" s="35"/>
      <c r="AG77" s="35"/>
      <c r="AH77" s="35"/>
      <c r="AI77" s="161">
        <f>H77+K77+N77+Q77</f>
        <v>0.5</v>
      </c>
      <c r="AJ77" s="161">
        <f>I77+L77+O77+R77</f>
        <v>0.5</v>
      </c>
      <c r="AK77" s="161">
        <f>J77+M77+P77+S77</f>
        <v>0.5</v>
      </c>
    </row>
    <row r="78" spans="1:37" x14ac:dyDescent="0.2">
      <c r="A78" s="28">
        <v>75</v>
      </c>
      <c r="B78" s="28" t="s">
        <v>182</v>
      </c>
      <c r="C78" s="28" t="s">
        <v>74</v>
      </c>
      <c r="D78" s="28"/>
      <c r="E78" s="28" t="s">
        <v>126</v>
      </c>
      <c r="F78" s="28" t="s">
        <v>205</v>
      </c>
      <c r="G78" s="28" t="s">
        <v>205</v>
      </c>
      <c r="H78" s="46"/>
      <c r="I78" s="46"/>
      <c r="J78" s="46"/>
      <c r="K78" s="54"/>
      <c r="L78" s="54"/>
      <c r="M78" s="54"/>
      <c r="N78" s="82"/>
      <c r="O78" s="82"/>
      <c r="P78" s="82"/>
      <c r="Q78" s="56"/>
      <c r="R78" s="56"/>
      <c r="S78" s="56"/>
      <c r="T78" s="35"/>
      <c r="U78" s="35"/>
      <c r="V78" s="35"/>
      <c r="W78" s="56"/>
      <c r="X78" s="56"/>
      <c r="Y78" s="56"/>
      <c r="Z78" s="35"/>
      <c r="AA78" s="35"/>
      <c r="AB78" s="35"/>
      <c r="AC78" s="56"/>
      <c r="AD78" s="56"/>
      <c r="AE78" s="56"/>
      <c r="AF78" s="35"/>
      <c r="AG78" s="35"/>
      <c r="AH78" s="35"/>
      <c r="AI78" s="161"/>
      <c r="AJ78" s="161"/>
      <c r="AK78" s="161"/>
    </row>
    <row r="79" spans="1:37" x14ac:dyDescent="0.2">
      <c r="A79" s="28">
        <v>76</v>
      </c>
      <c r="B79" s="28"/>
      <c r="C79" s="28" t="s">
        <v>183</v>
      </c>
      <c r="D79" s="28"/>
      <c r="E79" s="28" t="s">
        <v>126</v>
      </c>
      <c r="F79" s="28" t="s">
        <v>205</v>
      </c>
      <c r="G79" s="28" t="s">
        <v>205</v>
      </c>
      <c r="H79" s="46"/>
      <c r="I79" s="46"/>
      <c r="J79" s="46"/>
      <c r="K79" s="79"/>
      <c r="L79" s="79"/>
      <c r="M79" s="79"/>
      <c r="N79" s="82"/>
      <c r="O79" s="82"/>
      <c r="P79" s="82"/>
      <c r="Q79" s="80"/>
      <c r="R79" s="80"/>
      <c r="S79" s="80"/>
      <c r="T79" s="35"/>
      <c r="U79" s="35"/>
      <c r="V79" s="35"/>
      <c r="W79" s="80"/>
      <c r="X79" s="80"/>
      <c r="Y79" s="80"/>
      <c r="Z79" s="35"/>
      <c r="AA79" s="35"/>
      <c r="AB79" s="35"/>
      <c r="AC79" s="80"/>
      <c r="AD79" s="80"/>
      <c r="AE79" s="80"/>
      <c r="AF79" s="35"/>
      <c r="AG79" s="35"/>
      <c r="AH79" s="35"/>
      <c r="AI79" s="161"/>
      <c r="AJ79" s="161"/>
      <c r="AK79" s="161"/>
    </row>
    <row r="80" spans="1:37" x14ac:dyDescent="0.2">
      <c r="A80" s="28">
        <v>77</v>
      </c>
      <c r="B80" s="28"/>
      <c r="C80" s="28"/>
      <c r="D80" s="28" t="s">
        <v>184</v>
      </c>
      <c r="E80" s="28" t="s">
        <v>123</v>
      </c>
      <c r="F80" s="28" t="s">
        <v>205</v>
      </c>
      <c r="G80" s="28" t="s">
        <v>205</v>
      </c>
      <c r="H80" s="46"/>
      <c r="I80" s="46"/>
      <c r="J80" s="46"/>
      <c r="K80" s="79"/>
      <c r="L80" s="79"/>
      <c r="M80" s="79"/>
      <c r="N80" s="82"/>
      <c r="O80" s="82"/>
      <c r="P80" s="82"/>
      <c r="Q80" s="80"/>
      <c r="R80" s="80"/>
      <c r="S80" s="80"/>
      <c r="T80" s="35"/>
      <c r="U80" s="35"/>
      <c r="V80" s="35"/>
      <c r="W80" s="80"/>
      <c r="X80" s="80"/>
      <c r="Y80" s="80"/>
      <c r="Z80" s="35"/>
      <c r="AA80" s="35"/>
      <c r="AB80" s="35"/>
      <c r="AC80" s="80"/>
      <c r="AD80" s="80"/>
      <c r="AE80" s="80"/>
      <c r="AF80" s="35"/>
      <c r="AG80" s="35"/>
      <c r="AH80" s="35"/>
      <c r="AI80" s="161"/>
      <c r="AJ80" s="161"/>
      <c r="AK80" s="161"/>
    </row>
    <row r="81" spans="1:37" x14ac:dyDescent="0.2">
      <c r="A81" s="28">
        <v>78</v>
      </c>
      <c r="B81" s="28"/>
      <c r="C81" s="28"/>
      <c r="D81" s="28" t="s">
        <v>185</v>
      </c>
      <c r="E81" s="28" t="s">
        <v>123</v>
      </c>
      <c r="F81" s="28" t="s">
        <v>205</v>
      </c>
      <c r="G81" s="28" t="s">
        <v>205</v>
      </c>
      <c r="H81" s="46"/>
      <c r="I81" s="46"/>
      <c r="J81" s="46"/>
      <c r="K81" s="79"/>
      <c r="L81" s="79"/>
      <c r="M81" s="79"/>
      <c r="N81" s="82"/>
      <c r="O81" s="82"/>
      <c r="P81" s="82"/>
      <c r="Q81" s="80"/>
      <c r="R81" s="80"/>
      <c r="S81" s="80"/>
      <c r="T81" s="35"/>
      <c r="U81" s="35"/>
      <c r="V81" s="35"/>
      <c r="W81" s="80"/>
      <c r="X81" s="80"/>
      <c r="Y81" s="80"/>
      <c r="Z81" s="35"/>
      <c r="AA81" s="35"/>
      <c r="AB81" s="35"/>
      <c r="AC81" s="80"/>
      <c r="AD81" s="80"/>
      <c r="AE81" s="80"/>
      <c r="AF81" s="35"/>
      <c r="AG81" s="35"/>
      <c r="AH81" s="35"/>
      <c r="AI81" s="161"/>
      <c r="AJ81" s="161"/>
      <c r="AK81" s="161"/>
    </row>
    <row r="82" spans="1:37" x14ac:dyDescent="0.2">
      <c r="A82" s="28">
        <v>79</v>
      </c>
      <c r="B82" s="28" t="s">
        <v>186</v>
      </c>
      <c r="C82" s="28" t="s">
        <v>127</v>
      </c>
      <c r="D82" s="28"/>
      <c r="E82" s="28" t="s">
        <v>201</v>
      </c>
      <c r="F82" s="28" t="s">
        <v>205</v>
      </c>
      <c r="G82" s="28" t="s">
        <v>205</v>
      </c>
      <c r="H82" s="46"/>
      <c r="I82" s="46"/>
      <c r="J82" s="46"/>
      <c r="K82" s="79"/>
      <c r="L82" s="79"/>
      <c r="M82" s="79"/>
      <c r="N82" s="82"/>
      <c r="O82" s="82"/>
      <c r="P82" s="82"/>
      <c r="Q82" s="80"/>
      <c r="R82" s="80"/>
      <c r="S82" s="80"/>
      <c r="T82" s="35"/>
      <c r="U82" s="35"/>
      <c r="V82" s="35"/>
      <c r="W82" s="80"/>
      <c r="X82" s="80"/>
      <c r="Y82" s="80"/>
      <c r="Z82" s="35"/>
      <c r="AA82" s="35"/>
      <c r="AB82" s="35"/>
      <c r="AC82" s="80"/>
      <c r="AD82" s="80"/>
      <c r="AE82" s="80"/>
      <c r="AF82" s="35"/>
      <c r="AG82" s="35"/>
      <c r="AH82" s="35"/>
      <c r="AI82" s="161"/>
      <c r="AJ82" s="161"/>
      <c r="AK82" s="161"/>
    </row>
    <row r="83" spans="1:37" x14ac:dyDescent="0.2">
      <c r="A83" s="28">
        <v>80</v>
      </c>
      <c r="B83" s="28" t="s">
        <v>187</v>
      </c>
      <c r="C83" s="28" t="s">
        <v>188</v>
      </c>
      <c r="D83" s="28"/>
      <c r="E83" s="28" t="s">
        <v>202</v>
      </c>
      <c r="F83" s="28" t="s">
        <v>205</v>
      </c>
      <c r="G83" s="28" t="s">
        <v>205</v>
      </c>
      <c r="H83" s="46"/>
      <c r="I83" s="46"/>
      <c r="J83" s="46"/>
      <c r="K83" s="79"/>
      <c r="L83" s="79"/>
      <c r="M83" s="79"/>
      <c r="N83" s="82"/>
      <c r="O83" s="82"/>
      <c r="P83" s="82"/>
      <c r="Q83" s="80"/>
      <c r="R83" s="80"/>
      <c r="S83" s="80"/>
      <c r="T83" s="35"/>
      <c r="U83" s="35"/>
      <c r="V83" s="35"/>
      <c r="W83" s="80"/>
      <c r="X83" s="80"/>
      <c r="Y83" s="80"/>
      <c r="Z83" s="35"/>
      <c r="AA83" s="35"/>
      <c r="AB83" s="35"/>
      <c r="AC83" s="80"/>
      <c r="AD83" s="80"/>
      <c r="AE83" s="80"/>
      <c r="AF83" s="35"/>
      <c r="AG83" s="35"/>
      <c r="AH83" s="35"/>
      <c r="AI83" s="161"/>
      <c r="AJ83" s="161"/>
      <c r="AK83" s="161"/>
    </row>
    <row r="84" spans="1:37" x14ac:dyDescent="0.2">
      <c r="A84" s="28">
        <v>81</v>
      </c>
      <c r="B84" s="28"/>
      <c r="C84" s="28"/>
      <c r="D84" s="28" t="s">
        <v>189</v>
      </c>
      <c r="E84" s="28" t="s">
        <v>126</v>
      </c>
      <c r="F84" s="28" t="s">
        <v>205</v>
      </c>
      <c r="G84" s="28" t="s">
        <v>205</v>
      </c>
      <c r="H84" s="46"/>
      <c r="I84" s="46"/>
      <c r="J84" s="46"/>
      <c r="K84" s="79"/>
      <c r="L84" s="79"/>
      <c r="M84" s="79"/>
      <c r="N84" s="82"/>
      <c r="O84" s="82"/>
      <c r="P84" s="82"/>
      <c r="Q84" s="80"/>
      <c r="R84" s="80"/>
      <c r="S84" s="80"/>
      <c r="T84" s="35"/>
      <c r="U84" s="35"/>
      <c r="V84" s="35"/>
      <c r="W84" s="80"/>
      <c r="X84" s="80"/>
      <c r="Y84" s="80"/>
      <c r="Z84" s="35"/>
      <c r="AA84" s="35"/>
      <c r="AB84" s="35"/>
      <c r="AC84" s="80"/>
      <c r="AD84" s="80"/>
      <c r="AE84" s="80"/>
      <c r="AF84" s="35"/>
      <c r="AG84" s="35"/>
      <c r="AH84" s="35"/>
      <c r="AI84" s="161"/>
      <c r="AJ84" s="161"/>
      <c r="AK84" s="161"/>
    </row>
    <row r="85" spans="1:37" x14ac:dyDescent="0.2">
      <c r="A85" s="28">
        <v>82</v>
      </c>
      <c r="B85" s="28"/>
      <c r="C85" s="28"/>
      <c r="D85" s="28" t="s">
        <v>190</v>
      </c>
      <c r="E85" s="28" t="s">
        <v>126</v>
      </c>
      <c r="F85" s="28" t="s">
        <v>205</v>
      </c>
      <c r="G85" s="28" t="s">
        <v>205</v>
      </c>
      <c r="H85" s="46"/>
      <c r="I85" s="46"/>
      <c r="J85" s="46"/>
      <c r="K85" s="79"/>
      <c r="L85" s="79"/>
      <c r="M85" s="79"/>
      <c r="N85" s="82"/>
      <c r="O85" s="82"/>
      <c r="P85" s="82"/>
      <c r="Q85" s="80"/>
      <c r="R85" s="80"/>
      <c r="S85" s="80"/>
      <c r="T85" s="35"/>
      <c r="U85" s="35"/>
      <c r="V85" s="35"/>
      <c r="W85" s="80"/>
      <c r="X85" s="80"/>
      <c r="Y85" s="80"/>
      <c r="Z85" s="35"/>
      <c r="AA85" s="35"/>
      <c r="AB85" s="35"/>
      <c r="AC85" s="80"/>
      <c r="AD85" s="80"/>
      <c r="AE85" s="80"/>
      <c r="AF85" s="35"/>
      <c r="AG85" s="35"/>
      <c r="AH85" s="35"/>
      <c r="AI85" s="161"/>
      <c r="AJ85" s="161"/>
      <c r="AK85" s="161"/>
    </row>
    <row r="86" spans="1:37" x14ac:dyDescent="0.2">
      <c r="A86" s="28">
        <v>83</v>
      </c>
      <c r="B86" s="28"/>
      <c r="C86" s="28"/>
      <c r="D86" s="28" t="s">
        <v>191</v>
      </c>
      <c r="E86" s="28" t="s">
        <v>123</v>
      </c>
      <c r="F86" s="28" t="s">
        <v>205</v>
      </c>
      <c r="G86" s="28" t="s">
        <v>205</v>
      </c>
      <c r="H86" s="46"/>
      <c r="I86" s="46"/>
      <c r="J86" s="46"/>
      <c r="K86" s="79"/>
      <c r="L86" s="79"/>
      <c r="M86" s="79"/>
      <c r="N86" s="82"/>
      <c r="O86" s="82"/>
      <c r="P86" s="82"/>
      <c r="Q86" s="80"/>
      <c r="R86" s="80"/>
      <c r="S86" s="80"/>
      <c r="T86" s="35"/>
      <c r="U86" s="35"/>
      <c r="V86" s="35"/>
      <c r="W86" s="80"/>
      <c r="X86" s="80"/>
      <c r="Y86" s="80"/>
      <c r="Z86" s="35"/>
      <c r="AA86" s="35"/>
      <c r="AB86" s="35"/>
      <c r="AC86" s="80"/>
      <c r="AD86" s="80"/>
      <c r="AE86" s="80"/>
      <c r="AF86" s="35"/>
      <c r="AG86" s="35"/>
      <c r="AH86" s="35"/>
      <c r="AI86" s="161"/>
      <c r="AJ86" s="161"/>
      <c r="AK86" s="161"/>
    </row>
    <row r="87" spans="1:37" x14ac:dyDescent="0.2">
      <c r="A87" s="28">
        <v>84</v>
      </c>
      <c r="B87" s="28" t="s">
        <v>192</v>
      </c>
      <c r="C87" s="28" t="s">
        <v>193</v>
      </c>
      <c r="D87" s="28"/>
      <c r="E87" s="28" t="s">
        <v>202</v>
      </c>
      <c r="F87" s="28" t="s">
        <v>205</v>
      </c>
      <c r="G87" s="28" t="s">
        <v>205</v>
      </c>
      <c r="H87" s="46"/>
      <c r="I87" s="46"/>
      <c r="J87" s="46"/>
      <c r="K87" s="79"/>
      <c r="L87" s="79"/>
      <c r="M87" s="79"/>
      <c r="N87" s="82"/>
      <c r="O87" s="82"/>
      <c r="P87" s="82"/>
      <c r="Q87" s="80"/>
      <c r="R87" s="80"/>
      <c r="S87" s="80"/>
      <c r="T87" s="35"/>
      <c r="U87" s="35"/>
      <c r="V87" s="35"/>
      <c r="W87" s="80"/>
      <c r="X87" s="80"/>
      <c r="Y87" s="80"/>
      <c r="Z87" s="35"/>
      <c r="AA87" s="35"/>
      <c r="AB87" s="35"/>
      <c r="AC87" s="80"/>
      <c r="AD87" s="80"/>
      <c r="AE87" s="80"/>
      <c r="AF87" s="35"/>
      <c r="AG87" s="35"/>
      <c r="AH87" s="35"/>
      <c r="AI87" s="161"/>
      <c r="AJ87" s="161"/>
      <c r="AK87" s="161"/>
    </row>
    <row r="88" spans="1:37" x14ac:dyDescent="0.2">
      <c r="A88" s="28">
        <v>85</v>
      </c>
      <c r="B88" s="28"/>
      <c r="C88" s="28"/>
      <c r="D88" s="28" t="s">
        <v>194</v>
      </c>
      <c r="E88" s="28" t="s">
        <v>123</v>
      </c>
      <c r="F88" s="28" t="s">
        <v>205</v>
      </c>
      <c r="G88" s="28" t="s">
        <v>205</v>
      </c>
      <c r="H88" s="46"/>
      <c r="I88" s="46"/>
      <c r="J88" s="46"/>
      <c r="K88" s="79"/>
      <c r="L88" s="79"/>
      <c r="M88" s="79"/>
      <c r="N88" s="82"/>
      <c r="O88" s="82"/>
      <c r="P88" s="82"/>
      <c r="Q88" s="80"/>
      <c r="R88" s="80"/>
      <c r="S88" s="80"/>
      <c r="T88" s="35"/>
      <c r="U88" s="35"/>
      <c r="V88" s="35"/>
      <c r="W88" s="80"/>
      <c r="X88" s="80"/>
      <c r="Y88" s="80"/>
      <c r="Z88" s="35"/>
      <c r="AA88" s="35"/>
      <c r="AB88" s="35"/>
      <c r="AC88" s="80"/>
      <c r="AD88" s="80"/>
      <c r="AE88" s="80"/>
      <c r="AF88" s="35"/>
      <c r="AG88" s="35"/>
      <c r="AH88" s="35"/>
      <c r="AI88" s="161"/>
      <c r="AJ88" s="161"/>
      <c r="AK88" s="161"/>
    </row>
    <row r="89" spans="1:37" x14ac:dyDescent="0.2">
      <c r="A89" s="28">
        <v>86</v>
      </c>
      <c r="B89" s="28"/>
      <c r="C89" s="28"/>
      <c r="D89" s="28" t="s">
        <v>195</v>
      </c>
      <c r="E89" s="28" t="s">
        <v>126</v>
      </c>
      <c r="F89" s="28" t="s">
        <v>205</v>
      </c>
      <c r="G89" s="28" t="s">
        <v>205</v>
      </c>
      <c r="H89" s="46"/>
      <c r="I89" s="46"/>
      <c r="J89" s="46"/>
      <c r="K89" s="79"/>
      <c r="L89" s="79"/>
      <c r="M89" s="79"/>
      <c r="N89" s="82"/>
      <c r="O89" s="82"/>
      <c r="P89" s="82"/>
      <c r="Q89" s="80"/>
      <c r="R89" s="80"/>
      <c r="S89" s="80"/>
      <c r="T89" s="35"/>
      <c r="U89" s="35"/>
      <c r="V89" s="35"/>
      <c r="W89" s="80"/>
      <c r="X89" s="80"/>
      <c r="Y89" s="80"/>
      <c r="Z89" s="35"/>
      <c r="AA89" s="35"/>
      <c r="AB89" s="35"/>
      <c r="AC89" s="80"/>
      <c r="AD89" s="80"/>
      <c r="AE89" s="80"/>
      <c r="AF89" s="35"/>
      <c r="AG89" s="35"/>
      <c r="AH89" s="35"/>
      <c r="AI89" s="161"/>
      <c r="AJ89" s="161"/>
      <c r="AK89" s="161"/>
    </row>
    <row r="90" spans="1:37" x14ac:dyDescent="0.2">
      <c r="A90" s="28">
        <v>87</v>
      </c>
      <c r="B90" s="28"/>
      <c r="C90" s="28"/>
      <c r="D90" s="28" t="s">
        <v>196</v>
      </c>
      <c r="E90" s="28" t="s">
        <v>126</v>
      </c>
      <c r="F90" s="28" t="s">
        <v>205</v>
      </c>
      <c r="G90" s="28" t="s">
        <v>205</v>
      </c>
      <c r="H90" s="46"/>
      <c r="I90" s="46"/>
      <c r="J90" s="46"/>
      <c r="K90" s="79"/>
      <c r="L90" s="79"/>
      <c r="M90" s="79"/>
      <c r="N90" s="82"/>
      <c r="O90" s="82"/>
      <c r="P90" s="82"/>
      <c r="Q90" s="80"/>
      <c r="R90" s="80"/>
      <c r="S90" s="80"/>
      <c r="T90" s="35"/>
      <c r="U90" s="35"/>
      <c r="V90" s="35"/>
      <c r="W90" s="80"/>
      <c r="X90" s="80"/>
      <c r="Y90" s="80"/>
      <c r="Z90" s="35"/>
      <c r="AA90" s="35"/>
      <c r="AB90" s="35"/>
      <c r="AC90" s="80"/>
      <c r="AD90" s="80"/>
      <c r="AE90" s="80"/>
      <c r="AF90" s="35"/>
      <c r="AG90" s="35"/>
      <c r="AH90" s="35"/>
      <c r="AI90" s="161"/>
      <c r="AJ90" s="161"/>
      <c r="AK90" s="161"/>
    </row>
    <row r="91" spans="1:37" x14ac:dyDescent="0.2">
      <c r="A91" s="28">
        <v>88</v>
      </c>
      <c r="B91" s="28" t="s">
        <v>197</v>
      </c>
      <c r="C91" s="28" t="s">
        <v>198</v>
      </c>
      <c r="D91" s="28"/>
      <c r="E91" s="28" t="s">
        <v>203</v>
      </c>
      <c r="F91" s="28" t="s">
        <v>205</v>
      </c>
      <c r="G91" s="28" t="s">
        <v>205</v>
      </c>
      <c r="H91" s="46"/>
      <c r="I91" s="46"/>
      <c r="J91" s="46"/>
      <c r="K91" s="79"/>
      <c r="L91" s="79"/>
      <c r="M91" s="79"/>
      <c r="N91" s="82"/>
      <c r="O91" s="82"/>
      <c r="P91" s="82"/>
      <c r="Q91" s="80"/>
      <c r="R91" s="80"/>
      <c r="S91" s="80"/>
      <c r="T91" s="35"/>
      <c r="U91" s="35"/>
      <c r="V91" s="35"/>
      <c r="W91" s="80"/>
      <c r="X91" s="80"/>
      <c r="Y91" s="80"/>
      <c r="Z91" s="35"/>
      <c r="AA91" s="35"/>
      <c r="AB91" s="35"/>
      <c r="AC91" s="80"/>
      <c r="AD91" s="80"/>
      <c r="AE91" s="80"/>
      <c r="AF91" s="35"/>
      <c r="AG91" s="35"/>
      <c r="AH91" s="35"/>
      <c r="AI91" s="161"/>
      <c r="AJ91" s="161"/>
      <c r="AK91" s="161"/>
    </row>
    <row r="92" spans="1:37" x14ac:dyDescent="0.2">
      <c r="A92" s="28">
        <v>89</v>
      </c>
      <c r="B92" s="28"/>
      <c r="C92" s="28"/>
      <c r="D92" s="28" t="s">
        <v>199</v>
      </c>
      <c r="E92" s="28" t="s">
        <v>204</v>
      </c>
      <c r="F92" s="28" t="s">
        <v>205</v>
      </c>
      <c r="G92" s="28" t="s">
        <v>205</v>
      </c>
      <c r="H92" s="46"/>
      <c r="I92" s="46"/>
      <c r="J92" s="46"/>
      <c r="K92" s="79"/>
      <c r="L92" s="79"/>
      <c r="M92" s="79"/>
      <c r="N92" s="82"/>
      <c r="O92" s="82"/>
      <c r="P92" s="82"/>
      <c r="Q92" s="80"/>
      <c r="R92" s="80"/>
      <c r="S92" s="80"/>
      <c r="T92" s="35"/>
      <c r="U92" s="35"/>
      <c r="V92" s="35"/>
      <c r="W92" s="80"/>
      <c r="X92" s="80"/>
      <c r="Y92" s="80"/>
      <c r="Z92" s="35"/>
      <c r="AA92" s="35"/>
      <c r="AB92" s="35"/>
      <c r="AC92" s="80"/>
      <c r="AD92" s="80"/>
      <c r="AE92" s="80"/>
      <c r="AF92" s="35"/>
      <c r="AG92" s="35"/>
      <c r="AH92" s="35"/>
      <c r="AI92" s="161"/>
      <c r="AJ92" s="161"/>
      <c r="AK92" s="161"/>
    </row>
    <row r="93" spans="1:37" x14ac:dyDescent="0.2">
      <c r="A93" s="28">
        <v>90</v>
      </c>
      <c r="B93" s="28"/>
      <c r="C93" s="28"/>
      <c r="D93" s="28" t="s">
        <v>200</v>
      </c>
      <c r="E93" s="28" t="s">
        <v>204</v>
      </c>
      <c r="F93" s="28" t="s">
        <v>205</v>
      </c>
      <c r="G93" s="28" t="s">
        <v>205</v>
      </c>
      <c r="H93" s="46"/>
      <c r="I93" s="46"/>
      <c r="J93" s="46"/>
      <c r="K93" s="79"/>
      <c r="L93" s="79"/>
      <c r="M93" s="79"/>
      <c r="N93" s="82"/>
      <c r="O93" s="82"/>
      <c r="P93" s="82"/>
      <c r="Q93" s="80"/>
      <c r="R93" s="80"/>
      <c r="S93" s="80"/>
      <c r="T93" s="35"/>
      <c r="U93" s="35"/>
      <c r="V93" s="35"/>
      <c r="W93" s="80"/>
      <c r="X93" s="80"/>
      <c r="Y93" s="80"/>
      <c r="Z93" s="35"/>
      <c r="AA93" s="35"/>
      <c r="AB93" s="35"/>
      <c r="AC93" s="80"/>
      <c r="AD93" s="80"/>
      <c r="AE93" s="80"/>
      <c r="AF93" s="35"/>
      <c r="AG93" s="35"/>
      <c r="AH93" s="35"/>
      <c r="AI93" s="161"/>
      <c r="AJ93" s="161"/>
      <c r="AK93" s="161"/>
    </row>
    <row r="94" spans="1:37" x14ac:dyDescent="0.2">
      <c r="A94" s="28">
        <v>91</v>
      </c>
      <c r="B94" s="28" t="s">
        <v>206</v>
      </c>
      <c r="C94" s="28" t="s">
        <v>207</v>
      </c>
      <c r="D94" s="28"/>
      <c r="E94" s="28"/>
      <c r="F94" s="28" t="s">
        <v>237</v>
      </c>
      <c r="G94" s="28" t="s">
        <v>237</v>
      </c>
      <c r="H94" s="46"/>
      <c r="I94" s="46"/>
      <c r="J94" s="46"/>
      <c r="K94" s="79"/>
      <c r="L94" s="79"/>
      <c r="M94" s="79"/>
      <c r="N94" s="82"/>
      <c r="O94" s="82"/>
      <c r="P94" s="82"/>
      <c r="Q94" s="80"/>
      <c r="R94" s="80"/>
      <c r="S94" s="80"/>
      <c r="T94" s="35"/>
      <c r="U94" s="35"/>
      <c r="V94" s="35"/>
      <c r="W94" s="80"/>
      <c r="X94" s="80"/>
      <c r="Y94" s="80"/>
      <c r="Z94" s="35"/>
      <c r="AA94" s="35"/>
      <c r="AB94" s="35"/>
      <c r="AC94" s="80"/>
      <c r="AD94" s="80"/>
      <c r="AE94" s="80"/>
      <c r="AF94" s="35"/>
      <c r="AG94" s="35"/>
      <c r="AH94" s="35"/>
      <c r="AI94" s="161"/>
      <c r="AJ94" s="161"/>
      <c r="AK94" s="161"/>
    </row>
    <row r="95" spans="1:37" x14ac:dyDescent="0.2">
      <c r="A95" s="28">
        <v>92</v>
      </c>
      <c r="B95" s="28" t="s">
        <v>209</v>
      </c>
      <c r="C95" s="28" t="s">
        <v>208</v>
      </c>
      <c r="D95" s="28"/>
      <c r="E95" s="28"/>
      <c r="F95" s="28" t="s">
        <v>237</v>
      </c>
      <c r="G95" s="28" t="s">
        <v>237</v>
      </c>
      <c r="H95" s="46"/>
      <c r="I95" s="46"/>
      <c r="J95" s="46"/>
      <c r="K95" s="79"/>
      <c r="L95" s="79"/>
      <c r="M95" s="79"/>
      <c r="N95" s="82"/>
      <c r="O95" s="82"/>
      <c r="P95" s="82"/>
      <c r="Q95" s="80"/>
      <c r="R95" s="80"/>
      <c r="S95" s="80"/>
      <c r="T95" s="35"/>
      <c r="U95" s="35"/>
      <c r="V95" s="35"/>
      <c r="W95" s="80"/>
      <c r="X95" s="80"/>
      <c r="Y95" s="80"/>
      <c r="Z95" s="35"/>
      <c r="AA95" s="35"/>
      <c r="AB95" s="35"/>
      <c r="AC95" s="80"/>
      <c r="AD95" s="80"/>
      <c r="AE95" s="80"/>
      <c r="AF95" s="35"/>
      <c r="AG95" s="35"/>
      <c r="AH95" s="35"/>
      <c r="AI95" s="161"/>
      <c r="AJ95" s="161"/>
      <c r="AK95" s="161"/>
    </row>
    <row r="96" spans="1:37" x14ac:dyDescent="0.2">
      <c r="A96" s="28">
        <v>93</v>
      </c>
      <c r="B96" s="28"/>
      <c r="C96" s="28"/>
      <c r="D96" s="28" t="s">
        <v>210</v>
      </c>
      <c r="E96" s="28"/>
      <c r="F96" s="28" t="s">
        <v>237</v>
      </c>
      <c r="G96" s="28" t="s">
        <v>237</v>
      </c>
      <c r="H96" s="46"/>
      <c r="I96" s="46"/>
      <c r="J96" s="46"/>
      <c r="K96" s="79"/>
      <c r="L96" s="79"/>
      <c r="M96" s="79"/>
      <c r="N96" s="82"/>
      <c r="O96" s="82"/>
      <c r="P96" s="82"/>
      <c r="Q96" s="80"/>
      <c r="R96" s="80"/>
      <c r="S96" s="80"/>
      <c r="T96" s="35"/>
      <c r="U96" s="35"/>
      <c r="V96" s="35"/>
      <c r="W96" s="80"/>
      <c r="X96" s="80"/>
      <c r="Y96" s="80"/>
      <c r="Z96" s="35"/>
      <c r="AA96" s="35"/>
      <c r="AB96" s="35"/>
      <c r="AC96" s="80"/>
      <c r="AD96" s="80"/>
      <c r="AE96" s="80"/>
      <c r="AF96" s="35"/>
      <c r="AG96" s="35"/>
      <c r="AH96" s="35"/>
      <c r="AI96" s="161"/>
      <c r="AJ96" s="161"/>
      <c r="AK96" s="161"/>
    </row>
    <row r="97" spans="1:37" x14ac:dyDescent="0.2">
      <c r="A97" s="28">
        <v>94</v>
      </c>
      <c r="B97" s="28"/>
      <c r="C97" s="28"/>
      <c r="D97" s="28" t="s">
        <v>211</v>
      </c>
      <c r="E97" s="28"/>
      <c r="F97" s="28" t="s">
        <v>237</v>
      </c>
      <c r="G97" s="28" t="s">
        <v>237</v>
      </c>
      <c r="H97" s="46"/>
      <c r="I97" s="46"/>
      <c r="J97" s="46"/>
      <c r="K97" s="79"/>
      <c r="L97" s="79"/>
      <c r="M97" s="79"/>
      <c r="N97" s="82"/>
      <c r="O97" s="82"/>
      <c r="P97" s="82"/>
      <c r="Q97" s="80"/>
      <c r="R97" s="80"/>
      <c r="S97" s="80"/>
      <c r="T97" s="35"/>
      <c r="U97" s="35"/>
      <c r="V97" s="35"/>
      <c r="W97" s="80"/>
      <c r="X97" s="80"/>
      <c r="Y97" s="80"/>
      <c r="Z97" s="35"/>
      <c r="AA97" s="35"/>
      <c r="AB97" s="35"/>
      <c r="AC97" s="80"/>
      <c r="AD97" s="80"/>
      <c r="AE97" s="80"/>
      <c r="AF97" s="35"/>
      <c r="AG97" s="35"/>
      <c r="AH97" s="35"/>
      <c r="AI97" s="161"/>
      <c r="AJ97" s="161"/>
      <c r="AK97" s="161"/>
    </row>
    <row r="98" spans="1:37" x14ac:dyDescent="0.2">
      <c r="A98" s="28">
        <v>95</v>
      </c>
      <c r="B98" s="28"/>
      <c r="C98" s="28"/>
      <c r="D98" s="28" t="s">
        <v>212</v>
      </c>
      <c r="E98" s="28"/>
      <c r="F98" s="28" t="s">
        <v>237</v>
      </c>
      <c r="G98" s="28" t="s">
        <v>237</v>
      </c>
      <c r="H98" s="46"/>
      <c r="I98" s="46"/>
      <c r="J98" s="46"/>
      <c r="K98" s="79"/>
      <c r="L98" s="79"/>
      <c r="M98" s="79"/>
      <c r="N98" s="82"/>
      <c r="O98" s="82"/>
      <c r="P98" s="82"/>
      <c r="Q98" s="80"/>
      <c r="R98" s="80"/>
      <c r="S98" s="80"/>
      <c r="T98" s="35"/>
      <c r="U98" s="35"/>
      <c r="V98" s="35"/>
      <c r="W98" s="80"/>
      <c r="X98" s="80"/>
      <c r="Y98" s="80"/>
      <c r="Z98" s="35"/>
      <c r="AA98" s="35"/>
      <c r="AB98" s="35"/>
      <c r="AC98" s="80"/>
      <c r="AD98" s="80"/>
      <c r="AE98" s="80"/>
      <c r="AF98" s="35"/>
      <c r="AG98" s="35"/>
      <c r="AH98" s="35"/>
      <c r="AI98" s="161"/>
      <c r="AJ98" s="161"/>
      <c r="AK98" s="161"/>
    </row>
    <row r="99" spans="1:37" x14ac:dyDescent="0.2">
      <c r="A99" s="28">
        <v>96</v>
      </c>
      <c r="B99" s="28" t="s">
        <v>214</v>
      </c>
      <c r="C99" s="28" t="s">
        <v>213</v>
      </c>
      <c r="D99" s="28"/>
      <c r="E99" s="28"/>
      <c r="F99" s="28" t="s">
        <v>237</v>
      </c>
      <c r="G99" s="28" t="s">
        <v>237</v>
      </c>
      <c r="H99" s="46"/>
      <c r="I99" s="46"/>
      <c r="J99" s="46"/>
      <c r="K99" s="79"/>
      <c r="L99" s="79"/>
      <c r="M99" s="79"/>
      <c r="N99" s="82"/>
      <c r="O99" s="82"/>
      <c r="P99" s="82"/>
      <c r="Q99" s="80"/>
      <c r="R99" s="80"/>
      <c r="S99" s="80"/>
      <c r="T99" s="35"/>
      <c r="U99" s="35"/>
      <c r="V99" s="35"/>
      <c r="W99" s="80"/>
      <c r="X99" s="80"/>
      <c r="Y99" s="80"/>
      <c r="Z99" s="35"/>
      <c r="AA99" s="35"/>
      <c r="AB99" s="35"/>
      <c r="AC99" s="80"/>
      <c r="AD99" s="80"/>
      <c r="AE99" s="80"/>
      <c r="AF99" s="35"/>
      <c r="AG99" s="35"/>
      <c r="AH99" s="35"/>
      <c r="AI99" s="161"/>
      <c r="AJ99" s="161"/>
      <c r="AK99" s="161"/>
    </row>
    <row r="100" spans="1:37" x14ac:dyDescent="0.2">
      <c r="A100" s="28">
        <v>97</v>
      </c>
      <c r="B100" s="28"/>
      <c r="C100" s="28"/>
      <c r="D100" s="28" t="s">
        <v>215</v>
      </c>
      <c r="E100" s="28"/>
      <c r="F100" s="28" t="s">
        <v>237</v>
      </c>
      <c r="G100" s="28" t="s">
        <v>237</v>
      </c>
      <c r="H100" s="46"/>
      <c r="I100" s="46"/>
      <c r="J100" s="46"/>
      <c r="K100" s="79"/>
      <c r="L100" s="79"/>
      <c r="M100" s="79"/>
      <c r="N100" s="82"/>
      <c r="O100" s="82"/>
      <c r="P100" s="82"/>
      <c r="Q100" s="80"/>
      <c r="R100" s="80"/>
      <c r="S100" s="80"/>
      <c r="T100" s="35"/>
      <c r="U100" s="35"/>
      <c r="V100" s="35"/>
      <c r="W100" s="80"/>
      <c r="X100" s="80"/>
      <c r="Y100" s="80"/>
      <c r="Z100" s="35"/>
      <c r="AA100" s="35"/>
      <c r="AB100" s="35"/>
      <c r="AC100" s="80"/>
      <c r="AD100" s="80"/>
      <c r="AE100" s="80"/>
      <c r="AF100" s="35"/>
      <c r="AG100" s="35"/>
      <c r="AH100" s="35"/>
      <c r="AI100" s="161"/>
      <c r="AJ100" s="161"/>
      <c r="AK100" s="161"/>
    </row>
    <row r="101" spans="1:37" x14ac:dyDescent="0.2">
      <c r="A101" s="28">
        <v>98</v>
      </c>
      <c r="B101" s="28"/>
      <c r="C101" s="28"/>
      <c r="D101" s="28" t="s">
        <v>216</v>
      </c>
      <c r="E101" s="28"/>
      <c r="F101" s="28" t="s">
        <v>237</v>
      </c>
      <c r="G101" s="28" t="s">
        <v>237</v>
      </c>
      <c r="H101" s="46"/>
      <c r="I101" s="46"/>
      <c r="J101" s="46"/>
      <c r="K101" s="79"/>
      <c r="L101" s="79"/>
      <c r="M101" s="79"/>
      <c r="N101" s="82"/>
      <c r="O101" s="82"/>
      <c r="P101" s="82"/>
      <c r="Q101" s="80"/>
      <c r="R101" s="80"/>
      <c r="S101" s="80"/>
      <c r="T101" s="35"/>
      <c r="U101" s="35"/>
      <c r="V101" s="35"/>
      <c r="W101" s="80"/>
      <c r="X101" s="80"/>
      <c r="Y101" s="80"/>
      <c r="Z101" s="35"/>
      <c r="AA101" s="35"/>
      <c r="AB101" s="35"/>
      <c r="AC101" s="80"/>
      <c r="AD101" s="80"/>
      <c r="AE101" s="80"/>
      <c r="AF101" s="35"/>
      <c r="AG101" s="35"/>
      <c r="AH101" s="35"/>
      <c r="AI101" s="161"/>
      <c r="AJ101" s="161"/>
      <c r="AK101" s="161"/>
    </row>
    <row r="102" spans="1:37" x14ac:dyDescent="0.2">
      <c r="A102" s="28">
        <v>99</v>
      </c>
      <c r="B102" s="28" t="s">
        <v>218</v>
      </c>
      <c r="C102" s="28" t="s">
        <v>217</v>
      </c>
      <c r="D102" s="28"/>
      <c r="E102" s="28"/>
      <c r="F102" s="28" t="s">
        <v>237</v>
      </c>
      <c r="G102" s="28" t="s">
        <v>237</v>
      </c>
      <c r="H102" s="46"/>
      <c r="I102" s="46"/>
      <c r="J102" s="46"/>
      <c r="K102" s="79"/>
      <c r="L102" s="79"/>
      <c r="M102" s="79"/>
      <c r="N102" s="82"/>
      <c r="O102" s="82"/>
      <c r="P102" s="82"/>
      <c r="Q102" s="80"/>
      <c r="R102" s="80"/>
      <c r="S102" s="80"/>
      <c r="T102" s="35"/>
      <c r="U102" s="35"/>
      <c r="V102" s="35"/>
      <c r="W102" s="80"/>
      <c r="X102" s="80"/>
      <c r="Y102" s="80"/>
      <c r="Z102" s="35"/>
      <c r="AA102" s="35"/>
      <c r="AB102" s="35"/>
      <c r="AC102" s="80"/>
      <c r="AD102" s="80"/>
      <c r="AE102" s="80"/>
      <c r="AF102" s="35"/>
      <c r="AG102" s="35"/>
      <c r="AH102" s="35"/>
      <c r="AI102" s="161"/>
      <c r="AJ102" s="161"/>
      <c r="AK102" s="161"/>
    </row>
    <row r="103" spans="1:37" x14ac:dyDescent="0.2">
      <c r="A103" s="28">
        <v>100</v>
      </c>
      <c r="B103" s="28"/>
      <c r="C103" s="28"/>
      <c r="D103" s="28" t="s">
        <v>219</v>
      </c>
      <c r="E103" s="28"/>
      <c r="F103" s="28" t="s">
        <v>237</v>
      </c>
      <c r="G103" s="28" t="s">
        <v>237</v>
      </c>
      <c r="H103" s="46"/>
      <c r="I103" s="46"/>
      <c r="J103" s="46"/>
      <c r="K103" s="79"/>
      <c r="L103" s="79"/>
      <c r="M103" s="79"/>
      <c r="N103" s="82"/>
      <c r="O103" s="82"/>
      <c r="P103" s="82"/>
      <c r="Q103" s="80"/>
      <c r="R103" s="80"/>
      <c r="S103" s="80"/>
      <c r="T103" s="35"/>
      <c r="U103" s="35"/>
      <c r="V103" s="35"/>
      <c r="W103" s="80"/>
      <c r="X103" s="80"/>
      <c r="Y103" s="80"/>
      <c r="Z103" s="35"/>
      <c r="AA103" s="35"/>
      <c r="AB103" s="35"/>
      <c r="AC103" s="80"/>
      <c r="AD103" s="80"/>
      <c r="AE103" s="80"/>
      <c r="AF103" s="35"/>
      <c r="AG103" s="35"/>
      <c r="AH103" s="35"/>
      <c r="AI103" s="161"/>
      <c r="AJ103" s="161"/>
      <c r="AK103" s="161"/>
    </row>
    <row r="104" spans="1:37" x14ac:dyDescent="0.2">
      <c r="A104" s="28">
        <v>101</v>
      </c>
      <c r="B104" s="28"/>
      <c r="C104" s="28"/>
      <c r="D104" s="28" t="s">
        <v>220</v>
      </c>
      <c r="E104" s="28"/>
      <c r="F104" s="28" t="s">
        <v>237</v>
      </c>
      <c r="G104" s="28" t="s">
        <v>237</v>
      </c>
      <c r="H104" s="46"/>
      <c r="I104" s="46"/>
      <c r="J104" s="46"/>
      <c r="K104" s="79"/>
      <c r="L104" s="79"/>
      <c r="M104" s="79"/>
      <c r="N104" s="82"/>
      <c r="O104" s="82"/>
      <c r="P104" s="82"/>
      <c r="Q104" s="80"/>
      <c r="R104" s="80"/>
      <c r="S104" s="80"/>
      <c r="T104" s="35"/>
      <c r="U104" s="35"/>
      <c r="V104" s="35"/>
      <c r="W104" s="80"/>
      <c r="X104" s="80"/>
      <c r="Y104" s="80"/>
      <c r="Z104" s="35"/>
      <c r="AA104" s="35"/>
      <c r="AB104" s="35"/>
      <c r="AC104" s="80"/>
      <c r="AD104" s="80"/>
      <c r="AE104" s="80"/>
      <c r="AF104" s="35"/>
      <c r="AG104" s="35"/>
      <c r="AH104" s="35"/>
      <c r="AI104" s="161"/>
      <c r="AJ104" s="161"/>
      <c r="AK104" s="161"/>
    </row>
    <row r="105" spans="1:37" x14ac:dyDescent="0.2">
      <c r="A105" s="28">
        <v>102</v>
      </c>
      <c r="B105" s="28" t="s">
        <v>221</v>
      </c>
      <c r="C105" s="28" t="s">
        <v>222</v>
      </c>
      <c r="D105" s="28"/>
      <c r="E105" s="28"/>
      <c r="F105" s="28" t="s">
        <v>237</v>
      </c>
      <c r="G105" s="28" t="s">
        <v>237</v>
      </c>
      <c r="H105" s="46"/>
      <c r="I105" s="46"/>
      <c r="J105" s="46"/>
      <c r="K105" s="79"/>
      <c r="L105" s="79"/>
      <c r="M105" s="79"/>
      <c r="N105" s="82"/>
      <c r="O105" s="82"/>
      <c r="P105" s="82"/>
      <c r="Q105" s="80"/>
      <c r="R105" s="80"/>
      <c r="S105" s="80"/>
      <c r="T105" s="35"/>
      <c r="U105" s="35"/>
      <c r="V105" s="35"/>
      <c r="W105" s="80"/>
      <c r="X105" s="80"/>
      <c r="Y105" s="80"/>
      <c r="Z105" s="35"/>
      <c r="AA105" s="35"/>
      <c r="AB105" s="35"/>
      <c r="AC105" s="80"/>
      <c r="AD105" s="80"/>
      <c r="AE105" s="80"/>
      <c r="AF105" s="35"/>
      <c r="AG105" s="35"/>
      <c r="AH105" s="35"/>
      <c r="AI105" s="161"/>
      <c r="AJ105" s="161"/>
      <c r="AK105" s="161"/>
    </row>
    <row r="106" spans="1:37" x14ac:dyDescent="0.2">
      <c r="A106" s="28">
        <v>103</v>
      </c>
      <c r="B106" s="28"/>
      <c r="C106" s="28"/>
      <c r="D106" s="28" t="s">
        <v>223</v>
      </c>
      <c r="E106" s="28"/>
      <c r="F106" s="28" t="s">
        <v>237</v>
      </c>
      <c r="G106" s="28" t="s">
        <v>237</v>
      </c>
      <c r="H106" s="46"/>
      <c r="I106" s="46"/>
      <c r="J106" s="46"/>
      <c r="K106" s="79"/>
      <c r="L106" s="79"/>
      <c r="M106" s="79"/>
      <c r="N106" s="82"/>
      <c r="O106" s="82"/>
      <c r="P106" s="82"/>
      <c r="Q106" s="80"/>
      <c r="R106" s="80"/>
      <c r="S106" s="80"/>
      <c r="T106" s="35"/>
      <c r="U106" s="35"/>
      <c r="V106" s="35"/>
      <c r="W106" s="80"/>
      <c r="X106" s="80"/>
      <c r="Y106" s="80"/>
      <c r="Z106" s="35"/>
      <c r="AA106" s="35"/>
      <c r="AB106" s="35"/>
      <c r="AC106" s="80"/>
      <c r="AD106" s="80"/>
      <c r="AE106" s="80"/>
      <c r="AF106" s="35"/>
      <c r="AG106" s="35"/>
      <c r="AH106" s="35"/>
      <c r="AI106" s="161"/>
      <c r="AJ106" s="161"/>
      <c r="AK106" s="161"/>
    </row>
    <row r="107" spans="1:37" x14ac:dyDescent="0.2">
      <c r="A107" s="28">
        <v>104</v>
      </c>
      <c r="B107" s="28"/>
      <c r="C107" s="28"/>
      <c r="D107" s="28" t="s">
        <v>224</v>
      </c>
      <c r="E107" s="28"/>
      <c r="F107" s="28" t="s">
        <v>237</v>
      </c>
      <c r="G107" s="28" t="s">
        <v>237</v>
      </c>
      <c r="H107" s="46"/>
      <c r="I107" s="46"/>
      <c r="J107" s="46"/>
      <c r="K107" s="79"/>
      <c r="L107" s="79"/>
      <c r="M107" s="79"/>
      <c r="N107" s="82"/>
      <c r="O107" s="82"/>
      <c r="P107" s="82"/>
      <c r="Q107" s="80"/>
      <c r="R107" s="80"/>
      <c r="S107" s="80"/>
      <c r="T107" s="35"/>
      <c r="U107" s="35"/>
      <c r="V107" s="35"/>
      <c r="W107" s="80"/>
      <c r="X107" s="80"/>
      <c r="Y107" s="80"/>
      <c r="Z107" s="35"/>
      <c r="AA107" s="35"/>
      <c r="AB107" s="35"/>
      <c r="AC107" s="80"/>
      <c r="AD107" s="80"/>
      <c r="AE107" s="80"/>
      <c r="AF107" s="35"/>
      <c r="AG107" s="35"/>
      <c r="AH107" s="35"/>
      <c r="AI107" s="161"/>
      <c r="AJ107" s="161"/>
      <c r="AK107" s="161"/>
    </row>
    <row r="108" spans="1:37" x14ac:dyDescent="0.2">
      <c r="A108" s="28">
        <v>105</v>
      </c>
      <c r="B108" s="28" t="s">
        <v>225</v>
      </c>
      <c r="C108" s="28" t="s">
        <v>226</v>
      </c>
      <c r="D108" s="28"/>
      <c r="E108" s="28"/>
      <c r="F108" s="28" t="s">
        <v>238</v>
      </c>
      <c r="G108" s="28" t="s">
        <v>238</v>
      </c>
      <c r="H108" s="46"/>
      <c r="I108" s="46"/>
      <c r="J108" s="46"/>
      <c r="K108" s="79"/>
      <c r="L108" s="79"/>
      <c r="M108" s="79"/>
      <c r="N108" s="82"/>
      <c r="O108" s="82"/>
      <c r="P108" s="82"/>
      <c r="Q108" s="80"/>
      <c r="R108" s="80"/>
      <c r="S108" s="80"/>
      <c r="T108" s="35"/>
      <c r="U108" s="35"/>
      <c r="V108" s="35"/>
      <c r="W108" s="80"/>
      <c r="X108" s="80"/>
      <c r="Y108" s="80"/>
      <c r="Z108" s="35"/>
      <c r="AA108" s="35"/>
      <c r="AB108" s="35"/>
      <c r="AC108" s="80"/>
      <c r="AD108" s="80"/>
      <c r="AE108" s="80"/>
      <c r="AF108" s="35"/>
      <c r="AG108" s="35"/>
      <c r="AH108" s="35"/>
      <c r="AI108" s="161"/>
      <c r="AJ108" s="161"/>
      <c r="AK108" s="161"/>
    </row>
    <row r="109" spans="1:37" x14ac:dyDescent="0.2">
      <c r="A109" s="28">
        <v>106</v>
      </c>
      <c r="B109" s="28"/>
      <c r="C109" s="28"/>
      <c r="D109" s="28" t="s">
        <v>228</v>
      </c>
      <c r="E109" s="28"/>
      <c r="F109" s="28" t="s">
        <v>238</v>
      </c>
      <c r="G109" s="28" t="s">
        <v>238</v>
      </c>
      <c r="H109" s="46"/>
      <c r="I109" s="46"/>
      <c r="J109" s="46"/>
      <c r="K109" s="79"/>
      <c r="L109" s="79"/>
      <c r="M109" s="79"/>
      <c r="N109" s="82"/>
      <c r="O109" s="82"/>
      <c r="P109" s="82"/>
      <c r="Q109" s="80"/>
      <c r="R109" s="80"/>
      <c r="S109" s="80"/>
      <c r="T109" s="35"/>
      <c r="U109" s="35"/>
      <c r="V109" s="35"/>
      <c r="W109" s="80"/>
      <c r="X109" s="80"/>
      <c r="Y109" s="80"/>
      <c r="Z109" s="35"/>
      <c r="AA109" s="35"/>
      <c r="AB109" s="35"/>
      <c r="AC109" s="80"/>
      <c r="AD109" s="80"/>
      <c r="AE109" s="80"/>
      <c r="AF109" s="35"/>
      <c r="AG109" s="35"/>
      <c r="AH109" s="35"/>
      <c r="AI109" s="161"/>
      <c r="AJ109" s="161"/>
      <c r="AK109" s="161"/>
    </row>
    <row r="110" spans="1:37" x14ac:dyDescent="0.2">
      <c r="A110" s="28">
        <v>107</v>
      </c>
      <c r="B110" s="28"/>
      <c r="C110" s="28"/>
      <c r="D110" s="28" t="s">
        <v>227</v>
      </c>
      <c r="E110" s="28"/>
      <c r="F110" s="28" t="s">
        <v>238</v>
      </c>
      <c r="G110" s="28" t="s">
        <v>238</v>
      </c>
      <c r="H110" s="46"/>
      <c r="I110" s="46"/>
      <c r="J110" s="46"/>
      <c r="K110" s="79"/>
      <c r="L110" s="79"/>
      <c r="M110" s="79"/>
      <c r="N110" s="82"/>
      <c r="O110" s="82"/>
      <c r="P110" s="82"/>
      <c r="Q110" s="80"/>
      <c r="R110" s="80"/>
      <c r="S110" s="80"/>
      <c r="T110" s="35"/>
      <c r="U110" s="35"/>
      <c r="V110" s="35"/>
      <c r="W110" s="80"/>
      <c r="X110" s="80"/>
      <c r="Y110" s="80"/>
      <c r="Z110" s="35"/>
      <c r="AA110" s="35"/>
      <c r="AB110" s="35"/>
      <c r="AC110" s="80"/>
      <c r="AD110" s="80"/>
      <c r="AE110" s="80"/>
      <c r="AF110" s="35"/>
      <c r="AG110" s="35"/>
      <c r="AH110" s="35"/>
      <c r="AI110" s="161"/>
      <c r="AJ110" s="161"/>
      <c r="AK110" s="161"/>
    </row>
    <row r="111" spans="1:37" x14ac:dyDescent="0.2">
      <c r="A111" s="28">
        <v>108</v>
      </c>
      <c r="B111" s="28" t="s">
        <v>229</v>
      </c>
      <c r="C111" s="28" t="s">
        <v>230</v>
      </c>
      <c r="D111" s="28"/>
      <c r="E111" s="28"/>
      <c r="F111" s="28" t="s">
        <v>239</v>
      </c>
      <c r="G111" s="28" t="s">
        <v>239</v>
      </c>
      <c r="H111" s="46"/>
      <c r="I111" s="46"/>
      <c r="J111" s="46"/>
      <c r="K111" s="79"/>
      <c r="L111" s="79"/>
      <c r="M111" s="79"/>
      <c r="N111" s="82"/>
      <c r="O111" s="82"/>
      <c r="P111" s="82"/>
      <c r="Q111" s="80"/>
      <c r="R111" s="80"/>
      <c r="S111" s="80"/>
      <c r="T111" s="35"/>
      <c r="U111" s="35"/>
      <c r="V111" s="35"/>
      <c r="W111" s="80"/>
      <c r="X111" s="80"/>
      <c r="Y111" s="80"/>
      <c r="Z111" s="35"/>
      <c r="AA111" s="35"/>
      <c r="AB111" s="35"/>
      <c r="AC111" s="80"/>
      <c r="AD111" s="80"/>
      <c r="AE111" s="80"/>
      <c r="AF111" s="35"/>
      <c r="AG111" s="35"/>
      <c r="AH111" s="35"/>
      <c r="AI111" s="161"/>
      <c r="AJ111" s="161"/>
      <c r="AK111" s="161"/>
    </row>
    <row r="112" spans="1:37" x14ac:dyDescent="0.2">
      <c r="A112" s="28">
        <v>109</v>
      </c>
      <c r="B112" s="28"/>
      <c r="C112" s="28"/>
      <c r="D112" s="28" t="s">
        <v>231</v>
      </c>
      <c r="E112" s="28"/>
      <c r="F112" s="28" t="s">
        <v>239</v>
      </c>
      <c r="G112" s="28" t="s">
        <v>239</v>
      </c>
      <c r="H112" s="46"/>
      <c r="I112" s="46"/>
      <c r="J112" s="46"/>
      <c r="K112" s="79"/>
      <c r="L112" s="79"/>
      <c r="M112" s="79"/>
      <c r="N112" s="82"/>
      <c r="O112" s="82"/>
      <c r="P112" s="82"/>
      <c r="Q112" s="80"/>
      <c r="R112" s="80"/>
      <c r="S112" s="80"/>
      <c r="T112" s="35"/>
      <c r="U112" s="35"/>
      <c r="V112" s="35"/>
      <c r="W112" s="80"/>
      <c r="X112" s="80"/>
      <c r="Y112" s="80"/>
      <c r="Z112" s="35"/>
      <c r="AA112" s="35"/>
      <c r="AB112" s="35"/>
      <c r="AC112" s="80"/>
      <c r="AD112" s="80"/>
      <c r="AE112" s="80"/>
      <c r="AF112" s="35"/>
      <c r="AG112" s="35"/>
      <c r="AH112" s="35"/>
      <c r="AI112" s="161"/>
      <c r="AJ112" s="161"/>
      <c r="AK112" s="161"/>
    </row>
    <row r="113" spans="1:37" x14ac:dyDescent="0.2">
      <c r="A113" s="28">
        <v>110</v>
      </c>
      <c r="B113" s="28"/>
      <c r="C113" s="28"/>
      <c r="D113" s="28" t="s">
        <v>232</v>
      </c>
      <c r="E113" s="28"/>
      <c r="F113" s="28" t="s">
        <v>239</v>
      </c>
      <c r="G113" s="28" t="s">
        <v>239</v>
      </c>
      <c r="H113" s="46"/>
      <c r="I113" s="46"/>
      <c r="J113" s="46"/>
      <c r="K113" s="79"/>
      <c r="L113" s="79"/>
      <c r="M113" s="79"/>
      <c r="N113" s="82"/>
      <c r="O113" s="82"/>
      <c r="P113" s="82"/>
      <c r="Q113" s="80"/>
      <c r="R113" s="80"/>
      <c r="S113" s="80"/>
      <c r="T113" s="35"/>
      <c r="U113" s="35"/>
      <c r="V113" s="35"/>
      <c r="W113" s="80"/>
      <c r="X113" s="80"/>
      <c r="Y113" s="80"/>
      <c r="Z113" s="35"/>
      <c r="AA113" s="35"/>
      <c r="AB113" s="35"/>
      <c r="AC113" s="80"/>
      <c r="AD113" s="80"/>
      <c r="AE113" s="80"/>
      <c r="AF113" s="35"/>
      <c r="AG113" s="35"/>
      <c r="AH113" s="35"/>
      <c r="AI113" s="161"/>
      <c r="AJ113" s="161"/>
      <c r="AK113" s="161"/>
    </row>
    <row r="114" spans="1:37" x14ac:dyDescent="0.2">
      <c r="A114" s="28">
        <v>111</v>
      </c>
      <c r="B114" s="28" t="s">
        <v>234</v>
      </c>
      <c r="C114" s="28" t="s">
        <v>233</v>
      </c>
      <c r="D114" s="28"/>
      <c r="E114" s="28"/>
      <c r="F114" s="28" t="s">
        <v>239</v>
      </c>
      <c r="G114" s="28" t="s">
        <v>239</v>
      </c>
      <c r="H114" s="46"/>
      <c r="I114" s="46"/>
      <c r="J114" s="46"/>
      <c r="K114" s="79"/>
      <c r="L114" s="79"/>
      <c r="M114" s="79"/>
      <c r="N114" s="82"/>
      <c r="O114" s="82"/>
      <c r="P114" s="82"/>
      <c r="Q114" s="80"/>
      <c r="R114" s="80"/>
      <c r="S114" s="80"/>
      <c r="T114" s="35"/>
      <c r="U114" s="35"/>
      <c r="V114" s="35"/>
      <c r="W114" s="80"/>
      <c r="X114" s="80"/>
      <c r="Y114" s="80"/>
      <c r="Z114" s="35"/>
      <c r="AA114" s="35"/>
      <c r="AB114" s="35"/>
      <c r="AC114" s="80"/>
      <c r="AD114" s="80"/>
      <c r="AE114" s="80"/>
      <c r="AF114" s="35"/>
      <c r="AG114" s="35"/>
      <c r="AH114" s="35"/>
      <c r="AI114" s="161"/>
      <c r="AJ114" s="161"/>
      <c r="AK114" s="161"/>
    </row>
    <row r="115" spans="1:37" x14ac:dyDescent="0.2">
      <c r="A115" s="28">
        <v>112</v>
      </c>
      <c r="B115" s="28"/>
      <c r="C115" s="28"/>
      <c r="D115" s="28" t="s">
        <v>235</v>
      </c>
      <c r="E115" s="28"/>
      <c r="F115" s="28" t="s">
        <v>239</v>
      </c>
      <c r="G115" s="28" t="s">
        <v>239</v>
      </c>
      <c r="H115" s="46"/>
      <c r="I115" s="46"/>
      <c r="J115" s="46"/>
      <c r="K115" s="79"/>
      <c r="L115" s="79"/>
      <c r="M115" s="79"/>
      <c r="N115" s="82"/>
      <c r="O115" s="82"/>
      <c r="P115" s="82"/>
      <c r="Q115" s="80"/>
      <c r="R115" s="80"/>
      <c r="S115" s="80"/>
      <c r="T115" s="35"/>
      <c r="U115" s="35"/>
      <c r="V115" s="35"/>
      <c r="W115" s="80"/>
      <c r="X115" s="80"/>
      <c r="Y115" s="80"/>
      <c r="Z115" s="35"/>
      <c r="AA115" s="35"/>
      <c r="AB115" s="35"/>
      <c r="AC115" s="80"/>
      <c r="AD115" s="80"/>
      <c r="AE115" s="80"/>
      <c r="AF115" s="35"/>
      <c r="AG115" s="35"/>
      <c r="AH115" s="35"/>
      <c r="AI115" s="161"/>
      <c r="AJ115" s="161"/>
      <c r="AK115" s="161"/>
    </row>
    <row r="116" spans="1:37" x14ac:dyDescent="0.2">
      <c r="A116" s="28">
        <v>113</v>
      </c>
      <c r="B116" s="28"/>
      <c r="C116" s="28"/>
      <c r="D116" s="28" t="s">
        <v>236</v>
      </c>
      <c r="E116" s="28"/>
      <c r="F116" s="28" t="s">
        <v>239</v>
      </c>
      <c r="G116" s="28" t="s">
        <v>239</v>
      </c>
      <c r="H116" s="46"/>
      <c r="I116" s="46"/>
      <c r="J116" s="46"/>
      <c r="K116" s="79"/>
      <c r="L116" s="79"/>
      <c r="M116" s="79"/>
      <c r="N116" s="82"/>
      <c r="O116" s="82"/>
      <c r="P116" s="82"/>
      <c r="Q116" s="80"/>
      <c r="R116" s="80"/>
      <c r="S116" s="80"/>
      <c r="T116" s="35"/>
      <c r="U116" s="35"/>
      <c r="V116" s="35"/>
      <c r="W116" s="80"/>
      <c r="X116" s="80"/>
      <c r="Y116" s="80"/>
      <c r="Z116" s="35"/>
      <c r="AA116" s="35"/>
      <c r="AB116" s="35"/>
      <c r="AC116" s="80"/>
      <c r="AD116" s="80"/>
      <c r="AE116" s="80"/>
      <c r="AF116" s="35"/>
      <c r="AG116" s="35"/>
      <c r="AH116" s="35"/>
      <c r="AI116" s="161"/>
      <c r="AJ116" s="161"/>
      <c r="AK116" s="161"/>
    </row>
    <row r="117" spans="1:37" x14ac:dyDescent="0.2">
      <c r="B117" s="1"/>
      <c r="C117" s="1"/>
      <c r="S117" s="1"/>
      <c r="T117" s="1"/>
      <c r="U117" s="1"/>
      <c r="V117" s="1"/>
      <c r="AK117" s="1"/>
    </row>
    <row r="118" spans="1:37" x14ac:dyDescent="0.2">
      <c r="B118" s="1"/>
      <c r="C118" s="1"/>
      <c r="S118" s="1"/>
      <c r="T118" s="1"/>
      <c r="U118" s="1"/>
      <c r="V118" s="1"/>
      <c r="AK118" s="1"/>
    </row>
    <row r="119" spans="1:37" x14ac:dyDescent="0.2">
      <c r="B119" s="1"/>
      <c r="C119" s="1"/>
      <c r="S119" s="1"/>
      <c r="T119" s="1"/>
      <c r="U119" s="1"/>
      <c r="V119" s="1"/>
      <c r="AK119" s="1"/>
    </row>
    <row r="120" spans="1:37" x14ac:dyDescent="0.2">
      <c r="B120" s="1"/>
      <c r="C120" s="1"/>
      <c r="S120" s="1"/>
      <c r="T120" s="1"/>
      <c r="U120" s="1"/>
      <c r="V120" s="1"/>
      <c r="W120" s="1"/>
    </row>
    <row r="121" spans="1:37" x14ac:dyDescent="0.2">
      <c r="B121" s="1"/>
      <c r="C121" s="1"/>
      <c r="D121" s="1"/>
      <c r="S121" s="1"/>
      <c r="T121" s="1"/>
      <c r="U121" s="1"/>
      <c r="V121" s="1"/>
      <c r="W121" s="1"/>
    </row>
    <row r="122" spans="1:37" x14ac:dyDescent="0.2">
      <c r="B122" s="1"/>
      <c r="C122" s="1"/>
      <c r="D122" s="1"/>
      <c r="S122" s="1"/>
      <c r="T122" s="1"/>
      <c r="U122" s="1"/>
      <c r="V122" s="1"/>
      <c r="W122" s="1"/>
    </row>
    <row r="123" spans="1:37" x14ac:dyDescent="0.2">
      <c r="B123" s="1"/>
      <c r="C123" s="1"/>
      <c r="D123" s="1"/>
      <c r="E123" s="1"/>
      <c r="F123" s="1"/>
      <c r="G123" s="74" t="s">
        <v>21</v>
      </c>
      <c r="H123" s="59">
        <f>E129-E127</f>
        <v>0</v>
      </c>
      <c r="I123" s="92" t="s">
        <v>28</v>
      </c>
      <c r="J123" s="92"/>
      <c r="K123" s="117" t="s">
        <v>161</v>
      </c>
      <c r="L123" s="118"/>
      <c r="M123" s="118"/>
      <c r="N123" s="118"/>
      <c r="O123" s="118"/>
      <c r="P123" s="118"/>
      <c r="Q123" s="119"/>
      <c r="S123" s="1"/>
      <c r="T123" s="1"/>
      <c r="U123" s="1"/>
      <c r="V123" s="1"/>
      <c r="W123" s="1"/>
    </row>
    <row r="124" spans="1:37" x14ac:dyDescent="0.2">
      <c r="B124" s="1"/>
      <c r="C124" s="1"/>
      <c r="D124" s="1"/>
      <c r="E124" s="1"/>
      <c r="F124" s="1"/>
      <c r="G124" s="74" t="s">
        <v>22</v>
      </c>
      <c r="H124" s="59">
        <f>E129-E128</f>
        <v>0</v>
      </c>
      <c r="I124" s="92" t="s">
        <v>29</v>
      </c>
      <c r="J124" s="92"/>
      <c r="K124" s="117" t="s">
        <v>162</v>
      </c>
      <c r="L124" s="118"/>
      <c r="M124" s="118"/>
      <c r="N124" s="118"/>
      <c r="O124" s="118"/>
      <c r="P124" s="118"/>
      <c r="Q124" s="119"/>
      <c r="R124" s="1"/>
      <c r="S124" s="1"/>
      <c r="T124" s="1"/>
      <c r="U124" s="1"/>
      <c r="V124" s="1"/>
      <c r="W124" s="1"/>
    </row>
    <row r="125" spans="1:37" x14ac:dyDescent="0.2">
      <c r="D125" s="115" t="s">
        <v>163</v>
      </c>
      <c r="E125" s="116"/>
      <c r="F125" s="1"/>
      <c r="G125" s="74" t="s">
        <v>23</v>
      </c>
      <c r="H125" s="59" t="e">
        <f>E129/E127</f>
        <v>#DIV/0!</v>
      </c>
      <c r="I125" s="92" t="s">
        <v>31</v>
      </c>
      <c r="J125" s="92"/>
      <c r="K125" s="117" t="s">
        <v>164</v>
      </c>
      <c r="L125" s="118"/>
      <c r="M125" s="118"/>
      <c r="N125" s="118"/>
      <c r="O125" s="118"/>
      <c r="P125" s="118"/>
      <c r="Q125" s="119"/>
    </row>
    <row r="126" spans="1:37" x14ac:dyDescent="0.2">
      <c r="D126" s="25" t="s">
        <v>19</v>
      </c>
      <c r="E126" s="23">
        <v>225</v>
      </c>
      <c r="F126" s="75"/>
      <c r="G126" s="74" t="s">
        <v>24</v>
      </c>
      <c r="H126" s="59" t="e">
        <f>E129/E128</f>
        <v>#DIV/0!</v>
      </c>
      <c r="I126" s="92" t="s">
        <v>30</v>
      </c>
      <c r="J126" s="92"/>
      <c r="K126" s="117" t="s">
        <v>165</v>
      </c>
      <c r="L126" s="118"/>
      <c r="M126" s="118"/>
      <c r="N126" s="118"/>
      <c r="O126" s="118"/>
      <c r="P126" s="118"/>
      <c r="Q126" s="119"/>
    </row>
    <row r="127" spans="1:37" x14ac:dyDescent="0.2">
      <c r="D127" s="74" t="s">
        <v>12</v>
      </c>
      <c r="E127" s="77">
        <f>K79</f>
        <v>0</v>
      </c>
      <c r="F127" s="75"/>
      <c r="G127" s="74" t="s">
        <v>25</v>
      </c>
      <c r="H127" s="59">
        <f>E126-E129</f>
        <v>225</v>
      </c>
      <c r="I127" s="92" t="s">
        <v>32</v>
      </c>
      <c r="J127" s="92"/>
      <c r="K127" s="117" t="s">
        <v>166</v>
      </c>
      <c r="L127" s="118"/>
      <c r="M127" s="118"/>
      <c r="N127" s="118"/>
      <c r="O127" s="118"/>
      <c r="P127" s="118"/>
      <c r="Q127" s="119"/>
    </row>
    <row r="128" spans="1:37" x14ac:dyDescent="0.2">
      <c r="D128" s="34" t="s">
        <v>14</v>
      </c>
      <c r="E128" s="77">
        <f>M79</f>
        <v>0</v>
      </c>
      <c r="F128" s="75"/>
      <c r="G128" s="74" t="s">
        <v>25</v>
      </c>
      <c r="H128" s="59" t="e">
        <f>(E126-E129)/(H125*H126)</f>
        <v>#DIV/0!</v>
      </c>
      <c r="I128" s="92" t="s">
        <v>40</v>
      </c>
      <c r="J128" s="92"/>
      <c r="K128" s="117" t="s">
        <v>167</v>
      </c>
      <c r="L128" s="118"/>
      <c r="M128" s="118"/>
      <c r="N128" s="118"/>
      <c r="O128" s="118"/>
      <c r="P128" s="118"/>
      <c r="Q128" s="119"/>
    </row>
    <row r="129" spans="4:17" x14ac:dyDescent="0.2">
      <c r="D129" s="74" t="s">
        <v>13</v>
      </c>
      <c r="E129" s="77">
        <f>L79</f>
        <v>0</v>
      </c>
      <c r="F129" s="75"/>
      <c r="G129" s="74" t="s">
        <v>26</v>
      </c>
      <c r="H129" s="59">
        <f>E128+(E126-E129)</f>
        <v>225</v>
      </c>
      <c r="I129" s="92" t="s">
        <v>34</v>
      </c>
      <c r="J129" s="92"/>
      <c r="K129" s="117" t="s">
        <v>166</v>
      </c>
      <c r="L129" s="118"/>
      <c r="M129" s="118"/>
      <c r="N129" s="118"/>
      <c r="O129" s="118"/>
      <c r="P129" s="118"/>
      <c r="Q129" s="119"/>
    </row>
    <row r="130" spans="4:17" x14ac:dyDescent="0.2">
      <c r="D130" s="1"/>
      <c r="E130" s="75"/>
      <c r="F130" s="75"/>
      <c r="G130" s="74" t="s">
        <v>26</v>
      </c>
      <c r="H130" s="59" t="e">
        <f>E126/H126</f>
        <v>#DIV/0!</v>
      </c>
      <c r="I130" s="92" t="s">
        <v>35</v>
      </c>
      <c r="J130" s="93"/>
      <c r="K130" s="117" t="s">
        <v>167</v>
      </c>
      <c r="L130" s="118"/>
      <c r="M130" s="118"/>
      <c r="N130" s="118"/>
      <c r="O130" s="118"/>
      <c r="P130" s="118"/>
      <c r="Q130" s="119"/>
    </row>
    <row r="131" spans="4:17" x14ac:dyDescent="0.2">
      <c r="D131" s="1"/>
      <c r="E131" s="75"/>
      <c r="F131" s="75"/>
      <c r="G131" s="74" t="s">
        <v>26</v>
      </c>
      <c r="H131" s="81" t="e">
        <f>E128+(E126-E129)/(H125*H126)</f>
        <v>#DIV/0!</v>
      </c>
      <c r="I131" s="92" t="s">
        <v>41</v>
      </c>
      <c r="J131" s="93"/>
      <c r="K131" s="117" t="s">
        <v>168</v>
      </c>
      <c r="L131" s="118"/>
      <c r="M131" s="118"/>
      <c r="N131" s="118"/>
      <c r="O131" s="118"/>
      <c r="P131" s="118"/>
      <c r="Q131" s="119"/>
    </row>
    <row r="132" spans="4:17" x14ac:dyDescent="0.2">
      <c r="D132" s="1"/>
      <c r="E132" s="75"/>
      <c r="F132" s="75"/>
      <c r="G132" s="74" t="s">
        <v>27</v>
      </c>
      <c r="H132" s="59">
        <f>(E126-E129)/(E126-E128)</f>
        <v>1</v>
      </c>
      <c r="I132" s="92" t="s">
        <v>42</v>
      </c>
      <c r="J132" s="93"/>
      <c r="K132" s="117" t="s">
        <v>169</v>
      </c>
      <c r="L132" s="118"/>
      <c r="M132" s="118"/>
      <c r="N132" s="118"/>
      <c r="O132" s="118"/>
      <c r="P132" s="118"/>
      <c r="Q132" s="119"/>
    </row>
    <row r="133" spans="4:17" x14ac:dyDescent="0.2">
      <c r="D133" s="1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</row>
    <row r="134" spans="4:17" x14ac:dyDescent="0.2">
      <c r="D134" s="1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</row>
    <row r="135" spans="4:17" x14ac:dyDescent="0.2">
      <c r="D135" s="1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</row>
    <row r="136" spans="4:17" x14ac:dyDescent="0.2">
      <c r="D136" s="1"/>
      <c r="E136" s="75"/>
      <c r="F136" s="75"/>
      <c r="G136" s="74"/>
      <c r="H136" s="74" t="s">
        <v>12</v>
      </c>
      <c r="I136" s="74" t="s">
        <v>13</v>
      </c>
      <c r="J136" s="74" t="s">
        <v>14</v>
      </c>
      <c r="K136" s="75"/>
      <c r="L136" s="75"/>
      <c r="M136" s="75"/>
      <c r="N136" s="75"/>
      <c r="O136" s="75"/>
      <c r="P136" s="75"/>
      <c r="Q136" s="75"/>
    </row>
    <row r="137" spans="4:17" x14ac:dyDescent="0.2">
      <c r="D137" s="1"/>
      <c r="E137" s="75"/>
      <c r="F137" s="75"/>
      <c r="G137" s="74" t="s">
        <v>36</v>
      </c>
      <c r="H137" s="74">
        <f>H79</f>
        <v>0</v>
      </c>
      <c r="I137" s="74">
        <f>I79</f>
        <v>0</v>
      </c>
      <c r="J137" s="74">
        <f>J79</f>
        <v>0</v>
      </c>
      <c r="K137" s="75"/>
      <c r="L137" s="75"/>
      <c r="M137" s="75"/>
      <c r="N137" s="75"/>
      <c r="O137" s="75"/>
      <c r="P137" s="75"/>
      <c r="Q137" s="75"/>
    </row>
    <row r="138" spans="4:17" x14ac:dyDescent="0.2">
      <c r="D138" s="1"/>
      <c r="E138" s="75"/>
      <c r="F138" s="75"/>
      <c r="G138" s="74" t="s">
        <v>37</v>
      </c>
      <c r="H138" s="74">
        <f>K79</f>
        <v>0</v>
      </c>
      <c r="I138" s="74">
        <f>L79</f>
        <v>0</v>
      </c>
      <c r="J138" s="74">
        <f>M79</f>
        <v>0</v>
      </c>
      <c r="K138" s="75"/>
      <c r="L138" s="75"/>
      <c r="M138" s="75"/>
      <c r="N138" s="75"/>
      <c r="O138" s="75"/>
      <c r="P138" s="75"/>
      <c r="Q138" s="75"/>
    </row>
    <row r="139" spans="4:17" x14ac:dyDescent="0.2">
      <c r="D139" s="1"/>
      <c r="E139" s="75"/>
      <c r="F139" s="75"/>
      <c r="G139" s="74" t="s">
        <v>38</v>
      </c>
      <c r="H139" s="74">
        <f>N79</f>
        <v>0</v>
      </c>
      <c r="I139" s="74">
        <f>O79</f>
        <v>0</v>
      </c>
      <c r="J139" s="74">
        <f>P79</f>
        <v>0</v>
      </c>
      <c r="K139" s="75"/>
      <c r="L139" s="75"/>
      <c r="M139" s="75"/>
      <c r="N139" s="75"/>
      <c r="O139" s="75"/>
      <c r="P139" s="75"/>
      <c r="Q139" s="75"/>
    </row>
    <row r="140" spans="4:17" x14ac:dyDescent="0.2">
      <c r="D140" s="1"/>
      <c r="E140" s="75"/>
      <c r="F140" s="75"/>
      <c r="G140" s="74" t="s">
        <v>39</v>
      </c>
      <c r="H140" s="74"/>
      <c r="I140" s="74"/>
      <c r="J140" s="74"/>
      <c r="K140" s="75"/>
      <c r="L140" s="75"/>
      <c r="M140" s="75"/>
      <c r="N140" s="75"/>
      <c r="O140" s="75"/>
      <c r="P140" s="75"/>
      <c r="Q140" s="75"/>
    </row>
    <row r="141" spans="4:17" x14ac:dyDescent="0.2">
      <c r="D141" s="1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</row>
    <row r="142" spans="4:17" x14ac:dyDescent="0.2">
      <c r="D142" s="1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</row>
    <row r="143" spans="4:17" x14ac:dyDescent="0.2">
      <c r="D143" s="1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</row>
    <row r="144" spans="4:17" x14ac:dyDescent="0.2">
      <c r="D144" s="1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</row>
    <row r="145" spans="4:1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4:1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4:1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4:1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4:1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4:1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4:1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</sheetData>
  <mergeCells count="37">
    <mergeCell ref="I132:J132"/>
    <mergeCell ref="K132:Q132"/>
    <mergeCell ref="I129:J129"/>
    <mergeCell ref="K129:Q129"/>
    <mergeCell ref="I130:J130"/>
    <mergeCell ref="K130:Q130"/>
    <mergeCell ref="I131:J131"/>
    <mergeCell ref="K131:Q131"/>
    <mergeCell ref="I126:J126"/>
    <mergeCell ref="K126:Q126"/>
    <mergeCell ref="I127:J127"/>
    <mergeCell ref="K127:Q127"/>
    <mergeCell ref="I128:J128"/>
    <mergeCell ref="K128:Q128"/>
    <mergeCell ref="K123:Q123"/>
    <mergeCell ref="I124:J124"/>
    <mergeCell ref="K124:Q124"/>
    <mergeCell ref="D125:E125"/>
    <mergeCell ref="I125:J125"/>
    <mergeCell ref="K125:Q125"/>
    <mergeCell ref="K1:M1"/>
    <mergeCell ref="N1:P1"/>
    <mergeCell ref="Q1:S1"/>
    <mergeCell ref="AI1:AK1"/>
    <mergeCell ref="I123:J123"/>
    <mergeCell ref="T1:V1"/>
    <mergeCell ref="W1:Y1"/>
    <mergeCell ref="Z1:AB1"/>
    <mergeCell ref="AC1:AE1"/>
    <mergeCell ref="AF1:AH1"/>
    <mergeCell ref="A1:A3"/>
    <mergeCell ref="B1:C2"/>
    <mergeCell ref="D1:D3"/>
    <mergeCell ref="E1:E3"/>
    <mergeCell ref="F1:F3"/>
    <mergeCell ref="G1:G3"/>
    <mergeCell ref="H1:J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7" zoomScale="85" zoomScaleNormal="85" workbookViewId="0">
      <selection activeCell="B50" sqref="B50:K52"/>
    </sheetView>
  </sheetViews>
  <sheetFormatPr baseColWidth="10" defaultRowHeight="12.75" x14ac:dyDescent="0.2"/>
  <cols>
    <col min="5" max="5" width="18.85546875" customWidth="1"/>
    <col min="6" max="6" width="16" customWidth="1"/>
    <col min="11" max="11" width="26.7109375" customWidth="1"/>
  </cols>
  <sheetData>
    <row r="1" spans="1:10" ht="13.5" thickBot="1" x14ac:dyDescent="0.25"/>
    <row r="2" spans="1:10" ht="18" customHeight="1" thickBot="1" x14ac:dyDescent="0.25">
      <c r="A2" s="120" t="s">
        <v>116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 ht="26.25" customHeight="1" thickBot="1" x14ac:dyDescent="0.25">
      <c r="A3" s="72" t="s">
        <v>43</v>
      </c>
      <c r="B3" s="130" t="s">
        <v>108</v>
      </c>
      <c r="C3" s="131"/>
      <c r="D3" s="131"/>
      <c r="E3" s="131"/>
      <c r="F3" s="131"/>
      <c r="G3" s="131"/>
      <c r="H3" s="131"/>
      <c r="I3" s="131"/>
      <c r="J3" s="132"/>
    </row>
    <row r="4" spans="1:10" ht="18.75" customHeight="1" thickBot="1" x14ac:dyDescent="0.25">
      <c r="A4" s="72" t="s">
        <v>44</v>
      </c>
      <c r="B4" s="130" t="s">
        <v>107</v>
      </c>
      <c r="C4" s="131"/>
      <c r="D4" s="131"/>
      <c r="E4" s="131"/>
      <c r="F4" s="131"/>
      <c r="G4" s="131"/>
      <c r="H4" s="131"/>
      <c r="I4" s="131"/>
      <c r="J4" s="132"/>
    </row>
    <row r="5" spans="1:10" ht="26.25" customHeight="1" thickBot="1" x14ac:dyDescent="0.25">
      <c r="A5" s="72" t="s">
        <v>45</v>
      </c>
      <c r="B5" s="130" t="s">
        <v>115</v>
      </c>
      <c r="C5" s="131"/>
      <c r="D5" s="131"/>
      <c r="E5" s="131"/>
      <c r="F5" s="131"/>
      <c r="G5" s="131"/>
      <c r="H5" s="131"/>
      <c r="I5" s="131"/>
      <c r="J5" s="132"/>
    </row>
    <row r="25" spans="2:11" ht="13.5" thickBot="1" x14ac:dyDescent="0.25"/>
    <row r="26" spans="2:11" ht="17.45" customHeight="1" x14ac:dyDescent="0.2">
      <c r="B26" s="133" t="s">
        <v>173</v>
      </c>
      <c r="C26" s="134"/>
      <c r="D26" s="134"/>
      <c r="E26" s="134"/>
      <c r="F26" s="134"/>
      <c r="G26" s="134"/>
      <c r="H26" s="134"/>
      <c r="I26" s="134"/>
      <c r="J26" s="134"/>
      <c r="K26" s="135"/>
    </row>
    <row r="27" spans="2:11" x14ac:dyDescent="0.2">
      <c r="B27" s="136"/>
      <c r="C27" s="137"/>
      <c r="D27" s="137"/>
      <c r="E27" s="137"/>
      <c r="F27" s="137"/>
      <c r="G27" s="137"/>
      <c r="H27" s="137"/>
      <c r="I27" s="137"/>
      <c r="J27" s="137"/>
      <c r="K27" s="138"/>
    </row>
    <row r="28" spans="2:11" ht="13.15" customHeight="1" thickBot="1" x14ac:dyDescent="0.25">
      <c r="B28" s="139"/>
      <c r="C28" s="140"/>
      <c r="D28" s="140"/>
      <c r="E28" s="140"/>
      <c r="F28" s="140"/>
      <c r="G28" s="140"/>
      <c r="H28" s="140"/>
      <c r="I28" s="140"/>
      <c r="J28" s="140"/>
      <c r="K28" s="141"/>
    </row>
    <row r="29" spans="2:11" ht="13.15" customHeight="1" thickBot="1" x14ac:dyDescent="0.25">
      <c r="B29" s="60"/>
      <c r="C29" s="60"/>
      <c r="D29" s="60"/>
      <c r="E29" s="60"/>
      <c r="F29" s="60"/>
      <c r="G29" s="60"/>
      <c r="H29" s="60"/>
      <c r="I29" s="60"/>
      <c r="J29" s="60"/>
    </row>
    <row r="30" spans="2:11" ht="30" customHeight="1" thickBot="1" x14ac:dyDescent="0.3">
      <c r="B30" s="142" t="s">
        <v>116</v>
      </c>
      <c r="C30" s="143"/>
      <c r="D30" s="143"/>
      <c r="E30" s="143"/>
      <c r="F30" s="143"/>
      <c r="G30" s="143"/>
      <c r="H30" s="143"/>
      <c r="I30" s="143"/>
      <c r="J30" s="143"/>
      <c r="K30" s="144"/>
    </row>
    <row r="31" spans="2:11" ht="13.5" thickBot="1" x14ac:dyDescent="0.25">
      <c r="B31" s="61"/>
      <c r="C31" s="61"/>
      <c r="D31" s="61"/>
      <c r="E31" s="61"/>
      <c r="F31" s="61"/>
      <c r="G31" s="61"/>
      <c r="H31" s="61"/>
      <c r="I31" s="61"/>
      <c r="J31" s="61"/>
    </row>
    <row r="32" spans="2:11" ht="18" customHeight="1" thickBot="1" x14ac:dyDescent="0.25">
      <c r="B32" s="61"/>
      <c r="C32" s="61"/>
      <c r="D32" s="61"/>
      <c r="E32" s="61"/>
      <c r="F32" s="61"/>
      <c r="G32" s="61"/>
      <c r="H32" s="61"/>
      <c r="I32" s="61"/>
      <c r="J32" s="61"/>
    </row>
    <row r="33" spans="2:11" ht="13.5" thickBot="1" x14ac:dyDescent="0.25">
      <c r="B33" s="60"/>
      <c r="C33" s="60"/>
      <c r="D33" s="60"/>
      <c r="E33" s="60"/>
      <c r="F33" s="60"/>
      <c r="G33" s="60"/>
      <c r="H33" s="60"/>
      <c r="I33" s="60"/>
      <c r="J33" s="60"/>
      <c r="K33" s="61"/>
    </row>
    <row r="34" spans="2:11" ht="13.5" thickBot="1" x14ac:dyDescent="0.25">
      <c r="B34" s="123" t="s">
        <v>46</v>
      </c>
      <c r="C34" s="124"/>
      <c r="D34" s="123" t="s">
        <v>47</v>
      </c>
      <c r="E34" s="124"/>
      <c r="F34" s="123" t="s">
        <v>106</v>
      </c>
      <c r="G34" s="129"/>
      <c r="H34" s="129"/>
      <c r="I34" s="129"/>
      <c r="J34" s="129"/>
      <c r="K34" s="124"/>
    </row>
    <row r="35" spans="2:11" ht="13.5" thickBot="1" x14ac:dyDescent="0.25">
      <c r="B35" s="62" t="s">
        <v>19</v>
      </c>
      <c r="C35" s="71">
        <v>225</v>
      </c>
      <c r="D35" s="125" t="s">
        <v>170</v>
      </c>
      <c r="E35" s="126"/>
      <c r="F35" s="145"/>
      <c r="G35" s="150"/>
      <c r="H35" s="150"/>
      <c r="I35" s="150"/>
      <c r="J35" s="150"/>
      <c r="K35" s="146"/>
    </row>
    <row r="36" spans="2:11" ht="13.9" customHeight="1" thickBot="1" x14ac:dyDescent="0.25">
      <c r="B36" s="62" t="s">
        <v>12</v>
      </c>
      <c r="C36" s="70">
        <v>8.5</v>
      </c>
      <c r="D36" s="127"/>
      <c r="E36" s="128"/>
      <c r="F36" s="145"/>
      <c r="G36" s="150"/>
      <c r="H36" s="150"/>
      <c r="I36" s="150"/>
      <c r="J36" s="150"/>
      <c r="K36" s="146"/>
    </row>
    <row r="37" spans="2:11" ht="57" customHeight="1" thickBot="1" x14ac:dyDescent="0.25">
      <c r="B37" s="62" t="s">
        <v>14</v>
      </c>
      <c r="C37" s="63">
        <v>6.75</v>
      </c>
      <c r="D37" s="145"/>
      <c r="E37" s="146"/>
      <c r="F37" s="147" t="s">
        <v>111</v>
      </c>
      <c r="G37" s="148"/>
      <c r="H37" s="148"/>
      <c r="I37" s="148"/>
      <c r="J37" s="148"/>
      <c r="K37" s="149"/>
    </row>
    <row r="38" spans="2:11" ht="32.25" customHeight="1" thickBot="1" x14ac:dyDescent="0.25">
      <c r="B38" s="62" t="s">
        <v>13</v>
      </c>
      <c r="C38" s="63">
        <v>8.5</v>
      </c>
      <c r="D38" s="145"/>
      <c r="E38" s="146"/>
      <c r="F38" s="147" t="s">
        <v>112</v>
      </c>
      <c r="G38" s="148"/>
      <c r="H38" s="148"/>
      <c r="I38" s="148"/>
      <c r="J38" s="148"/>
      <c r="K38" s="149"/>
    </row>
    <row r="39" spans="2:11" ht="30" customHeight="1" thickBot="1" x14ac:dyDescent="0.25">
      <c r="B39" s="62" t="s">
        <v>21</v>
      </c>
      <c r="C39" s="63">
        <v>0</v>
      </c>
      <c r="D39" s="121" t="s">
        <v>28</v>
      </c>
      <c r="E39" s="122"/>
      <c r="F39" s="147" t="s">
        <v>109</v>
      </c>
      <c r="G39" s="148"/>
      <c r="H39" s="148"/>
      <c r="I39" s="148"/>
      <c r="J39" s="148"/>
      <c r="K39" s="149"/>
    </row>
    <row r="40" spans="2:11" ht="36.75" customHeight="1" thickBot="1" x14ac:dyDescent="0.25">
      <c r="B40" s="62" t="s">
        <v>22</v>
      </c>
      <c r="C40" s="63">
        <v>1.75</v>
      </c>
      <c r="D40" s="121" t="s">
        <v>29</v>
      </c>
      <c r="E40" s="122"/>
      <c r="F40" s="147" t="s">
        <v>117</v>
      </c>
      <c r="G40" s="148"/>
      <c r="H40" s="148"/>
      <c r="I40" s="148"/>
      <c r="J40" s="148"/>
      <c r="K40" s="149"/>
    </row>
    <row r="41" spans="2:11" ht="27" customHeight="1" thickBot="1" x14ac:dyDescent="0.25">
      <c r="B41" s="62" t="s">
        <v>23</v>
      </c>
      <c r="C41" s="63">
        <v>1</v>
      </c>
      <c r="D41" s="121" t="s">
        <v>31</v>
      </c>
      <c r="E41" s="122"/>
      <c r="F41" s="147" t="s">
        <v>110</v>
      </c>
      <c r="G41" s="148"/>
      <c r="H41" s="148"/>
      <c r="I41" s="148"/>
      <c r="J41" s="148"/>
      <c r="K41" s="149"/>
    </row>
    <row r="42" spans="2:11" ht="55.5" customHeight="1" thickBot="1" x14ac:dyDescent="0.25">
      <c r="B42" s="62" t="s">
        <v>24</v>
      </c>
      <c r="C42" s="63">
        <v>1.26</v>
      </c>
      <c r="D42" s="121" t="s">
        <v>30</v>
      </c>
      <c r="E42" s="122"/>
      <c r="F42" s="147" t="s">
        <v>118</v>
      </c>
      <c r="G42" s="148"/>
      <c r="H42" s="148"/>
      <c r="I42" s="148"/>
      <c r="J42" s="148"/>
      <c r="K42" s="149"/>
    </row>
    <row r="43" spans="2:11" ht="13.5" customHeight="1" thickBot="1" x14ac:dyDescent="0.25">
      <c r="B43" s="62" t="s">
        <v>25</v>
      </c>
      <c r="C43" s="63">
        <v>15.5</v>
      </c>
      <c r="D43" s="121" t="s">
        <v>32</v>
      </c>
      <c r="E43" s="122"/>
      <c r="F43" s="147" t="s">
        <v>119</v>
      </c>
      <c r="G43" s="148"/>
      <c r="H43" s="148"/>
      <c r="I43" s="148"/>
      <c r="J43" s="148"/>
      <c r="K43" s="149"/>
    </row>
    <row r="44" spans="2:11" ht="13.5" customHeight="1" thickBot="1" x14ac:dyDescent="0.25">
      <c r="B44" s="62" t="s">
        <v>25</v>
      </c>
      <c r="C44" s="63">
        <v>12.31</v>
      </c>
      <c r="D44" s="121" t="s">
        <v>40</v>
      </c>
      <c r="E44" s="122"/>
      <c r="F44" s="147" t="s">
        <v>120</v>
      </c>
      <c r="G44" s="148"/>
      <c r="H44" s="148"/>
      <c r="I44" s="148"/>
      <c r="J44" s="148"/>
      <c r="K44" s="149"/>
    </row>
    <row r="45" spans="2:11" ht="13.5" thickBot="1" x14ac:dyDescent="0.25">
      <c r="B45" s="62" t="s">
        <v>26</v>
      </c>
      <c r="C45" s="63">
        <v>22.25</v>
      </c>
      <c r="D45" s="121" t="s">
        <v>34</v>
      </c>
      <c r="E45" s="122"/>
      <c r="F45" s="145" t="s">
        <v>121</v>
      </c>
      <c r="G45" s="150"/>
      <c r="H45" s="150"/>
      <c r="I45" s="150"/>
      <c r="J45" s="150"/>
      <c r="K45" s="146"/>
    </row>
    <row r="46" spans="2:11" ht="13.5" thickBot="1" x14ac:dyDescent="0.25">
      <c r="B46" s="62" t="s">
        <v>26</v>
      </c>
      <c r="C46" s="63">
        <v>19.059999999999999</v>
      </c>
      <c r="D46" s="121" t="s">
        <v>35</v>
      </c>
      <c r="E46" s="122"/>
      <c r="F46" s="145" t="s">
        <v>121</v>
      </c>
      <c r="G46" s="150"/>
      <c r="H46" s="150"/>
      <c r="I46" s="150"/>
      <c r="J46" s="150"/>
      <c r="K46" s="146"/>
    </row>
    <row r="47" spans="2:11" ht="13.5" thickBot="1" x14ac:dyDescent="0.25">
      <c r="B47" s="62" t="s">
        <v>26</v>
      </c>
      <c r="C47" s="63">
        <v>19.059999999999999</v>
      </c>
      <c r="D47" s="121" t="s">
        <v>41</v>
      </c>
      <c r="E47" s="122"/>
      <c r="F47" s="145" t="s">
        <v>121</v>
      </c>
      <c r="G47" s="150"/>
      <c r="H47" s="150"/>
      <c r="I47" s="150"/>
      <c r="J47" s="150"/>
      <c r="K47" s="146"/>
    </row>
    <row r="48" spans="2:11" ht="13.5" thickBot="1" x14ac:dyDescent="0.25">
      <c r="B48" s="62" t="s">
        <v>27</v>
      </c>
      <c r="C48" s="63">
        <v>0.9</v>
      </c>
      <c r="D48" s="121" t="s">
        <v>42</v>
      </c>
      <c r="E48" s="122"/>
      <c r="F48" s="145"/>
      <c r="G48" s="150"/>
      <c r="H48" s="150"/>
      <c r="I48" s="150"/>
      <c r="J48" s="150"/>
      <c r="K48" s="146"/>
    </row>
    <row r="49" spans="2:11" ht="13.5" thickBot="1" x14ac:dyDescent="0.25">
      <c r="B49" s="60"/>
      <c r="C49" s="60"/>
      <c r="D49" s="60"/>
      <c r="E49" s="60"/>
      <c r="F49" s="151"/>
      <c r="G49" s="152"/>
      <c r="H49" s="152"/>
      <c r="I49" s="152"/>
      <c r="J49" s="152"/>
      <c r="K49" s="153"/>
    </row>
    <row r="50" spans="2:11" ht="17.45" customHeight="1" x14ac:dyDescent="0.2">
      <c r="B50" s="133" t="s">
        <v>113</v>
      </c>
      <c r="C50" s="134"/>
      <c r="D50" s="134"/>
      <c r="E50" s="134"/>
      <c r="F50" s="134"/>
      <c r="G50" s="134"/>
      <c r="H50" s="134"/>
      <c r="I50" s="134"/>
      <c r="J50" s="134"/>
      <c r="K50" s="135"/>
    </row>
    <row r="51" spans="2:11" x14ac:dyDescent="0.2">
      <c r="B51" s="136"/>
      <c r="C51" s="137"/>
      <c r="D51" s="137"/>
      <c r="E51" s="137"/>
      <c r="F51" s="137"/>
      <c r="G51" s="137"/>
      <c r="H51" s="137"/>
      <c r="I51" s="137"/>
      <c r="J51" s="137"/>
      <c r="K51" s="138"/>
    </row>
    <row r="52" spans="2:11" ht="13.15" customHeight="1" thickBot="1" x14ac:dyDescent="0.25">
      <c r="B52" s="139"/>
      <c r="C52" s="140"/>
      <c r="D52" s="140"/>
      <c r="E52" s="140"/>
      <c r="F52" s="140"/>
      <c r="G52" s="140"/>
      <c r="H52" s="140"/>
      <c r="I52" s="140"/>
      <c r="J52" s="140"/>
      <c r="K52" s="141"/>
    </row>
    <row r="53" spans="2:11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  <c r="K53" s="61"/>
    </row>
    <row r="54" spans="2:11" ht="13.9" customHeight="1" thickBot="1" x14ac:dyDescent="0.25">
      <c r="B54" s="61"/>
      <c r="C54" s="61"/>
      <c r="D54" s="61"/>
      <c r="E54" s="61"/>
      <c r="F54" s="61"/>
      <c r="G54" s="61"/>
      <c r="H54" s="61"/>
      <c r="I54" s="61"/>
      <c r="J54" s="61"/>
    </row>
    <row r="55" spans="2:11" ht="13.5" thickBot="1" x14ac:dyDescent="0.25">
      <c r="B55" s="61"/>
      <c r="C55" s="61"/>
      <c r="D55" s="61"/>
      <c r="E55" s="61"/>
      <c r="F55" s="61"/>
      <c r="G55" s="61"/>
      <c r="H55" s="1"/>
      <c r="I55" s="66" t="s">
        <v>48</v>
      </c>
      <c r="J55" s="67"/>
      <c r="K55" s="68"/>
    </row>
    <row r="56" spans="2:11" ht="13.5" thickBot="1" x14ac:dyDescent="0.25">
      <c r="B56" s="61"/>
      <c r="C56" s="61"/>
      <c r="D56" s="61"/>
      <c r="E56" s="61"/>
      <c r="F56" s="61"/>
      <c r="G56" s="61"/>
      <c r="H56" s="65"/>
      <c r="J56" s="65"/>
    </row>
    <row r="57" spans="2:11" ht="13.5" thickBot="1" x14ac:dyDescent="0.25">
      <c r="H57" s="1"/>
      <c r="I57" s="64"/>
    </row>
  </sheetData>
  <mergeCells count="39">
    <mergeCell ref="F49:K49"/>
    <mergeCell ref="B50:K52"/>
    <mergeCell ref="F47:K47"/>
    <mergeCell ref="D47:E47"/>
    <mergeCell ref="D48:E48"/>
    <mergeCell ref="F48:K48"/>
    <mergeCell ref="D43:E43"/>
    <mergeCell ref="F43:K43"/>
    <mergeCell ref="F35:K35"/>
    <mergeCell ref="F36:K36"/>
    <mergeCell ref="F38:K38"/>
    <mergeCell ref="F39:K39"/>
    <mergeCell ref="D40:E40"/>
    <mergeCell ref="D41:E41"/>
    <mergeCell ref="D42:E42"/>
    <mergeCell ref="F40:K40"/>
    <mergeCell ref="F41:K41"/>
    <mergeCell ref="F42:K42"/>
    <mergeCell ref="F37:K37"/>
    <mergeCell ref="F44:K44"/>
    <mergeCell ref="F45:K45"/>
    <mergeCell ref="F46:K46"/>
    <mergeCell ref="D46:E46"/>
    <mergeCell ref="D44:E44"/>
    <mergeCell ref="D45:E45"/>
    <mergeCell ref="A2:J2"/>
    <mergeCell ref="D39:E39"/>
    <mergeCell ref="B34:C34"/>
    <mergeCell ref="D34:E34"/>
    <mergeCell ref="D35:E35"/>
    <mergeCell ref="D36:E36"/>
    <mergeCell ref="F34:K34"/>
    <mergeCell ref="B5:J5"/>
    <mergeCell ref="B4:J4"/>
    <mergeCell ref="B3:J3"/>
    <mergeCell ref="B26:K28"/>
    <mergeCell ref="B30:K30"/>
    <mergeCell ref="D37:E37"/>
    <mergeCell ref="D38:E38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0" zoomScale="85" zoomScaleNormal="85" workbookViewId="0">
      <selection activeCell="E42" sqref="E42:J42"/>
    </sheetView>
  </sheetViews>
  <sheetFormatPr baseColWidth="10" defaultRowHeight="12.75" x14ac:dyDescent="0.2"/>
  <cols>
    <col min="1" max="2" width="11.42578125" style="1"/>
    <col min="3" max="3" width="13.140625" style="1" customWidth="1"/>
    <col min="4" max="4" width="36.140625" style="1" customWidth="1"/>
    <col min="5" max="5" width="16" style="1" customWidth="1"/>
    <col min="6" max="9" width="11.42578125" style="1"/>
    <col min="10" max="10" width="26.7109375" style="1" customWidth="1"/>
    <col min="11" max="16384" width="11.42578125" style="1"/>
  </cols>
  <sheetData>
    <row r="1" spans="1:9" ht="13.5" thickBot="1" x14ac:dyDescent="0.25"/>
    <row r="2" spans="1:9" ht="18" customHeight="1" thickBot="1" x14ac:dyDescent="0.25">
      <c r="A2" s="120" t="s">
        <v>171</v>
      </c>
      <c r="B2" s="120"/>
      <c r="C2" s="120"/>
      <c r="D2" s="120"/>
      <c r="E2" s="120"/>
      <c r="F2" s="120"/>
      <c r="G2" s="120"/>
      <c r="H2" s="120"/>
      <c r="I2" s="120"/>
    </row>
    <row r="3" spans="1:9" ht="26.25" customHeight="1" thickBot="1" x14ac:dyDescent="0.25">
      <c r="A3" s="72" t="s">
        <v>43</v>
      </c>
      <c r="B3" s="130" t="s">
        <v>108</v>
      </c>
      <c r="C3" s="131"/>
      <c r="D3" s="131"/>
      <c r="E3" s="131"/>
      <c r="F3" s="131"/>
      <c r="G3" s="131"/>
      <c r="H3" s="131"/>
      <c r="I3" s="132"/>
    </row>
    <row r="4" spans="1:9" ht="18.75" customHeight="1" thickBot="1" x14ac:dyDescent="0.25">
      <c r="A4" s="72" t="s">
        <v>44</v>
      </c>
      <c r="B4" s="130" t="s">
        <v>172</v>
      </c>
      <c r="C4" s="131"/>
      <c r="D4" s="131"/>
      <c r="E4" s="131"/>
      <c r="F4" s="131"/>
      <c r="G4" s="131"/>
      <c r="H4" s="131"/>
      <c r="I4" s="132"/>
    </row>
    <row r="5" spans="1:9" ht="26.25" customHeight="1" thickBot="1" x14ac:dyDescent="0.25">
      <c r="A5" s="72" t="s">
        <v>45</v>
      </c>
      <c r="B5" s="130" t="s">
        <v>115</v>
      </c>
      <c r="C5" s="131"/>
      <c r="D5" s="131"/>
      <c r="E5" s="131"/>
      <c r="F5" s="131"/>
      <c r="G5" s="131"/>
      <c r="H5" s="131"/>
      <c r="I5" s="132"/>
    </row>
    <row r="25" spans="2:10" ht="13.5" thickBot="1" x14ac:dyDescent="0.25"/>
    <row r="26" spans="2:10" ht="17.45" customHeight="1" x14ac:dyDescent="0.2">
      <c r="B26" s="133" t="s">
        <v>174</v>
      </c>
      <c r="C26" s="134"/>
      <c r="D26" s="134"/>
      <c r="E26" s="134"/>
      <c r="F26" s="134"/>
      <c r="G26" s="134"/>
      <c r="H26" s="134"/>
      <c r="I26" s="134"/>
      <c r="J26" s="135"/>
    </row>
    <row r="27" spans="2:10" x14ac:dyDescent="0.2">
      <c r="B27" s="136"/>
      <c r="C27" s="137"/>
      <c r="D27" s="137"/>
      <c r="E27" s="137"/>
      <c r="F27" s="137"/>
      <c r="G27" s="137"/>
      <c r="H27" s="137"/>
      <c r="I27" s="137"/>
      <c r="J27" s="138"/>
    </row>
    <row r="28" spans="2:10" ht="13.15" customHeight="1" thickBot="1" x14ac:dyDescent="0.25">
      <c r="B28" s="139"/>
      <c r="C28" s="140"/>
      <c r="D28" s="140"/>
      <c r="E28" s="140"/>
      <c r="F28" s="140"/>
      <c r="G28" s="140"/>
      <c r="H28" s="140"/>
      <c r="I28" s="140"/>
      <c r="J28" s="141"/>
    </row>
    <row r="29" spans="2:10" ht="13.15" customHeight="1" thickBot="1" x14ac:dyDescent="0.25">
      <c r="B29" s="60"/>
      <c r="C29" s="60"/>
      <c r="D29" s="60"/>
      <c r="E29" s="60"/>
      <c r="F29" s="60"/>
      <c r="G29" s="60"/>
      <c r="H29" s="60"/>
      <c r="I29" s="60"/>
    </row>
    <row r="30" spans="2:10" ht="30" customHeight="1" thickBot="1" x14ac:dyDescent="0.3">
      <c r="B30" s="142" t="s">
        <v>171</v>
      </c>
      <c r="C30" s="143"/>
      <c r="D30" s="143"/>
      <c r="E30" s="143"/>
      <c r="F30" s="143"/>
      <c r="G30" s="143"/>
      <c r="H30" s="143"/>
      <c r="I30" s="143"/>
      <c r="J30" s="144"/>
    </row>
    <row r="31" spans="2:10" ht="13.5" thickBot="1" x14ac:dyDescent="0.25">
      <c r="B31" s="61"/>
      <c r="C31" s="61"/>
      <c r="D31" s="61"/>
      <c r="E31" s="61"/>
      <c r="F31" s="61"/>
      <c r="G31" s="61"/>
      <c r="H31" s="61"/>
      <c r="I31" s="61"/>
    </row>
    <row r="32" spans="2:10" ht="18" customHeight="1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0" ht="13.5" thickBot="1" x14ac:dyDescent="0.25">
      <c r="B33" s="60"/>
      <c r="C33" s="60"/>
      <c r="D33" s="60"/>
      <c r="E33" s="60"/>
      <c r="F33" s="60"/>
      <c r="G33" s="60"/>
      <c r="H33" s="60"/>
      <c r="I33" s="60"/>
      <c r="J33" s="61"/>
    </row>
    <row r="34" spans="2:10" ht="13.5" thickBot="1" x14ac:dyDescent="0.25">
      <c r="B34" s="123" t="s">
        <v>46</v>
      </c>
      <c r="C34" s="124"/>
      <c r="D34" s="78" t="s">
        <v>47</v>
      </c>
      <c r="E34" s="123" t="s">
        <v>106</v>
      </c>
      <c r="F34" s="129"/>
      <c r="G34" s="129"/>
      <c r="H34" s="129"/>
      <c r="I34" s="129"/>
      <c r="J34" s="124"/>
    </row>
    <row r="35" spans="2:10" ht="13.5" customHeight="1" thickBot="1" x14ac:dyDescent="0.25">
      <c r="B35" s="84" t="s">
        <v>19</v>
      </c>
      <c r="C35" s="85">
        <v>225</v>
      </c>
      <c r="D35" s="84" t="s">
        <v>170</v>
      </c>
      <c r="E35" s="156"/>
      <c r="F35" s="156"/>
      <c r="G35" s="156"/>
      <c r="H35" s="156"/>
      <c r="I35" s="156"/>
      <c r="J35" s="156"/>
    </row>
    <row r="36" spans="2:10" ht="13.9" customHeight="1" thickBot="1" x14ac:dyDescent="0.25">
      <c r="B36" s="84" t="s">
        <v>12</v>
      </c>
      <c r="C36" s="86">
        <f>VLOOKUP('Informe S3'!B36,Formula1,2,FALSE)</f>
        <v>0</v>
      </c>
      <c r="D36" s="87"/>
      <c r="E36" s="156"/>
      <c r="F36" s="156"/>
      <c r="G36" s="156"/>
      <c r="H36" s="156"/>
      <c r="I36" s="156"/>
      <c r="J36" s="156"/>
    </row>
    <row r="37" spans="2:10" ht="57" customHeight="1" thickBot="1" x14ac:dyDescent="0.25">
      <c r="B37" s="84" t="s">
        <v>14</v>
      </c>
      <c r="C37" s="86">
        <f>VLOOKUP('Informe S3'!B37,Formula1,2,FALSE)</f>
        <v>0</v>
      </c>
      <c r="D37" s="88"/>
      <c r="E37" s="154" t="s">
        <v>176</v>
      </c>
      <c r="F37" s="155"/>
      <c r="G37" s="155"/>
      <c r="H37" s="155"/>
      <c r="I37" s="155"/>
      <c r="J37" s="155"/>
    </row>
    <row r="38" spans="2:10" ht="32.25" customHeight="1" thickBot="1" x14ac:dyDescent="0.25">
      <c r="B38" s="84" t="s">
        <v>13</v>
      </c>
      <c r="C38" s="86">
        <f>VLOOKUP('Informe S3'!B38,Formula1,2,FALSE)</f>
        <v>0</v>
      </c>
      <c r="D38" s="88"/>
      <c r="E38" s="154" t="s">
        <v>179</v>
      </c>
      <c r="F38" s="155"/>
      <c r="G38" s="155"/>
      <c r="H38" s="155"/>
      <c r="I38" s="155"/>
      <c r="J38" s="155"/>
    </row>
    <row r="39" spans="2:10" ht="30" customHeight="1" thickBot="1" x14ac:dyDescent="0.25">
      <c r="B39" s="84" t="s">
        <v>21</v>
      </c>
      <c r="C39" s="86">
        <f>VLOOKUP('Informe S3'!B39,cc,2,FALSE)</f>
        <v>0</v>
      </c>
      <c r="D39" s="89" t="s">
        <v>28</v>
      </c>
      <c r="E39" s="154" t="s">
        <v>109</v>
      </c>
      <c r="F39" s="155"/>
      <c r="G39" s="155"/>
      <c r="H39" s="155"/>
      <c r="I39" s="155"/>
      <c r="J39" s="155"/>
    </row>
    <row r="40" spans="2:10" ht="36.75" customHeight="1" thickBot="1" x14ac:dyDescent="0.25">
      <c r="B40" s="84" t="s">
        <v>22</v>
      </c>
      <c r="C40" s="86">
        <f>VLOOKUP('Informe S3'!B40,cc,2,FALSE)</f>
        <v>0</v>
      </c>
      <c r="D40" s="89" t="s">
        <v>29</v>
      </c>
      <c r="E40" s="154" t="s">
        <v>178</v>
      </c>
      <c r="F40" s="155"/>
      <c r="G40" s="155"/>
      <c r="H40" s="155"/>
      <c r="I40" s="155"/>
      <c r="J40" s="155"/>
    </row>
    <row r="41" spans="2:10" ht="27" customHeight="1" thickBot="1" x14ac:dyDescent="0.25">
      <c r="B41" s="84" t="s">
        <v>23</v>
      </c>
      <c r="C41" s="86" t="e">
        <f>VLOOKUP('Informe S3'!B41,cc,2,FALSE)</f>
        <v>#DIV/0!</v>
      </c>
      <c r="D41" s="89" t="s">
        <v>31</v>
      </c>
      <c r="E41" s="154" t="s">
        <v>177</v>
      </c>
      <c r="F41" s="155"/>
      <c r="G41" s="155"/>
      <c r="H41" s="155"/>
      <c r="I41" s="155"/>
      <c r="J41" s="155"/>
    </row>
    <row r="42" spans="2:10" ht="55.5" customHeight="1" thickBot="1" x14ac:dyDescent="0.25">
      <c r="B42" s="84" t="s">
        <v>24</v>
      </c>
      <c r="C42" s="86" t="e">
        <f>VLOOKUP('Informe S3'!B42,cc,2,FALSE)</f>
        <v>#DIV/0!</v>
      </c>
      <c r="D42" s="89" t="s">
        <v>30</v>
      </c>
      <c r="E42" s="154" t="s">
        <v>180</v>
      </c>
      <c r="F42" s="155"/>
      <c r="G42" s="155"/>
      <c r="H42" s="155"/>
      <c r="I42" s="155"/>
      <c r="J42" s="155"/>
    </row>
    <row r="43" spans="2:10" ht="13.5" customHeight="1" thickBot="1" x14ac:dyDescent="0.25">
      <c r="B43" s="84" t="s">
        <v>25</v>
      </c>
      <c r="C43" s="86">
        <f>VLOOKUP('Informe S3'!B43,cc,2,FALSE)</f>
        <v>225</v>
      </c>
      <c r="D43" s="89" t="s">
        <v>32</v>
      </c>
      <c r="E43" s="154" t="s">
        <v>181</v>
      </c>
      <c r="F43" s="155"/>
      <c r="G43" s="155"/>
      <c r="H43" s="155"/>
      <c r="I43" s="155"/>
      <c r="J43" s="155"/>
    </row>
    <row r="44" spans="2:10" ht="13.5" customHeight="1" thickBot="1" x14ac:dyDescent="0.25">
      <c r="B44" s="84" t="s">
        <v>25</v>
      </c>
      <c r="C44" s="86">
        <v>196.81</v>
      </c>
      <c r="D44" s="89" t="s">
        <v>40</v>
      </c>
      <c r="E44" s="154" t="s">
        <v>120</v>
      </c>
      <c r="F44" s="155"/>
      <c r="G44" s="155"/>
      <c r="H44" s="155"/>
      <c r="I44" s="155"/>
      <c r="J44" s="155"/>
    </row>
    <row r="45" spans="2:10" ht="13.5" customHeight="1" thickBot="1" x14ac:dyDescent="0.25">
      <c r="B45" s="84" t="s">
        <v>26</v>
      </c>
      <c r="C45" s="86">
        <f>VLOOKUP('Informe S3'!B45,cc,2,FALSE)</f>
        <v>225</v>
      </c>
      <c r="D45" s="89" t="s">
        <v>34</v>
      </c>
      <c r="E45" s="156" t="s">
        <v>121</v>
      </c>
      <c r="F45" s="156"/>
      <c r="G45" s="156"/>
      <c r="H45" s="156"/>
      <c r="I45" s="156"/>
      <c r="J45" s="156"/>
    </row>
    <row r="46" spans="2:10" ht="13.5" thickBot="1" x14ac:dyDescent="0.25">
      <c r="B46" s="84" t="s">
        <v>26</v>
      </c>
      <c r="C46" s="86">
        <v>220.31</v>
      </c>
      <c r="D46" s="89" t="s">
        <v>35</v>
      </c>
      <c r="E46" s="156" t="s">
        <v>121</v>
      </c>
      <c r="F46" s="156"/>
      <c r="G46" s="156"/>
      <c r="H46" s="156"/>
      <c r="I46" s="156"/>
      <c r="J46" s="156"/>
    </row>
    <row r="47" spans="2:10" ht="13.5" customHeight="1" thickBot="1" x14ac:dyDescent="0.25">
      <c r="B47" s="84" t="s">
        <v>26</v>
      </c>
      <c r="C47" s="86">
        <v>220.31</v>
      </c>
      <c r="D47" s="89" t="s">
        <v>41</v>
      </c>
      <c r="E47" s="156" t="s">
        <v>121</v>
      </c>
      <c r="F47" s="156"/>
      <c r="G47" s="156"/>
      <c r="H47" s="156"/>
      <c r="I47" s="156"/>
      <c r="J47" s="156"/>
    </row>
    <row r="48" spans="2:10" ht="13.5" customHeight="1" thickBot="1" x14ac:dyDescent="0.25">
      <c r="B48" s="84" t="s">
        <v>27</v>
      </c>
      <c r="C48" s="86">
        <f>VLOOKUP('Informe S3'!B48,cc,2,FALSE)</f>
        <v>1</v>
      </c>
      <c r="D48" s="89" t="s">
        <v>42</v>
      </c>
      <c r="E48" s="156"/>
      <c r="F48" s="156"/>
      <c r="G48" s="156"/>
      <c r="H48" s="156"/>
      <c r="I48" s="156"/>
      <c r="J48" s="156"/>
    </row>
    <row r="49" spans="2:10" ht="13.5" thickBot="1" x14ac:dyDescent="0.25">
      <c r="B49" s="83"/>
      <c r="C49" s="83"/>
      <c r="D49" s="83"/>
      <c r="E49" s="157"/>
      <c r="F49" s="158"/>
      <c r="G49" s="158"/>
      <c r="H49" s="158"/>
      <c r="I49" s="158"/>
      <c r="J49" s="159"/>
    </row>
    <row r="50" spans="2:10" ht="17.45" customHeight="1" x14ac:dyDescent="0.2">
      <c r="B50" s="133" t="s">
        <v>175</v>
      </c>
      <c r="C50" s="134"/>
      <c r="D50" s="134"/>
      <c r="E50" s="134"/>
      <c r="F50" s="134"/>
      <c r="G50" s="134"/>
      <c r="H50" s="134"/>
      <c r="I50" s="134"/>
      <c r="J50" s="135"/>
    </row>
    <row r="51" spans="2:10" x14ac:dyDescent="0.2">
      <c r="B51" s="136"/>
      <c r="C51" s="137"/>
      <c r="D51" s="137"/>
      <c r="E51" s="137"/>
      <c r="F51" s="137"/>
      <c r="G51" s="137"/>
      <c r="H51" s="137"/>
      <c r="I51" s="137"/>
      <c r="J51" s="138"/>
    </row>
    <row r="52" spans="2:10" ht="13.15" customHeight="1" thickBot="1" x14ac:dyDescent="0.25">
      <c r="B52" s="139"/>
      <c r="C52" s="140"/>
      <c r="D52" s="140"/>
      <c r="E52" s="140"/>
      <c r="F52" s="140"/>
      <c r="G52" s="140"/>
      <c r="H52" s="140"/>
      <c r="I52" s="140"/>
      <c r="J52" s="141"/>
    </row>
    <row r="53" spans="2:10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</row>
    <row r="54" spans="2:10" ht="13.9" customHeight="1" thickBot="1" x14ac:dyDescent="0.25">
      <c r="B54" s="61"/>
      <c r="C54" s="61"/>
      <c r="D54" s="61"/>
      <c r="E54" s="61"/>
      <c r="F54" s="61"/>
      <c r="G54" s="61"/>
      <c r="H54" s="61"/>
      <c r="I54" s="61"/>
    </row>
    <row r="55" spans="2:10" ht="13.5" thickBot="1" x14ac:dyDescent="0.25">
      <c r="B55" s="61"/>
      <c r="C55" s="61"/>
      <c r="D55" s="61"/>
      <c r="E55" s="61"/>
      <c r="F55" s="61"/>
      <c r="H55" s="66" t="s">
        <v>48</v>
      </c>
      <c r="I55" s="67"/>
      <c r="J55" s="68"/>
    </row>
    <row r="56" spans="2:10" ht="13.5" thickBot="1" x14ac:dyDescent="0.25">
      <c r="B56" s="61"/>
      <c r="C56" s="61"/>
      <c r="D56" s="61"/>
      <c r="E56" s="61"/>
      <c r="F56" s="61"/>
      <c r="G56" s="65"/>
      <c r="I56" s="65"/>
    </row>
    <row r="57" spans="2:10" ht="13.5" thickBot="1" x14ac:dyDescent="0.25">
      <c r="H57" s="64"/>
    </row>
  </sheetData>
  <mergeCells count="24">
    <mergeCell ref="E49:J49"/>
    <mergeCell ref="B50:J52"/>
    <mergeCell ref="E46:J46"/>
    <mergeCell ref="E47:J47"/>
    <mergeCell ref="E48:J48"/>
    <mergeCell ref="E43:J43"/>
    <mergeCell ref="E44:J44"/>
    <mergeCell ref="E45:J45"/>
    <mergeCell ref="E40:J40"/>
    <mergeCell ref="E41:J41"/>
    <mergeCell ref="E42:J42"/>
    <mergeCell ref="E37:J37"/>
    <mergeCell ref="E38:J38"/>
    <mergeCell ref="E39:J39"/>
    <mergeCell ref="B34:C34"/>
    <mergeCell ref="E34:J34"/>
    <mergeCell ref="E35:J35"/>
    <mergeCell ref="E36:J36"/>
    <mergeCell ref="B30:J30"/>
    <mergeCell ref="A2:I2"/>
    <mergeCell ref="B3:I3"/>
    <mergeCell ref="B4:I4"/>
    <mergeCell ref="B5:I5"/>
    <mergeCell ref="B26:J2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CI S1</vt:lpstr>
      <vt:lpstr>CI S2</vt:lpstr>
      <vt:lpstr>CI S3</vt:lpstr>
      <vt:lpstr>Informe S2</vt:lpstr>
      <vt:lpstr>Informe S3</vt:lpstr>
      <vt:lpstr>cc</vt:lpstr>
      <vt:lpstr>Formula1</vt:lpstr>
      <vt:lpstr>Formulas</vt:lpstr>
      <vt:lpstr>TablaFormulas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cp:lastPrinted>2020-09-15T04:06:12Z</cp:lastPrinted>
  <dcterms:modified xsi:type="dcterms:W3CDTF">2020-09-27T01:00:22Z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