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5)\Ecommerce-Sports\"/>
    </mc:Choice>
  </mc:AlternateContent>
  <bookViews>
    <workbookView xWindow="13380" yWindow="45" windowWidth="15420" windowHeight="11085" tabRatio="331" activeTab="3"/>
  </bookViews>
  <sheets>
    <sheet name="CI S1" sheetId="9" r:id="rId1"/>
    <sheet name="CI S2" sheetId="13" r:id="rId2"/>
    <sheet name="CI S3" sheetId="12" r:id="rId3"/>
    <sheet name="Informe S2" sheetId="14" r:id="rId4"/>
  </sheets>
  <calcPr calcId="162913"/>
</workbook>
</file>

<file path=xl/calcChain.xml><?xml version="1.0" encoding="utf-8"?>
<calcChain xmlns="http://schemas.openxmlformats.org/spreadsheetml/2006/main">
  <c r="T50" i="13" l="1"/>
  <c r="L50" i="13"/>
  <c r="K50" i="13"/>
  <c r="M50" i="13"/>
  <c r="P78" i="12" l="1"/>
  <c r="O78" i="12"/>
  <c r="N78" i="12"/>
  <c r="M78" i="12"/>
  <c r="L78" i="12"/>
  <c r="K78" i="12"/>
  <c r="J50" i="13"/>
  <c r="J51" i="13" s="1"/>
  <c r="I50" i="13"/>
  <c r="H50" i="13"/>
  <c r="H51" i="13" s="1"/>
  <c r="T21" i="13"/>
  <c r="V4" i="13"/>
  <c r="U4" i="13"/>
  <c r="T4" i="13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4" i="12"/>
  <c r="V78" i="12" s="1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4" i="12"/>
  <c r="T13" i="13"/>
  <c r="T34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33" i="13"/>
  <c r="V32" i="13"/>
  <c r="U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6" i="9"/>
  <c r="T33" i="9" s="1"/>
  <c r="H59" i="9"/>
  <c r="H56" i="9"/>
  <c r="H54" i="9"/>
  <c r="H53" i="9"/>
  <c r="H57" i="9" s="1"/>
  <c r="H52" i="9"/>
  <c r="H51" i="9"/>
  <c r="H50" i="9"/>
  <c r="J78" i="12"/>
  <c r="J79" i="12" s="1"/>
  <c r="J109" i="12" s="1"/>
  <c r="I78" i="12"/>
  <c r="I79" i="12" s="1"/>
  <c r="I109" i="12" s="1"/>
  <c r="H78" i="12"/>
  <c r="H79" i="12" s="1"/>
  <c r="K79" i="12" s="1"/>
  <c r="E99" i="12" s="1"/>
  <c r="I51" i="13"/>
  <c r="I80" i="13" s="1"/>
  <c r="J33" i="9"/>
  <c r="I33" i="9"/>
  <c r="H33" i="9"/>
  <c r="T78" i="12" l="1"/>
  <c r="E98" i="12" s="1"/>
  <c r="U78" i="12"/>
  <c r="V33" i="9"/>
  <c r="U33" i="9"/>
  <c r="E73" i="13"/>
  <c r="K51" i="13"/>
  <c r="H81" i="13" s="1"/>
  <c r="H80" i="13"/>
  <c r="E71" i="13"/>
  <c r="E70" i="13"/>
  <c r="H109" i="12"/>
  <c r="M51" i="13"/>
  <c r="J81" i="13" s="1"/>
  <c r="E72" i="13"/>
  <c r="N79" i="12"/>
  <c r="H111" i="12" s="1"/>
  <c r="H110" i="12"/>
  <c r="J80" i="13"/>
  <c r="H55" i="9"/>
  <c r="H58" i="9"/>
  <c r="L79" i="12"/>
  <c r="M79" i="12"/>
  <c r="L51" i="13"/>
  <c r="V5" i="13"/>
  <c r="V50" i="13" s="1"/>
  <c r="U5" i="13"/>
  <c r="U50" i="13" s="1"/>
  <c r="T5" i="13"/>
  <c r="K2" i="13"/>
  <c r="M2" i="13" s="1"/>
  <c r="J2" i="13"/>
  <c r="K2" i="12"/>
  <c r="N2" i="12" s="1"/>
  <c r="J2" i="12"/>
  <c r="J34" i="9"/>
  <c r="I34" i="9"/>
  <c r="H34" i="9"/>
  <c r="H68" i="13" l="1"/>
  <c r="O79" i="12"/>
  <c r="I111" i="12" s="1"/>
  <c r="I110" i="12"/>
  <c r="E101" i="12"/>
  <c r="H95" i="12" s="1"/>
  <c r="H67" i="13"/>
  <c r="I81" i="13"/>
  <c r="E100" i="12"/>
  <c r="J110" i="12"/>
  <c r="P79" i="12"/>
  <c r="J111" i="12" s="1"/>
  <c r="H98" i="12"/>
  <c r="H102" i="12" s="1"/>
  <c r="H71" i="13"/>
  <c r="H69" i="13"/>
  <c r="H70" i="13"/>
  <c r="H74" i="13" s="1"/>
  <c r="H73" i="13"/>
  <c r="H76" i="13"/>
  <c r="N2" i="13"/>
  <c r="P2" i="13" s="1"/>
  <c r="M2" i="12"/>
  <c r="Q2" i="12"/>
  <c r="S2" i="12" s="1"/>
  <c r="P2" i="12"/>
  <c r="H97" i="12" l="1"/>
  <c r="H103" i="12" s="1"/>
  <c r="H101" i="12"/>
  <c r="H99" i="12"/>
  <c r="H96" i="12"/>
  <c r="H104" i="12"/>
  <c r="H72" i="13"/>
  <c r="H100" i="12"/>
  <c r="H75" i="13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<sst xmlns="http://schemas.openxmlformats.org/spreadsheetml/2006/main" count="804" uniqueCount="178">
  <si>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</si>
  <si>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</si>
  <si>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</si>
  <si>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</si>
  <si>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</si>
  <si>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</si>
  <si>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</si>
  <si>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</si>
  <si>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</si>
  <si>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</si>
  <si>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</si>
  <si>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</si>
  <si>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</si>
  <si>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</si>
  <si>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</si>
  <si>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1.2.1.1</t>
  </si>
  <si>
    <t>1.2.1.2</t>
  </si>
  <si>
    <t>S1</t>
  </si>
  <si>
    <t>S2</t>
  </si>
  <si>
    <t>S3</t>
  </si>
  <si>
    <t>Parciales</t>
  </si>
  <si>
    <t>Acumulados</t>
  </si>
  <si>
    <t>PRÁCTICA: Volcar la WBS al CRONOGRAMA</t>
  </si>
  <si>
    <t>2) Utilizar EV para marcar con una cruz (X) la semana dónde concluyero la actividad</t>
  </si>
  <si>
    <t>3) Anotar las horas que realmente insumieron en cada actividad para cada semana</t>
  </si>
  <si>
    <t>Las actividaades 1-4 de logueo se realizan con la regla de avance 50/50</t>
  </si>
  <si>
    <t>Las actividaades 1-4 de registro de usuario se realizan con la regla de avance 50/50</t>
  </si>
  <si>
    <t>Las actividaades 5 y 6 de registro de usuario se realizan con la regla de avance 33/33/33</t>
  </si>
  <si>
    <t>Asumir que</t>
  </si>
  <si>
    <t>Los pasos de la actividad 5 de registro de usurio ocurren en 3 periodos distintos y consecutivos</t>
  </si>
  <si>
    <t>Los dos últimos pasos de la actividad 6 de registro de usurio ocurren en el mismo periodo.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</si>
  <si>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</si>
  <si>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</si>
  <si>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</si>
  <si>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</si>
  <si>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</si>
  <si>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</si>
  <si>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</si>
  <si>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</si>
  <si>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</si>
  <si>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</si>
  <si>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</si>
  <si>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</si>
  <si>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</si>
  <si>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</si>
  <si>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</si>
  <si>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</si>
  <si>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</si>
  <si>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Desvio calendrio</t>
  </si>
  <si>
    <t>Desvio costos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</si>
  <si>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</si>
  <si>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</si>
  <si>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</si>
  <si>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</si>
  <si>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</si>
  <si>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</si>
  <si>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1) Completar la estimación y asignar las horas que van a ejecutar en la semana correspondiente</t>
  </si>
  <si>
    <t>s1</t>
  </si>
  <si>
    <t>s2</t>
  </si>
  <si>
    <t>s3</t>
  </si>
  <si>
    <t>s4</t>
  </si>
  <si>
    <t>Estamos al inicio de la semana 3</t>
  </si>
  <si>
    <t>(BAC-EV)/(SPI*CPI)</t>
  </si>
  <si>
    <t>AC+(BAC-EV)/(SPI*CPI)</t>
  </si>
  <si>
    <t>(BAC-EV)/(BAC-AC)</t>
  </si>
  <si>
    <t>Informe de Avance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</si>
  <si>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</si>
  <si>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</si>
  <si>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</si>
  <si>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</si>
  <si>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</si>
  <si>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</si>
  <si>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</si>
  <si>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</si>
  <si>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</si>
  <si>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</si>
  <si>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</si>
  <si>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</si>
  <si>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</si>
  <si>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</si>
  <si>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</si>
  <si>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</si>
  <si>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</si>
  <si>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</si>
  <si>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</si>
  <si>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</si>
  <si>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</si>
  <si>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</si>
  <si>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</si>
  <si>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</si>
  <si>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</si>
  <si>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</si>
  <si>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</si>
  <si>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</si>
  <si>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</si>
  <si>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</si>
  <si>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</si>
  <si>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</si>
  <si>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</si>
  <si>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</si>
  <si>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</si>
  <si>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</si>
  <si>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</si>
  <si>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</si>
  <si>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</si>
  <si>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</si>
  <si>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</si>
  <si>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</si>
  <si>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</si>
  <si>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2:30 hs</t>
  </si>
  <si>
    <t>30 min.</t>
  </si>
  <si>
    <t>1 hs</t>
  </si>
  <si>
    <t>3:00hs</t>
  </si>
  <si>
    <t>Agregar slider</t>
  </si>
  <si>
    <t>1 hs.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</si>
  <si>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</si>
  <si>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</si>
  <si>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</si>
  <si>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</si>
  <si>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</si>
  <si>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</si>
  <si>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</si>
  <si>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</si>
  <si>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</si>
  <si>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</si>
  <si>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</si>
  <si>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</si>
  <si>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</si>
  <si>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</si>
  <si>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</si>
  <si>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</si>
  <si>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</si>
  <si>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</si>
  <si>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Servicios al usuario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</si>
  <si>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</si>
  <si>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</si>
  <si>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</si>
  <si>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</si>
  <si>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</si>
  <si>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</si>
  <si>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</si>
  <si>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</si>
  <si>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</si>
  <si>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</si>
  <si>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</si>
  <si>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</si>
  <si>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</si>
  <si>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</si>
  <si>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Productos relacionados</t>
  </si>
  <si>
    <t>1.3.3.1.4</t>
  </si>
  <si>
    <t>Implementar vistas de productos relacionados</t>
  </si>
  <si>
    <t>Configurar productos en base a la taxonomia</t>
  </si>
  <si>
    <t>Perfil</t>
  </si>
  <si>
    <t>Armar la estructura del perfil</t>
  </si>
  <si>
    <t>Asignar estilos visuales al perfil</t>
  </si>
  <si>
    <t>Permitir y desarrollar la modificacion del nombre de usuario</t>
  </si>
  <si>
    <t>Cambio de clave</t>
  </si>
  <si>
    <t>Desarrollar la vista de la nueva clave</t>
  </si>
  <si>
    <t>Actualizar la nueva clave en la BD</t>
  </si>
  <si>
    <t>Recuperacion de clave</t>
  </si>
  <si>
    <t>1.2.1.3</t>
  </si>
  <si>
    <t>Generar clave temporal</t>
  </si>
  <si>
    <t>Implementar libs y enviar mail al correo del usuario</t>
  </si>
  <si>
    <t>Desarrollar vistas para el proceso de recuperacion de clave</t>
  </si>
  <si>
    <t>Estamos al inicio de la semana 1</t>
  </si>
  <si>
    <t>Análisis/Dcripción</t>
  </si>
  <si>
    <t>20/9/2020</t>
  </si>
  <si>
    <t>Franco Borsani</t>
  </si>
  <si>
    <t>E-commerce Sports</t>
  </si>
  <si>
    <t>El SV es igual a 0, lo que significa que no estamos atrasados o adelantados frente al calendario.</t>
  </si>
  <si>
    <t>Como es mayor a 0, significa que estimamos mal. Mas especificamente, estimamos una 1:45 horas de más.</t>
  </si>
  <si>
    <t>Cada hora de trabajo rinde 1 hora.</t>
  </si>
  <si>
    <t>Cada recurso invertido en el proyecto rinde 1,26. Si bien lo más optimo seria 1, la diferencia no estan grande, por lo que nos esta indicando que podemos mejorar.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</si>
  <si>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</si>
  <si>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</si>
  <si>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</si>
  <si>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</si>
  <si>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la semana 1 ( 1.3.3.1 ; 1.3.3.2 ; 1.3.3.4)  , las mismas fueron finalizadas en la semana 2 satisfactoriamente. En cuanto a las actividades de la segunda semana fueron completadas.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</si>
</sst>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43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5" xfId="0" applyFont="1" applyBorder="1" applyAlignment="1"/>
    <xf numFmtId="0" fontId="0" fillId="0" borderId="0" xfId="0" applyFont="1" applyBorder="1" applyAlignment="1"/>
    <xf numFmtId="0" fontId="4" fillId="0" borderId="15" xfId="0" applyFont="1" applyBorder="1" applyAlignment="1"/>
    <xf numFmtId="0" fontId="4" fillId="0" borderId="0" xfId="0" applyFont="1" applyBorder="1" applyAlignment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6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4" borderId="15" xfId="0" applyFont="1" applyFill="1" applyBorder="1" applyAlignment="1"/>
    <xf numFmtId="0" fontId="4" fillId="4" borderId="15" xfId="0" applyFont="1" applyFill="1" applyBorder="1" applyAlignment="1"/>
    <xf numFmtId="2" fontId="0" fillId="0" borderId="11" xfId="1" applyNumberFormat="1" applyFont="1" applyBorder="1" applyAlignment="1">
      <alignment horizontal="center"/>
    </xf>
    <xf numFmtId="2" fontId="4" fillId="0" borderId="11" xfId="1" applyNumberFormat="1" applyFont="1" applyBorder="1" applyAlignment="1">
      <alignment horizontal="center"/>
    </xf>
    <xf numFmtId="0" fontId="4" fillId="0" borderId="17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wrapText="1"/>
    </xf>
    <xf numFmtId="0" fontId="4" fillId="0" borderId="36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4" fillId="0" borderId="33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5" fillId="0" borderId="21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11" borderId="21" xfId="0" applyFont="1" applyFill="1" applyBorder="1" applyAlignment="1">
      <alignment horizontal="center" wrapText="1"/>
    </xf>
    <xf numFmtId="0" fontId="5" fillId="11" borderId="23" xfId="0" applyFont="1" applyFill="1" applyBorder="1" applyAlignment="1">
      <alignment horizontal="center" wrapText="1"/>
    </xf>
    <xf numFmtId="0" fontId="4" fillId="0" borderId="21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8" fillId="0" borderId="23" xfId="0" applyFont="1" applyBorder="1" applyAlignment="1">
      <alignment horizontal="left" wrapText="1"/>
    </xf>
    <xf numFmtId="0" fontId="5" fillId="11" borderId="22" xfId="0" applyFont="1" applyFill="1" applyBorder="1" applyAlignment="1">
      <alignment horizontal="center" wrapText="1"/>
    </xf>
    <xf numFmtId="0" fontId="5" fillId="0" borderId="38" xfId="0" applyFont="1" applyBorder="1" applyAlignment="1">
      <alignment horizontal="center" wrapText="1"/>
    </xf>
    <xf numFmtId="0" fontId="4" fillId="0" borderId="30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5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wrapText="1"/>
    </xf>
    <xf numFmtId="0" fontId="4" fillId="0" borderId="41" xfId="0" applyFont="1" applyBorder="1" applyAlignment="1">
      <alignment wrapText="1"/>
    </xf>
    <xf numFmtId="0" fontId="8" fillId="0" borderId="24" xfId="0" applyFont="1" applyBorder="1" applyAlignment="1">
      <alignment horizontal="center" vertical="center" wrapText="1"/>
    </xf>
    <xf numFmtId="0" fontId="5" fillId="11" borderId="24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13" fillId="0" borderId="21" xfId="2" applyFont="1" applyBorder="1" applyAlignment="1">
      <alignment vertical="center" wrapText="1"/>
    </xf>
    <xf numFmtId="0" fontId="12" fillId="0" borderId="22" xfId="2" applyFont="1" applyBorder="1"/>
    <xf numFmtId="0" fontId="12" fillId="0" borderId="23" xfId="2" applyFont="1" applyBorder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S2'!$H$80:$H$83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S2'!$I$80:$I$83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S2'!$J$80:$J$83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B65-BD45-52494FF79E3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B65-BD45-52494FF79E3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B-4B65-BD45-52494FF7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S2'!$H$80:$H$83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marker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S2'!$I$80:$I$83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S2'!$G$80:$G$83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S2'!$J$80:$J$83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78</xdr:row>
      <xdr:rowOff>11430</xdr:rowOff>
    </xdr:from>
    <xdr:to>
      <xdr:col>17</xdr:col>
      <xdr:colOff>76200</xdr:colOff>
      <xdr:row>95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106</xdr:row>
      <xdr:rowOff>41910</xdr:rowOff>
    </xdr:from>
    <xdr:to>
      <xdr:col>16</xdr:col>
      <xdr:colOff>525780</xdr:colOff>
      <xdr:row>122</xdr:row>
      <xdr:rowOff>102870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D22" workbookViewId="0">
      <selection activeCell="O36" sqref="O3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86" t="s">
        <v>4</v>
      </c>
      <c r="B1" s="88" t="s">
        <v>5</v>
      </c>
      <c r="C1" s="89"/>
      <c r="D1" s="86" t="s">
        <v>6</v>
      </c>
      <c r="E1" s="92" t="s">
        <v>7</v>
      </c>
      <c r="F1" s="92" t="s">
        <v>8</v>
      </c>
      <c r="G1" s="92" t="s">
        <v>9</v>
      </c>
      <c r="H1" s="94" t="s">
        <v>10</v>
      </c>
      <c r="I1" s="95"/>
      <c r="J1" s="96"/>
      <c r="K1" s="97" t="s">
        <v>11</v>
      </c>
      <c r="L1" s="95"/>
      <c r="M1" s="96"/>
      <c r="N1" s="94" t="s">
        <v>0</v>
      </c>
      <c r="O1" s="95"/>
      <c r="P1" s="96"/>
      <c r="Q1" s="97" t="s">
        <v>1</v>
      </c>
      <c r="R1" s="95"/>
      <c r="S1" s="96"/>
      <c r="T1" s="94" t="s">
        <v>32</v>
      </c>
      <c r="U1" s="95"/>
      <c r="V1" s="96"/>
    </row>
    <row r="2" spans="1:22" x14ac:dyDescent="0.2">
      <c r="A2" s="87"/>
      <c r="B2" s="90"/>
      <c r="C2" s="91"/>
      <c r="D2" s="87"/>
      <c r="E2" s="93"/>
      <c r="F2" s="93"/>
      <c r="G2" s="93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87"/>
      <c r="B3" s="18" t="s">
        <v>2</v>
      </c>
      <c r="C3" s="18" t="s">
        <v>3</v>
      </c>
      <c r="D3" s="87"/>
      <c r="E3" s="93"/>
      <c r="F3" s="93"/>
      <c r="G3" s="93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74</v>
      </c>
      <c r="C4" s="9" t="s">
        <v>75</v>
      </c>
      <c r="D4" s="7"/>
      <c r="E4" s="9"/>
      <c r="F4" s="17"/>
      <c r="G4" s="17"/>
      <c r="H4" s="49"/>
      <c r="I4" s="49"/>
      <c r="J4" s="49"/>
      <c r="K4" s="21"/>
      <c r="L4" s="21"/>
      <c r="M4" s="21"/>
      <c r="N4" s="39"/>
      <c r="O4" s="39"/>
      <c r="P4" s="39"/>
      <c r="Q4" s="21"/>
      <c r="R4" s="21"/>
      <c r="S4" s="21"/>
      <c r="T4" s="39"/>
      <c r="U4" s="39"/>
      <c r="V4" s="39"/>
    </row>
    <row r="5" spans="1:22" x14ac:dyDescent="0.2">
      <c r="A5" s="7"/>
      <c r="B5" s="29" t="s">
        <v>76</v>
      </c>
      <c r="C5" s="9" t="s">
        <v>77</v>
      </c>
      <c r="D5" s="7"/>
      <c r="E5" s="45" t="s">
        <v>109</v>
      </c>
      <c r="F5" s="10" t="s">
        <v>17</v>
      </c>
      <c r="G5" s="11" t="s">
        <v>17</v>
      </c>
      <c r="H5" s="49"/>
      <c r="I5" s="49"/>
      <c r="J5" s="49"/>
      <c r="K5" s="48"/>
      <c r="L5" s="21"/>
      <c r="M5" s="21"/>
      <c r="N5" s="39"/>
      <c r="O5" s="39"/>
      <c r="P5" s="39"/>
      <c r="Q5" s="21"/>
      <c r="R5" s="21"/>
      <c r="S5" s="21"/>
      <c r="T5" s="39"/>
      <c r="U5" s="39"/>
      <c r="V5" s="39"/>
    </row>
    <row r="6" spans="1:22" x14ac:dyDescent="0.2">
      <c r="A6" s="7"/>
      <c r="B6" s="8"/>
      <c r="C6" s="9"/>
      <c r="D6" s="7" t="s">
        <v>78</v>
      </c>
      <c r="E6" s="45" t="s">
        <v>110</v>
      </c>
      <c r="F6" s="12" t="s">
        <v>17</v>
      </c>
      <c r="G6" s="11" t="s">
        <v>17</v>
      </c>
      <c r="H6" s="52">
        <v>0.5</v>
      </c>
      <c r="I6" s="52">
        <v>0.5</v>
      </c>
      <c r="J6" s="49">
        <v>0.5</v>
      </c>
      <c r="K6" s="32"/>
      <c r="L6" s="21"/>
      <c r="M6" s="21"/>
      <c r="N6" s="39"/>
      <c r="O6" s="39"/>
      <c r="P6" s="39"/>
      <c r="Q6" s="21"/>
      <c r="R6" s="21"/>
      <c r="S6" s="21"/>
      <c r="T6" s="39">
        <f>SUM(H6+K6+N6+Q6)</f>
        <v>0.5</v>
      </c>
      <c r="U6" s="39">
        <f>SUM(I6+L6+O6+R6)</f>
        <v>0.5</v>
      </c>
      <c r="V6" s="39">
        <f>SUM(J6+M6+P6+S6)</f>
        <v>0.5</v>
      </c>
    </row>
    <row r="7" spans="1:22" x14ac:dyDescent="0.2">
      <c r="A7" s="7"/>
      <c r="B7" s="13"/>
      <c r="C7" s="7"/>
      <c r="D7" s="7" t="s">
        <v>79</v>
      </c>
      <c r="E7" s="45" t="s">
        <v>110</v>
      </c>
      <c r="F7" s="12" t="s">
        <v>17</v>
      </c>
      <c r="G7" s="11" t="s">
        <v>17</v>
      </c>
      <c r="H7" s="52">
        <v>0</v>
      </c>
      <c r="I7" s="52">
        <v>0</v>
      </c>
      <c r="J7" s="49">
        <v>0</v>
      </c>
      <c r="K7" s="32"/>
      <c r="L7" s="21"/>
      <c r="M7" s="21"/>
      <c r="N7" s="39"/>
      <c r="O7" s="39"/>
      <c r="P7" s="39"/>
      <c r="Q7" s="21"/>
      <c r="R7" s="21"/>
      <c r="S7" s="21"/>
      <c r="T7" s="39">
        <f t="shared" ref="T7:T32" si="0">SUM(H7+K7+N7+Q7)</f>
        <v>0</v>
      </c>
      <c r="U7" s="39">
        <f t="shared" ref="U7:U32" si="1">SUM(I7+L7+O7+R7)</f>
        <v>0</v>
      </c>
      <c r="V7" s="39">
        <f t="shared" ref="V7:V32" si="2">SUM(J7+M7+P7+S7)</f>
        <v>0</v>
      </c>
    </row>
    <row r="8" spans="1:22" x14ac:dyDescent="0.2">
      <c r="A8" s="7"/>
      <c r="B8" s="14"/>
      <c r="C8" s="15"/>
      <c r="D8" s="7" t="s">
        <v>80</v>
      </c>
      <c r="E8" s="45" t="s">
        <v>110</v>
      </c>
      <c r="F8" s="12" t="s">
        <v>17</v>
      </c>
      <c r="G8" s="11" t="s">
        <v>17</v>
      </c>
      <c r="H8" s="52">
        <v>0.5</v>
      </c>
      <c r="I8" s="52">
        <v>0.5</v>
      </c>
      <c r="J8" s="49">
        <v>0.25</v>
      </c>
      <c r="K8" s="32"/>
      <c r="L8" s="21"/>
      <c r="M8" s="21"/>
      <c r="N8" s="39"/>
      <c r="O8" s="39"/>
      <c r="P8" s="39"/>
      <c r="Q8" s="21"/>
      <c r="R8" s="21"/>
      <c r="S8" s="21"/>
      <c r="T8" s="39">
        <f t="shared" si="0"/>
        <v>0.5</v>
      </c>
      <c r="U8" s="39">
        <f t="shared" si="1"/>
        <v>0.5</v>
      </c>
      <c r="V8" s="39">
        <f t="shared" si="2"/>
        <v>0.25</v>
      </c>
    </row>
    <row r="9" spans="1:22" x14ac:dyDescent="0.2">
      <c r="A9" s="7"/>
      <c r="B9" s="14"/>
      <c r="C9" s="15"/>
      <c r="D9" s="16" t="s">
        <v>81</v>
      </c>
      <c r="E9" s="45" t="s">
        <v>110</v>
      </c>
      <c r="F9" s="12" t="s">
        <v>17</v>
      </c>
      <c r="G9" s="11" t="s">
        <v>17</v>
      </c>
      <c r="H9" s="52">
        <v>0</v>
      </c>
      <c r="I9" s="52">
        <v>0</v>
      </c>
      <c r="J9" s="49">
        <v>0</v>
      </c>
      <c r="K9" s="32"/>
      <c r="L9" s="21"/>
      <c r="M9" s="21"/>
      <c r="N9" s="39"/>
      <c r="O9" s="39"/>
      <c r="P9" s="39"/>
      <c r="Q9" s="21"/>
      <c r="R9" s="21"/>
      <c r="S9" s="21"/>
      <c r="T9" s="39">
        <f t="shared" si="0"/>
        <v>0</v>
      </c>
      <c r="U9" s="39">
        <f t="shared" si="1"/>
        <v>0</v>
      </c>
      <c r="V9" s="39">
        <f t="shared" si="2"/>
        <v>0</v>
      </c>
    </row>
    <row r="10" spans="1:22" x14ac:dyDescent="0.2">
      <c r="A10" s="32"/>
      <c r="B10" s="14"/>
      <c r="C10" s="15"/>
      <c r="D10" s="16" t="s">
        <v>82</v>
      </c>
      <c r="E10" s="45" t="s">
        <v>110</v>
      </c>
      <c r="F10" s="12" t="s">
        <v>17</v>
      </c>
      <c r="G10" s="11" t="s">
        <v>17</v>
      </c>
      <c r="H10" s="52">
        <v>0.5</v>
      </c>
      <c r="I10" s="52">
        <v>0.5</v>
      </c>
      <c r="J10" s="49">
        <v>0.25</v>
      </c>
      <c r="K10" s="32"/>
      <c r="L10" s="21"/>
      <c r="M10" s="21"/>
      <c r="N10" s="39"/>
      <c r="O10" s="39"/>
      <c r="P10" s="39"/>
      <c r="Q10" s="21"/>
      <c r="R10" s="21"/>
      <c r="S10" s="21"/>
      <c r="T10" s="39">
        <f t="shared" si="0"/>
        <v>0.5</v>
      </c>
      <c r="U10" s="39">
        <f t="shared" si="1"/>
        <v>0.5</v>
      </c>
      <c r="V10" s="39">
        <f t="shared" si="2"/>
        <v>0.25</v>
      </c>
    </row>
    <row r="11" spans="1:22" x14ac:dyDescent="0.2">
      <c r="A11" s="32"/>
      <c r="B11" s="29" t="s">
        <v>95</v>
      </c>
      <c r="C11" s="31" t="s">
        <v>83</v>
      </c>
      <c r="D11" s="16"/>
      <c r="E11" s="46" t="s">
        <v>112</v>
      </c>
      <c r="F11" s="10" t="s">
        <v>17</v>
      </c>
      <c r="G11" s="11" t="s">
        <v>17</v>
      </c>
      <c r="H11" s="52"/>
      <c r="I11" s="52"/>
      <c r="J11" s="49"/>
      <c r="K11" s="32"/>
      <c r="L11" s="21"/>
      <c r="M11" s="21"/>
      <c r="N11" s="39"/>
      <c r="O11" s="39"/>
      <c r="P11" s="39"/>
      <c r="Q11" s="21"/>
      <c r="R11" s="21"/>
      <c r="S11" s="21"/>
      <c r="T11" s="39">
        <f t="shared" si="0"/>
        <v>0</v>
      </c>
      <c r="U11" s="39">
        <f t="shared" si="1"/>
        <v>0</v>
      </c>
      <c r="V11" s="39">
        <f t="shared" si="2"/>
        <v>0</v>
      </c>
    </row>
    <row r="12" spans="1:22" x14ac:dyDescent="0.2">
      <c r="A12" s="32"/>
      <c r="B12" s="14"/>
      <c r="C12" s="15"/>
      <c r="D12" s="32" t="s">
        <v>84</v>
      </c>
      <c r="E12" s="45" t="s">
        <v>111</v>
      </c>
      <c r="F12" s="12" t="s">
        <v>17</v>
      </c>
      <c r="G12" s="11" t="s">
        <v>17</v>
      </c>
      <c r="H12" s="52">
        <v>1</v>
      </c>
      <c r="I12" s="52">
        <v>1</v>
      </c>
      <c r="J12" s="49">
        <v>0.5</v>
      </c>
      <c r="K12" s="32"/>
      <c r="L12" s="21"/>
      <c r="M12" s="21"/>
      <c r="N12" s="39"/>
      <c r="O12" s="39"/>
      <c r="P12" s="39"/>
      <c r="Q12" s="21"/>
      <c r="R12" s="21"/>
      <c r="S12" s="21"/>
      <c r="T12" s="39">
        <f t="shared" si="0"/>
        <v>1</v>
      </c>
      <c r="U12" s="39">
        <f t="shared" si="1"/>
        <v>1</v>
      </c>
      <c r="V12" s="39">
        <f t="shared" si="2"/>
        <v>0.5</v>
      </c>
    </row>
    <row r="13" spans="1:22" x14ac:dyDescent="0.2">
      <c r="A13" s="32"/>
      <c r="B13" s="30"/>
      <c r="C13" s="31"/>
      <c r="D13" s="32" t="s">
        <v>85</v>
      </c>
      <c r="E13" s="45" t="s">
        <v>110</v>
      </c>
      <c r="F13" s="12" t="s">
        <v>17</v>
      </c>
      <c r="G13" s="11" t="s">
        <v>17</v>
      </c>
      <c r="H13" s="52">
        <v>0</v>
      </c>
      <c r="I13" s="52">
        <v>0</v>
      </c>
      <c r="J13" s="49">
        <v>0</v>
      </c>
      <c r="K13" s="32"/>
      <c r="L13" s="21"/>
      <c r="M13" s="21"/>
      <c r="N13" s="39"/>
      <c r="O13" s="39"/>
      <c r="P13" s="39"/>
      <c r="Q13" s="21"/>
      <c r="R13" s="21"/>
      <c r="S13" s="21"/>
      <c r="T13" s="39">
        <f t="shared" si="0"/>
        <v>0</v>
      </c>
      <c r="U13" s="39">
        <f t="shared" si="1"/>
        <v>0</v>
      </c>
      <c r="V13" s="39">
        <f t="shared" si="2"/>
        <v>0</v>
      </c>
    </row>
    <row r="14" spans="1:22" x14ac:dyDescent="0.2">
      <c r="A14" s="32"/>
      <c r="B14" s="30"/>
      <c r="C14" s="31"/>
      <c r="D14" s="32" t="s">
        <v>86</v>
      </c>
      <c r="E14" s="45" t="s">
        <v>110</v>
      </c>
      <c r="F14" s="12" t="s">
        <v>17</v>
      </c>
      <c r="G14" s="11" t="s">
        <v>17</v>
      </c>
      <c r="H14" s="52">
        <v>0.5</v>
      </c>
      <c r="I14" s="52">
        <v>0.5</v>
      </c>
      <c r="J14" s="49">
        <v>0.25</v>
      </c>
      <c r="K14" s="32"/>
      <c r="L14" s="21"/>
      <c r="M14" s="21"/>
      <c r="N14" s="39"/>
      <c r="O14" s="39"/>
      <c r="P14" s="39"/>
      <c r="Q14" s="21"/>
      <c r="R14" s="21"/>
      <c r="S14" s="21"/>
      <c r="T14" s="39">
        <f t="shared" si="0"/>
        <v>0.5</v>
      </c>
      <c r="U14" s="39">
        <f t="shared" si="1"/>
        <v>0.5</v>
      </c>
      <c r="V14" s="39">
        <f t="shared" si="2"/>
        <v>0.25</v>
      </c>
    </row>
    <row r="15" spans="1:22" x14ac:dyDescent="0.2">
      <c r="A15" s="32"/>
      <c r="B15" s="29"/>
      <c r="C15" s="32"/>
      <c r="D15" s="16" t="s">
        <v>87</v>
      </c>
      <c r="E15" s="45" t="s">
        <v>110</v>
      </c>
      <c r="F15" s="12" t="s">
        <v>17</v>
      </c>
      <c r="G15" s="11" t="s">
        <v>17</v>
      </c>
      <c r="H15" s="52">
        <v>0</v>
      </c>
      <c r="I15" s="52">
        <v>0</v>
      </c>
      <c r="J15" s="49">
        <v>0</v>
      </c>
      <c r="K15" s="32"/>
      <c r="L15" s="21"/>
      <c r="M15" s="21"/>
      <c r="N15" s="39"/>
      <c r="O15" s="39"/>
      <c r="P15" s="39"/>
      <c r="Q15" s="21"/>
      <c r="R15" s="21"/>
      <c r="S15" s="21"/>
      <c r="T15" s="39">
        <f t="shared" si="0"/>
        <v>0</v>
      </c>
      <c r="U15" s="39">
        <f t="shared" si="1"/>
        <v>0</v>
      </c>
      <c r="V15" s="39">
        <f t="shared" si="2"/>
        <v>0</v>
      </c>
    </row>
    <row r="16" spans="1:22" x14ac:dyDescent="0.2">
      <c r="A16" s="32"/>
      <c r="B16" s="14"/>
      <c r="C16" s="15"/>
      <c r="D16" s="16" t="s">
        <v>88</v>
      </c>
      <c r="E16" s="45" t="s">
        <v>110</v>
      </c>
      <c r="F16" s="12" t="s">
        <v>17</v>
      </c>
      <c r="G16" s="11" t="s">
        <v>17</v>
      </c>
      <c r="H16" s="52">
        <v>0.5</v>
      </c>
      <c r="I16" s="52">
        <v>0.5</v>
      </c>
      <c r="J16" s="49">
        <v>0.25</v>
      </c>
      <c r="K16" s="32"/>
      <c r="L16" s="21"/>
      <c r="M16" s="21"/>
      <c r="N16" s="39"/>
      <c r="O16" s="39"/>
      <c r="P16" s="39"/>
      <c r="Q16" s="21"/>
      <c r="R16" s="21"/>
      <c r="S16" s="21"/>
      <c r="T16" s="39">
        <f t="shared" si="0"/>
        <v>0.5</v>
      </c>
      <c r="U16" s="39">
        <f t="shared" si="1"/>
        <v>0.5</v>
      </c>
      <c r="V16" s="39">
        <f t="shared" si="2"/>
        <v>0.25</v>
      </c>
    </row>
    <row r="17" spans="1:22" x14ac:dyDescent="0.2">
      <c r="A17" s="32"/>
      <c r="B17" s="29" t="s">
        <v>96</v>
      </c>
      <c r="C17" s="31" t="s">
        <v>89</v>
      </c>
      <c r="D17" s="16"/>
      <c r="E17" s="46" t="s">
        <v>112</v>
      </c>
      <c r="F17" s="10" t="s">
        <v>17</v>
      </c>
      <c r="G17" s="11" t="s">
        <v>17</v>
      </c>
      <c r="H17" s="52"/>
      <c r="I17" s="52"/>
      <c r="J17" s="49"/>
      <c r="K17" s="32"/>
      <c r="L17" s="21"/>
      <c r="M17" s="21"/>
      <c r="N17" s="39"/>
      <c r="O17" s="39"/>
      <c r="P17" s="39"/>
      <c r="Q17" s="21"/>
      <c r="R17" s="21"/>
      <c r="S17" s="21"/>
      <c r="T17" s="39">
        <f t="shared" si="0"/>
        <v>0</v>
      </c>
      <c r="U17" s="39">
        <f t="shared" si="1"/>
        <v>0</v>
      </c>
      <c r="V17" s="39">
        <f t="shared" si="2"/>
        <v>0</v>
      </c>
    </row>
    <row r="18" spans="1:22" x14ac:dyDescent="0.2">
      <c r="A18" s="32"/>
      <c r="B18" s="14"/>
      <c r="C18" s="15"/>
      <c r="D18" s="32" t="s">
        <v>90</v>
      </c>
      <c r="E18" s="45" t="s">
        <v>111</v>
      </c>
      <c r="F18" s="12" t="s">
        <v>17</v>
      </c>
      <c r="G18" s="11" t="s">
        <v>17</v>
      </c>
      <c r="H18" s="52">
        <v>1</v>
      </c>
      <c r="I18" s="52">
        <v>1</v>
      </c>
      <c r="J18" s="50">
        <v>0.5</v>
      </c>
      <c r="K18" s="32"/>
      <c r="L18" s="21"/>
      <c r="M18" s="21"/>
      <c r="N18" s="39"/>
      <c r="O18" s="39"/>
      <c r="P18" s="39"/>
      <c r="Q18" s="21"/>
      <c r="R18" s="21"/>
      <c r="S18" s="21"/>
      <c r="T18" s="39">
        <f t="shared" si="0"/>
        <v>1</v>
      </c>
      <c r="U18" s="39">
        <f t="shared" si="1"/>
        <v>1</v>
      </c>
      <c r="V18" s="39">
        <f t="shared" si="2"/>
        <v>0.5</v>
      </c>
    </row>
    <row r="19" spans="1:22" x14ac:dyDescent="0.2">
      <c r="A19" s="32"/>
      <c r="B19" s="30"/>
      <c r="C19" s="31"/>
      <c r="D19" s="32" t="s">
        <v>91</v>
      </c>
      <c r="E19" s="45" t="s">
        <v>110</v>
      </c>
      <c r="F19" s="12" t="s">
        <v>17</v>
      </c>
      <c r="G19" s="11" t="s">
        <v>17</v>
      </c>
      <c r="H19" s="52">
        <v>0</v>
      </c>
      <c r="I19" s="52">
        <v>0</v>
      </c>
      <c r="J19" s="50">
        <v>0</v>
      </c>
      <c r="K19" s="32"/>
      <c r="L19" s="21"/>
      <c r="M19" s="21"/>
      <c r="N19" s="39"/>
      <c r="O19" s="39"/>
      <c r="P19" s="39"/>
      <c r="Q19" s="21"/>
      <c r="R19" s="21"/>
      <c r="S19" s="21"/>
      <c r="T19" s="39">
        <f t="shared" si="0"/>
        <v>0</v>
      </c>
      <c r="U19" s="39">
        <f t="shared" si="1"/>
        <v>0</v>
      </c>
      <c r="V19" s="39">
        <f t="shared" si="2"/>
        <v>0</v>
      </c>
    </row>
    <row r="20" spans="1:22" x14ac:dyDescent="0.2">
      <c r="A20" s="32"/>
      <c r="B20" s="30"/>
      <c r="C20" s="31"/>
      <c r="D20" s="32" t="s">
        <v>92</v>
      </c>
      <c r="E20" s="45" t="s">
        <v>110</v>
      </c>
      <c r="F20" s="12" t="s">
        <v>17</v>
      </c>
      <c r="G20" s="11" t="s">
        <v>17</v>
      </c>
      <c r="H20" s="52">
        <v>0.5</v>
      </c>
      <c r="I20" s="52">
        <v>0.5</v>
      </c>
      <c r="J20" s="50">
        <v>0.25</v>
      </c>
      <c r="K20" s="32"/>
      <c r="L20" s="32"/>
      <c r="M20" s="32"/>
      <c r="N20" s="40"/>
      <c r="O20" s="40"/>
      <c r="P20" s="40"/>
      <c r="Q20" s="32"/>
      <c r="R20" s="32"/>
      <c r="S20" s="32"/>
      <c r="T20" s="39">
        <f t="shared" si="0"/>
        <v>0.5</v>
      </c>
      <c r="U20" s="39">
        <f t="shared" si="1"/>
        <v>0.5</v>
      </c>
      <c r="V20" s="39">
        <f t="shared" si="2"/>
        <v>0.25</v>
      </c>
    </row>
    <row r="21" spans="1:22" x14ac:dyDescent="0.2">
      <c r="A21" s="32"/>
      <c r="B21" s="29"/>
      <c r="C21" s="32"/>
      <c r="D21" s="16" t="s">
        <v>93</v>
      </c>
      <c r="E21" s="45" t="s">
        <v>110</v>
      </c>
      <c r="F21" s="12" t="s">
        <v>17</v>
      </c>
      <c r="G21" s="11" t="s">
        <v>17</v>
      </c>
      <c r="H21" s="52">
        <v>0</v>
      </c>
      <c r="I21" s="52">
        <v>0</v>
      </c>
      <c r="J21" s="49">
        <v>0</v>
      </c>
      <c r="K21" s="32"/>
      <c r="L21" s="32"/>
      <c r="M21" s="32"/>
      <c r="N21" s="40"/>
      <c r="O21" s="40"/>
      <c r="P21" s="40"/>
      <c r="Q21" s="32"/>
      <c r="R21" s="32"/>
      <c r="S21" s="32"/>
      <c r="T21" s="39">
        <f t="shared" si="0"/>
        <v>0</v>
      </c>
      <c r="U21" s="39">
        <f t="shared" si="1"/>
        <v>0</v>
      </c>
      <c r="V21" s="39">
        <f t="shared" si="2"/>
        <v>0</v>
      </c>
    </row>
    <row r="22" spans="1:22" x14ac:dyDescent="0.2">
      <c r="A22" s="32"/>
      <c r="B22" s="14"/>
      <c r="C22" s="15"/>
      <c r="D22" s="16" t="s">
        <v>94</v>
      </c>
      <c r="E22" s="45" t="s">
        <v>110</v>
      </c>
      <c r="F22" s="12" t="s">
        <v>17</v>
      </c>
      <c r="G22" s="11" t="s">
        <v>17</v>
      </c>
      <c r="H22" s="52">
        <v>0.5</v>
      </c>
      <c r="I22" s="52">
        <v>0.5</v>
      </c>
      <c r="J22" s="49">
        <v>0.5</v>
      </c>
      <c r="K22" s="32"/>
      <c r="L22" s="32"/>
      <c r="M22" s="32"/>
      <c r="N22" s="40"/>
      <c r="O22" s="40"/>
      <c r="P22" s="40"/>
      <c r="Q22" s="32"/>
      <c r="R22" s="32"/>
      <c r="S22" s="32"/>
      <c r="T22" s="39">
        <f t="shared" si="0"/>
        <v>0.5</v>
      </c>
      <c r="U22" s="39">
        <f t="shared" si="1"/>
        <v>0.5</v>
      </c>
      <c r="V22" s="39">
        <f t="shared" si="2"/>
        <v>0.5</v>
      </c>
    </row>
    <row r="23" spans="1:22" x14ac:dyDescent="0.2">
      <c r="A23" s="32"/>
      <c r="B23" s="14">
        <v>1.1000000000000001</v>
      </c>
      <c r="C23" s="15" t="s">
        <v>97</v>
      </c>
      <c r="D23" s="16"/>
      <c r="E23" s="47">
        <v>4.5</v>
      </c>
      <c r="F23" s="12" t="s">
        <v>17</v>
      </c>
      <c r="G23" s="11" t="s">
        <v>17</v>
      </c>
      <c r="H23" s="50"/>
      <c r="I23" s="50"/>
      <c r="J23" s="50"/>
      <c r="K23" s="32"/>
      <c r="L23" s="32"/>
      <c r="M23" s="32"/>
      <c r="N23" s="40"/>
      <c r="O23" s="40"/>
      <c r="P23" s="40"/>
      <c r="Q23" s="32"/>
      <c r="R23" s="32"/>
      <c r="S23" s="32"/>
      <c r="T23" s="39">
        <f t="shared" si="0"/>
        <v>0</v>
      </c>
      <c r="U23" s="39">
        <f t="shared" si="1"/>
        <v>0</v>
      </c>
      <c r="V23" s="39">
        <f t="shared" si="2"/>
        <v>0</v>
      </c>
    </row>
    <row r="24" spans="1:22" x14ac:dyDescent="0.2">
      <c r="A24" s="32"/>
      <c r="B24" s="14" t="s">
        <v>100</v>
      </c>
      <c r="C24" s="15" t="s">
        <v>99</v>
      </c>
      <c r="D24" s="16"/>
      <c r="E24" s="47" t="s">
        <v>110</v>
      </c>
      <c r="F24" s="10" t="s">
        <v>17</v>
      </c>
      <c r="G24" s="11" t="s">
        <v>17</v>
      </c>
      <c r="H24" s="50"/>
      <c r="I24" s="50"/>
      <c r="J24" s="50"/>
      <c r="K24" s="32"/>
      <c r="L24" s="32"/>
      <c r="M24" s="32"/>
      <c r="N24" s="40"/>
      <c r="O24" s="40"/>
      <c r="P24" s="40"/>
      <c r="Q24" s="32"/>
      <c r="R24" s="32"/>
      <c r="S24" s="32"/>
      <c r="T24" s="39">
        <f t="shared" si="0"/>
        <v>0</v>
      </c>
      <c r="U24" s="39">
        <f t="shared" si="1"/>
        <v>0</v>
      </c>
      <c r="V24" s="39">
        <f t="shared" si="2"/>
        <v>0</v>
      </c>
    </row>
    <row r="25" spans="1:22" x14ac:dyDescent="0.2">
      <c r="A25" s="32"/>
      <c r="B25" s="14"/>
      <c r="C25" s="15"/>
      <c r="D25" s="16" t="s">
        <v>108</v>
      </c>
      <c r="E25" s="47" t="s">
        <v>110</v>
      </c>
      <c r="F25" s="12" t="s">
        <v>17</v>
      </c>
      <c r="G25" s="11" t="s">
        <v>17</v>
      </c>
      <c r="H25" s="50">
        <v>0.5</v>
      </c>
      <c r="I25" s="50">
        <v>0.5</v>
      </c>
      <c r="J25" s="50">
        <v>1</v>
      </c>
      <c r="K25" s="32"/>
      <c r="L25" s="32"/>
      <c r="M25" s="32"/>
      <c r="N25" s="40"/>
      <c r="O25" s="40"/>
      <c r="P25" s="40"/>
      <c r="Q25" s="32"/>
      <c r="R25" s="32"/>
      <c r="S25" s="32"/>
      <c r="T25" s="39">
        <f t="shared" si="0"/>
        <v>0.5</v>
      </c>
      <c r="U25" s="39">
        <f t="shared" si="1"/>
        <v>0.5</v>
      </c>
      <c r="V25" s="39">
        <f t="shared" si="2"/>
        <v>1</v>
      </c>
    </row>
    <row r="26" spans="1:22" x14ac:dyDescent="0.2">
      <c r="A26" s="32"/>
      <c r="B26" s="14" t="s">
        <v>98</v>
      </c>
      <c r="C26" s="15" t="s">
        <v>102</v>
      </c>
      <c r="D26" s="16"/>
      <c r="E26" s="47" t="s">
        <v>111</v>
      </c>
      <c r="F26" s="12" t="s">
        <v>17</v>
      </c>
      <c r="G26" s="11" t="s">
        <v>17</v>
      </c>
      <c r="H26" s="50"/>
      <c r="I26" s="50"/>
      <c r="J26" s="50"/>
      <c r="K26" s="32"/>
      <c r="L26" s="32"/>
      <c r="M26" s="32"/>
      <c r="N26" s="40"/>
      <c r="O26" s="40"/>
      <c r="P26" s="40"/>
      <c r="Q26" s="32"/>
      <c r="R26" s="32"/>
      <c r="S26" s="32"/>
      <c r="T26" s="39">
        <f t="shared" si="0"/>
        <v>0</v>
      </c>
      <c r="U26" s="39">
        <f t="shared" si="1"/>
        <v>0</v>
      </c>
      <c r="V26" s="39">
        <f t="shared" si="2"/>
        <v>0</v>
      </c>
    </row>
    <row r="27" spans="1:22" x14ac:dyDescent="0.2">
      <c r="A27" s="32"/>
      <c r="B27" s="14"/>
      <c r="C27" s="15"/>
      <c r="D27" s="16" t="s">
        <v>103</v>
      </c>
      <c r="E27" s="45" t="s">
        <v>110</v>
      </c>
      <c r="F27" s="12" t="s">
        <v>17</v>
      </c>
      <c r="G27" s="11" t="s">
        <v>17</v>
      </c>
      <c r="H27" s="50">
        <v>0.5</v>
      </c>
      <c r="I27" s="50">
        <v>0.5</v>
      </c>
      <c r="J27" s="50">
        <v>0.5</v>
      </c>
      <c r="K27" s="32"/>
      <c r="L27" s="32"/>
      <c r="M27" s="32"/>
      <c r="N27" s="40"/>
      <c r="O27" s="40"/>
      <c r="P27" s="40"/>
      <c r="Q27" s="32"/>
      <c r="R27" s="32"/>
      <c r="S27" s="32"/>
      <c r="T27" s="39">
        <f t="shared" si="0"/>
        <v>0.5</v>
      </c>
      <c r="U27" s="39">
        <f t="shared" si="1"/>
        <v>0.5</v>
      </c>
      <c r="V27" s="39">
        <f t="shared" si="2"/>
        <v>0.5</v>
      </c>
    </row>
    <row r="28" spans="1:22" x14ac:dyDescent="0.2">
      <c r="A28" s="32"/>
      <c r="B28" s="14"/>
      <c r="C28" s="15"/>
      <c r="D28" s="16" t="s">
        <v>113</v>
      </c>
      <c r="E28" s="45" t="s">
        <v>110</v>
      </c>
      <c r="F28" s="12" t="s">
        <v>17</v>
      </c>
      <c r="G28" s="11" t="s">
        <v>17</v>
      </c>
      <c r="H28" s="50">
        <v>0.5</v>
      </c>
      <c r="I28" s="50">
        <v>0.5</v>
      </c>
      <c r="J28" s="50">
        <v>0.5</v>
      </c>
      <c r="K28" s="32"/>
      <c r="L28" s="32"/>
      <c r="M28" s="32"/>
      <c r="N28" s="40"/>
      <c r="O28" s="40"/>
      <c r="P28" s="40"/>
      <c r="Q28" s="32"/>
      <c r="R28" s="32"/>
      <c r="S28" s="32"/>
      <c r="T28" s="39">
        <f t="shared" si="0"/>
        <v>0.5</v>
      </c>
      <c r="U28" s="39">
        <f t="shared" si="1"/>
        <v>0.5</v>
      </c>
      <c r="V28" s="39">
        <f t="shared" si="2"/>
        <v>0.5</v>
      </c>
    </row>
    <row r="29" spans="1:22" x14ac:dyDescent="0.2">
      <c r="A29" s="32"/>
      <c r="B29" s="14" t="s">
        <v>101</v>
      </c>
      <c r="C29" s="15" t="s">
        <v>104</v>
      </c>
      <c r="D29" s="16"/>
      <c r="E29" s="45" t="s">
        <v>114</v>
      </c>
      <c r="F29" s="12" t="s">
        <v>17</v>
      </c>
      <c r="G29" s="11" t="s">
        <v>17</v>
      </c>
      <c r="H29" s="50"/>
      <c r="I29" s="50"/>
      <c r="J29" s="50"/>
      <c r="K29" s="32"/>
      <c r="L29" s="32"/>
      <c r="M29" s="32"/>
      <c r="N29" s="40"/>
      <c r="O29" s="40"/>
      <c r="P29" s="40"/>
      <c r="Q29" s="32"/>
      <c r="R29" s="32"/>
      <c r="S29" s="32"/>
      <c r="T29" s="39">
        <f t="shared" si="0"/>
        <v>0</v>
      </c>
      <c r="U29" s="39">
        <f t="shared" si="1"/>
        <v>0</v>
      </c>
      <c r="V29" s="39">
        <f t="shared" si="2"/>
        <v>0</v>
      </c>
    </row>
    <row r="30" spans="1:22" x14ac:dyDescent="0.2">
      <c r="A30" s="32"/>
      <c r="B30" s="14"/>
      <c r="C30" s="15"/>
      <c r="D30" s="16" t="s">
        <v>105</v>
      </c>
      <c r="E30" s="45" t="s">
        <v>114</v>
      </c>
      <c r="F30" s="12" t="s">
        <v>17</v>
      </c>
      <c r="G30" s="11" t="s">
        <v>17</v>
      </c>
      <c r="H30" s="50">
        <v>1</v>
      </c>
      <c r="I30" s="50">
        <v>1</v>
      </c>
      <c r="J30" s="50">
        <v>1</v>
      </c>
      <c r="K30" s="32"/>
      <c r="L30" s="32"/>
      <c r="M30" s="32"/>
      <c r="N30" s="40"/>
      <c r="O30" s="40"/>
      <c r="P30" s="40"/>
      <c r="Q30" s="32"/>
      <c r="R30" s="32"/>
      <c r="S30" s="32"/>
      <c r="T30" s="39">
        <f t="shared" si="0"/>
        <v>1</v>
      </c>
      <c r="U30" s="39">
        <f t="shared" si="1"/>
        <v>1</v>
      </c>
      <c r="V30" s="39">
        <f t="shared" si="2"/>
        <v>1</v>
      </c>
    </row>
    <row r="31" spans="1:22" x14ac:dyDescent="0.2">
      <c r="A31" s="32"/>
      <c r="B31" s="14" t="s">
        <v>106</v>
      </c>
      <c r="C31" s="15" t="s">
        <v>107</v>
      </c>
      <c r="D31" s="16"/>
      <c r="E31" s="45" t="s">
        <v>110</v>
      </c>
      <c r="F31" s="12" t="s">
        <v>17</v>
      </c>
      <c r="G31" s="11" t="s">
        <v>17</v>
      </c>
      <c r="H31" s="50"/>
      <c r="I31" s="50"/>
      <c r="J31" s="50"/>
      <c r="K31" s="32"/>
      <c r="L31" s="32"/>
      <c r="M31" s="32"/>
      <c r="N31" s="40"/>
      <c r="O31" s="40"/>
      <c r="P31" s="40"/>
      <c r="Q31" s="32"/>
      <c r="R31" s="32"/>
      <c r="S31" s="32"/>
      <c r="T31" s="39">
        <f t="shared" si="0"/>
        <v>0</v>
      </c>
      <c r="U31" s="39">
        <f t="shared" si="1"/>
        <v>0</v>
      </c>
      <c r="V31" s="39">
        <f t="shared" si="2"/>
        <v>0</v>
      </c>
    </row>
    <row r="32" spans="1:22" x14ac:dyDescent="0.2">
      <c r="A32" s="32"/>
      <c r="B32" s="14"/>
      <c r="C32" s="15"/>
      <c r="D32" s="15" t="s">
        <v>107</v>
      </c>
      <c r="E32" s="45" t="s">
        <v>110</v>
      </c>
      <c r="F32" s="12" t="s">
        <v>17</v>
      </c>
      <c r="G32" s="11" t="s">
        <v>17</v>
      </c>
      <c r="H32" s="50">
        <v>0.5</v>
      </c>
      <c r="I32" s="50">
        <v>0.5</v>
      </c>
      <c r="J32" s="50">
        <v>0.5</v>
      </c>
      <c r="K32" s="32"/>
      <c r="L32" s="32"/>
      <c r="M32" s="32"/>
      <c r="N32" s="40"/>
      <c r="O32" s="40"/>
      <c r="P32" s="40"/>
      <c r="Q32" s="32"/>
      <c r="R32" s="32"/>
      <c r="S32" s="32"/>
      <c r="T32" s="39">
        <f t="shared" si="0"/>
        <v>0.5</v>
      </c>
      <c r="U32" s="39">
        <f t="shared" si="1"/>
        <v>0.5</v>
      </c>
      <c r="V32" s="39">
        <f t="shared" si="2"/>
        <v>0.5</v>
      </c>
    </row>
    <row r="33" spans="1:22" x14ac:dyDescent="0.2">
      <c r="A33" s="24"/>
      <c r="B33" s="42"/>
      <c r="C33" s="43"/>
      <c r="D33" s="43"/>
      <c r="E33" s="31" t="s">
        <v>20</v>
      </c>
      <c r="F33" s="53"/>
      <c r="G33" s="53"/>
      <c r="H33" s="59">
        <f>SUM(H6:H32)</f>
        <v>8.5</v>
      </c>
      <c r="I33" s="60">
        <f>SUM(I6:I32)</f>
        <v>8.5</v>
      </c>
      <c r="J33" s="59">
        <f>SUM(J6:J32)</f>
        <v>6.75</v>
      </c>
      <c r="K33" s="61"/>
      <c r="L33" s="61"/>
      <c r="M33" s="61"/>
      <c r="N33" s="61"/>
      <c r="O33" s="61"/>
      <c r="P33" s="61"/>
      <c r="Q33" s="61"/>
      <c r="R33" s="61"/>
      <c r="S33" s="61"/>
      <c r="T33" s="62">
        <f>SUM(T6:T32)</f>
        <v>8.5</v>
      </c>
      <c r="U33" s="62">
        <f>SUM(U6:U32)</f>
        <v>8.5</v>
      </c>
      <c r="V33" s="62">
        <f>SUM(V6:V32)</f>
        <v>6.75</v>
      </c>
    </row>
    <row r="34" spans="1:22" x14ac:dyDescent="0.2">
      <c r="A34" s="24"/>
      <c r="B34" s="42"/>
      <c r="C34" s="43"/>
      <c r="D34" s="43"/>
      <c r="E34" s="31" t="s">
        <v>21</v>
      </c>
      <c r="F34" s="53"/>
      <c r="G34" s="53"/>
      <c r="H34" s="59">
        <f>SUM(H6:H32)</f>
        <v>8.5</v>
      </c>
      <c r="I34" s="60">
        <f>SUM(I6:I32)</f>
        <v>8.5</v>
      </c>
      <c r="J34" s="59">
        <f>SUM(J6:J32)</f>
        <v>6.75</v>
      </c>
      <c r="K34" s="61"/>
      <c r="L34" s="61"/>
      <c r="M34" s="61"/>
      <c r="N34" s="61"/>
      <c r="O34" s="61"/>
      <c r="P34" s="61"/>
      <c r="Q34" s="61"/>
      <c r="R34" s="61"/>
      <c r="S34" s="61"/>
      <c r="T34" s="62"/>
      <c r="U34" s="62"/>
      <c r="V34" s="62"/>
    </row>
    <row r="35" spans="1:22" x14ac:dyDescent="0.2">
      <c r="A35" s="24"/>
      <c r="B35" s="42"/>
      <c r="C35" s="43"/>
      <c r="D35" s="43"/>
      <c r="E35" s="26"/>
      <c r="F35" s="41"/>
      <c r="G35" s="41"/>
      <c r="H35" s="41"/>
      <c r="I35" s="41"/>
      <c r="J35" s="41"/>
      <c r="K35" s="41"/>
      <c r="L35" s="24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spans="1:22" x14ac:dyDescent="0.2">
      <c r="A36" s="24"/>
      <c r="B36" s="42"/>
      <c r="C36" s="43"/>
      <c r="D36" s="43"/>
      <c r="E36" s="26"/>
      <c r="F36" s="41"/>
      <c r="G36" s="85"/>
      <c r="H36" s="85"/>
      <c r="I36" s="85"/>
      <c r="J36" s="85"/>
      <c r="K36" s="85"/>
      <c r="L36" s="85"/>
      <c r="M36" s="85"/>
      <c r="N36" s="41"/>
      <c r="O36" s="41"/>
      <c r="P36" s="41"/>
      <c r="Q36" s="41"/>
      <c r="R36" s="41"/>
      <c r="S36" s="41"/>
      <c r="T36" s="41"/>
      <c r="U36" s="41"/>
      <c r="V36" s="41"/>
    </row>
    <row r="37" spans="1:22" x14ac:dyDescent="0.2">
      <c r="A37" s="24"/>
      <c r="B37" s="42"/>
      <c r="C37" s="43"/>
      <c r="D37" s="43"/>
      <c r="E37" s="2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3.5" thickBot="1" x14ac:dyDescent="0.25">
      <c r="A38" s="24"/>
      <c r="B38" s="42"/>
      <c r="C38" s="43"/>
      <c r="D38" s="44"/>
      <c r="E38" s="24"/>
      <c r="F38" s="24"/>
      <c r="G38" s="24"/>
    </row>
    <row r="39" spans="1:22" ht="13.5" thickBot="1" x14ac:dyDescent="0.25">
      <c r="A39" s="131"/>
      <c r="B39" s="131"/>
      <c r="C39" s="131"/>
      <c r="D39" s="131"/>
      <c r="E39" s="131"/>
      <c r="F39" s="24"/>
      <c r="G39" s="134" t="s">
        <v>176</v>
      </c>
      <c r="H39" s="135"/>
      <c r="I39" s="135"/>
      <c r="J39" s="135"/>
      <c r="K39" s="135"/>
      <c r="L39" s="135"/>
      <c r="M39" s="136"/>
    </row>
    <row r="40" spans="1:22" x14ac:dyDescent="0.2">
      <c r="A40" s="132"/>
      <c r="B40" s="133"/>
      <c r="C40" s="133"/>
      <c r="D40" s="133"/>
      <c r="E40" s="133"/>
      <c r="F40" s="24"/>
      <c r="G40" s="85"/>
      <c r="H40" s="85"/>
      <c r="I40" s="85"/>
      <c r="J40" s="85"/>
      <c r="K40" s="85"/>
      <c r="L40" s="85"/>
      <c r="M40" s="85"/>
    </row>
    <row r="41" spans="1:22" x14ac:dyDescent="0.2">
      <c r="A41" s="132"/>
      <c r="B41" s="133"/>
      <c r="C41" s="133"/>
      <c r="D41" s="133"/>
      <c r="E41" s="133"/>
      <c r="F41" s="24"/>
      <c r="G41" s="85"/>
      <c r="H41" s="85"/>
      <c r="I41" s="85"/>
      <c r="J41" s="85"/>
      <c r="K41" s="85"/>
      <c r="L41" s="85"/>
      <c r="M41" s="85"/>
    </row>
    <row r="42" spans="1:22" x14ac:dyDescent="0.2">
      <c r="A42" s="132"/>
      <c r="B42" s="133"/>
      <c r="C42" s="133"/>
      <c r="D42" s="133"/>
      <c r="E42" s="133"/>
      <c r="F42" s="24"/>
      <c r="G42" s="22"/>
      <c r="H42" s="22"/>
      <c r="I42" s="22"/>
      <c r="J42" s="22"/>
      <c r="K42" s="22"/>
    </row>
    <row r="43" spans="1:22" x14ac:dyDescent="0.2">
      <c r="G43" s="85"/>
      <c r="H43" s="85"/>
      <c r="I43" s="22"/>
      <c r="J43" s="22"/>
      <c r="K43" s="22"/>
    </row>
    <row r="44" spans="1:22" x14ac:dyDescent="0.2">
      <c r="G44" s="85"/>
      <c r="H44" s="85"/>
      <c r="I44" s="85"/>
      <c r="J44" s="85"/>
      <c r="K44" s="85"/>
      <c r="L44" s="85"/>
      <c r="M44" s="85"/>
    </row>
    <row r="45" spans="1:22" x14ac:dyDescent="0.2">
      <c r="G45" s="85"/>
      <c r="H45" s="85"/>
      <c r="I45" s="85"/>
      <c r="J45" s="85"/>
      <c r="K45" s="85"/>
      <c r="L45" s="85"/>
      <c r="M45" s="85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6" t="s">
        <v>33</v>
      </c>
      <c r="H50" s="68">
        <f>E56-E54</f>
        <v>0</v>
      </c>
      <c r="I50" s="80" t="s">
        <v>40</v>
      </c>
      <c r="J50" s="80"/>
      <c r="K50" s="82"/>
      <c r="L50" s="83"/>
      <c r="M50" s="83"/>
      <c r="N50" s="83"/>
      <c r="O50" s="83"/>
      <c r="P50" s="83"/>
      <c r="Q50" s="84"/>
    </row>
    <row r="51" spans="4:19" x14ac:dyDescent="0.2">
      <c r="D51" s="58"/>
      <c r="G51" s="36" t="s">
        <v>34</v>
      </c>
      <c r="H51" s="68">
        <f>E56-E55</f>
        <v>0</v>
      </c>
      <c r="I51" s="80" t="s">
        <v>41</v>
      </c>
      <c r="J51" s="80"/>
      <c r="K51" s="82"/>
      <c r="L51" s="83"/>
      <c r="M51" s="83"/>
      <c r="N51" s="83"/>
      <c r="O51" s="83"/>
      <c r="P51" s="83"/>
      <c r="Q51" s="84"/>
    </row>
    <row r="52" spans="4:19" x14ac:dyDescent="0.2">
      <c r="D52" s="98" t="s">
        <v>164</v>
      </c>
      <c r="E52" s="99"/>
      <c r="G52" s="36" t="s">
        <v>35</v>
      </c>
      <c r="H52" s="68" t="e">
        <f>E56/E54</f>
        <v>#DIV/0!</v>
      </c>
      <c r="I52" s="80" t="s">
        <v>43</v>
      </c>
      <c r="J52" s="80"/>
      <c r="K52" s="82"/>
      <c r="L52" s="83"/>
      <c r="M52" s="83"/>
      <c r="N52" s="83"/>
      <c r="O52" s="83"/>
      <c r="P52" s="83"/>
      <c r="Q52" s="84"/>
    </row>
    <row r="53" spans="4:19" x14ac:dyDescent="0.2">
      <c r="D53" s="25" t="s">
        <v>31</v>
      </c>
      <c r="E53" s="23"/>
      <c r="F53" s="26"/>
      <c r="G53" s="36" t="s">
        <v>36</v>
      </c>
      <c r="H53" s="68" t="e">
        <f>E56/E55</f>
        <v>#DIV/0!</v>
      </c>
      <c r="I53" s="80" t="s">
        <v>42</v>
      </c>
      <c r="J53" s="80"/>
      <c r="K53" s="82"/>
      <c r="L53" s="83"/>
      <c r="M53" s="83"/>
      <c r="N53" s="83"/>
      <c r="O53" s="83"/>
      <c r="P53" s="83"/>
      <c r="Q53" s="84"/>
      <c r="R53" s="26"/>
      <c r="S53" s="26"/>
    </row>
    <row r="54" spans="4:19" x14ac:dyDescent="0.2">
      <c r="D54" s="36" t="s">
        <v>12</v>
      </c>
      <c r="E54" s="37"/>
      <c r="F54" s="26"/>
      <c r="G54" s="36" t="s">
        <v>37</v>
      </c>
      <c r="H54" s="68">
        <f>E53-E56</f>
        <v>0</v>
      </c>
      <c r="I54" s="80" t="s">
        <v>44</v>
      </c>
      <c r="J54" s="80"/>
      <c r="K54" s="82"/>
      <c r="L54" s="83"/>
      <c r="M54" s="83"/>
      <c r="N54" s="83"/>
      <c r="O54" s="83"/>
      <c r="P54" s="83"/>
      <c r="Q54" s="84"/>
      <c r="R54" s="26"/>
      <c r="S54" s="26"/>
    </row>
    <row r="55" spans="4:19" x14ac:dyDescent="0.2">
      <c r="D55" s="38" t="s">
        <v>14</v>
      </c>
      <c r="E55" s="37"/>
      <c r="F55" s="26"/>
      <c r="G55" s="36" t="s">
        <v>37</v>
      </c>
      <c r="H55" s="68" t="e">
        <f>(E53-E56)/(H52*H53)</f>
        <v>#DIV/0!</v>
      </c>
      <c r="I55" s="80" t="s">
        <v>62</v>
      </c>
      <c r="J55" s="80"/>
      <c r="K55" s="82"/>
      <c r="L55" s="83"/>
      <c r="M55" s="83"/>
      <c r="N55" s="83"/>
      <c r="O55" s="83"/>
      <c r="P55" s="83"/>
      <c r="Q55" s="84"/>
      <c r="R55" s="26"/>
      <c r="S55" s="26"/>
    </row>
    <row r="56" spans="4:19" x14ac:dyDescent="0.2">
      <c r="D56" s="36" t="s">
        <v>13</v>
      </c>
      <c r="E56" s="37"/>
      <c r="F56" s="26"/>
      <c r="G56" s="36" t="s">
        <v>38</v>
      </c>
      <c r="H56" s="68">
        <f>E55+(E53-E56)</f>
        <v>0</v>
      </c>
      <c r="I56" s="80" t="s">
        <v>46</v>
      </c>
      <c r="J56" s="80"/>
      <c r="K56" s="82"/>
      <c r="L56" s="83"/>
      <c r="M56" s="83"/>
      <c r="N56" s="83"/>
      <c r="O56" s="83"/>
      <c r="P56" s="83"/>
      <c r="Q56" s="84"/>
      <c r="R56" s="26"/>
      <c r="S56" s="26"/>
    </row>
    <row r="57" spans="4:19" x14ac:dyDescent="0.2">
      <c r="F57" s="26"/>
      <c r="G57" s="36" t="s">
        <v>38</v>
      </c>
      <c r="H57" s="68" t="e">
        <f>E53/H53</f>
        <v>#DIV/0!</v>
      </c>
      <c r="I57" s="80" t="s">
        <v>47</v>
      </c>
      <c r="J57" s="81"/>
      <c r="K57" s="82"/>
      <c r="L57" s="83"/>
      <c r="M57" s="83"/>
      <c r="N57" s="83"/>
      <c r="O57" s="83"/>
      <c r="P57" s="83"/>
      <c r="Q57" s="84"/>
      <c r="R57" s="26"/>
      <c r="S57" s="26"/>
    </row>
    <row r="58" spans="4:19" x14ac:dyDescent="0.2">
      <c r="F58" s="26"/>
      <c r="G58" s="36" t="s">
        <v>38</v>
      </c>
      <c r="H58" s="68" t="e">
        <f>E55+(E53-E56)/(H52*H53)</f>
        <v>#DIV/0!</v>
      </c>
      <c r="I58" s="80" t="s">
        <v>63</v>
      </c>
      <c r="J58" s="81"/>
      <c r="K58" s="82"/>
      <c r="L58" s="83"/>
      <c r="M58" s="83"/>
      <c r="N58" s="83"/>
      <c r="O58" s="83"/>
      <c r="P58" s="83"/>
      <c r="Q58" s="84"/>
      <c r="R58" s="26"/>
      <c r="S58" s="26"/>
    </row>
    <row r="59" spans="4:19" x14ac:dyDescent="0.2">
      <c r="E59" s="26"/>
      <c r="F59" s="26"/>
      <c r="G59" s="36" t="s">
        <v>39</v>
      </c>
      <c r="H59" s="68" t="e">
        <f>(E53-E56)/(E53-E55)</f>
        <v>#DIV/0!</v>
      </c>
      <c r="I59" s="80" t="s">
        <v>64</v>
      </c>
      <c r="J59" s="81"/>
      <c r="K59" s="82"/>
      <c r="L59" s="83"/>
      <c r="M59" s="83"/>
      <c r="N59" s="83"/>
      <c r="O59" s="83"/>
      <c r="P59" s="83"/>
      <c r="Q59" s="84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0:J50"/>
    <mergeCell ref="I51:J51"/>
    <mergeCell ref="I52:J52"/>
    <mergeCell ref="D52:E52"/>
    <mergeCell ref="G45:M45"/>
    <mergeCell ref="K50:Q50"/>
    <mergeCell ref="K51:Q51"/>
    <mergeCell ref="K52:Q52"/>
    <mergeCell ref="A40:E40"/>
    <mergeCell ref="A41:E41"/>
    <mergeCell ref="A42:E42"/>
    <mergeCell ref="G40:M40"/>
    <mergeCell ref="G41:M41"/>
    <mergeCell ref="N1:P1"/>
    <mergeCell ref="Q1:S1"/>
    <mergeCell ref="T1:V1"/>
    <mergeCell ref="G43:H43"/>
    <mergeCell ref="G44:M44"/>
    <mergeCell ref="G36:M36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I53:J53"/>
    <mergeCell ref="K53:Q53"/>
    <mergeCell ref="I54:J54"/>
    <mergeCell ref="K54:Q54"/>
    <mergeCell ref="I55:J55"/>
    <mergeCell ref="K55:Q55"/>
    <mergeCell ref="I59:J59"/>
    <mergeCell ref="K59:Q59"/>
    <mergeCell ref="I56:J56"/>
    <mergeCell ref="K56:Q56"/>
    <mergeCell ref="I57:J57"/>
    <mergeCell ref="K57:Q57"/>
    <mergeCell ref="I58:J58"/>
    <mergeCell ref="K58:Q5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showGridLines="0" topLeftCell="E73" zoomScaleNormal="100" workbookViewId="0">
      <selection activeCell="K74" sqref="K74:Q74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86" t="s">
        <v>4</v>
      </c>
      <c r="B1" s="88" t="s">
        <v>5</v>
      </c>
      <c r="C1" s="89"/>
      <c r="D1" s="86" t="s">
        <v>6</v>
      </c>
      <c r="E1" s="92" t="s">
        <v>7</v>
      </c>
      <c r="F1" s="92" t="s">
        <v>8</v>
      </c>
      <c r="G1" s="92" t="s">
        <v>9</v>
      </c>
      <c r="H1" s="94" t="s">
        <v>10</v>
      </c>
      <c r="I1" s="95"/>
      <c r="J1" s="96"/>
      <c r="K1" s="97" t="s">
        <v>11</v>
      </c>
      <c r="L1" s="95"/>
      <c r="M1" s="96"/>
      <c r="N1" s="94" t="s">
        <v>0</v>
      </c>
      <c r="O1" s="95"/>
      <c r="P1" s="96"/>
      <c r="Q1" s="97" t="s">
        <v>1</v>
      </c>
      <c r="R1" s="95"/>
      <c r="S1" s="96"/>
      <c r="T1" s="94" t="s">
        <v>32</v>
      </c>
      <c r="U1" s="95"/>
      <c r="V1" s="96"/>
    </row>
    <row r="2" spans="1:22" x14ac:dyDescent="0.2">
      <c r="A2" s="87"/>
      <c r="B2" s="90"/>
      <c r="C2" s="91"/>
      <c r="D2" s="87"/>
      <c r="E2" s="93"/>
      <c r="F2" s="93"/>
      <c r="G2" s="93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87"/>
      <c r="B3" s="28" t="s">
        <v>2</v>
      </c>
      <c r="C3" s="28" t="s">
        <v>3</v>
      </c>
      <c r="D3" s="87"/>
      <c r="E3" s="93"/>
      <c r="F3" s="93"/>
      <c r="G3" s="93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2"/>
      <c r="B4" s="29" t="s">
        <v>74</v>
      </c>
      <c r="C4" s="31" t="s">
        <v>75</v>
      </c>
      <c r="D4" s="32"/>
      <c r="E4" s="31"/>
      <c r="F4" s="17"/>
      <c r="G4" s="17"/>
      <c r="H4" s="49"/>
      <c r="I4" s="49"/>
      <c r="J4" s="49"/>
      <c r="K4" s="21"/>
      <c r="L4" s="21"/>
      <c r="M4" s="21"/>
      <c r="N4" s="39"/>
      <c r="O4" s="39"/>
      <c r="P4" s="39"/>
      <c r="Q4" s="21"/>
      <c r="R4" s="21"/>
      <c r="S4" s="21"/>
      <c r="T4" s="39">
        <f>H4+K4+N4+Q4</f>
        <v>0</v>
      </c>
      <c r="U4" s="39">
        <f>I4+L4+O4+R4</f>
        <v>0</v>
      </c>
      <c r="V4" s="39">
        <f>J4+M4+P4+S4</f>
        <v>0</v>
      </c>
    </row>
    <row r="5" spans="1:22" x14ac:dyDescent="0.2">
      <c r="A5" s="32"/>
      <c r="B5" s="30" t="s">
        <v>76</v>
      </c>
      <c r="C5" s="31" t="s">
        <v>77</v>
      </c>
      <c r="D5" s="32"/>
      <c r="E5" s="45" t="s">
        <v>109</v>
      </c>
      <c r="F5" s="10" t="s">
        <v>17</v>
      </c>
      <c r="G5" s="11" t="s">
        <v>17</v>
      </c>
      <c r="H5" s="49"/>
      <c r="I5" s="49"/>
      <c r="J5" s="49"/>
      <c r="K5" s="48"/>
      <c r="L5" s="21"/>
      <c r="M5" s="21"/>
      <c r="N5" s="39"/>
      <c r="O5" s="39"/>
      <c r="P5" s="39"/>
      <c r="Q5" s="21"/>
      <c r="R5" s="21"/>
      <c r="S5" s="21"/>
      <c r="T5" s="39">
        <f t="shared" ref="T5:V5" si="0">H5+K5+N5+Q5</f>
        <v>0</v>
      </c>
      <c r="U5" s="39">
        <f t="shared" si="0"/>
        <v>0</v>
      </c>
      <c r="V5" s="39">
        <f t="shared" si="0"/>
        <v>0</v>
      </c>
    </row>
    <row r="6" spans="1:22" x14ac:dyDescent="0.2">
      <c r="A6" s="32"/>
      <c r="B6" s="30"/>
      <c r="C6" s="31"/>
      <c r="D6" s="32" t="s">
        <v>78</v>
      </c>
      <c r="E6" s="45" t="s">
        <v>110</v>
      </c>
      <c r="F6" s="12" t="s">
        <v>17</v>
      </c>
      <c r="G6" s="11" t="s">
        <v>17</v>
      </c>
      <c r="H6" s="52">
        <v>0.5</v>
      </c>
      <c r="I6" s="52">
        <v>0.5</v>
      </c>
      <c r="J6" s="49">
        <v>0.5</v>
      </c>
      <c r="K6" s="47"/>
      <c r="L6" s="21"/>
      <c r="M6" s="21"/>
      <c r="N6" s="39"/>
      <c r="O6" s="39"/>
      <c r="P6" s="39"/>
      <c r="Q6" s="21"/>
      <c r="R6" s="21"/>
      <c r="S6" s="21"/>
      <c r="T6" s="39">
        <f>SUM(H6+K6+N6+Q6)</f>
        <v>0.5</v>
      </c>
      <c r="U6" s="39">
        <f>SUM(I6+L6+O6+R6)</f>
        <v>0.5</v>
      </c>
      <c r="V6" s="39">
        <f>SUM(J6+M6+P6+S6)</f>
        <v>0.5</v>
      </c>
    </row>
    <row r="7" spans="1:22" x14ac:dyDescent="0.2">
      <c r="A7" s="32"/>
      <c r="B7" s="29"/>
      <c r="C7" s="32"/>
      <c r="D7" s="32" t="s">
        <v>79</v>
      </c>
      <c r="E7" s="45" t="s">
        <v>110</v>
      </c>
      <c r="F7" s="12" t="s">
        <v>17</v>
      </c>
      <c r="G7" s="11" t="s">
        <v>17</v>
      </c>
      <c r="H7" s="52">
        <v>0</v>
      </c>
      <c r="I7" s="52">
        <v>0</v>
      </c>
      <c r="J7" s="49">
        <v>0</v>
      </c>
      <c r="K7" s="47">
        <v>0.5</v>
      </c>
      <c r="L7" s="21">
        <v>0.5</v>
      </c>
      <c r="M7" s="21">
        <v>0.25</v>
      </c>
      <c r="N7" s="39"/>
      <c r="O7" s="39"/>
      <c r="P7" s="39"/>
      <c r="Q7" s="21"/>
      <c r="R7" s="21"/>
      <c r="S7" s="21"/>
      <c r="T7" s="39">
        <f t="shared" ref="T7:V32" si="1">SUM(H7+K7+N7+Q7)</f>
        <v>0.5</v>
      </c>
      <c r="U7" s="39">
        <f t="shared" si="1"/>
        <v>0.5</v>
      </c>
      <c r="V7" s="39">
        <f t="shared" si="1"/>
        <v>0.25</v>
      </c>
    </row>
    <row r="8" spans="1:22" x14ac:dyDescent="0.2">
      <c r="A8" s="32"/>
      <c r="B8" s="14"/>
      <c r="C8" s="15"/>
      <c r="D8" s="32" t="s">
        <v>80</v>
      </c>
      <c r="E8" s="45" t="s">
        <v>110</v>
      </c>
      <c r="F8" s="12" t="s">
        <v>17</v>
      </c>
      <c r="G8" s="11" t="s">
        <v>17</v>
      </c>
      <c r="H8" s="52">
        <v>0.5</v>
      </c>
      <c r="I8" s="52">
        <v>0.5</v>
      </c>
      <c r="J8" s="49">
        <v>0.25</v>
      </c>
      <c r="K8" s="47"/>
      <c r="L8" s="21"/>
      <c r="M8" s="21"/>
      <c r="N8" s="39"/>
      <c r="O8" s="39"/>
      <c r="P8" s="39"/>
      <c r="Q8" s="21"/>
      <c r="R8" s="21"/>
      <c r="S8" s="21"/>
      <c r="T8" s="39">
        <f t="shared" si="1"/>
        <v>0.5</v>
      </c>
      <c r="U8" s="39">
        <f t="shared" si="1"/>
        <v>0.5</v>
      </c>
      <c r="V8" s="39">
        <f t="shared" si="1"/>
        <v>0.25</v>
      </c>
    </row>
    <row r="9" spans="1:22" x14ac:dyDescent="0.2">
      <c r="A9" s="32"/>
      <c r="B9" s="14"/>
      <c r="C9" s="15"/>
      <c r="D9" s="16" t="s">
        <v>81</v>
      </c>
      <c r="E9" s="45" t="s">
        <v>110</v>
      </c>
      <c r="F9" s="12" t="s">
        <v>17</v>
      </c>
      <c r="G9" s="11" t="s">
        <v>17</v>
      </c>
      <c r="H9" s="52">
        <v>0</v>
      </c>
      <c r="I9" s="52">
        <v>0</v>
      </c>
      <c r="J9" s="49">
        <v>0</v>
      </c>
      <c r="K9" s="47">
        <v>0.5</v>
      </c>
      <c r="L9" s="21">
        <v>0.5</v>
      </c>
      <c r="M9" s="21">
        <v>0.25</v>
      </c>
      <c r="N9" s="39"/>
      <c r="O9" s="39"/>
      <c r="P9" s="39"/>
      <c r="Q9" s="21"/>
      <c r="R9" s="21"/>
      <c r="S9" s="21"/>
      <c r="T9" s="39">
        <f t="shared" si="1"/>
        <v>0.5</v>
      </c>
      <c r="U9" s="39">
        <f t="shared" si="1"/>
        <v>0.5</v>
      </c>
      <c r="V9" s="39">
        <f t="shared" si="1"/>
        <v>0.25</v>
      </c>
    </row>
    <row r="10" spans="1:22" x14ac:dyDescent="0.2">
      <c r="A10" s="32"/>
      <c r="B10" s="14"/>
      <c r="C10" s="15"/>
      <c r="D10" s="16" t="s">
        <v>82</v>
      </c>
      <c r="E10" s="45" t="s">
        <v>110</v>
      </c>
      <c r="F10" s="12" t="s">
        <v>17</v>
      </c>
      <c r="G10" s="11" t="s">
        <v>17</v>
      </c>
      <c r="H10" s="52">
        <v>0.5</v>
      </c>
      <c r="I10" s="52">
        <v>0.5</v>
      </c>
      <c r="J10" s="49">
        <v>0.25</v>
      </c>
      <c r="K10" s="47"/>
      <c r="L10" s="21"/>
      <c r="M10" s="21"/>
      <c r="N10" s="39"/>
      <c r="O10" s="39"/>
      <c r="P10" s="39"/>
      <c r="Q10" s="21"/>
      <c r="R10" s="21"/>
      <c r="S10" s="21"/>
      <c r="T10" s="39">
        <f t="shared" si="1"/>
        <v>0.5</v>
      </c>
      <c r="U10" s="39">
        <f t="shared" si="1"/>
        <v>0.5</v>
      </c>
      <c r="V10" s="39">
        <f t="shared" si="1"/>
        <v>0.25</v>
      </c>
    </row>
    <row r="11" spans="1:22" x14ac:dyDescent="0.2">
      <c r="A11" s="32"/>
      <c r="B11" s="30" t="s">
        <v>95</v>
      </c>
      <c r="C11" s="31" t="s">
        <v>83</v>
      </c>
      <c r="D11" s="16"/>
      <c r="E11" s="46" t="s">
        <v>112</v>
      </c>
      <c r="F11" s="10" t="s">
        <v>17</v>
      </c>
      <c r="G11" s="11" t="s">
        <v>17</v>
      </c>
      <c r="H11" s="52"/>
      <c r="I11" s="52"/>
      <c r="J11" s="49"/>
      <c r="K11" s="47"/>
      <c r="L11" s="21"/>
      <c r="M11" s="21"/>
      <c r="N11" s="39"/>
      <c r="O11" s="39"/>
      <c r="P11" s="39"/>
      <c r="Q11" s="21"/>
      <c r="R11" s="21"/>
      <c r="S11" s="21"/>
      <c r="T11" s="39">
        <f t="shared" si="1"/>
        <v>0</v>
      </c>
      <c r="U11" s="39">
        <f t="shared" si="1"/>
        <v>0</v>
      </c>
      <c r="V11" s="39">
        <f t="shared" si="1"/>
        <v>0</v>
      </c>
    </row>
    <row r="12" spans="1:22" x14ac:dyDescent="0.2">
      <c r="A12" s="32"/>
      <c r="B12" s="14"/>
      <c r="C12" s="15"/>
      <c r="D12" s="32" t="s">
        <v>84</v>
      </c>
      <c r="E12" s="45" t="s">
        <v>111</v>
      </c>
      <c r="F12" s="12" t="s">
        <v>17</v>
      </c>
      <c r="G12" s="11" t="s">
        <v>17</v>
      </c>
      <c r="H12" s="52">
        <v>1</v>
      </c>
      <c r="I12" s="52">
        <v>1</v>
      </c>
      <c r="J12" s="49">
        <v>0.5</v>
      </c>
      <c r="K12" s="47"/>
      <c r="L12" s="21"/>
      <c r="M12" s="21"/>
      <c r="N12" s="39"/>
      <c r="O12" s="39"/>
      <c r="P12" s="39"/>
      <c r="Q12" s="21"/>
      <c r="R12" s="21"/>
      <c r="S12" s="21"/>
      <c r="T12" s="39">
        <f t="shared" si="1"/>
        <v>1</v>
      </c>
      <c r="U12" s="39">
        <f t="shared" si="1"/>
        <v>1</v>
      </c>
      <c r="V12" s="39">
        <f t="shared" si="1"/>
        <v>0.5</v>
      </c>
    </row>
    <row r="13" spans="1:22" x14ac:dyDescent="0.2">
      <c r="A13" s="32"/>
      <c r="B13" s="30"/>
      <c r="C13" s="31"/>
      <c r="D13" s="32" t="s">
        <v>85</v>
      </c>
      <c r="E13" s="45" t="s">
        <v>110</v>
      </c>
      <c r="F13" s="12" t="s">
        <v>17</v>
      </c>
      <c r="G13" s="11" t="s">
        <v>17</v>
      </c>
      <c r="H13" s="52">
        <v>0</v>
      </c>
      <c r="I13" s="52">
        <v>0</v>
      </c>
      <c r="J13" s="49">
        <v>0</v>
      </c>
      <c r="K13" s="47">
        <v>0.5</v>
      </c>
      <c r="L13" s="21">
        <v>0.5</v>
      </c>
      <c r="M13" s="21">
        <v>0.25</v>
      </c>
      <c r="N13" s="39"/>
      <c r="O13" s="39"/>
      <c r="P13" s="39"/>
      <c r="Q13" s="21"/>
      <c r="R13" s="21"/>
      <c r="S13" s="21"/>
      <c r="T13" s="39">
        <f>SUM(H13+K13+N13+Q13)</f>
        <v>0.5</v>
      </c>
      <c r="U13" s="39">
        <f t="shared" si="1"/>
        <v>0.5</v>
      </c>
      <c r="V13" s="39">
        <f t="shared" si="1"/>
        <v>0.25</v>
      </c>
    </row>
    <row r="14" spans="1:22" x14ac:dyDescent="0.2">
      <c r="A14" s="32"/>
      <c r="B14" s="30"/>
      <c r="C14" s="31"/>
      <c r="D14" s="32" t="s">
        <v>86</v>
      </c>
      <c r="E14" s="45" t="s">
        <v>110</v>
      </c>
      <c r="F14" s="12" t="s">
        <v>17</v>
      </c>
      <c r="G14" s="11" t="s">
        <v>17</v>
      </c>
      <c r="H14" s="52">
        <v>0.5</v>
      </c>
      <c r="I14" s="52">
        <v>0.5</v>
      </c>
      <c r="J14" s="49">
        <v>0.25</v>
      </c>
      <c r="K14" s="47"/>
      <c r="L14" s="21"/>
      <c r="M14" s="21"/>
      <c r="N14" s="39"/>
      <c r="O14" s="39"/>
      <c r="P14" s="39"/>
      <c r="Q14" s="21"/>
      <c r="R14" s="21"/>
      <c r="S14" s="21"/>
      <c r="T14" s="39">
        <f t="shared" si="1"/>
        <v>0.5</v>
      </c>
      <c r="U14" s="39">
        <f t="shared" si="1"/>
        <v>0.5</v>
      </c>
      <c r="V14" s="39">
        <f t="shared" si="1"/>
        <v>0.25</v>
      </c>
    </row>
    <row r="15" spans="1:22" x14ac:dyDescent="0.2">
      <c r="A15" s="32"/>
      <c r="B15" s="29"/>
      <c r="C15" s="32"/>
      <c r="D15" s="16" t="s">
        <v>87</v>
      </c>
      <c r="E15" s="45" t="s">
        <v>110</v>
      </c>
      <c r="F15" s="12" t="s">
        <v>17</v>
      </c>
      <c r="G15" s="11" t="s">
        <v>17</v>
      </c>
      <c r="H15" s="52">
        <v>0</v>
      </c>
      <c r="I15" s="52">
        <v>0</v>
      </c>
      <c r="J15" s="49">
        <v>0</v>
      </c>
      <c r="K15" s="47">
        <v>0.5</v>
      </c>
      <c r="L15" s="21">
        <v>0.5</v>
      </c>
      <c r="M15" s="21">
        <v>0.25</v>
      </c>
      <c r="N15" s="39"/>
      <c r="O15" s="39"/>
      <c r="P15" s="39"/>
      <c r="Q15" s="21"/>
      <c r="R15" s="21"/>
      <c r="S15" s="21"/>
      <c r="T15" s="39">
        <f t="shared" si="1"/>
        <v>0.5</v>
      </c>
      <c r="U15" s="39">
        <f t="shared" si="1"/>
        <v>0.5</v>
      </c>
      <c r="V15" s="39">
        <f t="shared" si="1"/>
        <v>0.25</v>
      </c>
    </row>
    <row r="16" spans="1:22" x14ac:dyDescent="0.2">
      <c r="A16" s="32"/>
      <c r="B16" s="14"/>
      <c r="C16" s="15"/>
      <c r="D16" s="16" t="s">
        <v>88</v>
      </c>
      <c r="E16" s="45" t="s">
        <v>110</v>
      </c>
      <c r="F16" s="12" t="s">
        <v>17</v>
      </c>
      <c r="G16" s="11" t="s">
        <v>17</v>
      </c>
      <c r="H16" s="52">
        <v>0.5</v>
      </c>
      <c r="I16" s="52">
        <v>0.5</v>
      </c>
      <c r="J16" s="49">
        <v>0.25</v>
      </c>
      <c r="K16" s="47"/>
      <c r="L16" s="21"/>
      <c r="M16" s="21"/>
      <c r="N16" s="39"/>
      <c r="O16" s="39"/>
      <c r="P16" s="39"/>
      <c r="Q16" s="21"/>
      <c r="R16" s="21"/>
      <c r="S16" s="21"/>
      <c r="T16" s="39">
        <f t="shared" si="1"/>
        <v>0.5</v>
      </c>
      <c r="U16" s="39">
        <f t="shared" si="1"/>
        <v>0.5</v>
      </c>
      <c r="V16" s="39">
        <f t="shared" si="1"/>
        <v>0.25</v>
      </c>
    </row>
    <row r="17" spans="1:22" x14ac:dyDescent="0.2">
      <c r="A17" s="32"/>
      <c r="B17" s="29" t="s">
        <v>96</v>
      </c>
      <c r="C17" s="31" t="s">
        <v>89</v>
      </c>
      <c r="D17" s="16"/>
      <c r="E17" s="46" t="s">
        <v>112</v>
      </c>
      <c r="F17" s="10" t="s">
        <v>17</v>
      </c>
      <c r="G17" s="11" t="s">
        <v>17</v>
      </c>
      <c r="H17" s="52"/>
      <c r="I17" s="52"/>
      <c r="J17" s="49"/>
      <c r="K17" s="47"/>
      <c r="L17" s="21"/>
      <c r="M17" s="21"/>
      <c r="N17" s="39"/>
      <c r="O17" s="39"/>
      <c r="P17" s="39"/>
      <c r="Q17" s="21"/>
      <c r="R17" s="21"/>
      <c r="S17" s="21"/>
      <c r="T17" s="39">
        <f t="shared" si="1"/>
        <v>0</v>
      </c>
      <c r="U17" s="39">
        <f t="shared" si="1"/>
        <v>0</v>
      </c>
      <c r="V17" s="39">
        <f t="shared" si="1"/>
        <v>0</v>
      </c>
    </row>
    <row r="18" spans="1:22" x14ac:dyDescent="0.2">
      <c r="A18" s="32"/>
      <c r="B18" s="14"/>
      <c r="C18" s="15"/>
      <c r="D18" s="32" t="s">
        <v>90</v>
      </c>
      <c r="E18" s="45" t="s">
        <v>111</v>
      </c>
      <c r="F18" s="12" t="s">
        <v>17</v>
      </c>
      <c r="G18" s="11" t="s">
        <v>17</v>
      </c>
      <c r="H18" s="52">
        <v>1</v>
      </c>
      <c r="I18" s="52">
        <v>1</v>
      </c>
      <c r="J18" s="50">
        <v>0.5</v>
      </c>
      <c r="K18" s="47"/>
      <c r="L18" s="21"/>
      <c r="M18" s="21"/>
      <c r="N18" s="39"/>
      <c r="O18" s="39"/>
      <c r="P18" s="39"/>
      <c r="Q18" s="21"/>
      <c r="R18" s="21"/>
      <c r="S18" s="21"/>
      <c r="T18" s="39">
        <f t="shared" si="1"/>
        <v>1</v>
      </c>
      <c r="U18" s="39">
        <f t="shared" si="1"/>
        <v>1</v>
      </c>
      <c r="V18" s="39">
        <f t="shared" si="1"/>
        <v>0.5</v>
      </c>
    </row>
    <row r="19" spans="1:22" x14ac:dyDescent="0.2">
      <c r="A19" s="32"/>
      <c r="B19" s="30"/>
      <c r="C19" s="31"/>
      <c r="D19" s="32" t="s">
        <v>91</v>
      </c>
      <c r="E19" s="45" t="s">
        <v>110</v>
      </c>
      <c r="F19" s="12" t="s">
        <v>17</v>
      </c>
      <c r="G19" s="11" t="s">
        <v>17</v>
      </c>
      <c r="H19" s="52">
        <v>0</v>
      </c>
      <c r="I19" s="52">
        <v>0</v>
      </c>
      <c r="J19" s="50">
        <v>0</v>
      </c>
      <c r="K19" s="47">
        <v>0.5</v>
      </c>
      <c r="L19" s="21">
        <v>0.5</v>
      </c>
      <c r="M19" s="21">
        <v>0.25</v>
      </c>
      <c r="N19" s="39"/>
      <c r="O19" s="39"/>
      <c r="P19" s="39"/>
      <c r="Q19" s="21"/>
      <c r="R19" s="21"/>
      <c r="S19" s="21"/>
      <c r="T19" s="39">
        <f t="shared" si="1"/>
        <v>0.5</v>
      </c>
      <c r="U19" s="39">
        <f t="shared" si="1"/>
        <v>0.5</v>
      </c>
      <c r="V19" s="39">
        <f t="shared" si="1"/>
        <v>0.25</v>
      </c>
    </row>
    <row r="20" spans="1:22" x14ac:dyDescent="0.2">
      <c r="A20" s="32"/>
      <c r="B20" s="30"/>
      <c r="C20" s="31"/>
      <c r="D20" s="32" t="s">
        <v>92</v>
      </c>
      <c r="E20" s="45" t="s">
        <v>110</v>
      </c>
      <c r="F20" s="12" t="s">
        <v>17</v>
      </c>
      <c r="G20" s="11" t="s">
        <v>17</v>
      </c>
      <c r="H20" s="52">
        <v>0.5</v>
      </c>
      <c r="I20" s="52">
        <v>0.5</v>
      </c>
      <c r="J20" s="50">
        <v>0.25</v>
      </c>
      <c r="K20" s="47"/>
      <c r="L20" s="47"/>
      <c r="M20" s="47"/>
      <c r="N20" s="40"/>
      <c r="O20" s="40"/>
      <c r="P20" s="40"/>
      <c r="Q20" s="32"/>
      <c r="R20" s="32"/>
      <c r="S20" s="32"/>
      <c r="T20" s="39">
        <f t="shared" si="1"/>
        <v>0.5</v>
      </c>
      <c r="U20" s="39">
        <f t="shared" si="1"/>
        <v>0.5</v>
      </c>
      <c r="V20" s="39">
        <f t="shared" si="1"/>
        <v>0.25</v>
      </c>
    </row>
    <row r="21" spans="1:22" x14ac:dyDescent="0.2">
      <c r="A21" s="32"/>
      <c r="B21" s="29"/>
      <c r="C21" s="32"/>
      <c r="D21" s="16" t="s">
        <v>93</v>
      </c>
      <c r="E21" s="45" t="s">
        <v>110</v>
      </c>
      <c r="F21" s="12" t="s">
        <v>17</v>
      </c>
      <c r="G21" s="11" t="s">
        <v>17</v>
      </c>
      <c r="H21" s="52">
        <v>0</v>
      </c>
      <c r="I21" s="52">
        <v>0</v>
      </c>
      <c r="J21" s="49">
        <v>0</v>
      </c>
      <c r="K21" s="47">
        <v>0.5</v>
      </c>
      <c r="L21" s="47">
        <v>0.5</v>
      </c>
      <c r="M21" s="47">
        <v>0.5</v>
      </c>
      <c r="N21" s="40"/>
      <c r="O21" s="40"/>
      <c r="P21" s="40"/>
      <c r="Q21" s="32"/>
      <c r="R21" s="32"/>
      <c r="S21" s="32"/>
      <c r="T21" s="39">
        <f>SUM(H21+K21+N21+Q21)</f>
        <v>0.5</v>
      </c>
      <c r="U21" s="39">
        <f t="shared" si="1"/>
        <v>0.5</v>
      </c>
      <c r="V21" s="39">
        <f t="shared" si="1"/>
        <v>0.5</v>
      </c>
    </row>
    <row r="22" spans="1:22" x14ac:dyDescent="0.2">
      <c r="A22" s="32"/>
      <c r="B22" s="14"/>
      <c r="C22" s="15"/>
      <c r="D22" s="16" t="s">
        <v>94</v>
      </c>
      <c r="E22" s="45" t="s">
        <v>110</v>
      </c>
      <c r="F22" s="12" t="s">
        <v>17</v>
      </c>
      <c r="G22" s="11" t="s">
        <v>17</v>
      </c>
      <c r="H22" s="52">
        <v>0.5</v>
      </c>
      <c r="I22" s="52">
        <v>0.5</v>
      </c>
      <c r="J22" s="49">
        <v>0.5</v>
      </c>
      <c r="K22" s="47"/>
      <c r="L22" s="47"/>
      <c r="M22" s="47"/>
      <c r="N22" s="40"/>
      <c r="O22" s="40"/>
      <c r="P22" s="40"/>
      <c r="Q22" s="32"/>
      <c r="R22" s="32"/>
      <c r="S22" s="32"/>
      <c r="T22" s="39">
        <f t="shared" si="1"/>
        <v>0.5</v>
      </c>
      <c r="U22" s="39">
        <f t="shared" si="1"/>
        <v>0.5</v>
      </c>
      <c r="V22" s="39">
        <f t="shared" si="1"/>
        <v>0.5</v>
      </c>
    </row>
    <row r="23" spans="1:22" x14ac:dyDescent="0.2">
      <c r="A23" s="32"/>
      <c r="B23" s="14">
        <v>1.1000000000000001</v>
      </c>
      <c r="C23" s="15" t="s">
        <v>97</v>
      </c>
      <c r="D23" s="16"/>
      <c r="E23" s="47">
        <v>4.5</v>
      </c>
      <c r="F23" s="12" t="s">
        <v>17</v>
      </c>
      <c r="G23" s="11" t="s">
        <v>17</v>
      </c>
      <c r="H23" s="50"/>
      <c r="I23" s="50"/>
      <c r="J23" s="50"/>
      <c r="K23" s="47"/>
      <c r="L23" s="47"/>
      <c r="M23" s="47"/>
      <c r="N23" s="40"/>
      <c r="O23" s="40"/>
      <c r="P23" s="40"/>
      <c r="Q23" s="32"/>
      <c r="R23" s="32"/>
      <c r="S23" s="32"/>
      <c r="T23" s="39">
        <f t="shared" si="1"/>
        <v>0</v>
      </c>
      <c r="U23" s="39">
        <f t="shared" si="1"/>
        <v>0</v>
      </c>
      <c r="V23" s="39">
        <f t="shared" si="1"/>
        <v>0</v>
      </c>
    </row>
    <row r="24" spans="1:22" x14ac:dyDescent="0.2">
      <c r="A24" s="32"/>
      <c r="B24" s="14" t="s">
        <v>100</v>
      </c>
      <c r="C24" s="15" t="s">
        <v>99</v>
      </c>
      <c r="D24" s="16"/>
      <c r="E24" s="47" t="s">
        <v>110</v>
      </c>
      <c r="F24" s="10" t="s">
        <v>17</v>
      </c>
      <c r="G24" s="11" t="s">
        <v>17</v>
      </c>
      <c r="H24" s="50"/>
      <c r="I24" s="50"/>
      <c r="J24" s="50"/>
      <c r="K24" s="47"/>
      <c r="L24" s="47"/>
      <c r="M24" s="47"/>
      <c r="N24" s="40"/>
      <c r="O24" s="40"/>
      <c r="P24" s="40"/>
      <c r="Q24" s="32"/>
      <c r="R24" s="32"/>
      <c r="S24" s="32"/>
      <c r="T24" s="39">
        <f t="shared" si="1"/>
        <v>0</v>
      </c>
      <c r="U24" s="39">
        <f t="shared" si="1"/>
        <v>0</v>
      </c>
      <c r="V24" s="39">
        <f t="shared" si="1"/>
        <v>0</v>
      </c>
    </row>
    <row r="25" spans="1:22" x14ac:dyDescent="0.2">
      <c r="A25" s="32"/>
      <c r="B25" s="14"/>
      <c r="C25" s="15"/>
      <c r="D25" s="16" t="s">
        <v>108</v>
      </c>
      <c r="E25" s="47" t="s">
        <v>110</v>
      </c>
      <c r="F25" s="12" t="s">
        <v>17</v>
      </c>
      <c r="G25" s="11" t="s">
        <v>17</v>
      </c>
      <c r="H25" s="50">
        <v>0.5</v>
      </c>
      <c r="I25" s="50">
        <v>0.5</v>
      </c>
      <c r="J25" s="50">
        <v>1</v>
      </c>
      <c r="K25" s="29"/>
      <c r="L25" s="29"/>
      <c r="M25" s="29"/>
      <c r="N25" s="40"/>
      <c r="O25" s="40"/>
      <c r="P25" s="40"/>
      <c r="Q25" s="32"/>
      <c r="R25" s="32"/>
      <c r="S25" s="32"/>
      <c r="T25" s="39">
        <f t="shared" si="1"/>
        <v>0.5</v>
      </c>
      <c r="U25" s="39">
        <f t="shared" si="1"/>
        <v>0.5</v>
      </c>
      <c r="V25" s="39">
        <f t="shared" si="1"/>
        <v>1</v>
      </c>
    </row>
    <row r="26" spans="1:22" x14ac:dyDescent="0.2">
      <c r="A26" s="32"/>
      <c r="B26" s="14" t="s">
        <v>98</v>
      </c>
      <c r="C26" s="15" t="s">
        <v>102</v>
      </c>
      <c r="D26" s="16"/>
      <c r="E26" s="47" t="s">
        <v>111</v>
      </c>
      <c r="F26" s="12" t="s">
        <v>17</v>
      </c>
      <c r="G26" s="11" t="s">
        <v>17</v>
      </c>
      <c r="H26" s="50"/>
      <c r="I26" s="50"/>
      <c r="J26" s="50"/>
      <c r="K26" s="29"/>
      <c r="L26" s="29"/>
      <c r="M26" s="29"/>
      <c r="N26" s="40"/>
      <c r="O26" s="40"/>
      <c r="P26" s="40"/>
      <c r="Q26" s="32"/>
      <c r="R26" s="32"/>
      <c r="S26" s="32"/>
      <c r="T26" s="39">
        <f t="shared" si="1"/>
        <v>0</v>
      </c>
      <c r="U26" s="39">
        <f t="shared" si="1"/>
        <v>0</v>
      </c>
      <c r="V26" s="39">
        <f t="shared" si="1"/>
        <v>0</v>
      </c>
    </row>
    <row r="27" spans="1:22" x14ac:dyDescent="0.2">
      <c r="A27" s="32"/>
      <c r="B27" s="14"/>
      <c r="C27" s="15"/>
      <c r="D27" s="16" t="s">
        <v>103</v>
      </c>
      <c r="E27" s="45" t="s">
        <v>110</v>
      </c>
      <c r="F27" s="12" t="s">
        <v>17</v>
      </c>
      <c r="G27" s="11" t="s">
        <v>17</v>
      </c>
      <c r="H27" s="50">
        <v>0.5</v>
      </c>
      <c r="I27" s="50">
        <v>0.5</v>
      </c>
      <c r="J27" s="50">
        <v>0.5</v>
      </c>
      <c r="K27" s="29"/>
      <c r="L27" s="29"/>
      <c r="M27" s="29"/>
      <c r="N27" s="40"/>
      <c r="O27" s="40"/>
      <c r="P27" s="40"/>
      <c r="Q27" s="32"/>
      <c r="R27" s="32"/>
      <c r="S27" s="32"/>
      <c r="T27" s="39">
        <f t="shared" si="1"/>
        <v>0.5</v>
      </c>
      <c r="U27" s="39">
        <f t="shared" si="1"/>
        <v>0.5</v>
      </c>
      <c r="V27" s="39">
        <f t="shared" si="1"/>
        <v>0.5</v>
      </c>
    </row>
    <row r="28" spans="1:22" x14ac:dyDescent="0.2">
      <c r="A28" s="32"/>
      <c r="B28" s="14"/>
      <c r="C28" s="15"/>
      <c r="D28" s="16" t="s">
        <v>113</v>
      </c>
      <c r="E28" s="45" t="s">
        <v>110</v>
      </c>
      <c r="F28" s="12" t="s">
        <v>17</v>
      </c>
      <c r="G28" s="11" t="s">
        <v>17</v>
      </c>
      <c r="H28" s="50">
        <v>0.5</v>
      </c>
      <c r="I28" s="50">
        <v>0.5</v>
      </c>
      <c r="J28" s="50">
        <v>0.5</v>
      </c>
      <c r="K28" s="29"/>
      <c r="L28" s="29"/>
      <c r="M28" s="29"/>
      <c r="N28" s="40"/>
      <c r="O28" s="40"/>
      <c r="P28" s="40"/>
      <c r="Q28" s="32"/>
      <c r="R28" s="32"/>
      <c r="S28" s="32"/>
      <c r="T28" s="39">
        <f t="shared" si="1"/>
        <v>0.5</v>
      </c>
      <c r="U28" s="39">
        <f t="shared" si="1"/>
        <v>0.5</v>
      </c>
      <c r="V28" s="39">
        <f t="shared" si="1"/>
        <v>0.5</v>
      </c>
    </row>
    <row r="29" spans="1:22" x14ac:dyDescent="0.2">
      <c r="A29" s="32"/>
      <c r="B29" s="14" t="s">
        <v>101</v>
      </c>
      <c r="C29" s="15" t="s">
        <v>104</v>
      </c>
      <c r="D29" s="16"/>
      <c r="E29" s="45" t="s">
        <v>114</v>
      </c>
      <c r="F29" s="12" t="s">
        <v>17</v>
      </c>
      <c r="G29" s="11" t="s">
        <v>17</v>
      </c>
      <c r="H29" s="50"/>
      <c r="I29" s="50"/>
      <c r="J29" s="50"/>
      <c r="K29" s="29"/>
      <c r="L29" s="29"/>
      <c r="M29" s="29"/>
      <c r="N29" s="40"/>
      <c r="O29" s="40"/>
      <c r="P29" s="40"/>
      <c r="Q29" s="32"/>
      <c r="R29" s="32"/>
      <c r="S29" s="32"/>
      <c r="T29" s="39">
        <f t="shared" si="1"/>
        <v>0</v>
      </c>
      <c r="U29" s="39">
        <f t="shared" si="1"/>
        <v>0</v>
      </c>
      <c r="V29" s="39">
        <f t="shared" si="1"/>
        <v>0</v>
      </c>
    </row>
    <row r="30" spans="1:22" x14ac:dyDescent="0.2">
      <c r="A30" s="32"/>
      <c r="B30" s="14"/>
      <c r="C30" s="15"/>
      <c r="D30" s="16" t="s">
        <v>105</v>
      </c>
      <c r="E30" s="45" t="s">
        <v>114</v>
      </c>
      <c r="F30" s="12" t="s">
        <v>17</v>
      </c>
      <c r="G30" s="11" t="s">
        <v>17</v>
      </c>
      <c r="H30" s="50">
        <v>1</v>
      </c>
      <c r="I30" s="50">
        <v>1</v>
      </c>
      <c r="J30" s="50">
        <v>1</v>
      </c>
      <c r="K30" s="29"/>
      <c r="L30" s="29"/>
      <c r="M30" s="29"/>
      <c r="N30" s="40"/>
      <c r="O30" s="40"/>
      <c r="P30" s="40"/>
      <c r="Q30" s="32"/>
      <c r="R30" s="32"/>
      <c r="S30" s="32"/>
      <c r="T30" s="39">
        <f t="shared" si="1"/>
        <v>1</v>
      </c>
      <c r="U30" s="39">
        <f t="shared" si="1"/>
        <v>1</v>
      </c>
      <c r="V30" s="39">
        <f t="shared" si="1"/>
        <v>1</v>
      </c>
    </row>
    <row r="31" spans="1:22" x14ac:dyDescent="0.2">
      <c r="A31" s="32"/>
      <c r="B31" s="14" t="s">
        <v>106</v>
      </c>
      <c r="C31" s="15" t="s">
        <v>107</v>
      </c>
      <c r="D31" s="16"/>
      <c r="E31" s="45" t="s">
        <v>110</v>
      </c>
      <c r="F31" s="12" t="s">
        <v>17</v>
      </c>
      <c r="G31" s="11" t="s">
        <v>17</v>
      </c>
      <c r="H31" s="50"/>
      <c r="I31" s="50"/>
      <c r="J31" s="50"/>
      <c r="K31" s="29"/>
      <c r="L31" s="29"/>
      <c r="M31" s="29"/>
      <c r="N31" s="40"/>
      <c r="O31" s="40"/>
      <c r="P31" s="40"/>
      <c r="Q31" s="32"/>
      <c r="R31" s="32"/>
      <c r="S31" s="32"/>
      <c r="T31" s="39">
        <f t="shared" si="1"/>
        <v>0</v>
      </c>
      <c r="U31" s="39">
        <f t="shared" si="1"/>
        <v>0</v>
      </c>
      <c r="V31" s="39">
        <f t="shared" si="1"/>
        <v>0</v>
      </c>
    </row>
    <row r="32" spans="1:22" x14ac:dyDescent="0.2">
      <c r="A32" s="32"/>
      <c r="B32" s="14"/>
      <c r="C32" s="15"/>
      <c r="D32" s="15" t="s">
        <v>107</v>
      </c>
      <c r="E32" s="45" t="s">
        <v>110</v>
      </c>
      <c r="F32" s="12" t="s">
        <v>17</v>
      </c>
      <c r="G32" s="11" t="s">
        <v>17</v>
      </c>
      <c r="H32" s="50">
        <v>0.5</v>
      </c>
      <c r="I32" s="50">
        <v>0.5</v>
      </c>
      <c r="J32" s="50">
        <v>0.5</v>
      </c>
      <c r="K32" s="29"/>
      <c r="L32" s="29"/>
      <c r="M32" s="29"/>
      <c r="N32" s="40"/>
      <c r="O32" s="40"/>
      <c r="P32" s="40"/>
      <c r="Q32" s="32"/>
      <c r="R32" s="32"/>
      <c r="S32" s="32"/>
      <c r="T32" s="39">
        <f t="shared" si="1"/>
        <v>0.5</v>
      </c>
      <c r="U32" s="39">
        <f t="shared" si="1"/>
        <v>0.5</v>
      </c>
      <c r="V32" s="39">
        <f t="shared" si="1"/>
        <v>0.5</v>
      </c>
    </row>
    <row r="33" spans="1:22" x14ac:dyDescent="0.2">
      <c r="A33" s="32"/>
      <c r="B33" s="54" t="s">
        <v>115</v>
      </c>
      <c r="C33" s="55" t="s">
        <v>73</v>
      </c>
      <c r="D33" s="16"/>
      <c r="E33" s="45">
        <v>1.5</v>
      </c>
      <c r="F33" s="12" t="s">
        <v>18</v>
      </c>
      <c r="G33" s="11" t="s">
        <v>18</v>
      </c>
      <c r="H33" s="50"/>
      <c r="I33" s="50"/>
      <c r="J33" s="50"/>
      <c r="K33" s="45"/>
      <c r="L33" s="29"/>
      <c r="M33" s="29"/>
      <c r="N33" s="40"/>
      <c r="O33" s="40"/>
      <c r="P33" s="40"/>
      <c r="Q33" s="32"/>
      <c r="R33" s="32"/>
      <c r="S33" s="32"/>
      <c r="T33" s="50">
        <f>H33+K33+N33+Q33</f>
        <v>0</v>
      </c>
      <c r="U33" s="50">
        <f>I33+L33+O33+R33</f>
        <v>0</v>
      </c>
      <c r="V33" s="50">
        <f>J33+M33+P33+S33</f>
        <v>0</v>
      </c>
    </row>
    <row r="34" spans="1:22" x14ac:dyDescent="0.2">
      <c r="A34" s="32"/>
      <c r="B34" s="14"/>
      <c r="C34" s="15"/>
      <c r="D34" s="16" t="s">
        <v>116</v>
      </c>
      <c r="E34" s="45">
        <v>0.5</v>
      </c>
      <c r="F34" s="12" t="s">
        <v>18</v>
      </c>
      <c r="G34" s="12" t="s">
        <v>18</v>
      </c>
      <c r="H34" s="50"/>
      <c r="I34" s="50"/>
      <c r="J34" s="50"/>
      <c r="K34" s="63">
        <v>0.5</v>
      </c>
      <c r="L34" s="63">
        <v>0.5</v>
      </c>
      <c r="M34" s="79">
        <v>2</v>
      </c>
      <c r="N34" s="40"/>
      <c r="O34" s="40"/>
      <c r="P34" s="40"/>
      <c r="Q34" s="32"/>
      <c r="R34" s="32"/>
      <c r="S34" s="32"/>
      <c r="T34" s="50">
        <f>H34+K34+N34+Q34</f>
        <v>0.5</v>
      </c>
      <c r="U34" s="50">
        <f t="shared" ref="U34:U49" si="2">I34+L34+O34+R34</f>
        <v>0.5</v>
      </c>
      <c r="V34" s="50">
        <f t="shared" ref="V34:V49" si="3">J34+M34+P34+S34</f>
        <v>2</v>
      </c>
    </row>
    <row r="35" spans="1:22" x14ac:dyDescent="0.2">
      <c r="A35" s="32"/>
      <c r="B35" s="14"/>
      <c r="C35" s="15"/>
      <c r="D35" s="16" t="s">
        <v>117</v>
      </c>
      <c r="E35" s="45">
        <v>0.5</v>
      </c>
      <c r="F35" s="12" t="s">
        <v>18</v>
      </c>
      <c r="G35" s="11" t="s">
        <v>18</v>
      </c>
      <c r="H35" s="50"/>
      <c r="I35" s="50"/>
      <c r="J35" s="50"/>
      <c r="K35" s="63">
        <v>0.5</v>
      </c>
      <c r="L35" s="63">
        <v>0.5</v>
      </c>
      <c r="M35" s="79">
        <v>1</v>
      </c>
      <c r="N35" s="40"/>
      <c r="O35" s="40"/>
      <c r="P35" s="40"/>
      <c r="Q35" s="32"/>
      <c r="R35" s="32"/>
      <c r="S35" s="32"/>
      <c r="T35" s="50">
        <f t="shared" ref="T35:T49" si="4">H35+K35+N35+Q35</f>
        <v>0.5</v>
      </c>
      <c r="U35" s="50">
        <f t="shared" si="2"/>
        <v>0.5</v>
      </c>
      <c r="V35" s="50">
        <f t="shared" si="3"/>
        <v>1</v>
      </c>
    </row>
    <row r="36" spans="1:22" x14ac:dyDescent="0.2">
      <c r="A36" s="32"/>
      <c r="B36" s="14"/>
      <c r="C36" s="15"/>
      <c r="D36" s="16" t="s">
        <v>118</v>
      </c>
      <c r="E36" s="45">
        <v>0.5</v>
      </c>
      <c r="F36" s="12" t="s">
        <v>18</v>
      </c>
      <c r="G36" s="12" t="s">
        <v>18</v>
      </c>
      <c r="H36" s="50"/>
      <c r="I36" s="50"/>
      <c r="J36" s="50"/>
      <c r="K36" s="63">
        <v>0.5</v>
      </c>
      <c r="L36" s="63">
        <v>0.5</v>
      </c>
      <c r="M36" s="79">
        <v>0.5</v>
      </c>
      <c r="N36" s="40"/>
      <c r="O36" s="40"/>
      <c r="P36" s="40"/>
      <c r="Q36" s="32"/>
      <c r="R36" s="32"/>
      <c r="S36" s="32"/>
      <c r="T36" s="50">
        <f t="shared" si="4"/>
        <v>0.5</v>
      </c>
      <c r="U36" s="50">
        <f t="shared" si="2"/>
        <v>0.5</v>
      </c>
      <c r="V36" s="50">
        <f t="shared" si="3"/>
        <v>0.5</v>
      </c>
    </row>
    <row r="37" spans="1:22" x14ac:dyDescent="0.2">
      <c r="A37" s="32"/>
      <c r="B37" s="54" t="s">
        <v>120</v>
      </c>
      <c r="C37" s="55" t="s">
        <v>119</v>
      </c>
      <c r="D37" s="16"/>
      <c r="E37" s="45">
        <v>6</v>
      </c>
      <c r="F37" s="12" t="s">
        <v>18</v>
      </c>
      <c r="G37" s="11" t="s">
        <v>18</v>
      </c>
      <c r="H37" s="50"/>
      <c r="I37" s="50"/>
      <c r="J37" s="50"/>
      <c r="K37" s="63"/>
      <c r="L37" s="79"/>
      <c r="M37" s="79"/>
      <c r="N37" s="40"/>
      <c r="O37" s="40"/>
      <c r="P37" s="40"/>
      <c r="Q37" s="32"/>
      <c r="R37" s="32"/>
      <c r="S37" s="32"/>
      <c r="T37" s="50">
        <f t="shared" si="4"/>
        <v>0</v>
      </c>
      <c r="U37" s="50">
        <f t="shared" si="2"/>
        <v>0</v>
      </c>
      <c r="V37" s="50">
        <f t="shared" si="3"/>
        <v>0</v>
      </c>
    </row>
    <row r="38" spans="1:22" x14ac:dyDescent="0.2">
      <c r="A38" s="32"/>
      <c r="B38" s="14"/>
      <c r="C38" s="15"/>
      <c r="D38" s="16" t="s">
        <v>121</v>
      </c>
      <c r="E38" s="45">
        <v>3</v>
      </c>
      <c r="F38" s="12" t="s">
        <v>18</v>
      </c>
      <c r="G38" s="12" t="s">
        <v>18</v>
      </c>
      <c r="H38" s="50"/>
      <c r="I38" s="50"/>
      <c r="J38" s="50"/>
      <c r="K38" s="63">
        <v>3</v>
      </c>
      <c r="L38" s="79">
        <v>3</v>
      </c>
      <c r="M38" s="79">
        <v>2</v>
      </c>
      <c r="N38" s="40"/>
      <c r="O38" s="40"/>
      <c r="P38" s="40"/>
      <c r="Q38" s="32"/>
      <c r="R38" s="32"/>
      <c r="S38" s="32"/>
      <c r="T38" s="50">
        <f t="shared" si="4"/>
        <v>3</v>
      </c>
      <c r="U38" s="50">
        <f t="shared" si="2"/>
        <v>3</v>
      </c>
      <c r="V38" s="50">
        <f t="shared" si="3"/>
        <v>2</v>
      </c>
    </row>
    <row r="39" spans="1:22" x14ac:dyDescent="0.2">
      <c r="A39" s="32"/>
      <c r="B39" s="14"/>
      <c r="C39" s="15"/>
      <c r="D39" s="16" t="s">
        <v>122</v>
      </c>
      <c r="E39" s="45">
        <v>2</v>
      </c>
      <c r="F39" s="12" t="s">
        <v>18</v>
      </c>
      <c r="G39" s="11" t="s">
        <v>18</v>
      </c>
      <c r="H39" s="50"/>
      <c r="I39" s="50"/>
      <c r="J39" s="50"/>
      <c r="K39" s="63">
        <v>2</v>
      </c>
      <c r="L39" s="79">
        <v>2</v>
      </c>
      <c r="M39" s="79">
        <v>2</v>
      </c>
      <c r="N39" s="40"/>
      <c r="O39" s="40"/>
      <c r="P39" s="40"/>
      <c r="Q39" s="32"/>
      <c r="R39" s="32"/>
      <c r="S39" s="32"/>
      <c r="T39" s="50">
        <f t="shared" si="4"/>
        <v>2</v>
      </c>
      <c r="U39" s="50">
        <f t="shared" si="2"/>
        <v>2</v>
      </c>
      <c r="V39" s="50">
        <f t="shared" si="3"/>
        <v>2</v>
      </c>
    </row>
    <row r="40" spans="1:22" x14ac:dyDescent="0.2">
      <c r="A40" s="32"/>
      <c r="B40" s="14"/>
      <c r="C40" s="15"/>
      <c r="D40" s="16" t="s">
        <v>123</v>
      </c>
      <c r="E40" s="45">
        <v>1</v>
      </c>
      <c r="F40" s="12" t="s">
        <v>18</v>
      </c>
      <c r="G40" s="12" t="s">
        <v>18</v>
      </c>
      <c r="H40" s="50"/>
      <c r="I40" s="50"/>
      <c r="J40" s="50"/>
      <c r="K40" s="63">
        <v>1</v>
      </c>
      <c r="L40" s="79">
        <v>1</v>
      </c>
      <c r="M40" s="79">
        <v>2</v>
      </c>
      <c r="N40" s="40"/>
      <c r="O40" s="40"/>
      <c r="P40" s="40"/>
      <c r="Q40" s="32"/>
      <c r="R40" s="32"/>
      <c r="S40" s="32"/>
      <c r="T40" s="50">
        <f t="shared" si="4"/>
        <v>1</v>
      </c>
      <c r="U40" s="50">
        <f t="shared" si="2"/>
        <v>1</v>
      </c>
      <c r="V40" s="50">
        <f t="shared" si="3"/>
        <v>2</v>
      </c>
    </row>
    <row r="41" spans="1:22" x14ac:dyDescent="0.2">
      <c r="A41" s="32"/>
      <c r="B41" s="54" t="s">
        <v>125</v>
      </c>
      <c r="C41" s="55" t="s">
        <v>124</v>
      </c>
      <c r="D41" s="15"/>
      <c r="E41" s="45">
        <v>5</v>
      </c>
      <c r="F41" s="12" t="s">
        <v>18</v>
      </c>
      <c r="G41" s="11" t="s">
        <v>18</v>
      </c>
      <c r="H41" s="50"/>
      <c r="I41" s="50"/>
      <c r="J41" s="50"/>
      <c r="K41" s="63"/>
      <c r="L41" s="79"/>
      <c r="M41" s="79"/>
      <c r="N41" s="40"/>
      <c r="O41" s="40"/>
      <c r="P41" s="40"/>
      <c r="Q41" s="32"/>
      <c r="R41" s="32"/>
      <c r="S41" s="32"/>
      <c r="T41" s="50">
        <f t="shared" si="4"/>
        <v>0</v>
      </c>
      <c r="U41" s="50">
        <f t="shared" si="2"/>
        <v>0</v>
      </c>
      <c r="V41" s="50">
        <f t="shared" si="3"/>
        <v>0</v>
      </c>
    </row>
    <row r="42" spans="1:22" x14ac:dyDescent="0.2">
      <c r="A42" s="32"/>
      <c r="B42" s="54" t="s">
        <v>72</v>
      </c>
      <c r="C42" s="55" t="s">
        <v>126</v>
      </c>
      <c r="D42" s="15"/>
      <c r="E42" s="45">
        <v>2</v>
      </c>
      <c r="F42" s="12" t="s">
        <v>18</v>
      </c>
      <c r="G42" s="12" t="s">
        <v>18</v>
      </c>
      <c r="H42" s="50"/>
      <c r="I42" s="50"/>
      <c r="J42" s="50"/>
      <c r="K42" s="63"/>
      <c r="L42" s="79"/>
      <c r="M42" s="79"/>
      <c r="N42" s="40"/>
      <c r="O42" s="40"/>
      <c r="P42" s="40"/>
      <c r="Q42" s="32"/>
      <c r="R42" s="32"/>
      <c r="S42" s="32"/>
      <c r="T42" s="50">
        <f t="shared" si="4"/>
        <v>0</v>
      </c>
      <c r="U42" s="50">
        <f t="shared" si="2"/>
        <v>0</v>
      </c>
      <c r="V42" s="50">
        <f t="shared" si="3"/>
        <v>0</v>
      </c>
    </row>
    <row r="43" spans="1:22" x14ac:dyDescent="0.2">
      <c r="A43" s="32"/>
      <c r="B43" s="14"/>
      <c r="C43" s="15"/>
      <c r="D43" s="55" t="s">
        <v>127</v>
      </c>
      <c r="E43" s="45">
        <v>1</v>
      </c>
      <c r="F43" s="12" t="s">
        <v>18</v>
      </c>
      <c r="G43" s="11" t="s">
        <v>18</v>
      </c>
      <c r="H43" s="50"/>
      <c r="I43" s="50"/>
      <c r="J43" s="50"/>
      <c r="K43" s="63">
        <v>1</v>
      </c>
      <c r="L43" s="79">
        <v>1</v>
      </c>
      <c r="M43" s="79">
        <v>1</v>
      </c>
      <c r="N43" s="40"/>
      <c r="O43" s="40"/>
      <c r="P43" s="40"/>
      <c r="Q43" s="32"/>
      <c r="R43" s="32"/>
      <c r="S43" s="32"/>
      <c r="T43" s="50">
        <f t="shared" si="4"/>
        <v>1</v>
      </c>
      <c r="U43" s="50">
        <f t="shared" si="2"/>
        <v>1</v>
      </c>
      <c r="V43" s="50">
        <f t="shared" si="3"/>
        <v>1</v>
      </c>
    </row>
    <row r="44" spans="1:22" x14ac:dyDescent="0.2">
      <c r="A44" s="32"/>
      <c r="B44" s="14"/>
      <c r="C44" s="15"/>
      <c r="D44" s="55" t="s">
        <v>128</v>
      </c>
      <c r="E44" s="45">
        <v>1</v>
      </c>
      <c r="F44" s="12" t="s">
        <v>18</v>
      </c>
      <c r="G44" s="12" t="s">
        <v>18</v>
      </c>
      <c r="H44" s="50"/>
      <c r="I44" s="50"/>
      <c r="J44" s="50"/>
      <c r="K44" s="63">
        <v>1</v>
      </c>
      <c r="L44" s="79">
        <v>1</v>
      </c>
      <c r="M44" s="79">
        <v>1</v>
      </c>
      <c r="N44" s="40"/>
      <c r="O44" s="40"/>
      <c r="P44" s="40"/>
      <c r="Q44" s="32"/>
      <c r="R44" s="32"/>
      <c r="S44" s="32"/>
      <c r="T44" s="50">
        <f t="shared" si="4"/>
        <v>1</v>
      </c>
      <c r="U44" s="50">
        <f t="shared" si="2"/>
        <v>1</v>
      </c>
      <c r="V44" s="50">
        <f t="shared" si="3"/>
        <v>1</v>
      </c>
    </row>
    <row r="45" spans="1:22" x14ac:dyDescent="0.2">
      <c r="A45" s="32"/>
      <c r="B45" s="54" t="s">
        <v>129</v>
      </c>
      <c r="C45" s="55" t="s">
        <v>130</v>
      </c>
      <c r="D45" s="55"/>
      <c r="E45" s="45">
        <v>3</v>
      </c>
      <c r="F45" s="12" t="s">
        <v>18</v>
      </c>
      <c r="G45" s="11" t="s">
        <v>18</v>
      </c>
      <c r="H45" s="50"/>
      <c r="I45" s="50"/>
      <c r="J45" s="50"/>
      <c r="K45" s="63"/>
      <c r="L45" s="79"/>
      <c r="M45" s="79"/>
      <c r="N45" s="40"/>
      <c r="O45" s="40"/>
      <c r="P45" s="40"/>
      <c r="Q45" s="32"/>
      <c r="R45" s="32"/>
      <c r="S45" s="32"/>
      <c r="T45" s="50">
        <f t="shared" si="4"/>
        <v>0</v>
      </c>
      <c r="U45" s="50">
        <f t="shared" si="2"/>
        <v>0</v>
      </c>
      <c r="V45" s="50">
        <f t="shared" si="3"/>
        <v>0</v>
      </c>
    </row>
    <row r="46" spans="1:22" x14ac:dyDescent="0.2">
      <c r="A46" s="32"/>
      <c r="B46" s="14"/>
      <c r="C46" s="15"/>
      <c r="D46" s="55" t="s">
        <v>131</v>
      </c>
      <c r="E46" s="45">
        <v>2</v>
      </c>
      <c r="F46" s="12" t="s">
        <v>18</v>
      </c>
      <c r="G46" s="12" t="s">
        <v>18</v>
      </c>
      <c r="H46" s="50"/>
      <c r="I46" s="50"/>
      <c r="J46" s="50"/>
      <c r="K46" s="63">
        <v>2</v>
      </c>
      <c r="L46" s="79">
        <v>2</v>
      </c>
      <c r="M46" s="79">
        <v>2.5</v>
      </c>
      <c r="N46" s="40"/>
      <c r="O46" s="40"/>
      <c r="P46" s="40"/>
      <c r="Q46" s="32"/>
      <c r="R46" s="32"/>
      <c r="S46" s="32"/>
      <c r="T46" s="50">
        <f t="shared" si="4"/>
        <v>2</v>
      </c>
      <c r="U46" s="50">
        <f t="shared" si="2"/>
        <v>2</v>
      </c>
      <c r="V46" s="50">
        <f t="shared" si="3"/>
        <v>2.5</v>
      </c>
    </row>
    <row r="47" spans="1:22" x14ac:dyDescent="0.2">
      <c r="A47" s="32"/>
      <c r="B47" s="14"/>
      <c r="C47" s="15"/>
      <c r="D47" s="55" t="s">
        <v>132</v>
      </c>
      <c r="E47" s="45">
        <v>1</v>
      </c>
      <c r="F47" s="12" t="s">
        <v>18</v>
      </c>
      <c r="G47" s="11" t="s">
        <v>18</v>
      </c>
      <c r="H47" s="50"/>
      <c r="I47" s="50"/>
      <c r="J47" s="50"/>
      <c r="K47" s="63">
        <v>1</v>
      </c>
      <c r="L47" s="79">
        <v>1</v>
      </c>
      <c r="M47" s="79">
        <v>1</v>
      </c>
      <c r="N47" s="40"/>
      <c r="O47" s="40"/>
      <c r="P47" s="40"/>
      <c r="Q47" s="32"/>
      <c r="R47" s="32"/>
      <c r="S47" s="32"/>
      <c r="T47" s="50">
        <f t="shared" si="4"/>
        <v>1</v>
      </c>
      <c r="U47" s="50">
        <f t="shared" si="2"/>
        <v>1</v>
      </c>
      <c r="V47" s="50">
        <f t="shared" si="3"/>
        <v>1</v>
      </c>
    </row>
    <row r="48" spans="1:22" x14ac:dyDescent="0.2">
      <c r="A48" s="32"/>
      <c r="B48" s="14"/>
      <c r="C48" s="15"/>
      <c r="D48" s="55"/>
      <c r="E48" s="45"/>
      <c r="F48" s="12"/>
      <c r="G48" s="11"/>
      <c r="H48" s="50"/>
      <c r="I48" s="50"/>
      <c r="J48" s="50"/>
      <c r="K48" s="79"/>
      <c r="L48" s="79"/>
      <c r="M48" s="79"/>
      <c r="N48" s="40"/>
      <c r="O48" s="40"/>
      <c r="P48" s="40"/>
      <c r="Q48" s="32"/>
      <c r="R48" s="32"/>
      <c r="S48" s="32"/>
      <c r="T48" s="50">
        <f t="shared" si="4"/>
        <v>0</v>
      </c>
      <c r="U48" s="50">
        <f t="shared" si="2"/>
        <v>0</v>
      </c>
      <c r="V48" s="50">
        <f t="shared" si="3"/>
        <v>0</v>
      </c>
    </row>
    <row r="49" spans="1:22" x14ac:dyDescent="0.2">
      <c r="A49" s="32"/>
      <c r="B49" s="14"/>
      <c r="C49" s="15"/>
      <c r="D49" s="53"/>
      <c r="E49" s="45"/>
      <c r="F49" s="12"/>
      <c r="G49" s="11"/>
      <c r="H49" s="50"/>
      <c r="I49" s="50"/>
      <c r="J49" s="50"/>
      <c r="K49" s="32"/>
      <c r="L49" s="32"/>
      <c r="M49" s="32"/>
      <c r="N49" s="40"/>
      <c r="O49" s="40"/>
      <c r="P49" s="40"/>
      <c r="Q49" s="32"/>
      <c r="R49" s="32"/>
      <c r="S49" s="32"/>
      <c r="T49" s="50">
        <f t="shared" si="4"/>
        <v>0</v>
      </c>
      <c r="U49" s="50">
        <f t="shared" si="2"/>
        <v>0</v>
      </c>
      <c r="V49" s="50">
        <f t="shared" si="3"/>
        <v>0</v>
      </c>
    </row>
    <row r="50" spans="1:22" x14ac:dyDescent="0.2">
      <c r="A50" s="56"/>
      <c r="B50" s="24"/>
      <c r="C50" s="42"/>
      <c r="D50" s="43"/>
      <c r="E50" s="25" t="s">
        <v>20</v>
      </c>
      <c r="G50" s="57"/>
      <c r="H50" s="59">
        <f>SUM(H6:H32)</f>
        <v>8.5</v>
      </c>
      <c r="I50" s="60">
        <f>SUM(I6:I32)</f>
        <v>8.5</v>
      </c>
      <c r="J50" s="59">
        <f>SUM(J6:J32)</f>
        <v>6.75</v>
      </c>
      <c r="K50" s="59">
        <f>SUM(K4:K47)</f>
        <v>15.5</v>
      </c>
      <c r="L50" s="59">
        <f>SUM(L4:L47)</f>
        <v>15.5</v>
      </c>
      <c r="M50" s="59">
        <f>SUM(M4:M47)</f>
        <v>16.75</v>
      </c>
      <c r="N50" s="61"/>
      <c r="O50" s="61"/>
      <c r="P50" s="61"/>
      <c r="Q50" s="61"/>
      <c r="R50" s="61"/>
      <c r="S50" s="61"/>
      <c r="T50" s="59">
        <f>SUM(T4:T49)</f>
        <v>24</v>
      </c>
      <c r="U50" s="59">
        <f>SUM(U4:U49)</f>
        <v>24</v>
      </c>
      <c r="V50" s="59">
        <f>SUM(V4:V49)</f>
        <v>23.5</v>
      </c>
    </row>
    <row r="51" spans="1:22" x14ac:dyDescent="0.2">
      <c r="A51" s="24"/>
      <c r="B51" s="42"/>
      <c r="C51" s="43"/>
      <c r="D51" s="43"/>
      <c r="E51" s="31" t="s">
        <v>21</v>
      </c>
      <c r="F51" s="53"/>
      <c r="G51" s="53"/>
      <c r="H51" s="59">
        <f>H50</f>
        <v>8.5</v>
      </c>
      <c r="I51" s="60">
        <f>I50</f>
        <v>8.5</v>
      </c>
      <c r="J51" s="59">
        <f>J50</f>
        <v>6.75</v>
      </c>
      <c r="K51" s="59">
        <f>K50+H51</f>
        <v>24</v>
      </c>
      <c r="L51" s="59">
        <f>L50+I51</f>
        <v>24</v>
      </c>
      <c r="M51" s="59">
        <f>M50+J51</f>
        <v>23.5</v>
      </c>
      <c r="N51" s="61"/>
      <c r="O51" s="61"/>
      <c r="P51" s="61"/>
      <c r="Q51" s="61"/>
      <c r="R51" s="61"/>
      <c r="S51" s="61"/>
      <c r="T51" s="61"/>
      <c r="U51" s="61"/>
      <c r="V51" s="61"/>
    </row>
    <row r="52" spans="1:22" x14ac:dyDescent="0.2">
      <c r="A52" s="24"/>
      <c r="B52" s="42"/>
      <c r="C52" s="43"/>
      <c r="D52" s="43"/>
      <c r="E52" s="26"/>
      <c r="F52" s="41"/>
      <c r="G52" s="41"/>
      <c r="H52" s="41"/>
      <c r="I52" s="41"/>
      <c r="J52" s="41"/>
      <c r="K52" s="41"/>
      <c r="L52" s="24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2" x14ac:dyDescent="0.2">
      <c r="A53" s="24"/>
      <c r="B53" s="42"/>
      <c r="C53" s="43"/>
      <c r="D53" s="43"/>
      <c r="E53" s="26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1:22" x14ac:dyDescent="0.2">
      <c r="A54" s="24"/>
      <c r="B54" s="42"/>
      <c r="C54" s="43"/>
      <c r="D54" s="43"/>
      <c r="E54" s="26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1:22" x14ac:dyDescent="0.2">
      <c r="A55" s="24"/>
      <c r="B55" s="42"/>
      <c r="C55" s="43"/>
      <c r="D55" s="44"/>
      <c r="E55" s="24"/>
      <c r="F55" s="24"/>
      <c r="G55" s="24"/>
      <c r="H55" s="24"/>
      <c r="I55" s="24"/>
      <c r="J55" s="24"/>
      <c r="K55" s="24"/>
      <c r="L55" s="24"/>
      <c r="M55" s="24"/>
    </row>
    <row r="56" spans="1:22" x14ac:dyDescent="0.2">
      <c r="A56" s="131"/>
      <c r="B56" s="131"/>
      <c r="C56" s="131"/>
      <c r="D56" s="131"/>
      <c r="E56" s="131"/>
      <c r="F56" s="24"/>
      <c r="G56" s="137"/>
      <c r="H56" s="137"/>
      <c r="I56" s="137"/>
      <c r="J56" s="137"/>
      <c r="K56" s="137"/>
      <c r="L56" s="137"/>
      <c r="M56" s="137"/>
    </row>
    <row r="57" spans="1:22" x14ac:dyDescent="0.2">
      <c r="A57" s="132"/>
      <c r="B57" s="133"/>
      <c r="C57" s="133"/>
      <c r="D57" s="133"/>
      <c r="E57" s="133"/>
      <c r="F57" s="24"/>
      <c r="G57" s="137"/>
      <c r="H57" s="137"/>
      <c r="I57" s="137"/>
      <c r="J57" s="137"/>
      <c r="K57" s="137"/>
      <c r="L57" s="137"/>
      <c r="M57" s="137"/>
    </row>
    <row r="58" spans="1:22" x14ac:dyDescent="0.2">
      <c r="A58" s="132"/>
      <c r="B58" s="133"/>
      <c r="C58" s="133"/>
      <c r="D58" s="133"/>
      <c r="E58" s="133"/>
      <c r="F58" s="24"/>
      <c r="G58" s="137"/>
      <c r="H58" s="137"/>
      <c r="I58" s="137"/>
      <c r="J58" s="137"/>
      <c r="K58" s="137"/>
      <c r="L58" s="137"/>
      <c r="M58" s="137"/>
    </row>
    <row r="59" spans="1:22" x14ac:dyDescent="0.2">
      <c r="A59" s="132"/>
      <c r="B59" s="133"/>
      <c r="C59" s="133"/>
      <c r="D59" s="133"/>
      <c r="E59" s="133"/>
      <c r="F59" s="24"/>
      <c r="G59" s="137"/>
      <c r="H59" s="137"/>
      <c r="I59" s="137"/>
      <c r="J59" s="137"/>
      <c r="K59" s="137"/>
      <c r="L59" s="24"/>
      <c r="M59" s="24"/>
    </row>
    <row r="60" spans="1:22" x14ac:dyDescent="0.2">
      <c r="A60" s="24"/>
      <c r="B60" s="24"/>
      <c r="C60" s="24"/>
      <c r="D60" s="24"/>
      <c r="E60" s="24"/>
      <c r="F60" s="24"/>
      <c r="G60" s="133"/>
      <c r="H60" s="133"/>
      <c r="I60" s="137"/>
      <c r="J60" s="137"/>
      <c r="K60" s="137"/>
      <c r="L60" s="24"/>
      <c r="M60" s="24"/>
    </row>
    <row r="61" spans="1:22" x14ac:dyDescent="0.2">
      <c r="A61" s="24"/>
      <c r="B61" s="24"/>
      <c r="C61" s="24"/>
      <c r="D61" s="24"/>
      <c r="E61" s="24"/>
      <c r="F61" s="24"/>
      <c r="G61" s="137"/>
      <c r="H61" s="137"/>
      <c r="I61" s="137"/>
      <c r="J61" s="137"/>
      <c r="K61" s="137"/>
      <c r="L61" s="137"/>
      <c r="M61" s="137"/>
    </row>
    <row r="62" spans="1:22" x14ac:dyDescent="0.2">
      <c r="A62" s="24"/>
      <c r="B62" s="24"/>
      <c r="C62" s="24"/>
      <c r="D62" s="24"/>
      <c r="E62" s="24"/>
      <c r="F62" s="24"/>
      <c r="G62" s="137"/>
      <c r="H62" s="137"/>
      <c r="I62" s="137"/>
      <c r="J62" s="137"/>
      <c r="K62" s="137"/>
      <c r="L62" s="137"/>
      <c r="M62" s="137"/>
    </row>
    <row r="63" spans="1:22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22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4:19" ht="13.15" customHeight="1" x14ac:dyDescent="0.2"/>
    <row r="66" spans="4:19" x14ac:dyDescent="0.2">
      <c r="K66" s="24"/>
      <c r="L66" s="24"/>
      <c r="M66" s="24"/>
      <c r="N66" s="24"/>
      <c r="O66" s="24"/>
      <c r="P66" s="24"/>
      <c r="Q66" s="24"/>
    </row>
    <row r="67" spans="4:19" x14ac:dyDescent="0.2">
      <c r="G67" s="31" t="s">
        <v>33</v>
      </c>
      <c r="H67" s="68">
        <f>E73-E71</f>
        <v>0</v>
      </c>
      <c r="I67" s="80" t="s">
        <v>40</v>
      </c>
      <c r="J67" s="80"/>
      <c r="K67" s="138"/>
      <c r="L67" s="139"/>
      <c r="M67" s="139"/>
      <c r="N67" s="139"/>
      <c r="O67" s="139"/>
      <c r="P67" s="139"/>
      <c r="Q67" s="139"/>
    </row>
    <row r="68" spans="4:19" x14ac:dyDescent="0.2">
      <c r="G68" s="31" t="s">
        <v>34</v>
      </c>
      <c r="H68" s="68">
        <f>E73-E72</f>
        <v>1.75</v>
      </c>
      <c r="I68" s="80" t="s">
        <v>41</v>
      </c>
      <c r="J68" s="80"/>
      <c r="K68" s="138"/>
      <c r="L68" s="139"/>
      <c r="M68" s="139"/>
      <c r="N68" s="139"/>
      <c r="O68" s="139"/>
      <c r="P68" s="139"/>
      <c r="Q68" s="139"/>
    </row>
    <row r="69" spans="4:19" x14ac:dyDescent="0.2">
      <c r="D69" s="98" t="s">
        <v>45</v>
      </c>
      <c r="E69" s="99"/>
      <c r="G69" s="31" t="s">
        <v>35</v>
      </c>
      <c r="H69" s="68">
        <f>E73/E71</f>
        <v>1</v>
      </c>
      <c r="I69" s="80" t="s">
        <v>43</v>
      </c>
      <c r="J69" s="80"/>
      <c r="K69" s="138"/>
      <c r="L69" s="139"/>
      <c r="M69" s="139"/>
      <c r="N69" s="139"/>
      <c r="O69" s="139"/>
      <c r="P69" s="139"/>
      <c r="Q69" s="139"/>
    </row>
    <row r="70" spans="4:19" x14ac:dyDescent="0.2">
      <c r="D70" s="25" t="s">
        <v>31</v>
      </c>
      <c r="E70" s="23">
        <f>T50</f>
        <v>24</v>
      </c>
      <c r="F70" s="26"/>
      <c r="G70" s="31" t="s">
        <v>36</v>
      </c>
      <c r="H70" s="68">
        <f>E73/E72</f>
        <v>1.2592592592592593</v>
      </c>
      <c r="I70" s="80" t="s">
        <v>42</v>
      </c>
      <c r="J70" s="80"/>
      <c r="K70" s="138"/>
      <c r="L70" s="139"/>
      <c r="M70" s="139"/>
      <c r="N70" s="139"/>
      <c r="O70" s="139"/>
      <c r="P70" s="139"/>
      <c r="Q70" s="139"/>
      <c r="R70" s="26"/>
      <c r="S70" s="26"/>
    </row>
    <row r="71" spans="4:19" x14ac:dyDescent="0.2">
      <c r="D71" s="36" t="s">
        <v>12</v>
      </c>
      <c r="E71" s="37">
        <f>H51</f>
        <v>8.5</v>
      </c>
      <c r="F71" s="26"/>
      <c r="G71" s="31" t="s">
        <v>37</v>
      </c>
      <c r="H71" s="68">
        <f>E70-E73</f>
        <v>15.5</v>
      </c>
      <c r="I71" s="80" t="s">
        <v>44</v>
      </c>
      <c r="J71" s="80"/>
      <c r="K71" s="138"/>
      <c r="L71" s="139"/>
      <c r="M71" s="139"/>
      <c r="N71" s="139"/>
      <c r="O71" s="139"/>
      <c r="P71" s="139"/>
      <c r="Q71" s="139"/>
      <c r="R71" s="26"/>
      <c r="S71" s="26"/>
    </row>
    <row r="72" spans="4:19" x14ac:dyDescent="0.2">
      <c r="D72" s="38" t="s">
        <v>14</v>
      </c>
      <c r="E72" s="37">
        <f>J51</f>
        <v>6.75</v>
      </c>
      <c r="F72" s="26"/>
      <c r="G72" s="31" t="s">
        <v>37</v>
      </c>
      <c r="H72" s="68">
        <f>(E70-E73)/(H69*H70)</f>
        <v>12.308823529411764</v>
      </c>
      <c r="I72" s="80" t="s">
        <v>62</v>
      </c>
      <c r="J72" s="80"/>
      <c r="K72" s="138"/>
      <c r="L72" s="139"/>
      <c r="M72" s="139"/>
      <c r="N72" s="139"/>
      <c r="O72" s="139"/>
      <c r="P72" s="139"/>
      <c r="Q72" s="139"/>
      <c r="R72" s="26"/>
      <c r="S72" s="26"/>
    </row>
    <row r="73" spans="4:19" x14ac:dyDescent="0.2">
      <c r="D73" s="36" t="s">
        <v>13</v>
      </c>
      <c r="E73" s="37">
        <f>I51</f>
        <v>8.5</v>
      </c>
      <c r="F73" s="26"/>
      <c r="G73" s="31" t="s">
        <v>38</v>
      </c>
      <c r="H73" s="68">
        <f>E72+(E70-E73)</f>
        <v>22.25</v>
      </c>
      <c r="I73" s="80" t="s">
        <v>46</v>
      </c>
      <c r="J73" s="80"/>
      <c r="K73" s="138"/>
      <c r="L73" s="139"/>
      <c r="M73" s="139"/>
      <c r="N73" s="139"/>
      <c r="O73" s="139"/>
      <c r="P73" s="139"/>
      <c r="Q73" s="139"/>
      <c r="R73" s="26"/>
      <c r="S73" s="26"/>
    </row>
    <row r="74" spans="4:19" x14ac:dyDescent="0.2">
      <c r="F74" s="26"/>
      <c r="G74" s="31" t="s">
        <v>38</v>
      </c>
      <c r="H74" s="68">
        <f>E70/H70</f>
        <v>19.058823529411764</v>
      </c>
      <c r="I74" s="80" t="s">
        <v>47</v>
      </c>
      <c r="J74" s="81"/>
      <c r="K74" s="138"/>
      <c r="L74" s="139"/>
      <c r="M74" s="139"/>
      <c r="N74" s="139"/>
      <c r="O74" s="139"/>
      <c r="P74" s="139"/>
      <c r="Q74" s="139"/>
      <c r="R74" s="26"/>
      <c r="S74" s="26"/>
    </row>
    <row r="75" spans="4:19" x14ac:dyDescent="0.2">
      <c r="E75" s="26"/>
      <c r="F75" s="26"/>
      <c r="G75" s="31" t="s">
        <v>38</v>
      </c>
      <c r="H75" s="68">
        <f>E72+(E70-E73)/(H69*H70)</f>
        <v>19.058823529411764</v>
      </c>
      <c r="I75" s="80" t="s">
        <v>63</v>
      </c>
      <c r="J75" s="81"/>
      <c r="K75" s="138"/>
      <c r="L75" s="139"/>
      <c r="M75" s="139"/>
      <c r="N75" s="139"/>
      <c r="O75" s="139"/>
      <c r="P75" s="139"/>
      <c r="Q75" s="139"/>
      <c r="R75" s="26"/>
      <c r="S75" s="26"/>
    </row>
    <row r="76" spans="4:19" x14ac:dyDescent="0.2">
      <c r="E76" s="26"/>
      <c r="F76" s="26"/>
      <c r="G76" s="31" t="s">
        <v>39</v>
      </c>
      <c r="H76" s="68">
        <f>(E70-E73)/(E70-E72)</f>
        <v>0.89855072463768115</v>
      </c>
      <c r="I76" s="80" t="s">
        <v>64</v>
      </c>
      <c r="J76" s="81"/>
      <c r="K76" s="138"/>
      <c r="L76" s="139"/>
      <c r="M76" s="139"/>
      <c r="N76" s="139"/>
      <c r="O76" s="139"/>
      <c r="P76" s="139"/>
      <c r="Q76" s="139"/>
      <c r="R76" s="26"/>
      <c r="S76" s="26"/>
    </row>
    <row r="77" spans="4:19" x14ac:dyDescent="0.2"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6"/>
      <c r="H79" s="36" t="s">
        <v>12</v>
      </c>
      <c r="I79" s="36" t="s">
        <v>13</v>
      </c>
      <c r="J79" s="36" t="s">
        <v>14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6" t="s">
        <v>57</v>
      </c>
      <c r="H80" s="36">
        <f>H51</f>
        <v>8.5</v>
      </c>
      <c r="I80" s="36">
        <f>I51</f>
        <v>8.5</v>
      </c>
      <c r="J80" s="36">
        <f>J51</f>
        <v>6.75</v>
      </c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6" t="s">
        <v>58</v>
      </c>
      <c r="H81" s="36">
        <f>K51</f>
        <v>24</v>
      </c>
      <c r="I81" s="36">
        <f>L51</f>
        <v>24</v>
      </c>
      <c r="J81" s="36">
        <f>M51</f>
        <v>23.5</v>
      </c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36" t="s">
        <v>59</v>
      </c>
      <c r="H82" s="36"/>
      <c r="I82" s="36"/>
      <c r="J82" s="3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36" t="s">
        <v>60</v>
      </c>
      <c r="H83" s="36"/>
      <c r="I83" s="36"/>
      <c r="J83" s="3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5:19" x14ac:dyDescent="0.2"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5:19" x14ac:dyDescent="0.2"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</row>
  </sheetData>
  <mergeCells count="37">
    <mergeCell ref="D69:E69"/>
    <mergeCell ref="T1:V1"/>
    <mergeCell ref="A56:E56"/>
    <mergeCell ref="A1:A3"/>
    <mergeCell ref="B1:C2"/>
    <mergeCell ref="D1:D3"/>
    <mergeCell ref="E1:E3"/>
    <mergeCell ref="F1:F3"/>
    <mergeCell ref="G1:G3"/>
    <mergeCell ref="K67:Q67"/>
    <mergeCell ref="H1:J1"/>
    <mergeCell ref="K1:M1"/>
    <mergeCell ref="N1:P1"/>
    <mergeCell ref="Q1:S1"/>
    <mergeCell ref="A57:E57"/>
    <mergeCell ref="A58:E58"/>
    <mergeCell ref="A59:E59"/>
    <mergeCell ref="G60:H60"/>
    <mergeCell ref="I67:J67"/>
    <mergeCell ref="I68:J68"/>
    <mergeCell ref="K68:Q68"/>
    <mergeCell ref="I69:J69"/>
    <mergeCell ref="K69:Q69"/>
    <mergeCell ref="I70:J70"/>
    <mergeCell ref="K70:Q70"/>
    <mergeCell ref="I71:J71"/>
    <mergeCell ref="K71:Q71"/>
    <mergeCell ref="I75:J75"/>
    <mergeCell ref="K75:Q75"/>
    <mergeCell ref="I76:J76"/>
    <mergeCell ref="K76:Q76"/>
    <mergeCell ref="I72:J72"/>
    <mergeCell ref="K72:Q72"/>
    <mergeCell ref="I73:J73"/>
    <mergeCell ref="K73:Q73"/>
    <mergeCell ref="I74:J74"/>
    <mergeCell ref="K74:Q7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showGridLines="0" topLeftCell="A51" zoomScaleNormal="100" workbookViewId="0">
      <selection activeCell="B64" sqref="B64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4.7109375" style="1" customWidth="1"/>
    <col min="4" max="4" width="37.57031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86" t="s">
        <v>4</v>
      </c>
      <c r="B1" s="88" t="s">
        <v>5</v>
      </c>
      <c r="C1" s="89"/>
      <c r="D1" s="86" t="s">
        <v>6</v>
      </c>
      <c r="E1" s="92" t="s">
        <v>7</v>
      </c>
      <c r="F1" s="92" t="s">
        <v>8</v>
      </c>
      <c r="G1" s="92" t="s">
        <v>9</v>
      </c>
      <c r="H1" s="94" t="s">
        <v>10</v>
      </c>
      <c r="I1" s="95"/>
      <c r="J1" s="96"/>
      <c r="K1" s="97" t="s">
        <v>11</v>
      </c>
      <c r="L1" s="95"/>
      <c r="M1" s="96"/>
      <c r="N1" s="94" t="s">
        <v>0</v>
      </c>
      <c r="O1" s="95"/>
      <c r="P1" s="96"/>
      <c r="Q1" s="97" t="s">
        <v>1</v>
      </c>
      <c r="R1" s="95"/>
      <c r="S1" s="96"/>
      <c r="T1" s="94" t="s">
        <v>32</v>
      </c>
      <c r="U1" s="95"/>
      <c r="V1" s="96"/>
    </row>
    <row r="2" spans="1:22" x14ac:dyDescent="0.2">
      <c r="A2" s="87"/>
      <c r="B2" s="90"/>
      <c r="C2" s="91"/>
      <c r="D2" s="87"/>
      <c r="E2" s="93"/>
      <c r="F2" s="93"/>
      <c r="G2" s="93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87"/>
      <c r="B3" s="28" t="s">
        <v>2</v>
      </c>
      <c r="C3" s="28" t="s">
        <v>3</v>
      </c>
      <c r="D3" s="87"/>
      <c r="E3" s="93"/>
      <c r="F3" s="93"/>
      <c r="G3" s="93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2"/>
      <c r="B4" s="29" t="s">
        <v>74</v>
      </c>
      <c r="C4" s="31" t="s">
        <v>75</v>
      </c>
      <c r="D4" s="32"/>
      <c r="E4" s="31"/>
      <c r="F4" s="17"/>
      <c r="G4" s="17"/>
      <c r="H4" s="49"/>
      <c r="I4" s="49"/>
      <c r="J4" s="49"/>
      <c r="K4" s="21"/>
      <c r="L4" s="21"/>
      <c r="M4" s="21"/>
      <c r="N4" s="39"/>
      <c r="O4" s="39"/>
      <c r="P4" s="39"/>
      <c r="Q4" s="21"/>
      <c r="R4" s="21"/>
      <c r="S4" s="21"/>
      <c r="T4" s="39">
        <f>H4+K4+N4+Q4</f>
        <v>0</v>
      </c>
      <c r="U4" s="39">
        <f>I4+L4+O4+R4</f>
        <v>0</v>
      </c>
      <c r="V4" s="39">
        <f>J4+M4+P4+S4</f>
        <v>0</v>
      </c>
    </row>
    <row r="5" spans="1:22" x14ac:dyDescent="0.2">
      <c r="A5" s="32"/>
      <c r="B5" s="29" t="s">
        <v>76</v>
      </c>
      <c r="C5" s="31" t="s">
        <v>77</v>
      </c>
      <c r="D5" s="32"/>
      <c r="E5" s="45" t="s">
        <v>109</v>
      </c>
      <c r="F5" s="10" t="s">
        <v>17</v>
      </c>
      <c r="G5" s="11" t="s">
        <v>17</v>
      </c>
      <c r="H5" s="49"/>
      <c r="I5" s="49"/>
      <c r="J5" s="49"/>
      <c r="K5" s="48"/>
      <c r="L5" s="21"/>
      <c r="M5" s="21"/>
      <c r="N5" s="39"/>
      <c r="O5" s="39"/>
      <c r="P5" s="39"/>
      <c r="Q5" s="21"/>
      <c r="R5" s="21"/>
      <c r="S5" s="21"/>
      <c r="T5" s="39">
        <f t="shared" ref="T5:T68" si="0">H5+K5+N5+Q5</f>
        <v>0</v>
      </c>
      <c r="U5" s="39">
        <f t="shared" ref="U5:U68" si="1">I5+L5+O5+R5</f>
        <v>0</v>
      </c>
      <c r="V5" s="39">
        <f t="shared" ref="V5:V68" si="2">J5+M5+P5+S5</f>
        <v>0</v>
      </c>
    </row>
    <row r="6" spans="1:22" x14ac:dyDescent="0.2">
      <c r="A6" s="32"/>
      <c r="B6" s="30"/>
      <c r="C6" s="31"/>
      <c r="D6" s="32" t="s">
        <v>78</v>
      </c>
      <c r="E6" s="45" t="s">
        <v>110</v>
      </c>
      <c r="F6" s="12" t="s">
        <v>17</v>
      </c>
      <c r="G6" s="11" t="s">
        <v>17</v>
      </c>
      <c r="H6" s="52">
        <v>0.5</v>
      </c>
      <c r="I6" s="52">
        <v>0.5</v>
      </c>
      <c r="J6" s="49">
        <v>0.5</v>
      </c>
      <c r="K6" s="32"/>
      <c r="L6" s="21"/>
      <c r="M6" s="21"/>
      <c r="N6" s="39"/>
      <c r="O6" s="39"/>
      <c r="P6" s="39"/>
      <c r="Q6" s="21"/>
      <c r="R6" s="21"/>
      <c r="S6" s="21"/>
      <c r="T6" s="39">
        <f t="shared" si="0"/>
        <v>0.5</v>
      </c>
      <c r="U6" s="39">
        <f t="shared" si="1"/>
        <v>0.5</v>
      </c>
      <c r="V6" s="39">
        <f t="shared" si="2"/>
        <v>0.5</v>
      </c>
    </row>
    <row r="7" spans="1:22" x14ac:dyDescent="0.2">
      <c r="A7" s="32"/>
      <c r="B7" s="29"/>
      <c r="C7" s="32"/>
      <c r="D7" s="32" t="s">
        <v>79</v>
      </c>
      <c r="E7" s="45" t="s">
        <v>110</v>
      </c>
      <c r="F7" s="12" t="s">
        <v>17</v>
      </c>
      <c r="G7" s="11" t="s">
        <v>17</v>
      </c>
      <c r="H7" s="52">
        <v>0.5</v>
      </c>
      <c r="I7" s="52">
        <v>0.5</v>
      </c>
      <c r="J7" s="49">
        <v>0.25</v>
      </c>
      <c r="K7" s="32"/>
      <c r="L7" s="21"/>
      <c r="M7" s="21"/>
      <c r="N7" s="39"/>
      <c r="O7" s="39"/>
      <c r="P7" s="39"/>
      <c r="Q7" s="21"/>
      <c r="R7" s="21"/>
      <c r="S7" s="21"/>
      <c r="T7" s="39">
        <f t="shared" si="0"/>
        <v>0.5</v>
      </c>
      <c r="U7" s="39">
        <f t="shared" si="1"/>
        <v>0.5</v>
      </c>
      <c r="V7" s="39">
        <f t="shared" si="2"/>
        <v>0.25</v>
      </c>
    </row>
    <row r="8" spans="1:22" x14ac:dyDescent="0.2">
      <c r="A8" s="32"/>
      <c r="B8" s="14"/>
      <c r="C8" s="15"/>
      <c r="D8" s="32" t="s">
        <v>80</v>
      </c>
      <c r="E8" s="45" t="s">
        <v>110</v>
      </c>
      <c r="F8" s="12" t="s">
        <v>17</v>
      </c>
      <c r="G8" s="11" t="s">
        <v>17</v>
      </c>
      <c r="H8" s="52">
        <v>0.5</v>
      </c>
      <c r="I8" s="52">
        <v>0.5</v>
      </c>
      <c r="J8" s="49">
        <v>0.25</v>
      </c>
      <c r="K8" s="32"/>
      <c r="L8" s="21"/>
      <c r="M8" s="21"/>
      <c r="N8" s="39"/>
      <c r="O8" s="39"/>
      <c r="P8" s="39"/>
      <c r="Q8" s="21"/>
      <c r="R8" s="21"/>
      <c r="S8" s="21"/>
      <c r="T8" s="39">
        <f t="shared" si="0"/>
        <v>0.5</v>
      </c>
      <c r="U8" s="39">
        <f t="shared" si="1"/>
        <v>0.5</v>
      </c>
      <c r="V8" s="39">
        <f t="shared" si="2"/>
        <v>0.25</v>
      </c>
    </row>
    <row r="9" spans="1:22" x14ac:dyDescent="0.2">
      <c r="A9" s="32"/>
      <c r="B9" s="14"/>
      <c r="C9" s="15"/>
      <c r="D9" s="16" t="s">
        <v>81</v>
      </c>
      <c r="E9" s="45" t="s">
        <v>110</v>
      </c>
      <c r="F9" s="12" t="s">
        <v>17</v>
      </c>
      <c r="G9" s="11" t="s">
        <v>17</v>
      </c>
      <c r="H9" s="52">
        <v>0.5</v>
      </c>
      <c r="I9" s="52">
        <v>0.5</v>
      </c>
      <c r="J9" s="49">
        <v>0.25</v>
      </c>
      <c r="K9" s="32"/>
      <c r="L9" s="21"/>
      <c r="M9" s="21"/>
      <c r="N9" s="39"/>
      <c r="O9" s="39"/>
      <c r="P9" s="39"/>
      <c r="Q9" s="21"/>
      <c r="R9" s="21"/>
      <c r="S9" s="21"/>
      <c r="T9" s="39">
        <f t="shared" si="0"/>
        <v>0.5</v>
      </c>
      <c r="U9" s="39">
        <f t="shared" si="1"/>
        <v>0.5</v>
      </c>
      <c r="V9" s="39">
        <f t="shared" si="2"/>
        <v>0.25</v>
      </c>
    </row>
    <row r="10" spans="1:22" x14ac:dyDescent="0.2">
      <c r="A10" s="32"/>
      <c r="B10" s="14"/>
      <c r="C10" s="15"/>
      <c r="D10" s="16" t="s">
        <v>82</v>
      </c>
      <c r="E10" s="45" t="s">
        <v>110</v>
      </c>
      <c r="F10" s="12" t="s">
        <v>17</v>
      </c>
      <c r="G10" s="11" t="s">
        <v>17</v>
      </c>
      <c r="H10" s="52">
        <v>0.5</v>
      </c>
      <c r="I10" s="52">
        <v>0.5</v>
      </c>
      <c r="J10" s="49">
        <v>0.25</v>
      </c>
      <c r="K10" s="32"/>
      <c r="L10" s="21"/>
      <c r="M10" s="21"/>
      <c r="N10" s="39"/>
      <c r="O10" s="39"/>
      <c r="P10" s="39"/>
      <c r="Q10" s="21"/>
      <c r="R10" s="21"/>
      <c r="S10" s="21"/>
      <c r="T10" s="39">
        <f t="shared" si="0"/>
        <v>0.5</v>
      </c>
      <c r="U10" s="39">
        <f t="shared" si="1"/>
        <v>0.5</v>
      </c>
      <c r="V10" s="39">
        <f t="shared" si="2"/>
        <v>0.25</v>
      </c>
    </row>
    <row r="11" spans="1:22" x14ac:dyDescent="0.2">
      <c r="A11" s="32"/>
      <c r="B11" s="29" t="s">
        <v>95</v>
      </c>
      <c r="C11" s="31" t="s">
        <v>83</v>
      </c>
      <c r="D11" s="16"/>
      <c r="E11" s="46" t="s">
        <v>112</v>
      </c>
      <c r="F11" s="10" t="s">
        <v>17</v>
      </c>
      <c r="G11" s="11" t="s">
        <v>17</v>
      </c>
      <c r="H11" s="52"/>
      <c r="I11" s="52"/>
      <c r="J11" s="49"/>
      <c r="K11" s="32"/>
      <c r="L11" s="21"/>
      <c r="M11" s="21"/>
      <c r="N11" s="39"/>
      <c r="O11" s="39"/>
      <c r="P11" s="39"/>
      <c r="Q11" s="21"/>
      <c r="R11" s="21"/>
      <c r="S11" s="21"/>
      <c r="T11" s="39">
        <f t="shared" si="0"/>
        <v>0</v>
      </c>
      <c r="U11" s="39">
        <f t="shared" si="1"/>
        <v>0</v>
      </c>
      <c r="V11" s="39">
        <f t="shared" si="2"/>
        <v>0</v>
      </c>
    </row>
    <row r="12" spans="1:22" x14ac:dyDescent="0.2">
      <c r="A12" s="32"/>
      <c r="B12" s="14"/>
      <c r="C12" s="15"/>
      <c r="D12" s="32" t="s">
        <v>84</v>
      </c>
      <c r="E12" s="45" t="s">
        <v>111</v>
      </c>
      <c r="F12" s="12" t="s">
        <v>17</v>
      </c>
      <c r="G12" s="11" t="s">
        <v>17</v>
      </c>
      <c r="H12" s="52">
        <v>1</v>
      </c>
      <c r="I12" s="52">
        <v>1</v>
      </c>
      <c r="J12" s="49">
        <v>0.5</v>
      </c>
      <c r="K12" s="32"/>
      <c r="L12" s="21"/>
      <c r="M12" s="21"/>
      <c r="N12" s="39"/>
      <c r="O12" s="39"/>
      <c r="P12" s="39"/>
      <c r="Q12" s="21"/>
      <c r="R12" s="21"/>
      <c r="S12" s="21"/>
      <c r="T12" s="39">
        <f t="shared" si="0"/>
        <v>1</v>
      </c>
      <c r="U12" s="39">
        <f t="shared" si="1"/>
        <v>1</v>
      </c>
      <c r="V12" s="39">
        <f t="shared" si="2"/>
        <v>0.5</v>
      </c>
    </row>
    <row r="13" spans="1:22" x14ac:dyDescent="0.2">
      <c r="A13" s="32"/>
      <c r="B13" s="30"/>
      <c r="C13" s="31"/>
      <c r="D13" s="32" t="s">
        <v>85</v>
      </c>
      <c r="E13" s="45" t="s">
        <v>110</v>
      </c>
      <c r="F13" s="12" t="s">
        <v>17</v>
      </c>
      <c r="G13" s="11" t="s">
        <v>17</v>
      </c>
      <c r="H13" s="52">
        <v>0.5</v>
      </c>
      <c r="I13" s="52">
        <v>0.5</v>
      </c>
      <c r="J13" s="49">
        <v>0.25</v>
      </c>
      <c r="K13" s="32"/>
      <c r="L13" s="21"/>
      <c r="M13" s="21"/>
      <c r="N13" s="39"/>
      <c r="O13" s="39"/>
      <c r="P13" s="39"/>
      <c r="Q13" s="21"/>
      <c r="R13" s="21"/>
      <c r="S13" s="21"/>
      <c r="T13" s="39">
        <f t="shared" si="0"/>
        <v>0.5</v>
      </c>
      <c r="U13" s="39">
        <f t="shared" si="1"/>
        <v>0.5</v>
      </c>
      <c r="V13" s="39">
        <f t="shared" si="2"/>
        <v>0.25</v>
      </c>
    </row>
    <row r="14" spans="1:22" x14ac:dyDescent="0.2">
      <c r="A14" s="32"/>
      <c r="B14" s="30"/>
      <c r="C14" s="31"/>
      <c r="D14" s="32" t="s">
        <v>86</v>
      </c>
      <c r="E14" s="45" t="s">
        <v>110</v>
      </c>
      <c r="F14" s="12" t="s">
        <v>17</v>
      </c>
      <c r="G14" s="11" t="s">
        <v>17</v>
      </c>
      <c r="H14" s="52">
        <v>0.5</v>
      </c>
      <c r="I14" s="52">
        <v>0.5</v>
      </c>
      <c r="J14" s="49">
        <v>0.25</v>
      </c>
      <c r="K14" s="32"/>
      <c r="L14" s="21"/>
      <c r="M14" s="21"/>
      <c r="N14" s="39"/>
      <c r="O14" s="39"/>
      <c r="P14" s="39"/>
      <c r="Q14" s="21"/>
      <c r="R14" s="21"/>
      <c r="S14" s="21"/>
      <c r="T14" s="39">
        <f t="shared" si="0"/>
        <v>0.5</v>
      </c>
      <c r="U14" s="39">
        <f t="shared" si="1"/>
        <v>0.5</v>
      </c>
      <c r="V14" s="39">
        <f t="shared" si="2"/>
        <v>0.25</v>
      </c>
    </row>
    <row r="15" spans="1:22" x14ac:dyDescent="0.2">
      <c r="A15" s="32"/>
      <c r="B15" s="29"/>
      <c r="C15" s="32"/>
      <c r="D15" s="16" t="s">
        <v>87</v>
      </c>
      <c r="E15" s="45" t="s">
        <v>110</v>
      </c>
      <c r="F15" s="12" t="s">
        <v>17</v>
      </c>
      <c r="G15" s="11" t="s">
        <v>17</v>
      </c>
      <c r="H15" s="52">
        <v>0.5</v>
      </c>
      <c r="I15" s="52">
        <v>0.5</v>
      </c>
      <c r="J15" s="49">
        <v>0.25</v>
      </c>
      <c r="K15" s="32"/>
      <c r="L15" s="21"/>
      <c r="M15" s="21"/>
      <c r="N15" s="39"/>
      <c r="O15" s="39"/>
      <c r="P15" s="39"/>
      <c r="Q15" s="21"/>
      <c r="R15" s="21"/>
      <c r="S15" s="21"/>
      <c r="T15" s="39">
        <f t="shared" si="0"/>
        <v>0.5</v>
      </c>
      <c r="U15" s="39">
        <f t="shared" si="1"/>
        <v>0.5</v>
      </c>
      <c r="V15" s="39">
        <f t="shared" si="2"/>
        <v>0.25</v>
      </c>
    </row>
    <row r="16" spans="1:22" x14ac:dyDescent="0.2">
      <c r="A16" s="32"/>
      <c r="B16" s="14"/>
      <c r="C16" s="15"/>
      <c r="D16" s="16" t="s">
        <v>88</v>
      </c>
      <c r="E16" s="45" t="s">
        <v>110</v>
      </c>
      <c r="F16" s="12" t="s">
        <v>17</v>
      </c>
      <c r="G16" s="11" t="s">
        <v>17</v>
      </c>
      <c r="H16" s="52">
        <v>0.5</v>
      </c>
      <c r="I16" s="52">
        <v>0.5</v>
      </c>
      <c r="J16" s="49">
        <v>0.25</v>
      </c>
      <c r="K16" s="32"/>
      <c r="L16" s="21"/>
      <c r="M16" s="21"/>
      <c r="N16" s="39"/>
      <c r="O16" s="39"/>
      <c r="P16" s="39"/>
      <c r="Q16" s="21"/>
      <c r="R16" s="21"/>
      <c r="S16" s="21"/>
      <c r="T16" s="39">
        <f t="shared" si="0"/>
        <v>0.5</v>
      </c>
      <c r="U16" s="39">
        <f t="shared" si="1"/>
        <v>0.5</v>
      </c>
      <c r="V16" s="39">
        <f t="shared" si="2"/>
        <v>0.25</v>
      </c>
    </row>
    <row r="17" spans="1:22" x14ac:dyDescent="0.2">
      <c r="A17" s="32"/>
      <c r="B17" s="29" t="s">
        <v>96</v>
      </c>
      <c r="C17" s="31" t="s">
        <v>89</v>
      </c>
      <c r="D17" s="16"/>
      <c r="E17" s="46" t="s">
        <v>112</v>
      </c>
      <c r="F17" s="10" t="s">
        <v>17</v>
      </c>
      <c r="G17" s="11" t="s">
        <v>17</v>
      </c>
      <c r="H17" s="52"/>
      <c r="I17" s="52"/>
      <c r="J17" s="49"/>
      <c r="K17" s="32"/>
      <c r="L17" s="21"/>
      <c r="M17" s="21"/>
      <c r="N17" s="39"/>
      <c r="O17" s="39"/>
      <c r="P17" s="39"/>
      <c r="Q17" s="21"/>
      <c r="R17" s="21"/>
      <c r="S17" s="21"/>
      <c r="T17" s="39">
        <f t="shared" si="0"/>
        <v>0</v>
      </c>
      <c r="U17" s="39">
        <f t="shared" si="1"/>
        <v>0</v>
      </c>
      <c r="V17" s="39">
        <f t="shared" si="2"/>
        <v>0</v>
      </c>
    </row>
    <row r="18" spans="1:22" x14ac:dyDescent="0.2">
      <c r="A18" s="32"/>
      <c r="B18" s="14"/>
      <c r="C18" s="15"/>
      <c r="D18" s="32" t="s">
        <v>90</v>
      </c>
      <c r="E18" s="45" t="s">
        <v>111</v>
      </c>
      <c r="F18" s="12" t="s">
        <v>17</v>
      </c>
      <c r="G18" s="11" t="s">
        <v>17</v>
      </c>
      <c r="H18" s="52">
        <v>1</v>
      </c>
      <c r="I18" s="52">
        <v>1</v>
      </c>
      <c r="J18" s="50">
        <v>0.5</v>
      </c>
      <c r="K18" s="32"/>
      <c r="L18" s="21"/>
      <c r="M18" s="21"/>
      <c r="N18" s="39"/>
      <c r="O18" s="39"/>
      <c r="P18" s="39"/>
      <c r="Q18" s="21"/>
      <c r="R18" s="21"/>
      <c r="S18" s="21"/>
      <c r="T18" s="39">
        <f t="shared" si="0"/>
        <v>1</v>
      </c>
      <c r="U18" s="39">
        <f t="shared" si="1"/>
        <v>1</v>
      </c>
      <c r="V18" s="39">
        <f t="shared" si="2"/>
        <v>0.5</v>
      </c>
    </row>
    <row r="19" spans="1:22" x14ac:dyDescent="0.2">
      <c r="A19" s="32"/>
      <c r="B19" s="30"/>
      <c r="C19" s="31"/>
      <c r="D19" s="32" t="s">
        <v>91</v>
      </c>
      <c r="E19" s="45" t="s">
        <v>110</v>
      </c>
      <c r="F19" s="12" t="s">
        <v>17</v>
      </c>
      <c r="G19" s="11" t="s">
        <v>17</v>
      </c>
      <c r="H19" s="52">
        <v>0.5</v>
      </c>
      <c r="I19" s="52">
        <v>0.5</v>
      </c>
      <c r="J19" s="50">
        <v>0.25</v>
      </c>
      <c r="K19" s="32"/>
      <c r="L19" s="21"/>
      <c r="M19" s="21"/>
      <c r="N19" s="39"/>
      <c r="O19" s="39"/>
      <c r="P19" s="39"/>
      <c r="Q19" s="21"/>
      <c r="R19" s="21"/>
      <c r="S19" s="21"/>
      <c r="T19" s="39">
        <f t="shared" si="0"/>
        <v>0.5</v>
      </c>
      <c r="U19" s="39">
        <f t="shared" si="1"/>
        <v>0.5</v>
      </c>
      <c r="V19" s="39">
        <f t="shared" si="2"/>
        <v>0.25</v>
      </c>
    </row>
    <row r="20" spans="1:22" x14ac:dyDescent="0.2">
      <c r="A20" s="32"/>
      <c r="B20" s="30"/>
      <c r="C20" s="31"/>
      <c r="D20" s="32" t="s">
        <v>92</v>
      </c>
      <c r="E20" s="45" t="s">
        <v>110</v>
      </c>
      <c r="F20" s="12" t="s">
        <v>17</v>
      </c>
      <c r="G20" s="11" t="s">
        <v>17</v>
      </c>
      <c r="H20" s="52">
        <v>0.5</v>
      </c>
      <c r="I20" s="52">
        <v>0.5</v>
      </c>
      <c r="J20" s="50">
        <v>0.25</v>
      </c>
      <c r="K20" s="32"/>
      <c r="L20" s="32"/>
      <c r="M20" s="32"/>
      <c r="N20" s="40"/>
      <c r="O20" s="40"/>
      <c r="P20" s="40"/>
      <c r="Q20" s="32"/>
      <c r="R20" s="32"/>
      <c r="S20" s="32"/>
      <c r="T20" s="39">
        <f t="shared" si="0"/>
        <v>0.5</v>
      </c>
      <c r="U20" s="39">
        <f t="shared" si="1"/>
        <v>0.5</v>
      </c>
      <c r="V20" s="39">
        <f t="shared" si="2"/>
        <v>0.25</v>
      </c>
    </row>
    <row r="21" spans="1:22" x14ac:dyDescent="0.2">
      <c r="A21" s="32"/>
      <c r="B21" s="29"/>
      <c r="C21" s="32"/>
      <c r="D21" s="16" t="s">
        <v>93</v>
      </c>
      <c r="E21" s="45" t="s">
        <v>110</v>
      </c>
      <c r="F21" s="12" t="s">
        <v>17</v>
      </c>
      <c r="G21" s="11" t="s">
        <v>17</v>
      </c>
      <c r="H21" s="52">
        <v>0.5</v>
      </c>
      <c r="I21" s="52">
        <v>0.5</v>
      </c>
      <c r="J21" s="49">
        <v>0.5</v>
      </c>
      <c r="K21" s="32"/>
      <c r="L21" s="32"/>
      <c r="M21" s="32"/>
      <c r="N21" s="40"/>
      <c r="O21" s="40"/>
      <c r="P21" s="40"/>
      <c r="Q21" s="32"/>
      <c r="R21" s="32"/>
      <c r="S21" s="32"/>
      <c r="T21" s="39">
        <f t="shared" si="0"/>
        <v>0.5</v>
      </c>
      <c r="U21" s="39">
        <f t="shared" si="1"/>
        <v>0.5</v>
      </c>
      <c r="V21" s="39">
        <f t="shared" si="2"/>
        <v>0.5</v>
      </c>
    </row>
    <row r="22" spans="1:22" x14ac:dyDescent="0.2">
      <c r="A22" s="32"/>
      <c r="B22" s="14"/>
      <c r="C22" s="15"/>
      <c r="D22" s="16" t="s">
        <v>94</v>
      </c>
      <c r="E22" s="45" t="s">
        <v>110</v>
      </c>
      <c r="F22" s="12" t="s">
        <v>17</v>
      </c>
      <c r="G22" s="11" t="s">
        <v>17</v>
      </c>
      <c r="H22" s="52">
        <v>0.5</v>
      </c>
      <c r="I22" s="52">
        <v>0.5</v>
      </c>
      <c r="J22" s="49">
        <v>0.5</v>
      </c>
      <c r="K22" s="32"/>
      <c r="L22" s="32"/>
      <c r="M22" s="32"/>
      <c r="N22" s="40"/>
      <c r="O22" s="40"/>
      <c r="P22" s="40"/>
      <c r="Q22" s="32"/>
      <c r="R22" s="32"/>
      <c r="S22" s="32"/>
      <c r="T22" s="39">
        <f t="shared" si="0"/>
        <v>0.5</v>
      </c>
      <c r="U22" s="39">
        <f t="shared" si="1"/>
        <v>0.5</v>
      </c>
      <c r="V22" s="39">
        <f t="shared" si="2"/>
        <v>0.5</v>
      </c>
    </row>
    <row r="23" spans="1:22" x14ac:dyDescent="0.2">
      <c r="A23" s="32"/>
      <c r="B23" s="14">
        <v>1.1000000000000001</v>
      </c>
      <c r="C23" s="15" t="s">
        <v>97</v>
      </c>
      <c r="D23" s="16"/>
      <c r="E23" s="47">
        <v>4.5</v>
      </c>
      <c r="F23" s="12" t="s">
        <v>17</v>
      </c>
      <c r="G23" s="11" t="s">
        <v>17</v>
      </c>
      <c r="H23" s="50"/>
      <c r="I23" s="50"/>
      <c r="J23" s="50"/>
      <c r="K23" s="32"/>
      <c r="L23" s="32"/>
      <c r="M23" s="32"/>
      <c r="N23" s="40"/>
      <c r="O23" s="40"/>
      <c r="P23" s="40"/>
      <c r="Q23" s="32"/>
      <c r="R23" s="32"/>
      <c r="S23" s="32"/>
      <c r="T23" s="39">
        <f t="shared" si="0"/>
        <v>0</v>
      </c>
      <c r="U23" s="39">
        <f t="shared" si="1"/>
        <v>0</v>
      </c>
      <c r="V23" s="39">
        <f t="shared" si="2"/>
        <v>0</v>
      </c>
    </row>
    <row r="24" spans="1:22" x14ac:dyDescent="0.2">
      <c r="A24" s="32"/>
      <c r="B24" s="14" t="s">
        <v>100</v>
      </c>
      <c r="C24" s="15" t="s">
        <v>99</v>
      </c>
      <c r="D24" s="16"/>
      <c r="E24" s="47" t="s">
        <v>110</v>
      </c>
      <c r="F24" s="10" t="s">
        <v>17</v>
      </c>
      <c r="G24" s="11" t="s">
        <v>17</v>
      </c>
      <c r="H24" s="50"/>
      <c r="I24" s="50"/>
      <c r="J24" s="50"/>
      <c r="K24" s="32"/>
      <c r="L24" s="32"/>
      <c r="M24" s="32"/>
      <c r="N24" s="40"/>
      <c r="O24" s="40"/>
      <c r="P24" s="40"/>
      <c r="Q24" s="32"/>
      <c r="R24" s="32"/>
      <c r="S24" s="32"/>
      <c r="T24" s="39">
        <f t="shared" si="0"/>
        <v>0</v>
      </c>
      <c r="U24" s="39">
        <f t="shared" si="1"/>
        <v>0</v>
      </c>
      <c r="V24" s="39">
        <f t="shared" si="2"/>
        <v>0</v>
      </c>
    </row>
    <row r="25" spans="1:22" x14ac:dyDescent="0.2">
      <c r="A25" s="32"/>
      <c r="B25" s="14"/>
      <c r="C25" s="15"/>
      <c r="D25" s="16" t="s">
        <v>108</v>
      </c>
      <c r="E25" s="47" t="s">
        <v>110</v>
      </c>
      <c r="F25" s="12" t="s">
        <v>17</v>
      </c>
      <c r="G25" s="11" t="s">
        <v>17</v>
      </c>
      <c r="H25" s="50">
        <v>0.5</v>
      </c>
      <c r="I25" s="50">
        <v>0.5</v>
      </c>
      <c r="J25" s="50">
        <v>1</v>
      </c>
      <c r="K25" s="32"/>
      <c r="L25" s="32"/>
      <c r="M25" s="32"/>
      <c r="N25" s="40"/>
      <c r="O25" s="40"/>
      <c r="P25" s="40"/>
      <c r="Q25" s="32"/>
      <c r="R25" s="32"/>
      <c r="S25" s="32"/>
      <c r="T25" s="39">
        <f t="shared" si="0"/>
        <v>0.5</v>
      </c>
      <c r="U25" s="39">
        <f t="shared" si="1"/>
        <v>0.5</v>
      </c>
      <c r="V25" s="39">
        <f t="shared" si="2"/>
        <v>1</v>
      </c>
    </row>
    <row r="26" spans="1:22" x14ac:dyDescent="0.2">
      <c r="A26" s="32"/>
      <c r="B26" s="14" t="s">
        <v>98</v>
      </c>
      <c r="C26" s="15" t="s">
        <v>102</v>
      </c>
      <c r="D26" s="16"/>
      <c r="E26" s="47" t="s">
        <v>111</v>
      </c>
      <c r="F26" s="12" t="s">
        <v>17</v>
      </c>
      <c r="G26" s="11" t="s">
        <v>17</v>
      </c>
      <c r="H26" s="50"/>
      <c r="I26" s="50"/>
      <c r="J26" s="50"/>
      <c r="K26" s="32"/>
      <c r="L26" s="32"/>
      <c r="M26" s="32"/>
      <c r="N26" s="40"/>
      <c r="O26" s="40"/>
      <c r="P26" s="40"/>
      <c r="Q26" s="32"/>
      <c r="R26" s="32"/>
      <c r="S26" s="32"/>
      <c r="T26" s="39">
        <f t="shared" si="0"/>
        <v>0</v>
      </c>
      <c r="U26" s="39">
        <f t="shared" si="1"/>
        <v>0</v>
      </c>
      <c r="V26" s="39">
        <f t="shared" si="2"/>
        <v>0</v>
      </c>
    </row>
    <row r="27" spans="1:22" x14ac:dyDescent="0.2">
      <c r="A27" s="32"/>
      <c r="B27" s="14"/>
      <c r="C27" s="15"/>
      <c r="D27" s="16" t="s">
        <v>103</v>
      </c>
      <c r="E27" s="45" t="s">
        <v>110</v>
      </c>
      <c r="F27" s="12" t="s">
        <v>17</v>
      </c>
      <c r="G27" s="11" t="s">
        <v>17</v>
      </c>
      <c r="H27" s="50">
        <v>0.5</v>
      </c>
      <c r="I27" s="50">
        <v>0.5</v>
      </c>
      <c r="J27" s="50">
        <v>0.5</v>
      </c>
      <c r="K27" s="32"/>
      <c r="L27" s="32"/>
      <c r="M27" s="32"/>
      <c r="N27" s="40"/>
      <c r="O27" s="40"/>
      <c r="P27" s="40"/>
      <c r="Q27" s="32"/>
      <c r="R27" s="32"/>
      <c r="S27" s="32"/>
      <c r="T27" s="39">
        <f t="shared" si="0"/>
        <v>0.5</v>
      </c>
      <c r="U27" s="39">
        <f t="shared" si="1"/>
        <v>0.5</v>
      </c>
      <c r="V27" s="39">
        <f t="shared" si="2"/>
        <v>0.5</v>
      </c>
    </row>
    <row r="28" spans="1:22" x14ac:dyDescent="0.2">
      <c r="A28" s="32"/>
      <c r="B28" s="14"/>
      <c r="C28" s="15"/>
      <c r="D28" s="16" t="s">
        <v>113</v>
      </c>
      <c r="E28" s="45" t="s">
        <v>110</v>
      </c>
      <c r="F28" s="12" t="s">
        <v>17</v>
      </c>
      <c r="G28" s="11" t="s">
        <v>17</v>
      </c>
      <c r="H28" s="50">
        <v>0.5</v>
      </c>
      <c r="I28" s="50">
        <v>0.5</v>
      </c>
      <c r="J28" s="50">
        <v>0.5</v>
      </c>
      <c r="K28" s="32"/>
      <c r="L28" s="32"/>
      <c r="M28" s="32"/>
      <c r="N28" s="40"/>
      <c r="O28" s="40"/>
      <c r="P28" s="40"/>
      <c r="Q28" s="32"/>
      <c r="R28" s="32"/>
      <c r="S28" s="32"/>
      <c r="T28" s="39">
        <f t="shared" si="0"/>
        <v>0.5</v>
      </c>
      <c r="U28" s="39">
        <f t="shared" si="1"/>
        <v>0.5</v>
      </c>
      <c r="V28" s="39">
        <f t="shared" si="2"/>
        <v>0.5</v>
      </c>
    </row>
    <row r="29" spans="1:22" x14ac:dyDescent="0.2">
      <c r="A29" s="32"/>
      <c r="B29" s="14" t="s">
        <v>101</v>
      </c>
      <c r="C29" s="15" t="s">
        <v>104</v>
      </c>
      <c r="D29" s="16"/>
      <c r="E29" s="45" t="s">
        <v>114</v>
      </c>
      <c r="F29" s="12" t="s">
        <v>17</v>
      </c>
      <c r="G29" s="11" t="s">
        <v>17</v>
      </c>
      <c r="H29" s="50"/>
      <c r="I29" s="50"/>
      <c r="J29" s="50"/>
      <c r="K29" s="32"/>
      <c r="L29" s="32"/>
      <c r="M29" s="32"/>
      <c r="N29" s="40"/>
      <c r="O29" s="40"/>
      <c r="P29" s="40"/>
      <c r="Q29" s="32"/>
      <c r="R29" s="32"/>
      <c r="S29" s="32"/>
      <c r="T29" s="39">
        <f t="shared" si="0"/>
        <v>0</v>
      </c>
      <c r="U29" s="39">
        <f t="shared" si="1"/>
        <v>0</v>
      </c>
      <c r="V29" s="39">
        <f t="shared" si="2"/>
        <v>0</v>
      </c>
    </row>
    <row r="30" spans="1:22" x14ac:dyDescent="0.2">
      <c r="A30" s="32"/>
      <c r="B30" s="14"/>
      <c r="C30" s="15"/>
      <c r="D30" s="16" t="s">
        <v>105</v>
      </c>
      <c r="E30" s="45" t="s">
        <v>114</v>
      </c>
      <c r="F30" s="12" t="s">
        <v>17</v>
      </c>
      <c r="G30" s="11" t="s">
        <v>17</v>
      </c>
      <c r="H30" s="50">
        <v>1</v>
      </c>
      <c r="I30" s="50">
        <v>1</v>
      </c>
      <c r="J30" s="50">
        <v>1</v>
      </c>
      <c r="K30" s="32"/>
      <c r="L30" s="32"/>
      <c r="M30" s="32"/>
      <c r="N30" s="40"/>
      <c r="O30" s="40"/>
      <c r="P30" s="40"/>
      <c r="Q30" s="32"/>
      <c r="R30" s="32"/>
      <c r="S30" s="32"/>
      <c r="T30" s="39">
        <f t="shared" si="0"/>
        <v>1</v>
      </c>
      <c r="U30" s="39">
        <f t="shared" si="1"/>
        <v>1</v>
      </c>
      <c r="V30" s="39">
        <f t="shared" si="2"/>
        <v>1</v>
      </c>
    </row>
    <row r="31" spans="1:22" x14ac:dyDescent="0.2">
      <c r="A31" s="32"/>
      <c r="B31" s="14" t="s">
        <v>106</v>
      </c>
      <c r="C31" s="15" t="s">
        <v>107</v>
      </c>
      <c r="D31" s="16"/>
      <c r="E31" s="45" t="s">
        <v>110</v>
      </c>
      <c r="F31" s="12" t="s">
        <v>17</v>
      </c>
      <c r="G31" s="11" t="s">
        <v>17</v>
      </c>
      <c r="H31" s="50"/>
      <c r="I31" s="50"/>
      <c r="J31" s="50"/>
      <c r="K31" s="32"/>
      <c r="L31" s="32"/>
      <c r="M31" s="32"/>
      <c r="N31" s="40"/>
      <c r="O31" s="40"/>
      <c r="P31" s="40"/>
      <c r="Q31" s="32"/>
      <c r="R31" s="32"/>
      <c r="S31" s="32"/>
      <c r="T31" s="39">
        <f t="shared" si="0"/>
        <v>0</v>
      </c>
      <c r="U31" s="39">
        <f t="shared" si="1"/>
        <v>0</v>
      </c>
      <c r="V31" s="39">
        <f t="shared" si="2"/>
        <v>0</v>
      </c>
    </row>
    <row r="32" spans="1:22" x14ac:dyDescent="0.2">
      <c r="A32" s="32"/>
      <c r="B32" s="14"/>
      <c r="C32" s="15"/>
      <c r="D32" s="15" t="s">
        <v>107</v>
      </c>
      <c r="E32" s="45" t="s">
        <v>110</v>
      </c>
      <c r="F32" s="12" t="s">
        <v>17</v>
      </c>
      <c r="G32" s="11" t="s">
        <v>17</v>
      </c>
      <c r="H32" s="50">
        <v>0.5</v>
      </c>
      <c r="I32" s="50">
        <v>0.5</v>
      </c>
      <c r="J32" s="50">
        <v>0.5</v>
      </c>
      <c r="K32" s="32"/>
      <c r="L32" s="32"/>
      <c r="M32" s="32"/>
      <c r="N32" s="40"/>
      <c r="O32" s="40"/>
      <c r="P32" s="40"/>
      <c r="Q32" s="32"/>
      <c r="R32" s="32"/>
      <c r="S32" s="32"/>
      <c r="T32" s="39">
        <f t="shared" si="0"/>
        <v>0.5</v>
      </c>
      <c r="U32" s="39">
        <f t="shared" si="1"/>
        <v>0.5</v>
      </c>
      <c r="V32" s="39">
        <f t="shared" si="2"/>
        <v>0.5</v>
      </c>
    </row>
    <row r="33" spans="1:22" x14ac:dyDescent="0.2">
      <c r="A33" s="32"/>
      <c r="B33" s="54" t="s">
        <v>115</v>
      </c>
      <c r="C33" s="55" t="s">
        <v>73</v>
      </c>
      <c r="D33" s="16"/>
      <c r="E33" s="45">
        <v>1.5</v>
      </c>
      <c r="F33" s="12" t="s">
        <v>18</v>
      </c>
      <c r="G33" s="11" t="s">
        <v>18</v>
      </c>
      <c r="H33" s="50"/>
      <c r="I33" s="50"/>
      <c r="J33" s="50"/>
      <c r="K33" s="45"/>
      <c r="L33" s="32"/>
      <c r="M33" s="32"/>
      <c r="N33" s="40"/>
      <c r="O33" s="40"/>
      <c r="P33" s="40"/>
      <c r="Q33" s="32"/>
      <c r="R33" s="32"/>
      <c r="S33" s="32"/>
      <c r="T33" s="39">
        <f t="shared" si="0"/>
        <v>0</v>
      </c>
      <c r="U33" s="39">
        <f t="shared" si="1"/>
        <v>0</v>
      </c>
      <c r="V33" s="39">
        <f t="shared" si="2"/>
        <v>0</v>
      </c>
    </row>
    <row r="34" spans="1:22" x14ac:dyDescent="0.2">
      <c r="A34" s="32"/>
      <c r="B34" s="14"/>
      <c r="C34" s="15"/>
      <c r="D34" s="16" t="s">
        <v>116</v>
      </c>
      <c r="E34" s="45">
        <v>0.5</v>
      </c>
      <c r="F34" s="12" t="s">
        <v>18</v>
      </c>
      <c r="G34" s="12" t="s">
        <v>18</v>
      </c>
      <c r="H34" s="50"/>
      <c r="I34" s="50"/>
      <c r="J34" s="50"/>
      <c r="K34" s="63">
        <v>0.5</v>
      </c>
      <c r="L34" s="63">
        <v>0.5</v>
      </c>
      <c r="M34" s="51">
        <v>2</v>
      </c>
      <c r="N34" s="40"/>
      <c r="O34" s="40"/>
      <c r="P34" s="40"/>
      <c r="Q34" s="32"/>
      <c r="R34" s="32"/>
      <c r="S34" s="32"/>
      <c r="T34" s="39">
        <f t="shared" si="0"/>
        <v>0.5</v>
      </c>
      <c r="U34" s="39">
        <f t="shared" si="1"/>
        <v>0.5</v>
      </c>
      <c r="V34" s="39">
        <f t="shared" si="2"/>
        <v>2</v>
      </c>
    </row>
    <row r="35" spans="1:22" x14ac:dyDescent="0.2">
      <c r="A35" s="32"/>
      <c r="B35" s="14"/>
      <c r="C35" s="15"/>
      <c r="D35" s="16" t="s">
        <v>117</v>
      </c>
      <c r="E35" s="45">
        <v>0.5</v>
      </c>
      <c r="F35" s="12" t="s">
        <v>18</v>
      </c>
      <c r="G35" s="11" t="s">
        <v>18</v>
      </c>
      <c r="H35" s="50"/>
      <c r="I35" s="50"/>
      <c r="J35" s="50"/>
      <c r="K35" s="63">
        <v>0.5</v>
      </c>
      <c r="L35" s="63">
        <v>0.5</v>
      </c>
      <c r="M35" s="51">
        <v>1</v>
      </c>
      <c r="N35" s="40"/>
      <c r="O35" s="40"/>
      <c r="P35" s="40"/>
      <c r="Q35" s="32"/>
      <c r="R35" s="32"/>
      <c r="S35" s="32"/>
      <c r="T35" s="39">
        <f t="shared" si="0"/>
        <v>0.5</v>
      </c>
      <c r="U35" s="39">
        <f t="shared" si="1"/>
        <v>0.5</v>
      </c>
      <c r="V35" s="39">
        <f t="shared" si="2"/>
        <v>1</v>
      </c>
    </row>
    <row r="36" spans="1:22" x14ac:dyDescent="0.2">
      <c r="A36" s="32"/>
      <c r="B36" s="14"/>
      <c r="C36" s="15"/>
      <c r="D36" s="16" t="s">
        <v>118</v>
      </c>
      <c r="E36" s="45">
        <v>0.5</v>
      </c>
      <c r="F36" s="12" t="s">
        <v>18</v>
      </c>
      <c r="G36" s="12" t="s">
        <v>18</v>
      </c>
      <c r="H36" s="50"/>
      <c r="I36" s="50"/>
      <c r="J36" s="50"/>
      <c r="K36" s="63">
        <v>0.5</v>
      </c>
      <c r="L36" s="63">
        <v>0.5</v>
      </c>
      <c r="M36" s="51">
        <v>0.5</v>
      </c>
      <c r="N36" s="40"/>
      <c r="O36" s="40"/>
      <c r="P36" s="40"/>
      <c r="Q36" s="32"/>
      <c r="R36" s="32"/>
      <c r="S36" s="32"/>
      <c r="T36" s="39">
        <f t="shared" si="0"/>
        <v>0.5</v>
      </c>
      <c r="U36" s="39">
        <f t="shared" si="1"/>
        <v>0.5</v>
      </c>
      <c r="V36" s="39">
        <f t="shared" si="2"/>
        <v>0.5</v>
      </c>
    </row>
    <row r="37" spans="1:22" x14ac:dyDescent="0.2">
      <c r="A37" s="32"/>
      <c r="B37" s="54" t="s">
        <v>120</v>
      </c>
      <c r="C37" s="55" t="s">
        <v>119</v>
      </c>
      <c r="D37" s="16"/>
      <c r="E37" s="45">
        <v>6</v>
      </c>
      <c r="F37" s="12" t="s">
        <v>18</v>
      </c>
      <c r="G37" s="11" t="s">
        <v>18</v>
      </c>
      <c r="H37" s="50"/>
      <c r="I37" s="50"/>
      <c r="J37" s="50"/>
      <c r="K37" s="63"/>
      <c r="L37" s="51"/>
      <c r="M37" s="51"/>
      <c r="N37" s="40"/>
      <c r="O37" s="40"/>
      <c r="P37" s="40"/>
      <c r="Q37" s="32"/>
      <c r="R37" s="32"/>
      <c r="S37" s="32"/>
      <c r="T37" s="39">
        <f t="shared" si="0"/>
        <v>0</v>
      </c>
      <c r="U37" s="39">
        <f t="shared" si="1"/>
        <v>0</v>
      </c>
      <c r="V37" s="39">
        <f t="shared" si="2"/>
        <v>0</v>
      </c>
    </row>
    <row r="38" spans="1:22" x14ac:dyDescent="0.2">
      <c r="A38" s="32"/>
      <c r="B38" s="14"/>
      <c r="C38" s="15"/>
      <c r="D38" s="16" t="s">
        <v>121</v>
      </c>
      <c r="E38" s="45">
        <v>3</v>
      </c>
      <c r="F38" s="12" t="s">
        <v>18</v>
      </c>
      <c r="G38" s="12" t="s">
        <v>18</v>
      </c>
      <c r="H38" s="50"/>
      <c r="I38" s="50"/>
      <c r="J38" s="50"/>
      <c r="K38" s="63">
        <v>3</v>
      </c>
      <c r="L38" s="51"/>
      <c r="M38" s="51"/>
      <c r="N38" s="40"/>
      <c r="O38" s="40"/>
      <c r="P38" s="40"/>
      <c r="Q38" s="32"/>
      <c r="R38" s="32"/>
      <c r="S38" s="32"/>
      <c r="T38" s="39">
        <f t="shared" si="0"/>
        <v>3</v>
      </c>
      <c r="U38" s="39">
        <f t="shared" si="1"/>
        <v>0</v>
      </c>
      <c r="V38" s="39">
        <f t="shared" si="2"/>
        <v>0</v>
      </c>
    </row>
    <row r="39" spans="1:22" x14ac:dyDescent="0.2">
      <c r="A39" s="32"/>
      <c r="B39" s="14"/>
      <c r="C39" s="15"/>
      <c r="D39" s="16" t="s">
        <v>122</v>
      </c>
      <c r="E39" s="45">
        <v>2</v>
      </c>
      <c r="F39" s="12" t="s">
        <v>18</v>
      </c>
      <c r="G39" s="11" t="s">
        <v>18</v>
      </c>
      <c r="H39" s="50"/>
      <c r="I39" s="50"/>
      <c r="J39" s="50"/>
      <c r="K39" s="63">
        <v>2</v>
      </c>
      <c r="L39" s="51"/>
      <c r="M39" s="51"/>
      <c r="N39" s="40"/>
      <c r="O39" s="40"/>
      <c r="P39" s="40"/>
      <c r="Q39" s="32"/>
      <c r="R39" s="32"/>
      <c r="S39" s="32"/>
      <c r="T39" s="39">
        <f t="shared" si="0"/>
        <v>2</v>
      </c>
      <c r="U39" s="39">
        <f t="shared" si="1"/>
        <v>0</v>
      </c>
      <c r="V39" s="39">
        <f t="shared" si="2"/>
        <v>0</v>
      </c>
    </row>
    <row r="40" spans="1:22" x14ac:dyDescent="0.2">
      <c r="A40" s="32"/>
      <c r="B40" s="14"/>
      <c r="C40" s="15"/>
      <c r="D40" s="16" t="s">
        <v>123</v>
      </c>
      <c r="E40" s="45">
        <v>1</v>
      </c>
      <c r="F40" s="12" t="s">
        <v>18</v>
      </c>
      <c r="G40" s="12" t="s">
        <v>18</v>
      </c>
      <c r="H40" s="50"/>
      <c r="I40" s="50"/>
      <c r="J40" s="50"/>
      <c r="K40" s="63">
        <v>1</v>
      </c>
      <c r="L40" s="51"/>
      <c r="M40" s="51"/>
      <c r="N40" s="40"/>
      <c r="O40" s="40"/>
      <c r="P40" s="40"/>
      <c r="Q40" s="32"/>
      <c r="R40" s="32"/>
      <c r="S40" s="32"/>
      <c r="T40" s="39">
        <f t="shared" si="0"/>
        <v>1</v>
      </c>
      <c r="U40" s="39">
        <f t="shared" si="1"/>
        <v>0</v>
      </c>
      <c r="V40" s="39">
        <f t="shared" si="2"/>
        <v>0</v>
      </c>
    </row>
    <row r="41" spans="1:22" x14ac:dyDescent="0.2">
      <c r="A41" s="32"/>
      <c r="B41" s="54" t="s">
        <v>125</v>
      </c>
      <c r="C41" s="55" t="s">
        <v>124</v>
      </c>
      <c r="D41" s="15"/>
      <c r="E41" s="45">
        <v>5</v>
      </c>
      <c r="F41" s="12" t="s">
        <v>18</v>
      </c>
      <c r="G41" s="11" t="s">
        <v>18</v>
      </c>
      <c r="H41" s="50"/>
      <c r="I41" s="50"/>
      <c r="J41" s="50"/>
      <c r="K41" s="63"/>
      <c r="L41" s="51"/>
      <c r="M41" s="51"/>
      <c r="N41" s="40"/>
      <c r="O41" s="40"/>
      <c r="P41" s="40"/>
      <c r="Q41" s="32"/>
      <c r="R41" s="32"/>
      <c r="S41" s="32"/>
      <c r="T41" s="39">
        <f t="shared" si="0"/>
        <v>0</v>
      </c>
      <c r="U41" s="39">
        <f t="shared" si="1"/>
        <v>0</v>
      </c>
      <c r="V41" s="39">
        <f t="shared" si="2"/>
        <v>0</v>
      </c>
    </row>
    <row r="42" spans="1:22" x14ac:dyDescent="0.2">
      <c r="A42" s="32"/>
      <c r="B42" s="54" t="s">
        <v>72</v>
      </c>
      <c r="C42" s="55" t="s">
        <v>126</v>
      </c>
      <c r="D42" s="15"/>
      <c r="E42" s="45">
        <v>2</v>
      </c>
      <c r="F42" s="12" t="s">
        <v>18</v>
      </c>
      <c r="G42" s="12" t="s">
        <v>18</v>
      </c>
      <c r="H42" s="50"/>
      <c r="I42" s="50"/>
      <c r="J42" s="50"/>
      <c r="K42" s="63"/>
      <c r="L42" s="51"/>
      <c r="M42" s="51"/>
      <c r="N42" s="40"/>
      <c r="O42" s="40"/>
      <c r="P42" s="40"/>
      <c r="Q42" s="32"/>
      <c r="R42" s="32"/>
      <c r="S42" s="32"/>
      <c r="T42" s="39">
        <f t="shared" si="0"/>
        <v>0</v>
      </c>
      <c r="U42" s="39">
        <f t="shared" si="1"/>
        <v>0</v>
      </c>
      <c r="V42" s="39">
        <f t="shared" si="2"/>
        <v>0</v>
      </c>
    </row>
    <row r="43" spans="1:22" x14ac:dyDescent="0.2">
      <c r="A43" s="32"/>
      <c r="B43" s="14"/>
      <c r="C43" s="15"/>
      <c r="D43" s="55" t="s">
        <v>127</v>
      </c>
      <c r="E43" s="45">
        <v>1</v>
      </c>
      <c r="F43" s="12" t="s">
        <v>18</v>
      </c>
      <c r="G43" s="11" t="s">
        <v>18</v>
      </c>
      <c r="H43" s="50"/>
      <c r="I43" s="50"/>
      <c r="J43" s="50"/>
      <c r="K43" s="63">
        <v>1</v>
      </c>
      <c r="L43" s="51"/>
      <c r="M43" s="51"/>
      <c r="N43" s="40"/>
      <c r="O43" s="40"/>
      <c r="P43" s="40"/>
      <c r="Q43" s="32"/>
      <c r="R43" s="32"/>
      <c r="S43" s="32"/>
      <c r="T43" s="39">
        <f t="shared" si="0"/>
        <v>1</v>
      </c>
      <c r="U43" s="39">
        <f t="shared" si="1"/>
        <v>0</v>
      </c>
      <c r="V43" s="39">
        <f t="shared" si="2"/>
        <v>0</v>
      </c>
    </row>
    <row r="44" spans="1:22" x14ac:dyDescent="0.2">
      <c r="A44" s="32"/>
      <c r="B44" s="14"/>
      <c r="C44" s="15"/>
      <c r="D44" s="55" t="s">
        <v>128</v>
      </c>
      <c r="E44" s="45">
        <v>1</v>
      </c>
      <c r="F44" s="12" t="s">
        <v>18</v>
      </c>
      <c r="G44" s="12" t="s">
        <v>18</v>
      </c>
      <c r="H44" s="50"/>
      <c r="I44" s="50"/>
      <c r="J44" s="50"/>
      <c r="K44" s="63">
        <v>1</v>
      </c>
      <c r="L44" s="51"/>
      <c r="M44" s="51"/>
      <c r="N44" s="40"/>
      <c r="O44" s="40"/>
      <c r="P44" s="40"/>
      <c r="Q44" s="32"/>
      <c r="R44" s="32"/>
      <c r="S44" s="32"/>
      <c r="T44" s="39">
        <f t="shared" si="0"/>
        <v>1</v>
      </c>
      <c r="U44" s="39">
        <f t="shared" si="1"/>
        <v>0</v>
      </c>
      <c r="V44" s="39">
        <f t="shared" si="2"/>
        <v>0</v>
      </c>
    </row>
    <row r="45" spans="1:22" x14ac:dyDescent="0.2">
      <c r="A45" s="32"/>
      <c r="B45" s="54" t="s">
        <v>129</v>
      </c>
      <c r="C45" s="55" t="s">
        <v>130</v>
      </c>
      <c r="D45" s="55"/>
      <c r="E45" s="45">
        <v>3</v>
      </c>
      <c r="F45" s="12" t="s">
        <v>18</v>
      </c>
      <c r="G45" s="11" t="s">
        <v>18</v>
      </c>
      <c r="H45" s="50"/>
      <c r="I45" s="50"/>
      <c r="J45" s="50"/>
      <c r="K45" s="63"/>
      <c r="L45" s="51"/>
      <c r="M45" s="51"/>
      <c r="N45" s="40"/>
      <c r="O45" s="40"/>
      <c r="P45" s="40"/>
      <c r="Q45" s="32"/>
      <c r="R45" s="32"/>
      <c r="S45" s="32"/>
      <c r="T45" s="39">
        <f t="shared" si="0"/>
        <v>0</v>
      </c>
      <c r="U45" s="39">
        <f t="shared" si="1"/>
        <v>0</v>
      </c>
      <c r="V45" s="39">
        <f t="shared" si="2"/>
        <v>0</v>
      </c>
    </row>
    <row r="46" spans="1:22" x14ac:dyDescent="0.2">
      <c r="A46" s="32"/>
      <c r="B46" s="14"/>
      <c r="C46" s="15"/>
      <c r="D46" s="55" t="s">
        <v>131</v>
      </c>
      <c r="E46" s="45">
        <v>2</v>
      </c>
      <c r="F46" s="12" t="s">
        <v>18</v>
      </c>
      <c r="G46" s="12" t="s">
        <v>18</v>
      </c>
      <c r="H46" s="50"/>
      <c r="I46" s="50"/>
      <c r="J46" s="50"/>
      <c r="K46" s="63">
        <v>2</v>
      </c>
      <c r="L46" s="51"/>
      <c r="M46" s="51">
        <v>2.5</v>
      </c>
      <c r="N46" s="40"/>
      <c r="O46" s="40"/>
      <c r="P46" s="40"/>
      <c r="Q46" s="32"/>
      <c r="R46" s="32"/>
      <c r="S46" s="32"/>
      <c r="T46" s="39">
        <f t="shared" si="0"/>
        <v>2</v>
      </c>
      <c r="U46" s="39">
        <f t="shared" si="1"/>
        <v>0</v>
      </c>
      <c r="V46" s="39">
        <f t="shared" si="2"/>
        <v>2.5</v>
      </c>
    </row>
    <row r="47" spans="1:22" x14ac:dyDescent="0.2">
      <c r="A47" s="32"/>
      <c r="B47" s="14"/>
      <c r="C47" s="15"/>
      <c r="D47" s="55" t="s">
        <v>132</v>
      </c>
      <c r="E47" s="45">
        <v>1</v>
      </c>
      <c r="F47" s="12" t="s">
        <v>18</v>
      </c>
      <c r="G47" s="11" t="s">
        <v>18</v>
      </c>
      <c r="H47" s="50"/>
      <c r="I47" s="50"/>
      <c r="J47" s="50"/>
      <c r="K47" s="63">
        <v>1</v>
      </c>
      <c r="L47" s="51"/>
      <c r="M47" s="51">
        <v>1</v>
      </c>
      <c r="N47" s="40"/>
      <c r="O47" s="40"/>
      <c r="P47" s="40"/>
      <c r="Q47" s="32"/>
      <c r="R47" s="32"/>
      <c r="S47" s="32"/>
      <c r="T47" s="39">
        <f t="shared" si="0"/>
        <v>1</v>
      </c>
      <c r="U47" s="39">
        <f t="shared" si="1"/>
        <v>0</v>
      </c>
      <c r="V47" s="39">
        <f t="shared" si="2"/>
        <v>1</v>
      </c>
    </row>
    <row r="48" spans="1:22" x14ac:dyDescent="0.2">
      <c r="A48" s="32"/>
      <c r="B48" s="14">
        <v>1.2</v>
      </c>
      <c r="C48" s="55" t="s">
        <v>133</v>
      </c>
      <c r="D48" s="55"/>
      <c r="E48" s="45">
        <v>4.5</v>
      </c>
      <c r="F48" s="12" t="s">
        <v>19</v>
      </c>
      <c r="G48" s="11" t="s">
        <v>19</v>
      </c>
      <c r="H48" s="50"/>
      <c r="I48" s="50"/>
      <c r="J48" s="50"/>
      <c r="K48" s="45"/>
      <c r="L48" s="32"/>
      <c r="M48" s="32"/>
      <c r="N48" s="40"/>
      <c r="O48" s="40"/>
      <c r="P48" s="40"/>
      <c r="Q48" s="32"/>
      <c r="R48" s="32"/>
      <c r="S48" s="32"/>
      <c r="T48" s="39">
        <f t="shared" si="0"/>
        <v>0</v>
      </c>
      <c r="U48" s="39">
        <f t="shared" si="1"/>
        <v>0</v>
      </c>
      <c r="V48" s="39">
        <f t="shared" si="2"/>
        <v>0</v>
      </c>
    </row>
    <row r="49" spans="1:22" x14ac:dyDescent="0.2">
      <c r="A49" s="32"/>
      <c r="B49" s="54" t="s">
        <v>134</v>
      </c>
      <c r="C49" s="55" t="s">
        <v>135</v>
      </c>
      <c r="D49" s="55"/>
      <c r="E49" s="45">
        <v>4.5</v>
      </c>
      <c r="F49" s="12" t="s">
        <v>19</v>
      </c>
      <c r="G49" s="11" t="s">
        <v>19</v>
      </c>
      <c r="H49" s="50"/>
      <c r="I49" s="50"/>
      <c r="J49" s="50"/>
      <c r="K49" s="45"/>
      <c r="L49" s="32"/>
      <c r="M49" s="32"/>
      <c r="N49" s="40"/>
      <c r="O49" s="40"/>
      <c r="P49" s="40"/>
      <c r="Q49" s="32"/>
      <c r="R49" s="32"/>
      <c r="S49" s="32"/>
      <c r="T49" s="39">
        <f t="shared" si="0"/>
        <v>0</v>
      </c>
      <c r="U49" s="39">
        <f t="shared" si="1"/>
        <v>0</v>
      </c>
      <c r="V49" s="39">
        <f t="shared" si="2"/>
        <v>0</v>
      </c>
    </row>
    <row r="50" spans="1:22" x14ac:dyDescent="0.2">
      <c r="A50" s="32"/>
      <c r="B50" s="14"/>
      <c r="C50" s="15"/>
      <c r="D50" s="55" t="s">
        <v>136</v>
      </c>
      <c r="E50" s="45">
        <v>0.5</v>
      </c>
      <c r="F50" s="12" t="s">
        <v>19</v>
      </c>
      <c r="G50" s="11" t="s">
        <v>19</v>
      </c>
      <c r="H50" s="50"/>
      <c r="I50" s="50"/>
      <c r="J50" s="50"/>
      <c r="K50" s="45"/>
      <c r="L50" s="32"/>
      <c r="M50" s="32"/>
      <c r="N50" s="40"/>
      <c r="O50" s="40"/>
      <c r="P50" s="40"/>
      <c r="Q50" s="32"/>
      <c r="R50" s="32"/>
      <c r="S50" s="32"/>
      <c r="T50" s="39">
        <f t="shared" si="0"/>
        <v>0</v>
      </c>
      <c r="U50" s="39">
        <f t="shared" si="1"/>
        <v>0</v>
      </c>
      <c r="V50" s="39">
        <f t="shared" si="2"/>
        <v>0</v>
      </c>
    </row>
    <row r="51" spans="1:22" x14ac:dyDescent="0.2">
      <c r="A51" s="32"/>
      <c r="B51" s="14"/>
      <c r="C51" s="15"/>
      <c r="D51" s="55" t="s">
        <v>137</v>
      </c>
      <c r="E51" s="45">
        <v>2</v>
      </c>
      <c r="F51" s="12" t="s">
        <v>19</v>
      </c>
      <c r="G51" s="11" t="s">
        <v>19</v>
      </c>
      <c r="H51" s="50"/>
      <c r="I51" s="50"/>
      <c r="J51" s="50"/>
      <c r="K51" s="45"/>
      <c r="L51" s="32"/>
      <c r="M51" s="32"/>
      <c r="N51" s="40"/>
      <c r="O51" s="40"/>
      <c r="P51" s="40"/>
      <c r="Q51" s="32"/>
      <c r="R51" s="32"/>
      <c r="S51" s="32"/>
      <c r="T51" s="39">
        <f t="shared" si="0"/>
        <v>0</v>
      </c>
      <c r="U51" s="39">
        <f t="shared" si="1"/>
        <v>0</v>
      </c>
      <c r="V51" s="39">
        <f t="shared" si="2"/>
        <v>0</v>
      </c>
    </row>
    <row r="52" spans="1:22" x14ac:dyDescent="0.2">
      <c r="A52" s="32"/>
      <c r="B52" s="14"/>
      <c r="C52" s="15"/>
      <c r="D52" s="55" t="s">
        <v>138</v>
      </c>
      <c r="E52" s="45">
        <v>2</v>
      </c>
      <c r="F52" s="12" t="s">
        <v>19</v>
      </c>
      <c r="G52" s="11" t="s">
        <v>19</v>
      </c>
      <c r="H52" s="50"/>
      <c r="I52" s="50"/>
      <c r="J52" s="50"/>
      <c r="K52" s="45"/>
      <c r="L52" s="32"/>
      <c r="M52" s="32"/>
      <c r="N52" s="40"/>
      <c r="O52" s="40"/>
      <c r="P52" s="40"/>
      <c r="Q52" s="32"/>
      <c r="R52" s="32"/>
      <c r="S52" s="32"/>
      <c r="T52" s="39">
        <f t="shared" si="0"/>
        <v>0</v>
      </c>
      <c r="U52" s="39">
        <f t="shared" si="1"/>
        <v>0</v>
      </c>
      <c r="V52" s="39">
        <f t="shared" si="2"/>
        <v>0</v>
      </c>
    </row>
    <row r="53" spans="1:22" x14ac:dyDescent="0.2">
      <c r="A53" s="32"/>
      <c r="B53" s="14">
        <v>1.1000000000000001</v>
      </c>
      <c r="C53" s="55" t="s">
        <v>97</v>
      </c>
      <c r="D53" s="55"/>
      <c r="E53" s="45">
        <v>2</v>
      </c>
      <c r="F53" s="12" t="s">
        <v>19</v>
      </c>
      <c r="G53" s="11" t="s">
        <v>19</v>
      </c>
      <c r="H53" s="50"/>
      <c r="I53" s="50"/>
      <c r="J53" s="50"/>
      <c r="K53" s="45"/>
      <c r="L53" s="32"/>
      <c r="M53" s="32"/>
      <c r="N53" s="40"/>
      <c r="O53" s="40"/>
      <c r="P53" s="40"/>
      <c r="Q53" s="32"/>
      <c r="R53" s="32"/>
      <c r="S53" s="32"/>
      <c r="T53" s="39">
        <f t="shared" si="0"/>
        <v>0</v>
      </c>
      <c r="U53" s="39">
        <f t="shared" si="1"/>
        <v>0</v>
      </c>
      <c r="V53" s="39">
        <f t="shared" si="2"/>
        <v>0</v>
      </c>
    </row>
    <row r="54" spans="1:22" x14ac:dyDescent="0.2">
      <c r="A54" s="32"/>
      <c r="B54" s="54" t="s">
        <v>101</v>
      </c>
      <c r="C54" s="55" t="s">
        <v>139</v>
      </c>
      <c r="D54" s="55"/>
      <c r="E54" s="45">
        <v>2</v>
      </c>
      <c r="F54" s="12" t="s">
        <v>19</v>
      </c>
      <c r="G54" s="11" t="s">
        <v>19</v>
      </c>
      <c r="H54" s="50"/>
      <c r="I54" s="50"/>
      <c r="J54" s="50"/>
      <c r="K54" s="45"/>
      <c r="L54" s="32"/>
      <c r="M54" s="32"/>
      <c r="N54" s="40"/>
      <c r="O54" s="40"/>
      <c r="P54" s="40"/>
      <c r="Q54" s="32"/>
      <c r="R54" s="32"/>
      <c r="S54" s="32"/>
      <c r="T54" s="39">
        <f t="shared" si="0"/>
        <v>0</v>
      </c>
      <c r="U54" s="39">
        <f t="shared" si="1"/>
        <v>0</v>
      </c>
      <c r="V54" s="39">
        <f t="shared" si="2"/>
        <v>0</v>
      </c>
    </row>
    <row r="55" spans="1:22" x14ac:dyDescent="0.2">
      <c r="A55" s="32"/>
      <c r="B55" s="14"/>
      <c r="C55" s="15"/>
      <c r="D55" s="55" t="s">
        <v>140</v>
      </c>
      <c r="E55" s="45">
        <v>1</v>
      </c>
      <c r="F55" s="12" t="s">
        <v>19</v>
      </c>
      <c r="G55" s="11" t="s">
        <v>19</v>
      </c>
      <c r="H55" s="50"/>
      <c r="I55" s="50"/>
      <c r="J55" s="50"/>
      <c r="K55" s="45"/>
      <c r="L55" s="32"/>
      <c r="M55" s="32"/>
      <c r="N55" s="40"/>
      <c r="O55" s="40"/>
      <c r="P55" s="40"/>
      <c r="Q55" s="32"/>
      <c r="R55" s="32"/>
      <c r="S55" s="32"/>
      <c r="T55" s="39">
        <f t="shared" si="0"/>
        <v>0</v>
      </c>
      <c r="U55" s="39">
        <f t="shared" si="1"/>
        <v>0</v>
      </c>
      <c r="V55" s="39">
        <f t="shared" si="2"/>
        <v>0</v>
      </c>
    </row>
    <row r="56" spans="1:22" x14ac:dyDescent="0.2">
      <c r="A56" s="32"/>
      <c r="B56" s="14"/>
      <c r="C56" s="15"/>
      <c r="D56" s="55" t="s">
        <v>141</v>
      </c>
      <c r="E56" s="45">
        <v>1</v>
      </c>
      <c r="F56" s="12" t="s">
        <v>19</v>
      </c>
      <c r="G56" s="11" t="s">
        <v>19</v>
      </c>
      <c r="H56" s="50"/>
      <c r="I56" s="50"/>
      <c r="J56" s="50"/>
      <c r="K56" s="45"/>
      <c r="L56" s="32"/>
      <c r="M56" s="32"/>
      <c r="N56" s="40"/>
      <c r="O56" s="40"/>
      <c r="P56" s="40"/>
      <c r="Q56" s="32"/>
      <c r="R56" s="32"/>
      <c r="S56" s="32"/>
      <c r="T56" s="39">
        <f t="shared" si="0"/>
        <v>0</v>
      </c>
      <c r="U56" s="39">
        <f t="shared" si="1"/>
        <v>0</v>
      </c>
      <c r="V56" s="39">
        <f t="shared" si="2"/>
        <v>0</v>
      </c>
    </row>
    <row r="57" spans="1:22" x14ac:dyDescent="0.2">
      <c r="A57" s="32"/>
      <c r="B57" s="54" t="s">
        <v>74</v>
      </c>
      <c r="C57" s="55" t="s">
        <v>75</v>
      </c>
      <c r="D57" s="55"/>
      <c r="E57" s="45">
        <v>4</v>
      </c>
      <c r="F57" s="12" t="s">
        <v>19</v>
      </c>
      <c r="G57" s="11" t="s">
        <v>19</v>
      </c>
      <c r="H57" s="50"/>
      <c r="I57" s="50"/>
      <c r="J57" s="50"/>
      <c r="K57" s="45"/>
      <c r="L57" s="32"/>
      <c r="M57" s="32"/>
      <c r="N57" s="40"/>
      <c r="O57" s="40"/>
      <c r="P57" s="40"/>
      <c r="Q57" s="32"/>
      <c r="R57" s="32"/>
      <c r="S57" s="32"/>
      <c r="T57" s="39">
        <f t="shared" si="0"/>
        <v>0</v>
      </c>
      <c r="U57" s="39">
        <f t="shared" si="1"/>
        <v>0</v>
      </c>
      <c r="V57" s="39">
        <f t="shared" si="2"/>
        <v>0</v>
      </c>
    </row>
    <row r="58" spans="1:22" x14ac:dyDescent="0.2">
      <c r="A58" s="32"/>
      <c r="B58" s="54" t="s">
        <v>142</v>
      </c>
      <c r="C58" s="55" t="s">
        <v>143</v>
      </c>
      <c r="D58" s="55"/>
      <c r="E58" s="45">
        <v>2</v>
      </c>
      <c r="F58" s="12" t="s">
        <v>19</v>
      </c>
      <c r="G58" s="11" t="s">
        <v>19</v>
      </c>
      <c r="H58" s="50"/>
      <c r="I58" s="50"/>
      <c r="J58" s="50"/>
      <c r="K58" s="45"/>
      <c r="L58" s="32"/>
      <c r="M58" s="32"/>
      <c r="N58" s="40"/>
      <c r="O58" s="40"/>
      <c r="P58" s="40"/>
      <c r="Q58" s="32"/>
      <c r="R58" s="32"/>
      <c r="S58" s="32"/>
      <c r="T58" s="39">
        <f t="shared" si="0"/>
        <v>0</v>
      </c>
      <c r="U58" s="39">
        <f t="shared" si="1"/>
        <v>0</v>
      </c>
      <c r="V58" s="39">
        <f t="shared" si="2"/>
        <v>0</v>
      </c>
    </row>
    <row r="59" spans="1:22" x14ac:dyDescent="0.2">
      <c r="A59" s="32"/>
      <c r="B59" s="14"/>
      <c r="C59" s="15"/>
      <c r="D59" s="55" t="s">
        <v>144</v>
      </c>
      <c r="E59" s="45">
        <v>0.5</v>
      </c>
      <c r="F59" s="12" t="s">
        <v>19</v>
      </c>
      <c r="G59" s="11" t="s">
        <v>19</v>
      </c>
      <c r="H59" s="50"/>
      <c r="I59" s="50"/>
      <c r="J59" s="50"/>
      <c r="K59" s="45"/>
      <c r="L59" s="32"/>
      <c r="M59" s="32"/>
      <c r="N59" s="40"/>
      <c r="O59" s="40"/>
      <c r="P59" s="40"/>
      <c r="Q59" s="32"/>
      <c r="R59" s="32"/>
      <c r="S59" s="32"/>
      <c r="T59" s="39">
        <f t="shared" si="0"/>
        <v>0</v>
      </c>
      <c r="U59" s="39">
        <f t="shared" si="1"/>
        <v>0</v>
      </c>
      <c r="V59" s="39">
        <f t="shared" si="2"/>
        <v>0</v>
      </c>
    </row>
    <row r="60" spans="1:22" x14ac:dyDescent="0.2">
      <c r="A60" s="32"/>
      <c r="B60" s="14"/>
      <c r="C60" s="15"/>
      <c r="D60" s="55" t="s">
        <v>145</v>
      </c>
      <c r="E60" s="45">
        <v>0.5</v>
      </c>
      <c r="F60" s="12" t="s">
        <v>19</v>
      </c>
      <c r="G60" s="11" t="s">
        <v>19</v>
      </c>
      <c r="H60" s="50"/>
      <c r="I60" s="50"/>
      <c r="J60" s="50"/>
      <c r="K60" s="45"/>
      <c r="L60" s="32"/>
      <c r="M60" s="32"/>
      <c r="N60" s="40"/>
      <c r="O60" s="40"/>
      <c r="P60" s="40"/>
      <c r="Q60" s="32"/>
      <c r="R60" s="32"/>
      <c r="S60" s="32"/>
      <c r="T60" s="39">
        <f t="shared" si="0"/>
        <v>0</v>
      </c>
      <c r="U60" s="39">
        <f t="shared" si="1"/>
        <v>0</v>
      </c>
      <c r="V60" s="39">
        <f t="shared" si="2"/>
        <v>0</v>
      </c>
    </row>
    <row r="61" spans="1:22" x14ac:dyDescent="0.2">
      <c r="A61" s="32"/>
      <c r="B61" s="14"/>
      <c r="C61" s="15"/>
      <c r="D61" s="55" t="s">
        <v>146</v>
      </c>
      <c r="E61" s="45">
        <v>0.5</v>
      </c>
      <c r="F61" s="12" t="s">
        <v>19</v>
      </c>
      <c r="G61" s="11" t="s">
        <v>19</v>
      </c>
      <c r="H61" s="50"/>
      <c r="I61" s="50"/>
      <c r="J61" s="50"/>
      <c r="K61" s="45"/>
      <c r="L61" s="32"/>
      <c r="M61" s="32"/>
      <c r="N61" s="40"/>
      <c r="O61" s="40"/>
      <c r="P61" s="40"/>
      <c r="Q61" s="32"/>
      <c r="R61" s="32"/>
      <c r="S61" s="32"/>
      <c r="T61" s="39">
        <f t="shared" si="0"/>
        <v>0</v>
      </c>
      <c r="U61" s="39">
        <f t="shared" si="1"/>
        <v>0</v>
      </c>
      <c r="V61" s="39">
        <f t="shared" si="2"/>
        <v>0</v>
      </c>
    </row>
    <row r="62" spans="1:22" x14ac:dyDescent="0.2">
      <c r="A62" s="32"/>
      <c r="B62" s="14"/>
      <c r="C62" s="15"/>
      <c r="D62" s="55" t="s">
        <v>147</v>
      </c>
      <c r="E62" s="45">
        <v>0.5</v>
      </c>
      <c r="F62" s="12" t="s">
        <v>19</v>
      </c>
      <c r="G62" s="11" t="s">
        <v>19</v>
      </c>
      <c r="H62" s="50"/>
      <c r="I62" s="50"/>
      <c r="J62" s="50"/>
      <c r="K62" s="45"/>
      <c r="L62" s="32"/>
      <c r="M62" s="32"/>
      <c r="N62" s="40"/>
      <c r="O62" s="40"/>
      <c r="P62" s="40"/>
      <c r="Q62" s="32"/>
      <c r="R62" s="32"/>
      <c r="S62" s="32"/>
      <c r="T62" s="39">
        <f t="shared" si="0"/>
        <v>0</v>
      </c>
      <c r="U62" s="39">
        <f t="shared" si="1"/>
        <v>0</v>
      </c>
      <c r="V62" s="39">
        <f t="shared" si="2"/>
        <v>0</v>
      </c>
    </row>
    <row r="63" spans="1:22" x14ac:dyDescent="0.2">
      <c r="A63" s="32"/>
      <c r="B63" s="54" t="s">
        <v>149</v>
      </c>
      <c r="C63" s="55" t="s">
        <v>148</v>
      </c>
      <c r="D63" s="55"/>
      <c r="E63" s="45">
        <v>2</v>
      </c>
      <c r="F63" s="12" t="s">
        <v>19</v>
      </c>
      <c r="G63" s="11" t="s">
        <v>19</v>
      </c>
      <c r="H63" s="50"/>
      <c r="I63" s="50"/>
      <c r="J63" s="50"/>
      <c r="K63" s="45"/>
      <c r="L63" s="32"/>
      <c r="M63" s="32"/>
      <c r="N63" s="40"/>
      <c r="O63" s="40"/>
      <c r="P63" s="40"/>
      <c r="Q63" s="32"/>
      <c r="R63" s="32"/>
      <c r="S63" s="32"/>
      <c r="T63" s="39">
        <f t="shared" si="0"/>
        <v>0</v>
      </c>
      <c r="U63" s="39">
        <f t="shared" si="1"/>
        <v>0</v>
      </c>
      <c r="V63" s="39">
        <f t="shared" si="2"/>
        <v>0</v>
      </c>
    </row>
    <row r="64" spans="1:22" x14ac:dyDescent="0.2">
      <c r="A64" s="32"/>
      <c r="B64" s="14"/>
      <c r="C64" s="15"/>
      <c r="D64" s="55" t="s">
        <v>150</v>
      </c>
      <c r="E64" s="45">
        <v>1</v>
      </c>
      <c r="F64" s="12" t="s">
        <v>19</v>
      </c>
      <c r="G64" s="11" t="s">
        <v>19</v>
      </c>
      <c r="H64" s="50"/>
      <c r="I64" s="50"/>
      <c r="J64" s="50"/>
      <c r="K64" s="45"/>
      <c r="L64" s="32"/>
      <c r="M64" s="32"/>
      <c r="N64" s="40"/>
      <c r="O64" s="40"/>
      <c r="P64" s="40"/>
      <c r="Q64" s="32"/>
      <c r="R64" s="32"/>
      <c r="S64" s="32"/>
      <c r="T64" s="39">
        <f t="shared" si="0"/>
        <v>0</v>
      </c>
      <c r="U64" s="39">
        <f t="shared" si="1"/>
        <v>0</v>
      </c>
      <c r="V64" s="39">
        <f t="shared" si="2"/>
        <v>0</v>
      </c>
    </row>
    <row r="65" spans="1:22" x14ac:dyDescent="0.2">
      <c r="A65" s="32"/>
      <c r="B65" s="14"/>
      <c r="C65" s="15"/>
      <c r="D65" s="55" t="s">
        <v>151</v>
      </c>
      <c r="E65" s="45">
        <v>1</v>
      </c>
      <c r="F65" s="12" t="s">
        <v>19</v>
      </c>
      <c r="G65" s="11" t="s">
        <v>19</v>
      </c>
      <c r="H65" s="50"/>
      <c r="I65" s="50"/>
      <c r="J65" s="50"/>
      <c r="K65" s="32"/>
      <c r="L65" s="32"/>
      <c r="M65" s="32"/>
      <c r="N65" s="40"/>
      <c r="O65" s="40"/>
      <c r="P65" s="40"/>
      <c r="Q65" s="32"/>
      <c r="R65" s="32"/>
      <c r="S65" s="32"/>
      <c r="T65" s="39">
        <f t="shared" si="0"/>
        <v>0</v>
      </c>
      <c r="U65" s="39">
        <f t="shared" si="1"/>
        <v>0</v>
      </c>
      <c r="V65" s="39">
        <f t="shared" si="2"/>
        <v>0</v>
      </c>
    </row>
    <row r="66" spans="1:22" x14ac:dyDescent="0.2">
      <c r="A66" s="32"/>
      <c r="B66" s="54" t="s">
        <v>125</v>
      </c>
      <c r="C66" s="55" t="s">
        <v>124</v>
      </c>
      <c r="D66" s="55"/>
      <c r="E66" s="45">
        <v>8</v>
      </c>
      <c r="F66" s="12" t="s">
        <v>19</v>
      </c>
      <c r="G66" s="11" t="s">
        <v>19</v>
      </c>
      <c r="H66" s="50"/>
      <c r="I66" s="50"/>
      <c r="J66" s="50"/>
      <c r="K66" s="32"/>
      <c r="L66" s="32"/>
      <c r="M66" s="32"/>
      <c r="N66" s="40"/>
      <c r="O66" s="40"/>
      <c r="P66" s="40"/>
      <c r="Q66" s="32"/>
      <c r="R66" s="32"/>
      <c r="S66" s="32"/>
      <c r="T66" s="39">
        <f t="shared" si="0"/>
        <v>0</v>
      </c>
      <c r="U66" s="39">
        <f t="shared" si="1"/>
        <v>0</v>
      </c>
      <c r="V66" s="39">
        <f t="shared" si="2"/>
        <v>0</v>
      </c>
    </row>
    <row r="67" spans="1:22" x14ac:dyDescent="0.2">
      <c r="A67" s="32"/>
      <c r="B67" s="54" t="s">
        <v>15</v>
      </c>
      <c r="C67" s="55" t="s">
        <v>152</v>
      </c>
      <c r="D67" s="55" t="s">
        <v>153</v>
      </c>
      <c r="E67" s="45">
        <v>2</v>
      </c>
      <c r="F67" s="12" t="s">
        <v>19</v>
      </c>
      <c r="G67" s="11" t="s">
        <v>19</v>
      </c>
      <c r="H67" s="50"/>
      <c r="I67" s="50"/>
      <c r="J67" s="50"/>
      <c r="K67" s="32"/>
      <c r="L67" s="32"/>
      <c r="M67" s="32"/>
      <c r="N67" s="40"/>
      <c r="O67" s="40"/>
      <c r="P67" s="40"/>
      <c r="Q67" s="32"/>
      <c r="R67" s="32"/>
      <c r="S67" s="32"/>
      <c r="T67" s="39">
        <f t="shared" si="0"/>
        <v>0</v>
      </c>
      <c r="U67" s="39">
        <f t="shared" si="1"/>
        <v>0</v>
      </c>
      <c r="V67" s="39">
        <f t="shared" si="2"/>
        <v>0</v>
      </c>
    </row>
    <row r="68" spans="1:22" x14ac:dyDescent="0.2">
      <c r="A68" s="32"/>
      <c r="B68" s="14"/>
      <c r="C68" s="15"/>
      <c r="D68" s="55" t="s">
        <v>154</v>
      </c>
      <c r="E68" s="45">
        <v>0.5</v>
      </c>
      <c r="F68" s="12" t="s">
        <v>19</v>
      </c>
      <c r="G68" s="11" t="s">
        <v>19</v>
      </c>
      <c r="H68" s="50"/>
      <c r="I68" s="50"/>
      <c r="J68" s="50"/>
      <c r="K68" s="32"/>
      <c r="L68" s="32"/>
      <c r="M68" s="32"/>
      <c r="N68" s="40"/>
      <c r="O68" s="40"/>
      <c r="P68" s="40"/>
      <c r="Q68" s="32"/>
      <c r="R68" s="32"/>
      <c r="S68" s="32"/>
      <c r="T68" s="39">
        <f t="shared" si="0"/>
        <v>0</v>
      </c>
      <c r="U68" s="39">
        <f t="shared" si="1"/>
        <v>0</v>
      </c>
      <c r="V68" s="39">
        <f t="shared" si="2"/>
        <v>0</v>
      </c>
    </row>
    <row r="69" spans="1:22" x14ac:dyDescent="0.2">
      <c r="A69" s="32"/>
      <c r="C69" s="15"/>
      <c r="D69" s="55" t="s">
        <v>155</v>
      </c>
      <c r="E69" s="45">
        <v>0.5</v>
      </c>
      <c r="F69" s="12" t="s">
        <v>19</v>
      </c>
      <c r="G69" s="11" t="s">
        <v>19</v>
      </c>
      <c r="H69" s="50"/>
      <c r="I69" s="50"/>
      <c r="J69" s="50"/>
      <c r="K69" s="32"/>
      <c r="L69" s="32"/>
      <c r="M69" s="32"/>
      <c r="N69" s="40"/>
      <c r="O69" s="40"/>
      <c r="P69" s="40"/>
      <c r="Q69" s="32"/>
      <c r="R69" s="32"/>
      <c r="S69" s="32"/>
      <c r="T69" s="39">
        <f t="shared" ref="T69:T77" si="3">H69+K69+N69+Q69</f>
        <v>0</v>
      </c>
      <c r="U69" s="39">
        <f t="shared" ref="U69:U77" si="4">I69+L69+O69+R69</f>
        <v>0</v>
      </c>
      <c r="V69" s="39">
        <f t="shared" ref="V69:V77" si="5">J69+M69+P69+S69</f>
        <v>0</v>
      </c>
    </row>
    <row r="70" spans="1:22" x14ac:dyDescent="0.2">
      <c r="A70" s="32"/>
      <c r="B70" s="54" t="s">
        <v>16</v>
      </c>
      <c r="C70" s="55" t="s">
        <v>156</v>
      </c>
      <c r="D70" s="55"/>
      <c r="E70" s="45">
        <v>1</v>
      </c>
      <c r="F70" s="12" t="s">
        <v>19</v>
      </c>
      <c r="G70" s="11" t="s">
        <v>19</v>
      </c>
      <c r="H70" s="50"/>
      <c r="I70" s="50"/>
      <c r="J70" s="50"/>
      <c r="K70" s="32"/>
      <c r="L70" s="32"/>
      <c r="M70" s="32"/>
      <c r="N70" s="40"/>
      <c r="O70" s="40"/>
      <c r="P70" s="40"/>
      <c r="Q70" s="32"/>
      <c r="R70" s="32"/>
      <c r="S70" s="32"/>
      <c r="T70" s="39">
        <f t="shared" si="3"/>
        <v>0</v>
      </c>
      <c r="U70" s="39">
        <f t="shared" si="4"/>
        <v>0</v>
      </c>
      <c r="V70" s="39">
        <f t="shared" si="5"/>
        <v>0</v>
      </c>
    </row>
    <row r="71" spans="1:22" x14ac:dyDescent="0.2">
      <c r="A71" s="32"/>
      <c r="B71" s="14"/>
      <c r="C71" s="15"/>
      <c r="D71" s="55" t="s">
        <v>157</v>
      </c>
      <c r="E71" s="45">
        <v>0.5</v>
      </c>
      <c r="F71" s="12" t="s">
        <v>19</v>
      </c>
      <c r="G71" s="11" t="s">
        <v>19</v>
      </c>
      <c r="H71" s="50"/>
      <c r="I71" s="50"/>
      <c r="J71" s="50"/>
      <c r="K71" s="32"/>
      <c r="L71" s="32"/>
      <c r="M71" s="32"/>
      <c r="N71" s="40"/>
      <c r="O71" s="40"/>
      <c r="P71" s="40"/>
      <c r="Q71" s="32"/>
      <c r="R71" s="32"/>
      <c r="S71" s="32"/>
      <c r="T71" s="39">
        <f t="shared" si="3"/>
        <v>0</v>
      </c>
      <c r="U71" s="39">
        <f t="shared" si="4"/>
        <v>0</v>
      </c>
      <c r="V71" s="39">
        <f t="shared" si="5"/>
        <v>0</v>
      </c>
    </row>
    <row r="72" spans="1:22" x14ac:dyDescent="0.2">
      <c r="A72" s="32"/>
      <c r="B72" s="14"/>
      <c r="C72" s="15"/>
      <c r="D72" s="16" t="s">
        <v>158</v>
      </c>
      <c r="E72" s="45">
        <v>0.5</v>
      </c>
      <c r="F72" s="12" t="s">
        <v>19</v>
      </c>
      <c r="G72" s="11" t="s">
        <v>19</v>
      </c>
      <c r="H72" s="50"/>
      <c r="I72" s="50"/>
      <c r="J72" s="50"/>
      <c r="K72" s="32"/>
      <c r="L72" s="32"/>
      <c r="M72" s="32"/>
      <c r="N72" s="40"/>
      <c r="O72" s="40"/>
      <c r="P72" s="40"/>
      <c r="Q72" s="32"/>
      <c r="R72" s="32"/>
      <c r="S72" s="32"/>
      <c r="T72" s="39">
        <f t="shared" si="3"/>
        <v>0</v>
      </c>
      <c r="U72" s="39">
        <f t="shared" si="4"/>
        <v>0</v>
      </c>
      <c r="V72" s="39">
        <f t="shared" si="5"/>
        <v>0</v>
      </c>
    </row>
    <row r="73" spans="1:22" x14ac:dyDescent="0.2">
      <c r="A73" s="32"/>
      <c r="B73" s="54" t="s">
        <v>160</v>
      </c>
      <c r="C73" s="55" t="s">
        <v>159</v>
      </c>
      <c r="D73" s="16"/>
      <c r="E73" s="45">
        <v>5</v>
      </c>
      <c r="F73" s="12" t="s">
        <v>19</v>
      </c>
      <c r="G73" s="11" t="s">
        <v>19</v>
      </c>
      <c r="H73" s="50"/>
      <c r="I73" s="50"/>
      <c r="J73" s="50"/>
      <c r="K73" s="32"/>
      <c r="L73" s="32"/>
      <c r="M73" s="32"/>
      <c r="N73" s="40"/>
      <c r="O73" s="40"/>
      <c r="P73" s="40"/>
      <c r="Q73" s="32"/>
      <c r="R73" s="32"/>
      <c r="S73" s="32"/>
      <c r="T73" s="39">
        <f t="shared" si="3"/>
        <v>0</v>
      </c>
      <c r="U73" s="39">
        <f t="shared" si="4"/>
        <v>0</v>
      </c>
      <c r="V73" s="39">
        <f t="shared" si="5"/>
        <v>0</v>
      </c>
    </row>
    <row r="74" spans="1:22" x14ac:dyDescent="0.2">
      <c r="A74" s="32"/>
      <c r="B74" s="14"/>
      <c r="C74" s="15"/>
      <c r="D74" s="55" t="s">
        <v>161</v>
      </c>
      <c r="E74" s="45">
        <v>0.5</v>
      </c>
      <c r="F74" s="12" t="s">
        <v>19</v>
      </c>
      <c r="G74" s="11" t="s">
        <v>19</v>
      </c>
      <c r="H74" s="50"/>
      <c r="I74" s="50"/>
      <c r="J74" s="50"/>
      <c r="K74" s="32"/>
      <c r="L74" s="32"/>
      <c r="M74" s="32"/>
      <c r="N74" s="40"/>
      <c r="O74" s="40"/>
      <c r="P74" s="40"/>
      <c r="Q74" s="32"/>
      <c r="R74" s="32"/>
      <c r="S74" s="32"/>
      <c r="T74" s="39">
        <f t="shared" si="3"/>
        <v>0</v>
      </c>
      <c r="U74" s="39">
        <f t="shared" si="4"/>
        <v>0</v>
      </c>
      <c r="V74" s="39">
        <f t="shared" si="5"/>
        <v>0</v>
      </c>
    </row>
    <row r="75" spans="1:22" x14ac:dyDescent="0.2">
      <c r="A75" s="32"/>
      <c r="B75" s="14"/>
      <c r="C75" s="15"/>
      <c r="D75" s="55" t="s">
        <v>162</v>
      </c>
      <c r="E75" s="45">
        <v>2</v>
      </c>
      <c r="F75" s="12" t="s">
        <v>19</v>
      </c>
      <c r="G75" s="11" t="s">
        <v>19</v>
      </c>
      <c r="H75" s="50"/>
      <c r="I75" s="50"/>
      <c r="J75" s="50"/>
      <c r="K75" s="32"/>
      <c r="L75" s="32"/>
      <c r="M75" s="32"/>
      <c r="N75" s="40"/>
      <c r="O75" s="40"/>
      <c r="P75" s="40"/>
      <c r="Q75" s="32"/>
      <c r="R75" s="32"/>
      <c r="S75" s="32"/>
      <c r="T75" s="39">
        <f t="shared" si="3"/>
        <v>0</v>
      </c>
      <c r="U75" s="39">
        <f t="shared" si="4"/>
        <v>0</v>
      </c>
      <c r="V75" s="39">
        <f t="shared" si="5"/>
        <v>0</v>
      </c>
    </row>
    <row r="76" spans="1:22" x14ac:dyDescent="0.2">
      <c r="A76" s="32"/>
      <c r="B76" s="14"/>
      <c r="C76" s="15"/>
      <c r="D76" s="55" t="s">
        <v>163</v>
      </c>
      <c r="E76" s="45">
        <v>2</v>
      </c>
      <c r="F76" s="12" t="s">
        <v>19</v>
      </c>
      <c r="G76" s="11" t="s">
        <v>19</v>
      </c>
      <c r="H76" s="50"/>
      <c r="I76" s="50"/>
      <c r="J76" s="50"/>
      <c r="K76" s="32"/>
      <c r="L76" s="32"/>
      <c r="M76" s="32"/>
      <c r="N76" s="40"/>
      <c r="O76" s="40"/>
      <c r="P76" s="40"/>
      <c r="Q76" s="32"/>
      <c r="R76" s="32"/>
      <c r="S76" s="32"/>
      <c r="T76" s="39">
        <f t="shared" si="3"/>
        <v>0</v>
      </c>
      <c r="U76" s="39">
        <f t="shared" si="4"/>
        <v>0</v>
      </c>
      <c r="V76" s="39">
        <f t="shared" si="5"/>
        <v>0</v>
      </c>
    </row>
    <row r="77" spans="1:22" x14ac:dyDescent="0.2">
      <c r="A77" s="32"/>
      <c r="B77" s="14"/>
      <c r="C77" s="15"/>
      <c r="D77" s="16" t="s">
        <v>158</v>
      </c>
      <c r="E77" s="45">
        <v>0.5</v>
      </c>
      <c r="F77" s="12" t="s">
        <v>19</v>
      </c>
      <c r="G77" s="11" t="s">
        <v>19</v>
      </c>
      <c r="H77" s="50"/>
      <c r="I77" s="50"/>
      <c r="J77" s="50"/>
      <c r="K77" s="32"/>
      <c r="L77" s="32"/>
      <c r="M77" s="32"/>
      <c r="N77" s="40"/>
      <c r="O77" s="40"/>
      <c r="P77" s="40"/>
      <c r="Q77" s="32"/>
      <c r="R77" s="32"/>
      <c r="S77" s="32"/>
      <c r="T77" s="39">
        <f t="shared" si="3"/>
        <v>0</v>
      </c>
      <c r="U77" s="39">
        <f t="shared" si="4"/>
        <v>0</v>
      </c>
      <c r="V77" s="39">
        <f t="shared" si="5"/>
        <v>0</v>
      </c>
    </row>
    <row r="78" spans="1:22" x14ac:dyDescent="0.2">
      <c r="A78" s="32"/>
      <c r="B78" s="14"/>
      <c r="C78" s="14"/>
      <c r="D78" s="15"/>
      <c r="E78" s="31" t="s">
        <v>20</v>
      </c>
      <c r="F78" s="32"/>
      <c r="G78" s="53"/>
      <c r="H78" s="59">
        <f>SUM(H6:H32)</f>
        <v>11.5</v>
      </c>
      <c r="I78" s="60">
        <f>SUM(I6:I32)</f>
        <v>11.5</v>
      </c>
      <c r="J78" s="59">
        <f>SUM(J6:J32)</f>
        <v>8.5</v>
      </c>
      <c r="K78" s="59">
        <f>SUM(K34:K47)</f>
        <v>12.5</v>
      </c>
      <c r="L78" s="59">
        <f>SUM(L34:L47)</f>
        <v>1.5</v>
      </c>
      <c r="M78" s="59">
        <f>SUM(M34:M47)</f>
        <v>7</v>
      </c>
      <c r="N78" s="59">
        <f>SUM(N48:N77)</f>
        <v>0</v>
      </c>
      <c r="O78" s="59">
        <f>SUM(O48:O77)</f>
        <v>0</v>
      </c>
      <c r="P78" s="59">
        <f>SUM(P48:P77)</f>
        <v>0</v>
      </c>
      <c r="Q78" s="61"/>
      <c r="R78" s="61"/>
      <c r="S78" s="61"/>
      <c r="T78" s="59">
        <f>SUM(T4:T77)</f>
        <v>24</v>
      </c>
      <c r="U78" s="59">
        <f>SUM(U4:U77)</f>
        <v>13</v>
      </c>
      <c r="V78" s="59">
        <f>SUM(V4:V77)</f>
        <v>15.5</v>
      </c>
    </row>
    <row r="79" spans="1:22" x14ac:dyDescent="0.2">
      <c r="A79" s="32"/>
      <c r="B79" s="14"/>
      <c r="C79" s="43"/>
      <c r="D79" s="43"/>
      <c r="E79" s="25" t="s">
        <v>21</v>
      </c>
      <c r="F79" s="57"/>
      <c r="G79" s="57"/>
      <c r="H79" s="64">
        <f>H78</f>
        <v>11.5</v>
      </c>
      <c r="I79" s="65">
        <f>I78</f>
        <v>11.5</v>
      </c>
      <c r="J79" s="64">
        <f>J78</f>
        <v>8.5</v>
      </c>
      <c r="K79" s="64">
        <f t="shared" ref="K79:P79" si="6">K78+H79</f>
        <v>24</v>
      </c>
      <c r="L79" s="64">
        <f t="shared" si="6"/>
        <v>13</v>
      </c>
      <c r="M79" s="64">
        <f t="shared" si="6"/>
        <v>15.5</v>
      </c>
      <c r="N79" s="64">
        <f t="shared" si="6"/>
        <v>24</v>
      </c>
      <c r="O79" s="64">
        <f t="shared" si="6"/>
        <v>13</v>
      </c>
      <c r="P79" s="64">
        <f t="shared" si="6"/>
        <v>15.5</v>
      </c>
      <c r="Q79" s="66"/>
      <c r="R79" s="66"/>
      <c r="S79" s="66"/>
      <c r="T79" s="67"/>
      <c r="U79" s="66"/>
      <c r="V79" s="66"/>
    </row>
    <row r="80" spans="1:22" x14ac:dyDescent="0.2">
      <c r="A80" s="55"/>
      <c r="B80" s="32"/>
      <c r="C80" s="43"/>
      <c r="D80" s="43"/>
      <c r="E80" s="26"/>
      <c r="F80" s="41"/>
      <c r="G80" s="41"/>
      <c r="H80" s="41"/>
      <c r="I80" s="41"/>
      <c r="J80" s="41"/>
      <c r="K80" s="41"/>
      <c r="L80" s="24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:22" x14ac:dyDescent="0.2">
      <c r="A81" s="24"/>
      <c r="B81" s="42"/>
      <c r="C81" s="43"/>
      <c r="D81" s="43"/>
      <c r="E81" s="26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x14ac:dyDescent="0.2">
      <c r="A82" s="24"/>
      <c r="B82" s="42"/>
      <c r="C82" s="43"/>
      <c r="D82" s="43"/>
      <c r="E82" s="26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1:22" x14ac:dyDescent="0.2">
      <c r="A83" s="24"/>
      <c r="B83" s="42"/>
      <c r="C83" s="43"/>
      <c r="D83" s="44"/>
      <c r="E83" s="24"/>
      <c r="F83" s="24"/>
      <c r="G83" s="24"/>
    </row>
    <row r="84" spans="1:22" x14ac:dyDescent="0.2">
      <c r="A84" s="24"/>
      <c r="B84" s="42"/>
      <c r="C84" s="51"/>
      <c r="D84" s="51"/>
      <c r="E84" s="51"/>
      <c r="G84" s="27" t="s">
        <v>25</v>
      </c>
      <c r="H84" s="27"/>
      <c r="I84" s="27"/>
      <c r="J84" s="27"/>
      <c r="K84" s="27"/>
      <c r="L84" s="27"/>
      <c r="M84" s="27"/>
    </row>
    <row r="85" spans="1:22" x14ac:dyDescent="0.2">
      <c r="A85" s="24"/>
      <c r="B85" s="42"/>
      <c r="C85" s="34"/>
      <c r="D85" s="34"/>
      <c r="E85" s="35"/>
      <c r="G85" s="27" t="s">
        <v>26</v>
      </c>
      <c r="H85" s="27"/>
      <c r="I85" s="27"/>
      <c r="J85" s="27"/>
      <c r="K85" s="27"/>
      <c r="L85" s="27"/>
      <c r="M85" s="27"/>
    </row>
    <row r="86" spans="1:22" x14ac:dyDescent="0.2">
      <c r="A86" s="51" t="s">
        <v>22</v>
      </c>
      <c r="B86" s="51"/>
      <c r="C86" s="34"/>
      <c r="D86" s="34"/>
      <c r="E86" s="35"/>
      <c r="G86" s="27" t="s">
        <v>27</v>
      </c>
      <c r="H86" s="27"/>
      <c r="I86" s="27"/>
      <c r="J86" s="27"/>
      <c r="K86" s="27"/>
      <c r="L86" s="27"/>
      <c r="M86" s="27"/>
    </row>
    <row r="87" spans="1:22" x14ac:dyDescent="0.2">
      <c r="A87" s="33" t="s">
        <v>56</v>
      </c>
      <c r="B87" s="34"/>
      <c r="C87" s="34"/>
      <c r="D87" s="34"/>
      <c r="E87" s="35"/>
      <c r="G87" s="27"/>
      <c r="H87" s="27"/>
      <c r="I87" s="27"/>
      <c r="J87" s="27"/>
      <c r="K87" s="27"/>
    </row>
    <row r="88" spans="1:22" x14ac:dyDescent="0.2">
      <c r="A88" s="33" t="s">
        <v>23</v>
      </c>
      <c r="B88" s="34"/>
      <c r="G88" s="85" t="s">
        <v>28</v>
      </c>
      <c r="H88" s="85"/>
      <c r="I88" s="27"/>
      <c r="J88" s="27"/>
      <c r="K88" s="27"/>
    </row>
    <row r="89" spans="1:22" x14ac:dyDescent="0.2">
      <c r="A89" s="33" t="s">
        <v>24</v>
      </c>
      <c r="B89" s="34"/>
      <c r="G89" s="27" t="s">
        <v>29</v>
      </c>
      <c r="H89" s="27"/>
      <c r="I89" s="27"/>
      <c r="J89" s="27"/>
      <c r="K89" s="27"/>
      <c r="L89" s="27"/>
      <c r="M89" s="27"/>
    </row>
    <row r="90" spans="1:22" x14ac:dyDescent="0.2">
      <c r="G90" s="27" t="s">
        <v>30</v>
      </c>
      <c r="H90" s="27"/>
      <c r="I90" s="27"/>
      <c r="J90" s="27"/>
      <c r="K90" s="27"/>
      <c r="L90" s="27"/>
      <c r="M90" s="27"/>
    </row>
    <row r="95" spans="1:22" x14ac:dyDescent="0.2">
      <c r="G95" s="31" t="s">
        <v>33</v>
      </c>
      <c r="H95" s="68">
        <f>E101-E99</f>
        <v>-11</v>
      </c>
      <c r="I95" s="80" t="s">
        <v>40</v>
      </c>
      <c r="J95" s="80"/>
      <c r="K95" s="82" t="s">
        <v>48</v>
      </c>
      <c r="L95" s="83"/>
      <c r="M95" s="83"/>
      <c r="N95" s="83"/>
      <c r="O95" s="83"/>
      <c r="P95" s="83"/>
      <c r="Q95" s="84"/>
    </row>
    <row r="96" spans="1:22" x14ac:dyDescent="0.2">
      <c r="G96" s="31" t="s">
        <v>34</v>
      </c>
      <c r="H96" s="68">
        <f>E101-E100</f>
        <v>-2.5</v>
      </c>
      <c r="I96" s="80" t="s">
        <v>41</v>
      </c>
      <c r="J96" s="80"/>
      <c r="K96" s="82" t="s">
        <v>49</v>
      </c>
      <c r="L96" s="83"/>
      <c r="M96" s="83"/>
      <c r="N96" s="83"/>
      <c r="O96" s="83"/>
      <c r="P96" s="83"/>
      <c r="Q96" s="84"/>
    </row>
    <row r="97" spans="4:19" x14ac:dyDescent="0.2">
      <c r="D97" s="98" t="s">
        <v>61</v>
      </c>
      <c r="E97" s="99"/>
      <c r="G97" s="31" t="s">
        <v>35</v>
      </c>
      <c r="H97" s="68">
        <f>E101/E99</f>
        <v>0.54166666666666663</v>
      </c>
      <c r="I97" s="80" t="s">
        <v>43</v>
      </c>
      <c r="J97" s="80"/>
      <c r="K97" s="82" t="s">
        <v>50</v>
      </c>
      <c r="L97" s="83"/>
      <c r="M97" s="83"/>
      <c r="N97" s="83"/>
      <c r="O97" s="83"/>
      <c r="P97" s="83"/>
      <c r="Q97" s="84"/>
    </row>
    <row r="98" spans="4:19" x14ac:dyDescent="0.2">
      <c r="D98" s="25" t="s">
        <v>31</v>
      </c>
      <c r="E98" s="23">
        <f>T78</f>
        <v>24</v>
      </c>
      <c r="F98" s="26"/>
      <c r="G98" s="31" t="s">
        <v>36</v>
      </c>
      <c r="H98" s="68">
        <f>E101/E100</f>
        <v>0.83870967741935487</v>
      </c>
      <c r="I98" s="80" t="s">
        <v>42</v>
      </c>
      <c r="J98" s="80"/>
      <c r="K98" s="82" t="s">
        <v>51</v>
      </c>
      <c r="L98" s="83"/>
      <c r="M98" s="83"/>
      <c r="N98" s="83"/>
      <c r="O98" s="83"/>
      <c r="P98" s="83"/>
      <c r="Q98" s="84"/>
      <c r="R98" s="26"/>
      <c r="S98" s="26"/>
    </row>
    <row r="99" spans="4:19" x14ac:dyDescent="0.2">
      <c r="D99" s="36" t="s">
        <v>12</v>
      </c>
      <c r="E99" s="37">
        <f>K79</f>
        <v>24</v>
      </c>
      <c r="F99" s="26"/>
      <c r="G99" s="31" t="s">
        <v>37</v>
      </c>
      <c r="H99" s="68">
        <f>E98-E101</f>
        <v>11</v>
      </c>
      <c r="I99" s="80" t="s">
        <v>44</v>
      </c>
      <c r="J99" s="80"/>
      <c r="K99" s="82" t="s">
        <v>52</v>
      </c>
      <c r="L99" s="83"/>
      <c r="M99" s="83"/>
      <c r="N99" s="83"/>
      <c r="O99" s="83"/>
      <c r="P99" s="83"/>
      <c r="Q99" s="84"/>
      <c r="R99" s="26"/>
      <c r="S99" s="26"/>
    </row>
    <row r="100" spans="4:19" x14ac:dyDescent="0.2">
      <c r="D100" s="38" t="s">
        <v>14</v>
      </c>
      <c r="E100" s="37">
        <f>M79</f>
        <v>15.5</v>
      </c>
      <c r="F100" s="26"/>
      <c r="G100" s="31" t="s">
        <v>37</v>
      </c>
      <c r="H100" s="68">
        <f>(E98-E101)/(H97*H98)</f>
        <v>24.213017751479292</v>
      </c>
      <c r="I100" s="80" t="s">
        <v>62</v>
      </c>
      <c r="J100" s="80"/>
      <c r="K100" s="82" t="s">
        <v>53</v>
      </c>
      <c r="L100" s="83"/>
      <c r="M100" s="83"/>
      <c r="N100" s="83"/>
      <c r="O100" s="83"/>
      <c r="P100" s="83"/>
      <c r="Q100" s="84"/>
      <c r="R100" s="26"/>
      <c r="S100" s="26"/>
    </row>
    <row r="101" spans="4:19" x14ac:dyDescent="0.2">
      <c r="D101" s="36" t="s">
        <v>13</v>
      </c>
      <c r="E101" s="37">
        <f>L79</f>
        <v>13</v>
      </c>
      <c r="F101" s="26"/>
      <c r="G101" s="31" t="s">
        <v>38</v>
      </c>
      <c r="H101" s="68">
        <f>E100+(E98-E101)</f>
        <v>26.5</v>
      </c>
      <c r="I101" s="80" t="s">
        <v>46</v>
      </c>
      <c r="J101" s="80"/>
      <c r="K101" s="82" t="s">
        <v>52</v>
      </c>
      <c r="L101" s="83"/>
      <c r="M101" s="83"/>
      <c r="N101" s="83"/>
      <c r="O101" s="83"/>
      <c r="P101" s="83"/>
      <c r="Q101" s="84"/>
      <c r="R101" s="26"/>
      <c r="S101" s="26"/>
    </row>
    <row r="102" spans="4:19" x14ac:dyDescent="0.2">
      <c r="E102" s="26"/>
      <c r="F102" s="26"/>
      <c r="G102" s="31" t="s">
        <v>38</v>
      </c>
      <c r="H102" s="68">
        <f>E98/H98</f>
        <v>28.615384615384613</v>
      </c>
      <c r="I102" s="80" t="s">
        <v>47</v>
      </c>
      <c r="J102" s="81"/>
      <c r="K102" s="82" t="s">
        <v>53</v>
      </c>
      <c r="L102" s="83"/>
      <c r="M102" s="83"/>
      <c r="N102" s="83"/>
      <c r="O102" s="83"/>
      <c r="P102" s="83"/>
      <c r="Q102" s="84"/>
      <c r="R102" s="26"/>
      <c r="S102" s="26"/>
    </row>
    <row r="103" spans="4:19" x14ac:dyDescent="0.2">
      <c r="E103" s="26"/>
      <c r="F103" s="26"/>
      <c r="G103" s="31" t="s">
        <v>38</v>
      </c>
      <c r="H103" s="69">
        <f>E100+(E98-E101)/(H97*H98)</f>
        <v>39.713017751479292</v>
      </c>
      <c r="I103" s="80" t="s">
        <v>63</v>
      </c>
      <c r="J103" s="81"/>
      <c r="K103" s="82" t="s">
        <v>54</v>
      </c>
      <c r="L103" s="83"/>
      <c r="M103" s="83"/>
      <c r="N103" s="83"/>
      <c r="O103" s="83"/>
      <c r="P103" s="83"/>
      <c r="Q103" s="84"/>
      <c r="R103" s="26"/>
      <c r="S103" s="26"/>
    </row>
    <row r="104" spans="4:19" x14ac:dyDescent="0.2">
      <c r="E104" s="26"/>
      <c r="F104" s="26"/>
      <c r="G104" s="31" t="s">
        <v>39</v>
      </c>
      <c r="H104" s="68">
        <f>(E98-E101)/(E98-E100)</f>
        <v>1.2941176470588236</v>
      </c>
      <c r="I104" s="80" t="s">
        <v>64</v>
      </c>
      <c r="J104" s="81"/>
      <c r="K104" s="82" t="s">
        <v>55</v>
      </c>
      <c r="L104" s="83"/>
      <c r="M104" s="83"/>
      <c r="N104" s="83"/>
      <c r="O104" s="83"/>
      <c r="P104" s="83"/>
      <c r="Q104" s="84"/>
      <c r="R104" s="26"/>
      <c r="S104" s="26"/>
    </row>
    <row r="105" spans="4:19" x14ac:dyDescent="0.2"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4:19" x14ac:dyDescent="0.2"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4:19" x14ac:dyDescent="0.2"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4:19" x14ac:dyDescent="0.2">
      <c r="E108" s="26"/>
      <c r="F108" s="26"/>
      <c r="G108" s="36"/>
      <c r="H108" s="36" t="s">
        <v>12</v>
      </c>
      <c r="I108" s="36" t="s">
        <v>13</v>
      </c>
      <c r="J108" s="36" t="s">
        <v>14</v>
      </c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4:19" x14ac:dyDescent="0.2">
      <c r="E109" s="26"/>
      <c r="F109" s="26"/>
      <c r="G109" s="36" t="s">
        <v>57</v>
      </c>
      <c r="H109" s="36">
        <f>H79</f>
        <v>11.5</v>
      </c>
      <c r="I109" s="36">
        <f>I79</f>
        <v>11.5</v>
      </c>
      <c r="J109" s="36">
        <f>J79</f>
        <v>8.5</v>
      </c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4:19" x14ac:dyDescent="0.2">
      <c r="E110" s="26"/>
      <c r="F110" s="26"/>
      <c r="G110" s="36" t="s">
        <v>58</v>
      </c>
      <c r="H110" s="36">
        <f>K79</f>
        <v>24</v>
      </c>
      <c r="I110" s="36">
        <f>L79</f>
        <v>13</v>
      </c>
      <c r="J110" s="36">
        <f>M79</f>
        <v>15.5</v>
      </c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4:19" x14ac:dyDescent="0.2">
      <c r="E111" s="26"/>
      <c r="F111" s="26"/>
      <c r="G111" s="36" t="s">
        <v>59</v>
      </c>
      <c r="H111" s="36">
        <f>N79</f>
        <v>24</v>
      </c>
      <c r="I111" s="36">
        <f>O79</f>
        <v>13</v>
      </c>
      <c r="J111" s="36">
        <f>P79</f>
        <v>15.5</v>
      </c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4:19" x14ac:dyDescent="0.2">
      <c r="E112" s="26"/>
      <c r="F112" s="26"/>
      <c r="G112" s="36" t="s">
        <v>60</v>
      </c>
      <c r="H112" s="36"/>
      <c r="I112" s="36"/>
      <c r="J112" s="3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5:19" x14ac:dyDescent="0.2"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5:19" x14ac:dyDescent="0.2"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5:19" x14ac:dyDescent="0.2"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5:19" x14ac:dyDescent="0.2"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</sheetData>
  <mergeCells count="33">
    <mergeCell ref="F1:F3"/>
    <mergeCell ref="G1:G3"/>
    <mergeCell ref="D97:E97"/>
    <mergeCell ref="A1:A3"/>
    <mergeCell ref="B1:C2"/>
    <mergeCell ref="D1:D3"/>
    <mergeCell ref="E1:E3"/>
    <mergeCell ref="H1:J1"/>
    <mergeCell ref="K1:M1"/>
    <mergeCell ref="N1:P1"/>
    <mergeCell ref="Q1:S1"/>
    <mergeCell ref="T1:V1"/>
    <mergeCell ref="I95:J95"/>
    <mergeCell ref="K95:Q95"/>
    <mergeCell ref="I96:J96"/>
    <mergeCell ref="K96:Q96"/>
    <mergeCell ref="G88:H88"/>
    <mergeCell ref="I97:J97"/>
    <mergeCell ref="K97:Q97"/>
    <mergeCell ref="I98:J98"/>
    <mergeCell ref="K98:Q98"/>
    <mergeCell ref="I99:J99"/>
    <mergeCell ref="K99:Q99"/>
    <mergeCell ref="I103:J103"/>
    <mergeCell ref="K103:Q103"/>
    <mergeCell ref="I104:J104"/>
    <mergeCell ref="K104:Q104"/>
    <mergeCell ref="I100:J100"/>
    <mergeCell ref="K100:Q100"/>
    <mergeCell ref="I101:J101"/>
    <mergeCell ref="K101:Q101"/>
    <mergeCell ref="I102:J102"/>
    <mergeCell ref="K102:Q10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M42" sqref="M42"/>
    </sheetView>
  </sheetViews>
  <sheetFormatPr baseColWidth="10" defaultRowHeight="12.75" x14ac:dyDescent="0.2"/>
  <cols>
    <col min="6" max="6" width="16" customWidth="1"/>
  </cols>
  <sheetData>
    <row r="1" spans="1:10" ht="13.5" thickBot="1" x14ac:dyDescent="0.25"/>
    <row r="2" spans="1:10" ht="18" customHeight="1" thickBot="1" x14ac:dyDescent="0.25">
      <c r="A2" s="126" t="s">
        <v>65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26.25" customHeight="1" thickBot="1" x14ac:dyDescent="0.25">
      <c r="A3" s="127" t="s">
        <v>66</v>
      </c>
      <c r="B3" s="128" t="s">
        <v>168</v>
      </c>
      <c r="C3" s="129"/>
      <c r="D3" s="129"/>
      <c r="E3" s="129"/>
      <c r="F3" s="129"/>
      <c r="G3" s="129"/>
      <c r="H3" s="129"/>
      <c r="I3" s="129"/>
      <c r="J3" s="130"/>
    </row>
    <row r="4" spans="1:10" ht="18.75" customHeight="1" thickBot="1" x14ac:dyDescent="0.25">
      <c r="A4" s="127" t="s">
        <v>67</v>
      </c>
      <c r="B4" s="128" t="s">
        <v>166</v>
      </c>
      <c r="C4" s="129"/>
      <c r="D4" s="129"/>
      <c r="E4" s="129"/>
      <c r="F4" s="129"/>
      <c r="G4" s="129"/>
      <c r="H4" s="129"/>
      <c r="I4" s="129"/>
      <c r="J4" s="130"/>
    </row>
    <row r="5" spans="1:10" ht="26.25" customHeight="1" thickBot="1" x14ac:dyDescent="0.25">
      <c r="A5" s="127" t="s">
        <v>68</v>
      </c>
      <c r="B5" s="128" t="s">
        <v>167</v>
      </c>
      <c r="C5" s="129"/>
      <c r="D5" s="129"/>
      <c r="E5" s="129"/>
      <c r="F5" s="129"/>
      <c r="G5" s="129"/>
      <c r="H5" s="129"/>
      <c r="I5" s="129"/>
      <c r="J5" s="130"/>
    </row>
    <row r="25" spans="2:11" ht="13.5" thickBot="1" x14ac:dyDescent="0.25"/>
    <row r="26" spans="2:11" ht="17.45" customHeight="1" x14ac:dyDescent="0.2">
      <c r="B26" s="107" t="s">
        <v>177</v>
      </c>
      <c r="C26" s="108"/>
      <c r="D26" s="108"/>
      <c r="E26" s="108"/>
      <c r="F26" s="108"/>
      <c r="G26" s="108"/>
      <c r="H26" s="108"/>
      <c r="I26" s="108"/>
      <c r="J26" s="108"/>
      <c r="K26" s="109"/>
    </row>
    <row r="27" spans="2:11" x14ac:dyDescent="0.2">
      <c r="B27" s="110"/>
      <c r="C27" s="111"/>
      <c r="D27" s="111"/>
      <c r="E27" s="111"/>
      <c r="F27" s="111"/>
      <c r="G27" s="111"/>
      <c r="H27" s="111"/>
      <c r="I27" s="111"/>
      <c r="J27" s="111"/>
      <c r="K27" s="112"/>
    </row>
    <row r="28" spans="2:11" ht="13.15" customHeight="1" thickBot="1" x14ac:dyDescent="0.25">
      <c r="B28" s="113"/>
      <c r="C28" s="114"/>
      <c r="D28" s="114"/>
      <c r="E28" s="114"/>
      <c r="F28" s="114"/>
      <c r="G28" s="114"/>
      <c r="H28" s="114"/>
      <c r="I28" s="114"/>
      <c r="J28" s="114"/>
      <c r="K28" s="115"/>
    </row>
    <row r="29" spans="2:11" ht="13.15" customHeight="1" thickBot="1" x14ac:dyDescent="0.25">
      <c r="B29" s="70"/>
      <c r="C29" s="70"/>
      <c r="D29" s="70"/>
      <c r="E29" s="70"/>
      <c r="F29" s="70"/>
      <c r="G29" s="70"/>
      <c r="H29" s="70"/>
      <c r="I29" s="70"/>
      <c r="J29" s="70"/>
    </row>
    <row r="30" spans="2:11" ht="30" customHeight="1" thickBot="1" x14ac:dyDescent="0.3">
      <c r="B30" s="116" t="s">
        <v>65</v>
      </c>
      <c r="C30" s="117"/>
      <c r="D30" s="117"/>
      <c r="E30" s="117"/>
      <c r="F30" s="117"/>
      <c r="G30" s="117"/>
      <c r="H30" s="117"/>
      <c r="I30" s="117"/>
      <c r="J30" s="117"/>
      <c r="K30" s="118"/>
    </row>
    <row r="31" spans="2:11" ht="13.5" thickBot="1" x14ac:dyDescent="0.25">
      <c r="B31" s="71"/>
      <c r="C31" s="71"/>
      <c r="D31" s="71"/>
      <c r="E31" s="71"/>
      <c r="F31" s="71"/>
      <c r="G31" s="71"/>
      <c r="H31" s="71"/>
      <c r="I31" s="71"/>
      <c r="J31" s="71"/>
    </row>
    <row r="32" spans="2:11" ht="18" customHeight="1" thickBot="1" x14ac:dyDescent="0.25">
      <c r="B32" s="71"/>
      <c r="C32" s="71"/>
      <c r="D32" s="71"/>
      <c r="E32" s="71"/>
      <c r="F32" s="71"/>
      <c r="G32" s="71"/>
      <c r="H32" s="71"/>
      <c r="I32" s="71"/>
      <c r="J32" s="71"/>
    </row>
    <row r="33" spans="2:11" ht="13.5" thickBot="1" x14ac:dyDescent="0.25">
      <c r="B33" s="70"/>
      <c r="C33" s="70"/>
      <c r="D33" s="70"/>
      <c r="E33" s="70"/>
      <c r="F33" s="70"/>
      <c r="G33" s="70"/>
      <c r="H33" s="70"/>
      <c r="I33" s="70"/>
      <c r="J33" s="70"/>
      <c r="K33" s="71"/>
    </row>
    <row r="34" spans="2:11" ht="13.5" thickBot="1" x14ac:dyDescent="0.25">
      <c r="B34" s="102" t="s">
        <v>69</v>
      </c>
      <c r="C34" s="103"/>
      <c r="D34" s="102" t="s">
        <v>70</v>
      </c>
      <c r="E34" s="103"/>
      <c r="F34" s="102" t="s">
        <v>165</v>
      </c>
      <c r="G34" s="119"/>
      <c r="H34" s="119"/>
      <c r="I34" s="119"/>
      <c r="J34" s="119"/>
      <c r="K34" s="103"/>
    </row>
    <row r="35" spans="2:11" ht="13.5" thickBot="1" x14ac:dyDescent="0.25">
      <c r="B35" s="72" t="s">
        <v>31</v>
      </c>
      <c r="C35" s="123">
        <v>24</v>
      </c>
      <c r="D35" s="124"/>
      <c r="E35" s="125"/>
      <c r="F35" s="104"/>
      <c r="G35" s="106"/>
      <c r="H35" s="106"/>
      <c r="I35" s="106"/>
      <c r="J35" s="106"/>
      <c r="K35" s="105"/>
    </row>
    <row r="36" spans="2:11" ht="13.9" customHeight="1" thickBot="1" x14ac:dyDescent="0.25">
      <c r="B36" s="72" t="s">
        <v>12</v>
      </c>
      <c r="C36" s="120">
        <v>8.5</v>
      </c>
      <c r="D36" s="121"/>
      <c r="E36" s="122"/>
      <c r="F36" s="104"/>
      <c r="G36" s="106"/>
      <c r="H36" s="106"/>
      <c r="I36" s="106"/>
      <c r="J36" s="106"/>
      <c r="K36" s="105"/>
    </row>
    <row r="37" spans="2:11" ht="57" customHeight="1" thickBot="1" x14ac:dyDescent="0.25">
      <c r="B37" s="72" t="s">
        <v>14</v>
      </c>
      <c r="C37" s="73">
        <v>6.75</v>
      </c>
      <c r="D37" s="104"/>
      <c r="E37" s="105"/>
      <c r="F37" s="140" t="s">
        <v>173</v>
      </c>
      <c r="G37" s="141"/>
      <c r="H37" s="141"/>
      <c r="I37" s="141"/>
      <c r="J37" s="141"/>
      <c r="K37" s="142"/>
    </row>
    <row r="38" spans="2:11" ht="13.5" thickBot="1" x14ac:dyDescent="0.25">
      <c r="B38" s="72" t="s">
        <v>13</v>
      </c>
      <c r="C38" s="73">
        <v>8.5</v>
      </c>
      <c r="D38" s="104"/>
      <c r="E38" s="105"/>
      <c r="F38" s="104" t="s">
        <v>174</v>
      </c>
      <c r="G38" s="106"/>
      <c r="H38" s="106"/>
      <c r="I38" s="106"/>
      <c r="J38" s="106"/>
      <c r="K38" s="105"/>
    </row>
    <row r="39" spans="2:11" ht="30" customHeight="1" thickBot="1" x14ac:dyDescent="0.25">
      <c r="B39" s="72" t="s">
        <v>33</v>
      </c>
      <c r="C39" s="73">
        <v>0</v>
      </c>
      <c r="D39" s="100" t="s">
        <v>40</v>
      </c>
      <c r="E39" s="101"/>
      <c r="F39" s="140" t="s">
        <v>169</v>
      </c>
      <c r="G39" s="141"/>
      <c r="H39" s="141"/>
      <c r="I39" s="141"/>
      <c r="J39" s="141"/>
      <c r="K39" s="142"/>
    </row>
    <row r="40" spans="2:11" ht="36.75" customHeight="1" thickBot="1" x14ac:dyDescent="0.25">
      <c r="B40" s="72" t="s">
        <v>34</v>
      </c>
      <c r="C40" s="73">
        <v>1.75</v>
      </c>
      <c r="D40" s="100" t="s">
        <v>41</v>
      </c>
      <c r="E40" s="101"/>
      <c r="F40" s="140" t="s">
        <v>170</v>
      </c>
      <c r="G40" s="141"/>
      <c r="H40" s="141"/>
      <c r="I40" s="141"/>
      <c r="J40" s="141"/>
      <c r="K40" s="142"/>
    </row>
    <row r="41" spans="2:11" ht="27" customHeight="1" thickBot="1" x14ac:dyDescent="0.25">
      <c r="B41" s="72" t="s">
        <v>35</v>
      </c>
      <c r="C41" s="73">
        <v>1</v>
      </c>
      <c r="D41" s="100" t="s">
        <v>43</v>
      </c>
      <c r="E41" s="101"/>
      <c r="F41" s="140" t="s">
        <v>171</v>
      </c>
      <c r="G41" s="141"/>
      <c r="H41" s="141"/>
      <c r="I41" s="141"/>
      <c r="J41" s="141"/>
      <c r="K41" s="142"/>
    </row>
    <row r="42" spans="2:11" ht="55.5" customHeight="1" thickBot="1" x14ac:dyDescent="0.25">
      <c r="B42" s="72" t="s">
        <v>36</v>
      </c>
      <c r="C42" s="73">
        <v>1.26</v>
      </c>
      <c r="D42" s="100" t="s">
        <v>42</v>
      </c>
      <c r="E42" s="101"/>
      <c r="F42" s="140" t="s">
        <v>172</v>
      </c>
      <c r="G42" s="141"/>
      <c r="H42" s="141"/>
      <c r="I42" s="141"/>
      <c r="J42" s="141"/>
      <c r="K42" s="142"/>
    </row>
    <row r="43" spans="2:11" ht="13.5" thickBot="1" x14ac:dyDescent="0.25">
      <c r="B43" s="72" t="s">
        <v>37</v>
      </c>
      <c r="C43" s="73">
        <v>15.5</v>
      </c>
      <c r="D43" s="100" t="s">
        <v>44</v>
      </c>
      <c r="E43" s="101"/>
      <c r="F43" s="104"/>
      <c r="G43" s="106"/>
      <c r="H43" s="106"/>
      <c r="I43" s="106"/>
      <c r="J43" s="106"/>
      <c r="K43" s="105"/>
    </row>
    <row r="44" spans="2:11" ht="13.5" thickBot="1" x14ac:dyDescent="0.25">
      <c r="B44" s="72" t="s">
        <v>37</v>
      </c>
      <c r="C44" s="73">
        <v>12.31</v>
      </c>
      <c r="D44" s="100" t="s">
        <v>62</v>
      </c>
      <c r="E44" s="101"/>
      <c r="F44" s="104"/>
      <c r="G44" s="106"/>
      <c r="H44" s="106"/>
      <c r="I44" s="106"/>
      <c r="J44" s="106"/>
      <c r="K44" s="105"/>
    </row>
    <row r="45" spans="2:11" ht="13.5" thickBot="1" x14ac:dyDescent="0.25">
      <c r="B45" s="72" t="s">
        <v>38</v>
      </c>
      <c r="C45" s="73">
        <v>22.25</v>
      </c>
      <c r="D45" s="100" t="s">
        <v>46</v>
      </c>
      <c r="E45" s="101"/>
      <c r="F45" s="104"/>
      <c r="G45" s="106"/>
      <c r="H45" s="106"/>
      <c r="I45" s="106"/>
      <c r="J45" s="106"/>
      <c r="K45" s="105"/>
    </row>
    <row r="46" spans="2:11" ht="13.5" thickBot="1" x14ac:dyDescent="0.25">
      <c r="B46" s="72" t="s">
        <v>38</v>
      </c>
      <c r="C46" s="73">
        <v>19.059999999999999</v>
      </c>
      <c r="D46" s="100" t="s">
        <v>47</v>
      </c>
      <c r="E46" s="101"/>
      <c r="F46" s="104"/>
      <c r="G46" s="106"/>
      <c r="H46" s="106"/>
      <c r="I46" s="106"/>
      <c r="J46" s="106"/>
      <c r="K46" s="105"/>
    </row>
    <row r="47" spans="2:11" ht="13.5" thickBot="1" x14ac:dyDescent="0.25">
      <c r="B47" s="72" t="s">
        <v>38</v>
      </c>
      <c r="C47" s="73">
        <v>19.059999999999999</v>
      </c>
      <c r="D47" s="100" t="s">
        <v>63</v>
      </c>
      <c r="E47" s="101"/>
      <c r="F47" s="104"/>
      <c r="G47" s="106"/>
      <c r="H47" s="106"/>
      <c r="I47" s="106"/>
      <c r="J47" s="106"/>
      <c r="K47" s="105"/>
    </row>
    <row r="48" spans="2:11" ht="13.5" thickBot="1" x14ac:dyDescent="0.25">
      <c r="B48" s="72" t="s">
        <v>39</v>
      </c>
      <c r="C48" s="73">
        <v>0.9</v>
      </c>
      <c r="D48" s="100" t="s">
        <v>64</v>
      </c>
      <c r="E48" s="101"/>
      <c r="F48" s="104"/>
      <c r="G48" s="106"/>
      <c r="H48" s="106"/>
      <c r="I48" s="106"/>
      <c r="J48" s="106"/>
      <c r="K48" s="105"/>
    </row>
    <row r="49" spans="2:11" ht="13.5" thickBot="1" x14ac:dyDescent="0.25">
      <c r="B49" s="70"/>
      <c r="C49" s="70"/>
      <c r="D49" s="70"/>
      <c r="E49" s="70"/>
      <c r="F49" s="104"/>
      <c r="G49" s="106"/>
      <c r="H49" s="106"/>
      <c r="I49" s="106"/>
      <c r="J49" s="106"/>
      <c r="K49" s="105"/>
    </row>
    <row r="50" spans="2:11" ht="17.45" customHeight="1" x14ac:dyDescent="0.2">
      <c r="B50" s="107" t="s">
        <v>175</v>
      </c>
      <c r="C50" s="108"/>
      <c r="D50" s="108"/>
      <c r="E50" s="108"/>
      <c r="F50" s="108"/>
      <c r="G50" s="108"/>
      <c r="H50" s="108"/>
      <c r="I50" s="108"/>
      <c r="J50" s="108"/>
      <c r="K50" s="109"/>
    </row>
    <row r="51" spans="2:1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2"/>
    </row>
    <row r="52" spans="2:11" ht="13.15" customHeight="1" thickBot="1" x14ac:dyDescent="0.25">
      <c r="B52" s="113"/>
      <c r="C52" s="114"/>
      <c r="D52" s="114"/>
      <c r="E52" s="114"/>
      <c r="F52" s="114"/>
      <c r="G52" s="114"/>
      <c r="H52" s="114"/>
      <c r="I52" s="114"/>
      <c r="J52" s="114"/>
      <c r="K52" s="115"/>
    </row>
    <row r="53" spans="2:11" ht="13.15" customHeight="1" thickBot="1" x14ac:dyDescent="0.25">
      <c r="B53" s="71"/>
      <c r="C53" s="71"/>
      <c r="D53" s="71"/>
      <c r="E53" s="71"/>
      <c r="F53" s="71"/>
      <c r="G53" s="71"/>
      <c r="H53" s="71"/>
      <c r="I53" s="71"/>
      <c r="J53" s="71"/>
      <c r="K53" s="71"/>
    </row>
    <row r="54" spans="2:11" ht="13.9" customHeight="1" thickBot="1" x14ac:dyDescent="0.25">
      <c r="B54" s="71"/>
      <c r="C54" s="71"/>
      <c r="D54" s="71"/>
      <c r="E54" s="71"/>
      <c r="F54" s="71"/>
      <c r="G54" s="71"/>
      <c r="H54" s="71"/>
      <c r="I54" s="71"/>
      <c r="J54" s="71"/>
    </row>
    <row r="55" spans="2:11" ht="13.5" thickBot="1" x14ac:dyDescent="0.25">
      <c r="B55" s="71"/>
      <c r="C55" s="71"/>
      <c r="D55" s="71"/>
      <c r="E55" s="71"/>
      <c r="F55" s="71"/>
      <c r="G55" s="71"/>
      <c r="H55" s="1"/>
      <c r="I55" s="76" t="s">
        <v>71</v>
      </c>
      <c r="J55" s="77"/>
      <c r="K55" s="78"/>
    </row>
    <row r="56" spans="2:11" ht="13.5" thickBot="1" x14ac:dyDescent="0.25">
      <c r="B56" s="71"/>
      <c r="C56" s="71"/>
      <c r="D56" s="71"/>
      <c r="E56" s="71"/>
      <c r="F56" s="71"/>
      <c r="G56" s="71"/>
      <c r="H56" s="75"/>
      <c r="J56" s="75"/>
    </row>
    <row r="57" spans="2:11" ht="13.5" thickBot="1" x14ac:dyDescent="0.25">
      <c r="H57" s="1"/>
      <c r="I57" s="74"/>
    </row>
  </sheetData>
  <mergeCells count="39">
    <mergeCell ref="B3:J3"/>
    <mergeCell ref="F39:K39"/>
    <mergeCell ref="F40:K40"/>
    <mergeCell ref="F41:K41"/>
    <mergeCell ref="F42:K42"/>
    <mergeCell ref="F37:K37"/>
    <mergeCell ref="F49:K49"/>
    <mergeCell ref="B50:K52"/>
    <mergeCell ref="B26:K28"/>
    <mergeCell ref="B30:K30"/>
    <mergeCell ref="F44:K44"/>
    <mergeCell ref="F45:K45"/>
    <mergeCell ref="F46:K46"/>
    <mergeCell ref="F47:K47"/>
    <mergeCell ref="D46:E46"/>
    <mergeCell ref="D47:E47"/>
    <mergeCell ref="D48:E48"/>
    <mergeCell ref="D44:E44"/>
    <mergeCell ref="D45:E45"/>
    <mergeCell ref="D37:E37"/>
    <mergeCell ref="D38:E38"/>
    <mergeCell ref="D43:E43"/>
    <mergeCell ref="D40:E40"/>
    <mergeCell ref="D41:E41"/>
    <mergeCell ref="D42:E42"/>
    <mergeCell ref="F48:K48"/>
    <mergeCell ref="F43:K43"/>
    <mergeCell ref="F35:K35"/>
    <mergeCell ref="F36:K36"/>
    <mergeCell ref="F38:K38"/>
    <mergeCell ref="A2:J2"/>
    <mergeCell ref="D39:E39"/>
    <mergeCell ref="B34:C34"/>
    <mergeCell ref="D34:E34"/>
    <mergeCell ref="D35:E35"/>
    <mergeCell ref="D36:E36"/>
    <mergeCell ref="F34:K34"/>
    <mergeCell ref="B5:J5"/>
    <mergeCell ref="B4:J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 S1</vt:lpstr>
      <vt:lpstr>CI S2</vt:lpstr>
      <vt:lpstr>CI S3</vt:lpstr>
      <vt:lpstr>Informe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2020-09-15T04:06:12Z</cp:lastPrinted>
  <dcterms:modified xsi:type="dcterms:W3CDTF">2020-09-20T21:07:36Z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