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\OneDrive\Desktop\New folder (5)\Ecommerce-Sports\"/>
    </mc:Choice>
  </mc:AlternateContent>
  <bookViews>
    <workbookView xWindow="13380" yWindow="45" windowWidth="15420" windowHeight="11085" activeTab="2"/>
  </bookViews>
  <sheets>
    <sheet name="CI S1" sheetId="9" r:id="rId1"/>
    <sheet name="CI S2 (3)" sheetId="13" r:id="rId2"/>
    <sheet name="CI S3 (2)" sheetId="12" r:id="rId3"/>
    <sheet name="Hoja1" sheetId="11" r:id="rId4"/>
    <sheet name="CI S2" sheetId="5" r:id="rId5"/>
    <sheet name="CI S3" sheetId="7" r:id="rId6"/>
    <sheet name="CI S4" sheetId="8" r:id="rId7"/>
    <sheet name="Informe S4" sheetId="10" r:id="rId8"/>
  </sheets>
  <calcPr calcId="162913"/>
</workbook>
</file>

<file path=xl/calcChain.xml><?xml version="1.0" encoding="utf-8"?>
<calcChain xmlns="http://schemas.openxmlformats.org/spreadsheetml/2006/main">
  <c r="H76" i="13" l="1"/>
  <c r="H73" i="13"/>
  <c r="H71" i="13"/>
  <c r="H70" i="13"/>
  <c r="H74" i="13" s="1"/>
  <c r="H69" i="13"/>
  <c r="H75" i="13" s="1"/>
  <c r="H68" i="13"/>
  <c r="V19" i="13"/>
  <c r="U19" i="13"/>
  <c r="T19" i="13"/>
  <c r="T17" i="13"/>
  <c r="V16" i="13"/>
  <c r="U16" i="13"/>
  <c r="T16" i="13"/>
  <c r="V15" i="13"/>
  <c r="U15" i="13"/>
  <c r="T15" i="13"/>
  <c r="V14" i="13"/>
  <c r="U14" i="13"/>
  <c r="T14" i="13"/>
  <c r="V13" i="13"/>
  <c r="U13" i="13"/>
  <c r="T13" i="13"/>
  <c r="V12" i="13"/>
  <c r="U12" i="13"/>
  <c r="T12" i="13"/>
  <c r="U10" i="13"/>
  <c r="V9" i="13"/>
  <c r="U9" i="13"/>
  <c r="T9" i="13"/>
  <c r="V8" i="13"/>
  <c r="U8" i="13"/>
  <c r="T8" i="13"/>
  <c r="V7" i="13"/>
  <c r="U7" i="13"/>
  <c r="T7" i="13"/>
  <c r="V6" i="13"/>
  <c r="U6" i="13"/>
  <c r="T6" i="13"/>
  <c r="V5" i="13"/>
  <c r="U5" i="13"/>
  <c r="T5" i="13"/>
  <c r="V4" i="13"/>
  <c r="U4" i="13"/>
  <c r="T4" i="13"/>
  <c r="N2" i="13"/>
  <c r="P2" i="13" s="1"/>
  <c r="K2" i="13"/>
  <c r="M2" i="13" s="1"/>
  <c r="J2" i="13"/>
  <c r="H106" i="12"/>
  <c r="H103" i="12"/>
  <c r="H101" i="12"/>
  <c r="H100" i="12"/>
  <c r="H104" i="12" s="1"/>
  <c r="H99" i="12"/>
  <c r="H98" i="12"/>
  <c r="V19" i="12"/>
  <c r="U19" i="12"/>
  <c r="T19" i="12"/>
  <c r="T17" i="12"/>
  <c r="V16" i="12"/>
  <c r="U16" i="12"/>
  <c r="T16" i="12"/>
  <c r="V15" i="12"/>
  <c r="U15" i="12"/>
  <c r="T15" i="12"/>
  <c r="V14" i="12"/>
  <c r="U14" i="12"/>
  <c r="T14" i="12"/>
  <c r="V13" i="12"/>
  <c r="U13" i="12"/>
  <c r="T13" i="12"/>
  <c r="V12" i="12"/>
  <c r="U12" i="12"/>
  <c r="T12" i="12"/>
  <c r="U10" i="12"/>
  <c r="V9" i="12"/>
  <c r="U9" i="12"/>
  <c r="T9" i="12"/>
  <c r="V8" i="12"/>
  <c r="U8" i="12"/>
  <c r="T8" i="12"/>
  <c r="V7" i="12"/>
  <c r="U7" i="12"/>
  <c r="T7" i="12"/>
  <c r="V6" i="12"/>
  <c r="U6" i="12"/>
  <c r="T6" i="12"/>
  <c r="V5" i="12"/>
  <c r="U5" i="12"/>
  <c r="T5" i="12"/>
  <c r="V4" i="12"/>
  <c r="U4" i="12"/>
  <c r="T4" i="12"/>
  <c r="K2" i="12"/>
  <c r="N2" i="12" s="1"/>
  <c r="J2" i="12"/>
  <c r="H59" i="9"/>
  <c r="H56" i="9"/>
  <c r="H54" i="9"/>
  <c r="H53" i="9"/>
  <c r="H57" i="9" s="1"/>
  <c r="H52" i="9"/>
  <c r="H55" i="9" s="1"/>
  <c r="H51" i="9"/>
  <c r="J34" i="9"/>
  <c r="I34" i="9"/>
  <c r="H34" i="9"/>
  <c r="J33" i="9"/>
  <c r="I33" i="9"/>
  <c r="H33" i="9"/>
  <c r="U10" i="9"/>
  <c r="T17" i="9"/>
  <c r="Q2" i="13" l="1"/>
  <c r="S2" i="13" s="1"/>
  <c r="H72" i="13"/>
  <c r="M2" i="12"/>
  <c r="H102" i="12"/>
  <c r="Q2" i="12"/>
  <c r="S2" i="12" s="1"/>
  <c r="P2" i="12"/>
  <c r="H105" i="12"/>
  <c r="H58" i="9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C41" i="10"/>
  <c r="C40" i="10"/>
  <c r="C39" i="10"/>
  <c r="C38" i="10"/>
  <c r="F37" i="5"/>
  <c r="F36" i="5"/>
  <c r="F37" i="8"/>
  <c r="F38" i="8"/>
  <c r="I39" i="8" s="1"/>
  <c r="F36" i="8"/>
  <c r="I38" i="5"/>
  <c r="F38" i="7"/>
  <c r="F37" i="7"/>
  <c r="F36" i="7"/>
  <c r="F35" i="5"/>
  <c r="F35" i="7"/>
  <c r="I36" i="5"/>
  <c r="I34" i="5"/>
  <c r="I41" i="8" l="1"/>
  <c r="I38" i="8"/>
  <c r="I42" i="8" s="1"/>
  <c r="I37" i="8"/>
  <c r="I40" i="8" s="1"/>
  <c r="I36" i="8"/>
  <c r="I44" i="8"/>
  <c r="I35" i="8"/>
  <c r="I37" i="5"/>
  <c r="I41" i="5" s="1"/>
  <c r="I35" i="5"/>
  <c r="I40" i="5"/>
  <c r="I43" i="5"/>
  <c r="I44" i="7"/>
  <c r="I43" i="8"/>
  <c r="V19" i="9"/>
  <c r="U19" i="9"/>
  <c r="T19" i="9"/>
  <c r="V16" i="9"/>
  <c r="U16" i="9"/>
  <c r="T16" i="9"/>
  <c r="V15" i="9"/>
  <c r="U15" i="9"/>
  <c r="T15" i="9"/>
  <c r="V14" i="9"/>
  <c r="U14" i="9"/>
  <c r="T14" i="9"/>
  <c r="V13" i="9"/>
  <c r="U13" i="9"/>
  <c r="T13" i="9"/>
  <c r="V12" i="9"/>
  <c r="U12" i="9"/>
  <c r="T12" i="9"/>
  <c r="V9" i="9"/>
  <c r="U9" i="9"/>
  <c r="T9" i="9"/>
  <c r="V8" i="9"/>
  <c r="U8" i="9"/>
  <c r="T8" i="9"/>
  <c r="V7" i="9"/>
  <c r="U7" i="9"/>
  <c r="T7" i="9"/>
  <c r="V6" i="9"/>
  <c r="U6" i="9"/>
  <c r="T6" i="9"/>
  <c r="V5" i="9"/>
  <c r="U5" i="9"/>
  <c r="T5" i="9"/>
  <c r="V4" i="9"/>
  <c r="U4" i="9"/>
  <c r="T4" i="9"/>
  <c r="K2" i="9"/>
  <c r="N2" i="9" s="1"/>
  <c r="J2" i="9"/>
  <c r="K17" i="8"/>
  <c r="N17" i="8" s="1"/>
  <c r="H17" i="8"/>
  <c r="I49" i="8" s="1"/>
  <c r="S16" i="8"/>
  <c r="R16" i="8"/>
  <c r="Q16" i="8"/>
  <c r="P16" i="8"/>
  <c r="O16" i="8"/>
  <c r="N16" i="8"/>
  <c r="M16" i="8"/>
  <c r="L16" i="8"/>
  <c r="K16" i="8"/>
  <c r="J16" i="8"/>
  <c r="J17" i="8" s="1"/>
  <c r="I16" i="8"/>
  <c r="I17" i="8" s="1"/>
  <c r="H16" i="8"/>
  <c r="V15" i="8"/>
  <c r="U15" i="8"/>
  <c r="T15" i="8"/>
  <c r="V14" i="8"/>
  <c r="U14" i="8"/>
  <c r="T14" i="8"/>
  <c r="V13" i="8"/>
  <c r="U13" i="8"/>
  <c r="T13" i="8"/>
  <c r="V12" i="8"/>
  <c r="U12" i="8"/>
  <c r="T12" i="8"/>
  <c r="V11" i="8"/>
  <c r="U11" i="8"/>
  <c r="T11" i="8"/>
  <c r="V10" i="8"/>
  <c r="U10" i="8"/>
  <c r="T10" i="8"/>
  <c r="V9" i="8"/>
  <c r="U9" i="8"/>
  <c r="T9" i="8"/>
  <c r="V8" i="8"/>
  <c r="U8" i="8"/>
  <c r="T8" i="8"/>
  <c r="V7" i="8"/>
  <c r="U7" i="8"/>
  <c r="T7" i="8"/>
  <c r="V6" i="8"/>
  <c r="U6" i="8"/>
  <c r="T6" i="8"/>
  <c r="V5" i="8"/>
  <c r="U5" i="8"/>
  <c r="T5" i="8"/>
  <c r="V4" i="8"/>
  <c r="U4" i="8"/>
  <c r="T4" i="8"/>
  <c r="T16" i="8" s="1"/>
  <c r="N2" i="8"/>
  <c r="Q2" i="8" s="1"/>
  <c r="M2" i="8"/>
  <c r="K2" i="8"/>
  <c r="J2" i="8"/>
  <c r="I38" i="7"/>
  <c r="I37" i="7"/>
  <c r="I36" i="7"/>
  <c r="I35" i="7"/>
  <c r="S16" i="7"/>
  <c r="R16" i="7"/>
  <c r="Q16" i="7"/>
  <c r="P16" i="7"/>
  <c r="O16" i="7"/>
  <c r="N16" i="7"/>
  <c r="M16" i="7"/>
  <c r="L16" i="7"/>
  <c r="K16" i="7"/>
  <c r="J16" i="7"/>
  <c r="J17" i="7" s="1"/>
  <c r="I16" i="7"/>
  <c r="I17" i="7" s="1"/>
  <c r="H16" i="7"/>
  <c r="H17" i="7" s="1"/>
  <c r="K17" i="7" s="1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V4" i="7"/>
  <c r="U4" i="7"/>
  <c r="T4" i="7"/>
  <c r="K2" i="7"/>
  <c r="N2" i="7" s="1"/>
  <c r="P2" i="7" s="1"/>
  <c r="J2" i="7"/>
  <c r="K51" i="5"/>
  <c r="K50" i="5"/>
  <c r="K49" i="5"/>
  <c r="K48" i="5"/>
  <c r="J51" i="5"/>
  <c r="J50" i="5"/>
  <c r="J49" i="5"/>
  <c r="J48" i="5"/>
  <c r="I48" i="5"/>
  <c r="I51" i="5"/>
  <c r="I50" i="5"/>
  <c r="I49" i="5"/>
  <c r="J22" i="5"/>
  <c r="M17" i="5"/>
  <c r="P17" i="5" s="1"/>
  <c r="S17" i="5" s="1"/>
  <c r="J17" i="5"/>
  <c r="I17" i="5"/>
  <c r="L17" i="5" s="1"/>
  <c r="O17" i="5" s="1"/>
  <c r="R17" i="5" s="1"/>
  <c r="S16" i="5"/>
  <c r="R16" i="5"/>
  <c r="Q16" i="5"/>
  <c r="P16" i="5"/>
  <c r="O16" i="5"/>
  <c r="N16" i="5"/>
  <c r="M16" i="5"/>
  <c r="L16" i="5"/>
  <c r="K16" i="5"/>
  <c r="J16" i="5"/>
  <c r="I16" i="5"/>
  <c r="H16" i="5"/>
  <c r="H17" i="5" s="1"/>
  <c r="K17" i="5" s="1"/>
  <c r="N17" i="5" s="1"/>
  <c r="Q17" i="5" s="1"/>
  <c r="V15" i="5"/>
  <c r="U15" i="5"/>
  <c r="T15" i="5"/>
  <c r="V14" i="5"/>
  <c r="U14" i="5"/>
  <c r="T14" i="5"/>
  <c r="V13" i="5"/>
  <c r="U13" i="5"/>
  <c r="T13" i="5"/>
  <c r="V12" i="5"/>
  <c r="U12" i="5"/>
  <c r="T12" i="5"/>
  <c r="V11" i="5"/>
  <c r="U11" i="5"/>
  <c r="T11" i="5"/>
  <c r="V10" i="5"/>
  <c r="U10" i="5"/>
  <c r="T10" i="5"/>
  <c r="V9" i="5"/>
  <c r="U9" i="5"/>
  <c r="T9" i="5"/>
  <c r="V8" i="5"/>
  <c r="U8" i="5"/>
  <c r="T8" i="5"/>
  <c r="V7" i="5"/>
  <c r="U7" i="5"/>
  <c r="T7" i="5"/>
  <c r="V6" i="5"/>
  <c r="U6" i="5"/>
  <c r="T6" i="5"/>
  <c r="V5" i="5"/>
  <c r="U5" i="5"/>
  <c r="T5" i="5"/>
  <c r="V4" i="5"/>
  <c r="V16" i="5" s="1"/>
  <c r="U4" i="5"/>
  <c r="U16" i="5" s="1"/>
  <c r="T4" i="5"/>
  <c r="T16" i="5" s="1"/>
  <c r="K2" i="5"/>
  <c r="N2" i="5" s="1"/>
  <c r="J2" i="5"/>
  <c r="M2" i="9" l="1"/>
  <c r="I42" i="5"/>
  <c r="I39" i="5"/>
  <c r="I43" i="7"/>
  <c r="I40" i="7"/>
  <c r="I42" i="7"/>
  <c r="Q2" i="9"/>
  <c r="P2" i="9"/>
  <c r="V16" i="8"/>
  <c r="U16" i="8"/>
  <c r="K49" i="8"/>
  <c r="M17" i="8"/>
  <c r="S2" i="8"/>
  <c r="F35" i="8"/>
  <c r="J22" i="8"/>
  <c r="J49" i="8"/>
  <c r="L17" i="8"/>
  <c r="I51" i="8"/>
  <c r="Q17" i="8"/>
  <c r="I52" i="8" s="1"/>
  <c r="I50" i="8"/>
  <c r="P2" i="8"/>
  <c r="M2" i="7"/>
  <c r="T16" i="7"/>
  <c r="V16" i="7"/>
  <c r="U16" i="7"/>
  <c r="K49" i="7"/>
  <c r="M17" i="7"/>
  <c r="L17" i="7"/>
  <c r="J49" i="7"/>
  <c r="I50" i="7"/>
  <c r="N17" i="7"/>
  <c r="I49" i="7"/>
  <c r="Q2" i="7"/>
  <c r="P2" i="5"/>
  <c r="Q2" i="5"/>
  <c r="F34" i="5"/>
  <c r="M2" i="5"/>
  <c r="S2" i="9" l="1"/>
  <c r="O17" i="8"/>
  <c r="J50" i="8"/>
  <c r="K50" i="8"/>
  <c r="P17" i="8"/>
  <c r="J22" i="7"/>
  <c r="I51" i="7"/>
  <c r="Q17" i="7"/>
  <c r="I52" i="7" s="1"/>
  <c r="S2" i="7"/>
  <c r="K50" i="7"/>
  <c r="P17" i="7"/>
  <c r="O17" i="7"/>
  <c r="J50" i="7"/>
  <c r="I41" i="7"/>
  <c r="I39" i="7"/>
  <c r="S2" i="5"/>
  <c r="K51" i="8" l="1"/>
  <c r="S17" i="8"/>
  <c r="K52" i="8" s="1"/>
  <c r="R17" i="8"/>
  <c r="J52" i="8" s="1"/>
  <c r="J51" i="8"/>
  <c r="S17" i="7"/>
  <c r="K52" i="7" s="1"/>
  <c r="K51" i="7"/>
  <c r="J51" i="7"/>
  <c r="R17" i="7"/>
  <c r="J52" i="7" s="1"/>
</calcChain>
</file>

<file path=xl/sharedStrings.xml><?xml version="1.0" encoding="utf-8"?>
<sst xmlns="http://schemas.openxmlformats.org/spreadsheetml/2006/main" count="1213" uniqueCount="203">
  <si>
    <t>Semana 3</t>
  </si>
  <si>
    <t>Semana 4</t>
  </si>
  <si>
    <t>Código</t>
  </si>
  <si>
    <t>Descripción</t>
  </si>
  <si>
    <t>Nro de Actividad</t>
  </si>
  <si>
    <t>Componentes</t>
  </si>
  <si>
    <t>Actividad</t>
  </si>
  <si>
    <t>Estimación (hs)</t>
  </si>
  <si>
    <t>Fecha Inicio</t>
  </si>
  <si>
    <t>Fecha Fin</t>
  </si>
  <si>
    <t>Semana 1 (CI1)</t>
  </si>
  <si>
    <t>Semana 2 (CI2)</t>
  </si>
  <si>
    <t>PV</t>
  </si>
  <si>
    <t>EV</t>
  </si>
  <si>
    <t>AC</t>
  </si>
  <si>
    <t>1.2.1.1</t>
  </si>
  <si>
    <t>Logueo</t>
  </si>
  <si>
    <t>Actividad 1</t>
  </si>
  <si>
    <t>Actividad 6</t>
  </si>
  <si>
    <t>Actividad 2</t>
  </si>
  <si>
    <t>Actividad 3</t>
  </si>
  <si>
    <t>Actividad 4</t>
  </si>
  <si>
    <t>Actividad 5</t>
  </si>
  <si>
    <t>1.2.1.2</t>
  </si>
  <si>
    <t>Registro de usuario</t>
  </si>
  <si>
    <t>S1</t>
  </si>
  <si>
    <t>S2</t>
  </si>
  <si>
    <t>S3</t>
  </si>
  <si>
    <t>S4</t>
  </si>
  <si>
    <t>Parciales</t>
  </si>
  <si>
    <t>Acumulados</t>
  </si>
  <si>
    <t>PRÁCTICA: Volcar la WBS al CRONOGRAMA</t>
  </si>
  <si>
    <t>2) Utilizar EV para marcar con una cruz (X) la semana dónde concluyero la actividad</t>
  </si>
  <si>
    <t>3) Anotar las horas que realmente insumieron en cada actividad para cada semana</t>
  </si>
  <si>
    <t>Las actividaades 1-4 de logueo se realizan con la regla de avance 50/50</t>
  </si>
  <si>
    <t>Las actividaades 1-4 de registro de usuario se realizan con la regla de avance 50/50</t>
  </si>
  <si>
    <t>Las actividaades 5 y 6 de registro de usuario se realizan con la regla de avance 33/33/33</t>
  </si>
  <si>
    <t>Asumir que</t>
  </si>
  <si>
    <t>Los pasos de la actividad 5 de registro de usurio ocurren en 3 periodos distintos y consecutivos</t>
  </si>
  <si>
    <t>Los dos últimos pasos de la actividad 6 de registro de usurio ocurren en el mismo periodo.</t>
  </si>
  <si>
    <t>BAC</t>
  </si>
  <si>
    <t>Estamos al inicio del periodo 2</t>
  </si>
  <si>
    <t>Reporte de los desarrolladores (WPI)</t>
  </si>
  <si>
    <t xml:space="preserve">Actividad </t>
  </si>
  <si>
    <t>no empecé</t>
  </si>
  <si>
    <t>empecé</t>
  </si>
  <si>
    <t>empecé y lo terminé</t>
  </si>
  <si>
    <t>Preguntas:</t>
  </si>
  <si>
    <t>¿Qué pasa si en la actividad 1 no ingresO EV?</t>
  </si>
  <si>
    <t>¿En la act 2, si ingreso el valor 15, que quiero representar sobre dicha actividad?</t>
  </si>
  <si>
    <t>¿En la act 4, que significa que haya ingreesado un EV de 20 y un AC de 15?</t>
  </si>
  <si>
    <t>¿En la act 3 de Registro de usuario, que significa que haya ingresado un EV de 2?</t>
  </si>
  <si>
    <t>TOTAL</t>
  </si>
  <si>
    <t>SV</t>
  </si>
  <si>
    <t>CV</t>
  </si>
  <si>
    <t>SPI</t>
  </si>
  <si>
    <t>CPI</t>
  </si>
  <si>
    <t>ETC</t>
  </si>
  <si>
    <t>EAC</t>
  </si>
  <si>
    <t>TCPI</t>
  </si>
  <si>
    <t>EV-PV</t>
  </si>
  <si>
    <t>EV-AC</t>
  </si>
  <si>
    <t>EV/AC</t>
  </si>
  <si>
    <t>EV/PV</t>
  </si>
  <si>
    <t>BAC-EV</t>
  </si>
  <si>
    <t>Estamos al inicio de la semana 2</t>
  </si>
  <si>
    <t>AC+(BAC-EV)</t>
  </si>
  <si>
    <t>BAC/CPI</t>
  </si>
  <si>
    <t>Desvio calendrio</t>
  </si>
  <si>
    <t>Desvio costos</t>
  </si>
  <si>
    <t>Lo que avancé frente a lo que tenía que avanzar</t>
  </si>
  <si>
    <t>Lo que gané frente a lo que gasté</t>
  </si>
  <si>
    <t>Si se respeta el presupuesto</t>
  </si>
  <si>
    <t xml:space="preserve">Si se mantiene el rendimiento </t>
  </si>
  <si>
    <t>Si se mantiene el rendimiento desde el costo</t>
  </si>
  <si>
    <t>Lo que debería rendir cada peso</t>
  </si>
  <si>
    <t>1) Completar la estimación y asignar las horas que van a ejecutar en la semana correspondiente</t>
  </si>
  <si>
    <t>s1</t>
  </si>
  <si>
    <t>s2</t>
  </si>
  <si>
    <t>s3</t>
  </si>
  <si>
    <t>s4</t>
  </si>
  <si>
    <t>Estamos al inicio del periodo 3</t>
  </si>
  <si>
    <t>terminé</t>
  </si>
  <si>
    <t>no terminé</t>
  </si>
  <si>
    <t>¿En la actividad 1, que significa que haya ingresado un AC de 30?</t>
  </si>
  <si>
    <t>¿En la actividad 1 de registro de usuario, que representa para la actividad que haya ingresado un AC de 50?</t>
  </si>
  <si>
    <t>¿En la actividad 3 de registro de usuario, por qué no ingreso EV o AC si está planificado?</t>
  </si>
  <si>
    <t>¿Al ingresar un AC de 5 la actividad 2, que representa ese valor para esta actividad?</t>
  </si>
  <si>
    <t>¿Si en la actividad 3 ingreso un AC de 10, por que no ingresé EV?</t>
  </si>
  <si>
    <t>¿Por qué en la actividad 4 no ingresé PV si tengo una regla de 50/50?</t>
  </si>
  <si>
    <t>Estamos al inicio del periodo 4</t>
  </si>
  <si>
    <t>Si agrego AC en el periodo 4 sobre la actividad 1 ¿está bien o mal?</t>
  </si>
  <si>
    <t>termino</t>
  </si>
  <si>
    <t>¿Que representa el ingreso de AC=10 y EV=10 para la actividad 3?</t>
  </si>
  <si>
    <t>¿Por qué en la actividad 6 de registro de usuario ingresé un PV de 40?</t>
  </si>
  <si>
    <t>Estamos al inicio de la semana 4</t>
  </si>
  <si>
    <t>Estamos al inicio de la semana 3</t>
  </si>
  <si>
    <t>(BAC-EV)/(SPI*CPI)</t>
  </si>
  <si>
    <t>AC+(BAC-EV)/(SPI*CPI)</t>
  </si>
  <si>
    <t>(BAC-EV)/(BAC-AC)</t>
  </si>
  <si>
    <t>en PV va el acumalado de sem anterior?</t>
  </si>
  <si>
    <t>Informe de Avance</t>
  </si>
  <si>
    <t>Proyecto</t>
  </si>
  <si>
    <t>Fecha</t>
  </si>
  <si>
    <t>PM</t>
  </si>
  <si>
    <t>Análisis:</t>
  </si>
  <si>
    <t>Indicadores</t>
  </si>
  <si>
    <t>Fórmulas</t>
  </si>
  <si>
    <t>Análisis/Descripción</t>
  </si>
  <si>
    <t>Firma</t>
  </si>
  <si>
    <r>
      <t>Análisis:</t>
    </r>
    <r>
      <rPr>
        <sz val="10"/>
        <color rgb="FF000000"/>
        <rFont val="Arial"/>
        <family val="2"/>
        <scheme val="major"/>
      </rPr>
      <t xml:space="preserve"> </t>
    </r>
  </si>
  <si>
    <t>1.2.1.4</t>
  </si>
  <si>
    <t>Vistas de acceso y registro</t>
  </si>
  <si>
    <t>1.3.3</t>
  </si>
  <si>
    <t>ABMs</t>
  </si>
  <si>
    <t>1.3.3.1</t>
  </si>
  <si>
    <t>ABM producto</t>
  </si>
  <si>
    <t>Estructurar entidad producto</t>
  </si>
  <si>
    <t>Agregar productos</t>
  </si>
  <si>
    <t>Modificar productos</t>
  </si>
  <si>
    <t>Eliminar productos</t>
  </si>
  <si>
    <t>Listar productos</t>
  </si>
  <si>
    <t>ABM Carrito</t>
  </si>
  <si>
    <t>Estructurar entidad carrito</t>
  </si>
  <si>
    <t>Agregar carrito</t>
  </si>
  <si>
    <t>Modificar carrito</t>
  </si>
  <si>
    <t>Eliminar carrito</t>
  </si>
  <si>
    <t>Listar carritos</t>
  </si>
  <si>
    <t>ABM Pedido</t>
  </si>
  <si>
    <t>Estructurar entidad pedido</t>
  </si>
  <si>
    <t>Agregar pedido</t>
  </si>
  <si>
    <t>Modificar pedido</t>
  </si>
  <si>
    <t>Eliminar pedido</t>
  </si>
  <si>
    <t>Listar pedidos</t>
  </si>
  <si>
    <t>1.3.3.2</t>
  </si>
  <si>
    <t>1.3.3.4</t>
  </si>
  <si>
    <t>Interfaz de usuario</t>
  </si>
  <si>
    <t>1.1.6</t>
  </si>
  <si>
    <t>Slider</t>
  </si>
  <si>
    <t>1.1.6.1</t>
  </si>
  <si>
    <t>1.1.6.2</t>
  </si>
  <si>
    <t>Home</t>
  </si>
  <si>
    <t>Estructurar Menu</t>
  </si>
  <si>
    <t>Informacion institucional</t>
  </si>
  <si>
    <t>Vista de info. Instucional del ecommerce</t>
  </si>
  <si>
    <t>1.1.3</t>
  </si>
  <si>
    <t>Vista de formulario de contacto</t>
  </si>
  <si>
    <t>Diseñar slider</t>
  </si>
  <si>
    <t>2:30 hs</t>
  </si>
  <si>
    <t>30 min.</t>
  </si>
  <si>
    <t>1 hs</t>
  </si>
  <si>
    <t>3:00hs</t>
  </si>
  <si>
    <t>Agregar slider</t>
  </si>
  <si>
    <t>1 hs.</t>
  </si>
  <si>
    <t>1.1.4</t>
  </si>
  <si>
    <t>Desarrollar vista de registro</t>
  </si>
  <si>
    <t>Desarrollar vista de ingreso</t>
  </si>
  <si>
    <t>Agregar boton login y logout a todas las vistas</t>
  </si>
  <si>
    <t>Vistas para los ABMs</t>
  </si>
  <si>
    <t>1.1.5</t>
  </si>
  <si>
    <t>Desarrollar vista de producto</t>
  </si>
  <si>
    <t>Desarrollar vista de carrito</t>
  </si>
  <si>
    <t>Desarrollar vista de pedido</t>
  </si>
  <si>
    <t>Administracion de acceso</t>
  </si>
  <si>
    <t>1.2.1</t>
  </si>
  <si>
    <t>Login</t>
  </si>
  <si>
    <t>Asociar vistas con backend</t>
  </si>
  <si>
    <t>Validar datos con la BD</t>
  </si>
  <si>
    <t>1.2.1.5</t>
  </si>
  <si>
    <t>Registro</t>
  </si>
  <si>
    <t>Validar campos y guardar datos en la BD</t>
  </si>
  <si>
    <t>Asignar rol a usuario</t>
  </si>
  <si>
    <t>Servicios al usuario</t>
  </si>
  <si>
    <t>1.2.3</t>
  </si>
  <si>
    <t>Catalogo</t>
  </si>
  <si>
    <t>Listar Catalogo</t>
  </si>
  <si>
    <t>Organizar catalogo</t>
  </si>
  <si>
    <t>Taxonomia de Google</t>
  </si>
  <si>
    <t>Productos destacados</t>
  </si>
  <si>
    <t>Listar productos destacados</t>
  </si>
  <si>
    <t>Hacer responsive la lista de productos</t>
  </si>
  <si>
    <t>1.3.3.3</t>
  </si>
  <si>
    <t>ABM usuario</t>
  </si>
  <si>
    <t>Estructurar entidad usuario</t>
  </si>
  <si>
    <t>Agregar usuario</t>
  </si>
  <si>
    <t>Modificar usuario</t>
  </si>
  <si>
    <t>Eliminar Usuario</t>
  </si>
  <si>
    <t>Productos relacionados</t>
  </si>
  <si>
    <t>1.3.3.1.4</t>
  </si>
  <si>
    <t>Implementar vistas de productos relacionados</t>
  </si>
  <si>
    <t>Configurar productos en base a la taxonomia</t>
  </si>
  <si>
    <t>Perfil</t>
  </si>
  <si>
    <t>Armar la estructura del perfil</t>
  </si>
  <si>
    <t>Asignar estilos visuales al perfil</t>
  </si>
  <si>
    <t>Permitir y desarrollar la modificacion del nombre de usuario</t>
  </si>
  <si>
    <t>Cambio de clave</t>
  </si>
  <si>
    <t>Desarrollar la vista de la nueva clave</t>
  </si>
  <si>
    <t>Actualizar la nueva clave en la BD</t>
  </si>
  <si>
    <t>Recuperacion de clave</t>
  </si>
  <si>
    <t>1.2.1.3</t>
  </si>
  <si>
    <t>Generar clave temporal</t>
  </si>
  <si>
    <t>Implementar libs y enviar mail al correo del usuario</t>
  </si>
  <si>
    <t>Desarrollar vistas para el proceso de recuperacion de 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</si>
</sst>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/mm/yyyy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u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b/>
      <u/>
      <sz val="13"/>
      <color rgb="FF000000"/>
      <name val="Calibri"/>
      <family val="2"/>
    </font>
    <font>
      <sz val="10"/>
      <color rgb="FF000000"/>
      <name val="Arial"/>
      <family val="2"/>
      <scheme val="major"/>
    </font>
  </fonts>
  <fills count="1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FE2F3"/>
      </patternFill>
    </fill>
    <fill>
      <patternFill patternType="solid">
        <fgColor theme="0" tint="-0.34998626667073579"/>
        <bgColor rgb="FFA4C2F4"/>
      </patternFill>
    </fill>
    <fill>
      <patternFill patternType="solid">
        <fgColor theme="0" tint="-0.34998626667073579"/>
        <bgColor rgb="FFCFE2F3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CFE2F3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22">
    <xf numFmtId="0" fontId="0" fillId="0" borderId="0" xfId="0" applyFont="1" applyAlignment="1"/>
    <xf numFmtId="0" fontId="0" fillId="0" borderId="0" xfId="0" applyFont="1" applyAlignment="1"/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/>
    <xf numFmtId="165" fontId="3" fillId="4" borderId="1" xfId="0" applyNumberFormat="1" applyFont="1" applyFill="1" applyBorder="1" applyAlignment="1"/>
    <xf numFmtId="165" fontId="3" fillId="6" borderId="1" xfId="0" applyNumberFormat="1" applyFont="1" applyFill="1" applyBorder="1" applyAlignment="1"/>
    <xf numFmtId="0" fontId="3" fillId="6" borderId="1" xfId="0" applyFont="1" applyFill="1" applyBorder="1" applyAlignment="1"/>
    <xf numFmtId="0" fontId="0" fillId="0" borderId="11" xfId="0" applyFont="1" applyBorder="1" applyAlignment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164" fontId="4" fillId="0" borderId="11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1" fillId="0" borderId="11" xfId="0" quotePrefix="1" applyFont="1" applyFill="1" applyBorder="1" applyAlignment="1">
      <alignment horizontal="center"/>
    </xf>
    <xf numFmtId="0" fontId="1" fillId="0" borderId="11" xfId="0" applyFont="1" applyFill="1" applyBorder="1" applyAlignment="1"/>
    <xf numFmtId="0" fontId="4" fillId="0" borderId="11" xfId="0" applyFont="1" applyFill="1" applyBorder="1" applyAlignment="1"/>
    <xf numFmtId="0" fontId="4" fillId="0" borderId="11" xfId="0" applyFont="1" applyFill="1" applyBorder="1" applyAlignment="1">
      <alignment horizontal="center"/>
    </xf>
    <xf numFmtId="164" fontId="1" fillId="0" borderId="11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6" xfId="0" applyFont="1" applyBorder="1" applyAlignment="1"/>
    <xf numFmtId="0" fontId="0" fillId="0" borderId="15" xfId="0" applyFont="1" applyBorder="1" applyAlignment="1"/>
    <xf numFmtId="0" fontId="9" fillId="9" borderId="16" xfId="0" applyFont="1" applyFill="1" applyBorder="1" applyAlignment="1"/>
    <xf numFmtId="0" fontId="4" fillId="0" borderId="11" xfId="0" applyFont="1" applyBorder="1" applyAlignment="1">
      <alignment horizontal="left"/>
    </xf>
    <xf numFmtId="0" fontId="0" fillId="0" borderId="0" xfId="0" applyFont="1" applyBorder="1" applyAlignment="1"/>
    <xf numFmtId="0" fontId="4" fillId="0" borderId="16" xfId="0" applyFont="1" applyBorder="1" applyAlignment="1"/>
    <xf numFmtId="0" fontId="0" fillId="0" borderId="11" xfId="0" applyFont="1" applyBorder="1" applyAlignment="1"/>
    <xf numFmtId="2" fontId="0" fillId="0" borderId="11" xfId="1" applyNumberFormat="1" applyFont="1" applyBorder="1" applyAlignment="1"/>
    <xf numFmtId="0" fontId="4" fillId="0" borderId="15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10" borderId="11" xfId="0" applyFont="1" applyFill="1" applyBorder="1" applyAlignment="1"/>
    <xf numFmtId="0" fontId="5" fillId="0" borderId="11" xfId="0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0" fillId="0" borderId="11" xfId="0" applyFont="1" applyBorder="1" applyAlignment="1"/>
    <xf numFmtId="0" fontId="0" fillId="0" borderId="0" xfId="0" applyFont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3" fillId="4" borderId="5" xfId="0" applyFont="1" applyFill="1" applyBorder="1" applyAlignment="1">
      <alignment horizontal="center"/>
    </xf>
    <xf numFmtId="0" fontId="8" fillId="5" borderId="6" xfId="0" applyFont="1" applyFill="1" applyBorder="1"/>
    <xf numFmtId="0" fontId="8" fillId="5" borderId="7" xfId="0" applyFont="1" applyFill="1" applyBorder="1"/>
    <xf numFmtId="0" fontId="3" fillId="6" borderId="5" xfId="0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8" xfId="0" applyFont="1" applyBorder="1"/>
    <xf numFmtId="0" fontId="3" fillId="3" borderId="3" xfId="0" applyFont="1" applyFill="1" applyBorder="1" applyAlignment="1">
      <alignment horizontal="center"/>
    </xf>
    <xf numFmtId="0" fontId="8" fillId="3" borderId="4" xfId="0" applyFont="1" applyFill="1" applyBorder="1"/>
    <xf numFmtId="0" fontId="8" fillId="3" borderId="9" xfId="0" applyFont="1" applyFill="1" applyBorder="1"/>
    <xf numFmtId="0" fontId="8" fillId="3" borderId="10" xfId="0" applyFont="1" applyFill="1" applyBorder="1"/>
    <xf numFmtId="0" fontId="3" fillId="0" borderId="2" xfId="0" applyFont="1" applyBorder="1" applyAlignment="1">
      <alignment horizontal="center" wrapText="1"/>
    </xf>
    <xf numFmtId="0" fontId="8" fillId="0" borderId="8" xfId="0" applyFont="1" applyBorder="1" applyAlignment="1">
      <alignment wrapText="1"/>
    </xf>
    <xf numFmtId="0" fontId="4" fillId="0" borderId="11" xfId="0" applyFont="1" applyBorder="1" applyAlignment="1"/>
    <xf numFmtId="0" fontId="0" fillId="0" borderId="11" xfId="0" applyFont="1" applyBorder="1" applyAlignment="1"/>
    <xf numFmtId="0" fontId="4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7" xfId="0" applyFont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1" fillId="0" borderId="11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5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5" fillId="10" borderId="12" xfId="0" applyFont="1" applyFill="1" applyBorder="1" applyAlignment="1">
      <alignment horizontal="center"/>
    </xf>
    <xf numFmtId="0" fontId="5" fillId="10" borderId="14" xfId="0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2" fontId="5" fillId="0" borderId="12" xfId="0" applyNumberFormat="1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3" fillId="11" borderId="11" xfId="0" applyFont="1" applyFill="1" applyBorder="1" applyAlignment="1">
      <alignment horizontal="center" vertical="center"/>
    </xf>
    <xf numFmtId="0" fontId="0" fillId="12" borderId="11" xfId="0" applyFont="1" applyFill="1" applyBorder="1" applyAlignment="1"/>
    <xf numFmtId="0" fontId="0" fillId="0" borderId="0" xfId="0" applyFont="1" applyFill="1" applyBorder="1" applyAlignment="1"/>
    <xf numFmtId="0" fontId="1" fillId="0" borderId="0" xfId="0" quotePrefix="1" applyFont="1" applyFill="1" applyBorder="1" applyAlignment="1">
      <alignment horizontal="center"/>
    </xf>
    <xf numFmtId="0" fontId="1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11" xfId="0" applyFont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5" fillId="12" borderId="11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3" fillId="13" borderId="11" xfId="0" applyFont="1" applyFill="1" applyBorder="1" applyAlignment="1">
      <alignment horizontal="center"/>
    </xf>
    <xf numFmtId="0" fontId="0" fillId="0" borderId="11" xfId="0" applyFont="1" applyFill="1" applyBorder="1" applyAlignment="1"/>
    <xf numFmtId="0" fontId="3" fillId="12" borderId="11" xfId="0" applyFont="1" applyFill="1" applyBorder="1" applyAlignment="1">
      <alignment horizontal="center"/>
    </xf>
    <xf numFmtId="0" fontId="2" fillId="0" borderId="11" xfId="0" quotePrefix="1" applyFont="1" applyFill="1" applyBorder="1" applyAlignment="1">
      <alignment horizontal="center"/>
    </xf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0" fillId="0" borderId="16" xfId="0" applyFont="1" applyFill="1" applyBorder="1" applyAlignment="1"/>
    <xf numFmtId="0" fontId="5" fillId="12" borderId="16" xfId="0" applyFont="1" applyFill="1" applyBorder="1" applyAlignment="1">
      <alignment horizontal="center"/>
    </xf>
    <xf numFmtId="0" fontId="3" fillId="12" borderId="16" xfId="0" applyFont="1" applyFill="1" applyBorder="1" applyAlignment="1">
      <alignment horizontal="center"/>
    </xf>
    <xf numFmtId="0" fontId="0" fillId="12" borderId="16" xfId="0" applyFont="1" applyFill="1" applyBorder="1" applyAlignme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PV,</a:t>
            </a:r>
            <a:r>
              <a:rPr lang="es-AR" baseline="0"/>
              <a:t> EV y AC</a:t>
            </a:r>
            <a:endParaRPr lang="es-AR"/>
          </a:p>
        </c:rich>
      </c:tx>
      <c:layout>
        <c:manualLayout>
          <c:xMode val="edge"/>
          <c:yMode val="edge"/>
          <c:x val="3.42845581802275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 S2'!$I$47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 S2'!$H$48:$H$51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S2'!$I$48:$I$51</c:f>
              <c:numCache>
                <c:formatCode>General</c:formatCode>
                <c:ptCount val="4"/>
                <c:pt idx="0">
                  <c:v>40</c:v>
                </c:pt>
                <c:pt idx="1">
                  <c:v>170</c:v>
                </c:pt>
                <c:pt idx="2">
                  <c:v>320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8-4E54-B928-966F4D530400}"/>
            </c:ext>
          </c:extLst>
        </c:ser>
        <c:ser>
          <c:idx val="1"/>
          <c:order val="1"/>
          <c:tx>
            <c:strRef>
              <c:f>'CI S2'!$J$47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 S2'!$H$48:$H$51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S2'!$J$48:$J$51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F8-4E54-B928-966F4D530400}"/>
            </c:ext>
          </c:extLst>
        </c:ser>
        <c:ser>
          <c:idx val="2"/>
          <c:order val="2"/>
          <c:tx>
            <c:strRef>
              <c:f>'CI S2'!$K$47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 S2'!$H$48:$H$51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S2'!$K$48:$K$51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F8-4E54-B928-966F4D53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09936"/>
        <c:axId val="250965632"/>
      </c:lineChart>
      <c:catAx>
        <c:axId val="4576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65632"/>
        <c:crosses val="autoZero"/>
        <c:auto val="1"/>
        <c:lblAlgn val="ctr"/>
        <c:lblOffset val="100"/>
        <c:noMultiLvlLbl val="0"/>
      </c:catAx>
      <c:valAx>
        <c:axId val="2509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357830271216"/>
          <c:y val="6.5048483522892928E-2"/>
          <c:w val="0.36175065616797908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PV,</a:t>
            </a:r>
            <a:r>
              <a:rPr lang="es-AR" baseline="0"/>
              <a:t> EV y AC</a:t>
            </a:r>
            <a:endParaRPr lang="es-AR"/>
          </a:p>
        </c:rich>
      </c:tx>
      <c:layout>
        <c:manualLayout>
          <c:xMode val="edge"/>
          <c:yMode val="edge"/>
          <c:x val="3.42845581802275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 S3'!$I$48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 S3'!$H$49:$H$52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S3'!$I$49:$I$52</c:f>
              <c:numCache>
                <c:formatCode>General</c:formatCode>
                <c:ptCount val="4"/>
                <c:pt idx="0">
                  <c:v>40</c:v>
                </c:pt>
                <c:pt idx="1">
                  <c:v>170</c:v>
                </c:pt>
                <c:pt idx="2">
                  <c:v>320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6-45D8-8759-B2BAE67BC317}"/>
            </c:ext>
          </c:extLst>
        </c:ser>
        <c:ser>
          <c:idx val="1"/>
          <c:order val="1"/>
          <c:tx>
            <c:strRef>
              <c:f>'CI S3'!$J$48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 S3'!$H$49:$H$52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S3'!$J$49:$J$52</c:f>
              <c:numCache>
                <c:formatCode>General</c:formatCode>
                <c:ptCount val="4"/>
                <c:pt idx="0">
                  <c:v>60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66-45D8-8759-B2BAE67BC317}"/>
            </c:ext>
          </c:extLst>
        </c:ser>
        <c:ser>
          <c:idx val="2"/>
          <c:order val="2"/>
          <c:tx>
            <c:strRef>
              <c:f>'CI S3'!$K$48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 S3'!$H$49:$H$52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S3'!$K$49:$K$52</c:f>
              <c:numCache>
                <c:formatCode>General</c:formatCode>
                <c:ptCount val="4"/>
                <c:pt idx="0">
                  <c:v>60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6-45D8-8759-B2BAE67BC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09936"/>
        <c:axId val="250965632"/>
      </c:lineChart>
      <c:catAx>
        <c:axId val="4576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65632"/>
        <c:crosses val="autoZero"/>
        <c:auto val="1"/>
        <c:lblAlgn val="ctr"/>
        <c:lblOffset val="100"/>
        <c:noMultiLvlLbl val="0"/>
      </c:catAx>
      <c:valAx>
        <c:axId val="2509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357830271216"/>
          <c:y val="6.5048483522892928E-2"/>
          <c:w val="0.36175065616797908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PV,</a:t>
            </a:r>
            <a:r>
              <a:rPr lang="es-AR" baseline="0"/>
              <a:t> EV y AC</a:t>
            </a:r>
            <a:endParaRPr lang="es-AR"/>
          </a:p>
        </c:rich>
      </c:tx>
      <c:layout>
        <c:manualLayout>
          <c:xMode val="edge"/>
          <c:yMode val="edge"/>
          <c:x val="3.42845581802275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 S4'!$I$48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 S4'!$H$49:$H$52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S4'!$I$49:$I$52</c:f>
              <c:numCache>
                <c:formatCode>General</c:formatCode>
                <c:ptCount val="4"/>
                <c:pt idx="0">
                  <c:v>40</c:v>
                </c:pt>
                <c:pt idx="1">
                  <c:v>170</c:v>
                </c:pt>
                <c:pt idx="2">
                  <c:v>320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E-49D4-B15E-4AB29528A28F}"/>
            </c:ext>
          </c:extLst>
        </c:ser>
        <c:ser>
          <c:idx val="1"/>
          <c:order val="1"/>
          <c:tx>
            <c:strRef>
              <c:f>'CI S4'!$J$48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 S4'!$H$49:$H$52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S4'!$J$49:$J$52</c:f>
              <c:numCache>
                <c:formatCode>General</c:formatCode>
                <c:ptCount val="4"/>
                <c:pt idx="0">
                  <c:v>60</c:v>
                </c:pt>
                <c:pt idx="1">
                  <c:v>200</c:v>
                </c:pt>
                <c:pt idx="2">
                  <c:v>260</c:v>
                </c:pt>
                <c:pt idx="3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E-49D4-B15E-4AB29528A28F}"/>
            </c:ext>
          </c:extLst>
        </c:ser>
        <c:ser>
          <c:idx val="2"/>
          <c:order val="2"/>
          <c:tx>
            <c:strRef>
              <c:f>'CI S4'!$K$48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 S4'!$H$49:$H$52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S4'!$K$49:$K$52</c:f>
              <c:numCache>
                <c:formatCode>General</c:formatCode>
                <c:ptCount val="4"/>
                <c:pt idx="0">
                  <c:v>60</c:v>
                </c:pt>
                <c:pt idx="1">
                  <c:v>255</c:v>
                </c:pt>
                <c:pt idx="2">
                  <c:v>310</c:v>
                </c:pt>
                <c:pt idx="3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E-49D4-B15E-4AB29528A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09936"/>
        <c:axId val="250965632"/>
      </c:lineChart>
      <c:catAx>
        <c:axId val="4576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65632"/>
        <c:crosses val="autoZero"/>
        <c:auto val="1"/>
        <c:lblAlgn val="ctr"/>
        <c:lblOffset val="100"/>
        <c:noMultiLvlLbl val="0"/>
      </c:catAx>
      <c:valAx>
        <c:axId val="2509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357830271216"/>
          <c:y val="6.5048483522892928E-2"/>
          <c:w val="0.36175065616797908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Indicadores</a:t>
            </a:r>
          </a:p>
        </c:rich>
      </c:tx>
      <c:layout>
        <c:manualLayout>
          <c:xMode val="edge"/>
          <c:yMode val="edge"/>
          <c:x val="3.428455818022750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97550306211735E-2"/>
          <c:y val="0.1763888888888889"/>
          <c:w val="0.88818022747156611"/>
          <c:h val="0.68504848352289294"/>
        </c:manualLayout>
      </c:layout>
      <c:lineChart>
        <c:grouping val="standard"/>
        <c:varyColors val="0"/>
        <c:ser>
          <c:idx val="0"/>
          <c:order val="0"/>
          <c:tx>
            <c:strRef>
              <c:f>'CI S4'!$I$48</c:f>
              <c:strCache>
                <c:ptCount val="1"/>
                <c:pt idx="0">
                  <c:v>PV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 S4'!$H$49:$H$52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S4'!$I$49:$I$52</c:f>
              <c:numCache>
                <c:formatCode>General</c:formatCode>
                <c:ptCount val="4"/>
                <c:pt idx="0">
                  <c:v>40</c:v>
                </c:pt>
                <c:pt idx="1">
                  <c:v>170</c:v>
                </c:pt>
                <c:pt idx="2">
                  <c:v>320</c:v>
                </c:pt>
                <c:pt idx="3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0-4622-8F16-8A4289CA66C8}"/>
            </c:ext>
          </c:extLst>
        </c:ser>
        <c:ser>
          <c:idx val="1"/>
          <c:order val="1"/>
          <c:tx>
            <c:strRef>
              <c:f>'CI S4'!$J$48</c:f>
              <c:strCache>
                <c:ptCount val="1"/>
                <c:pt idx="0">
                  <c:v>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 S4'!$H$49:$H$52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S4'!$J$49:$J$52</c:f>
              <c:numCache>
                <c:formatCode>General</c:formatCode>
                <c:ptCount val="4"/>
                <c:pt idx="0">
                  <c:v>60</c:v>
                </c:pt>
                <c:pt idx="1">
                  <c:v>200</c:v>
                </c:pt>
                <c:pt idx="2">
                  <c:v>260</c:v>
                </c:pt>
                <c:pt idx="3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0-4622-8F16-8A4289CA66C8}"/>
            </c:ext>
          </c:extLst>
        </c:ser>
        <c:ser>
          <c:idx val="2"/>
          <c:order val="2"/>
          <c:tx>
            <c:strRef>
              <c:f>'CI S4'!$K$48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'CI S4'!$H$49:$H$52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'CI S4'!$K$49:$K$52</c:f>
              <c:numCache>
                <c:formatCode>General</c:formatCode>
                <c:ptCount val="4"/>
                <c:pt idx="0">
                  <c:v>60</c:v>
                </c:pt>
                <c:pt idx="1">
                  <c:v>255</c:v>
                </c:pt>
                <c:pt idx="2">
                  <c:v>310</c:v>
                </c:pt>
                <c:pt idx="3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F0-4622-8F16-8A4289CA6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09936"/>
        <c:axId val="250965632"/>
      </c:lineChart>
      <c:catAx>
        <c:axId val="45760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65632"/>
        <c:crosses val="autoZero"/>
        <c:auto val="1"/>
        <c:lblAlgn val="ctr"/>
        <c:lblOffset val="100"/>
        <c:noMultiLvlLbl val="0"/>
      </c:catAx>
      <c:valAx>
        <c:axId val="25096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0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52357830271216"/>
          <c:y val="6.5048483522892928E-2"/>
          <c:w val="0.36175065616797908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51</xdr:row>
      <xdr:rowOff>152406</xdr:rowOff>
    </xdr:from>
    <xdr:to>
      <xdr:col>16</xdr:col>
      <xdr:colOff>452437</xdr:colOff>
      <xdr:row>68</xdr:row>
      <xdr:rowOff>142881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DE6A23-6ECB-4462-8054-14A3FAAA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52</xdr:row>
      <xdr:rowOff>152406</xdr:rowOff>
    </xdr:from>
    <xdr:to>
      <xdr:col>16</xdr:col>
      <xdr:colOff>452437</xdr:colOff>
      <xdr:row>69</xdr:row>
      <xdr:rowOff>142881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98DAC7-5747-4D81-B125-D4E05B8CF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566737</xdr:colOff>
      <xdr:row>52</xdr:row>
      <xdr:rowOff>152406</xdr:rowOff>
    </xdr:from>
    <xdr:to>
      <xdr:col>16</xdr:col>
      <xdr:colOff>452437</xdr:colOff>
      <xdr:row>69</xdr:row>
      <xdr:rowOff>142881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64DCDF-AD49-47D2-A6F6-E921096EB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9</xdr:col>
      <xdr:colOff>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011739-0A20-4D61-8DC4-167EFD35E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showGridLines="0" topLeftCell="A7" workbookViewId="0">
      <selection activeCell="F15" sqref="F15:T16"/>
    </sheetView>
  </sheetViews>
  <sheetFormatPr baseColWidth="10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5.14062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60" t="s">
        <v>4</v>
      </c>
      <c r="B1" s="62" t="s">
        <v>5</v>
      </c>
      <c r="C1" s="63"/>
      <c r="D1" s="60" t="s">
        <v>6</v>
      </c>
      <c r="E1" s="66" t="s">
        <v>7</v>
      </c>
      <c r="F1" s="66" t="s">
        <v>8</v>
      </c>
      <c r="G1" s="66" t="s">
        <v>9</v>
      </c>
      <c r="H1" s="53" t="s">
        <v>10</v>
      </c>
      <c r="I1" s="54"/>
      <c r="J1" s="55"/>
      <c r="K1" s="56" t="s">
        <v>11</v>
      </c>
      <c r="L1" s="54"/>
      <c r="M1" s="55"/>
      <c r="N1" s="53" t="s">
        <v>0</v>
      </c>
      <c r="O1" s="54"/>
      <c r="P1" s="55"/>
      <c r="Q1" s="56" t="s">
        <v>1</v>
      </c>
      <c r="R1" s="54"/>
      <c r="S1" s="55"/>
      <c r="T1" s="53" t="s">
        <v>52</v>
      </c>
      <c r="U1" s="54"/>
      <c r="V1" s="55"/>
    </row>
    <row r="2" spans="1:22" x14ac:dyDescent="0.2">
      <c r="A2" s="61"/>
      <c r="B2" s="64"/>
      <c r="C2" s="65"/>
      <c r="D2" s="61"/>
      <c r="E2" s="67"/>
      <c r="F2" s="67"/>
      <c r="G2" s="6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61"/>
      <c r="B3" s="21" t="s">
        <v>2</v>
      </c>
      <c r="C3" s="21" t="s">
        <v>3</v>
      </c>
      <c r="D3" s="61"/>
      <c r="E3" s="67"/>
      <c r="F3" s="67"/>
      <c r="G3" s="67"/>
      <c r="H3" s="22" t="s">
        <v>12</v>
      </c>
      <c r="I3" s="22" t="s">
        <v>13</v>
      </c>
      <c r="J3" s="22" t="s">
        <v>14</v>
      </c>
      <c r="K3" s="23" t="s">
        <v>12</v>
      </c>
      <c r="L3" s="23" t="s">
        <v>13</v>
      </c>
      <c r="M3" s="23" t="s">
        <v>14</v>
      </c>
      <c r="N3" s="22" t="s">
        <v>12</v>
      </c>
      <c r="O3" s="22" t="s">
        <v>13</v>
      </c>
      <c r="P3" s="22" t="s">
        <v>14</v>
      </c>
      <c r="Q3" s="23" t="s">
        <v>12</v>
      </c>
      <c r="R3" s="23" t="s">
        <v>13</v>
      </c>
      <c r="S3" s="23" t="s">
        <v>14</v>
      </c>
      <c r="T3" s="22" t="s">
        <v>12</v>
      </c>
      <c r="U3" s="22" t="s">
        <v>13</v>
      </c>
      <c r="V3" s="22" t="s">
        <v>14</v>
      </c>
    </row>
    <row r="4" spans="1:22" x14ac:dyDescent="0.2">
      <c r="A4" s="7"/>
      <c r="B4" s="13" t="s">
        <v>113</v>
      </c>
      <c r="C4" s="9" t="s">
        <v>114</v>
      </c>
      <c r="D4" s="7"/>
      <c r="E4" s="9"/>
      <c r="F4" s="18"/>
      <c r="G4" s="18"/>
      <c r="H4" s="109"/>
      <c r="I4" s="109"/>
      <c r="J4" s="109"/>
      <c r="K4" s="25"/>
      <c r="L4" s="25"/>
      <c r="M4" s="25"/>
      <c r="N4" s="99"/>
      <c r="O4" s="99"/>
      <c r="P4" s="99"/>
      <c r="Q4" s="25"/>
      <c r="R4" s="25"/>
      <c r="S4" s="25"/>
      <c r="T4" s="99">
        <f t="shared" ref="T4:T19" si="0">H4+K4+N4+Q4</f>
        <v>0</v>
      </c>
      <c r="U4" s="99">
        <f t="shared" ref="U4:U19" si="1">I4+L4+O4+R4</f>
        <v>0</v>
      </c>
      <c r="V4" s="99">
        <f t="shared" ref="V4:V16" si="2">J4+M4+P4+S4</f>
        <v>0</v>
      </c>
    </row>
    <row r="5" spans="1:22" x14ac:dyDescent="0.2">
      <c r="A5" s="7"/>
      <c r="B5" s="45" t="s">
        <v>115</v>
      </c>
      <c r="C5" s="9" t="s">
        <v>116</v>
      </c>
      <c r="D5" s="7"/>
      <c r="E5" s="105" t="s">
        <v>148</v>
      </c>
      <c r="F5" s="10" t="s">
        <v>25</v>
      </c>
      <c r="G5" s="11" t="s">
        <v>25</v>
      </c>
      <c r="H5" s="109"/>
      <c r="I5" s="109"/>
      <c r="J5" s="109"/>
      <c r="K5" s="108"/>
      <c r="L5" s="25"/>
      <c r="M5" s="25"/>
      <c r="N5" s="99"/>
      <c r="O5" s="99"/>
      <c r="P5" s="99"/>
      <c r="Q5" s="25"/>
      <c r="R5" s="25"/>
      <c r="S5" s="25"/>
      <c r="T5" s="99">
        <f t="shared" si="0"/>
        <v>0</v>
      </c>
      <c r="U5" s="99">
        <f t="shared" si="1"/>
        <v>0</v>
      </c>
      <c r="V5" s="99">
        <f t="shared" si="2"/>
        <v>0</v>
      </c>
    </row>
    <row r="6" spans="1:22" x14ac:dyDescent="0.2">
      <c r="A6" s="7"/>
      <c r="B6" s="8"/>
      <c r="C6" s="9"/>
      <c r="D6" s="7" t="s">
        <v>117</v>
      </c>
      <c r="E6" s="105" t="s">
        <v>149</v>
      </c>
      <c r="F6" s="12" t="s">
        <v>25</v>
      </c>
      <c r="G6" s="11" t="s">
        <v>25</v>
      </c>
      <c r="H6" s="112">
        <v>0.5</v>
      </c>
      <c r="I6" s="112">
        <v>0.5</v>
      </c>
      <c r="J6" s="109">
        <v>0.5</v>
      </c>
      <c r="K6" s="48"/>
      <c r="L6" s="25"/>
      <c r="M6" s="25"/>
      <c r="N6" s="99"/>
      <c r="O6" s="99"/>
      <c r="P6" s="99"/>
      <c r="Q6" s="25"/>
      <c r="R6" s="25"/>
      <c r="S6" s="25"/>
      <c r="T6" s="99">
        <f>H6+I6+N6+Q6</f>
        <v>1</v>
      </c>
      <c r="U6" s="99" t="e">
        <f>#REF!+L6+O6+R6</f>
        <v>#REF!</v>
      </c>
      <c r="V6" s="99">
        <f t="shared" si="2"/>
        <v>0.5</v>
      </c>
    </row>
    <row r="7" spans="1:22" x14ac:dyDescent="0.2">
      <c r="A7" s="7"/>
      <c r="B7" s="13"/>
      <c r="C7" s="7"/>
      <c r="D7" s="7" t="s">
        <v>118</v>
      </c>
      <c r="E7" s="105" t="s">
        <v>149</v>
      </c>
      <c r="F7" s="12" t="s">
        <v>25</v>
      </c>
      <c r="G7" s="11" t="s">
        <v>25</v>
      </c>
      <c r="H7" s="112">
        <v>0.5</v>
      </c>
      <c r="I7" s="112">
        <v>0.5</v>
      </c>
      <c r="J7" s="109">
        <v>0.25</v>
      </c>
      <c r="K7" s="48"/>
      <c r="L7" s="25"/>
      <c r="M7" s="25"/>
      <c r="N7" s="99"/>
      <c r="O7" s="99"/>
      <c r="P7" s="99"/>
      <c r="Q7" s="25"/>
      <c r="R7" s="25"/>
      <c r="S7" s="25"/>
      <c r="T7" s="99">
        <f>H7+I7+N7+Q7</f>
        <v>1</v>
      </c>
      <c r="U7" s="99" t="e">
        <f>#REF!+L7+O7+R7</f>
        <v>#REF!</v>
      </c>
      <c r="V7" s="99">
        <f t="shared" si="2"/>
        <v>0.25</v>
      </c>
    </row>
    <row r="8" spans="1:22" x14ac:dyDescent="0.2">
      <c r="A8" s="7"/>
      <c r="B8" s="14"/>
      <c r="C8" s="15"/>
      <c r="D8" s="7" t="s">
        <v>119</v>
      </c>
      <c r="E8" s="105" t="s">
        <v>149</v>
      </c>
      <c r="F8" s="12" t="s">
        <v>25</v>
      </c>
      <c r="G8" s="11" t="s">
        <v>25</v>
      </c>
      <c r="H8" s="112">
        <v>0.5</v>
      </c>
      <c r="I8" s="112">
        <v>0.5</v>
      </c>
      <c r="J8" s="109">
        <v>0.25</v>
      </c>
      <c r="K8" s="48"/>
      <c r="L8" s="25"/>
      <c r="M8" s="25"/>
      <c r="N8" s="99"/>
      <c r="O8" s="99"/>
      <c r="P8" s="99"/>
      <c r="Q8" s="25"/>
      <c r="R8" s="25"/>
      <c r="S8" s="25"/>
      <c r="T8" s="99">
        <f>H8+I8+N8+Q8</f>
        <v>1</v>
      </c>
      <c r="U8" s="99" t="e">
        <f>#REF!+L8+O8+R8</f>
        <v>#REF!</v>
      </c>
      <c r="V8" s="99">
        <f t="shared" si="2"/>
        <v>0.25</v>
      </c>
    </row>
    <row r="9" spans="1:22" x14ac:dyDescent="0.2">
      <c r="A9" s="7"/>
      <c r="B9" s="14"/>
      <c r="C9" s="15"/>
      <c r="D9" s="16" t="s">
        <v>120</v>
      </c>
      <c r="E9" s="105" t="s">
        <v>149</v>
      </c>
      <c r="F9" s="12" t="s">
        <v>25</v>
      </c>
      <c r="G9" s="11" t="s">
        <v>25</v>
      </c>
      <c r="H9" s="112">
        <v>0.5</v>
      </c>
      <c r="I9" s="112">
        <v>0.5</v>
      </c>
      <c r="J9" s="109">
        <v>0.25</v>
      </c>
      <c r="K9" s="48"/>
      <c r="L9" s="25"/>
      <c r="M9" s="25"/>
      <c r="N9" s="99"/>
      <c r="O9" s="99"/>
      <c r="P9" s="99"/>
      <c r="Q9" s="25"/>
      <c r="R9" s="25"/>
      <c r="S9" s="25"/>
      <c r="T9" s="99">
        <f>H9+I9+N9+Q9</f>
        <v>1</v>
      </c>
      <c r="U9" s="99" t="e">
        <f>#REF!+L9+O9+R9</f>
        <v>#REF!</v>
      </c>
      <c r="V9" s="99">
        <f t="shared" si="2"/>
        <v>0.25</v>
      </c>
    </row>
    <row r="10" spans="1:22" x14ac:dyDescent="0.2">
      <c r="A10" s="48"/>
      <c r="B10" s="14"/>
      <c r="C10" s="15"/>
      <c r="D10" s="16" t="s">
        <v>121</v>
      </c>
      <c r="E10" s="105" t="s">
        <v>149</v>
      </c>
      <c r="F10" s="12" t="s">
        <v>25</v>
      </c>
      <c r="G10" s="11" t="s">
        <v>25</v>
      </c>
      <c r="H10" s="112">
        <v>0.5</v>
      </c>
      <c r="I10" s="112">
        <v>0.5</v>
      </c>
      <c r="J10" s="109">
        <v>0.25</v>
      </c>
      <c r="K10" s="48"/>
      <c r="L10" s="25"/>
      <c r="M10" s="25"/>
      <c r="N10" s="99"/>
      <c r="O10" s="99"/>
      <c r="P10" s="99"/>
      <c r="Q10" s="25"/>
      <c r="R10" s="25"/>
      <c r="S10" s="25"/>
      <c r="T10" s="99"/>
      <c r="U10" s="99" t="e">
        <f>#REF!+L10+O10+R10</f>
        <v>#REF!</v>
      </c>
      <c r="V10" s="99"/>
    </row>
    <row r="11" spans="1:22" x14ac:dyDescent="0.2">
      <c r="A11" s="48"/>
      <c r="B11" s="45" t="s">
        <v>134</v>
      </c>
      <c r="C11" s="47" t="s">
        <v>122</v>
      </c>
      <c r="D11" s="16"/>
      <c r="E11" s="106" t="s">
        <v>151</v>
      </c>
      <c r="F11" s="10" t="s">
        <v>25</v>
      </c>
      <c r="G11" s="11" t="s">
        <v>25</v>
      </c>
      <c r="H11" s="112"/>
      <c r="I11" s="112"/>
      <c r="J11" s="109"/>
      <c r="K11" s="48"/>
      <c r="L11" s="25"/>
      <c r="M11" s="25"/>
      <c r="N11" s="99"/>
      <c r="O11" s="99"/>
      <c r="P11" s="99"/>
      <c r="Q11" s="25"/>
      <c r="R11" s="25"/>
      <c r="S11" s="25"/>
      <c r="T11" s="99"/>
      <c r="U11" s="99"/>
      <c r="V11" s="99"/>
    </row>
    <row r="12" spans="1:22" x14ac:dyDescent="0.2">
      <c r="A12" s="48"/>
      <c r="B12" s="14"/>
      <c r="C12" s="15"/>
      <c r="D12" s="48" t="s">
        <v>123</v>
      </c>
      <c r="E12" s="105" t="s">
        <v>150</v>
      </c>
      <c r="F12" s="12" t="s">
        <v>25</v>
      </c>
      <c r="G12" s="11" t="s">
        <v>25</v>
      </c>
      <c r="H12" s="112">
        <v>1</v>
      </c>
      <c r="I12" s="112">
        <v>1</v>
      </c>
      <c r="J12" s="109">
        <v>0.5</v>
      </c>
      <c r="K12" s="48"/>
      <c r="L12" s="25"/>
      <c r="M12" s="25"/>
      <c r="N12" s="99"/>
      <c r="O12" s="99"/>
      <c r="P12" s="99"/>
      <c r="Q12" s="25"/>
      <c r="R12" s="25"/>
      <c r="S12" s="25"/>
      <c r="T12" s="99">
        <f>H12+I12+N12+Q12</f>
        <v>2</v>
      </c>
      <c r="U12" s="99" t="e">
        <f>#REF!+L12+O12+R12</f>
        <v>#REF!</v>
      </c>
      <c r="V12" s="99">
        <f t="shared" si="2"/>
        <v>0.5</v>
      </c>
    </row>
    <row r="13" spans="1:22" x14ac:dyDescent="0.2">
      <c r="A13" s="48"/>
      <c r="B13" s="46"/>
      <c r="C13" s="47"/>
      <c r="D13" s="48" t="s">
        <v>124</v>
      </c>
      <c r="E13" s="105" t="s">
        <v>149</v>
      </c>
      <c r="F13" s="12" t="s">
        <v>25</v>
      </c>
      <c r="G13" s="11" t="s">
        <v>25</v>
      </c>
      <c r="H13" s="112">
        <v>0.5</v>
      </c>
      <c r="I13" s="112">
        <v>0.5</v>
      </c>
      <c r="J13" s="109">
        <v>0.25</v>
      </c>
      <c r="K13" s="48"/>
      <c r="L13" s="25"/>
      <c r="M13" s="25"/>
      <c r="N13" s="99"/>
      <c r="O13" s="99"/>
      <c r="P13" s="99"/>
      <c r="Q13" s="25"/>
      <c r="R13" s="25"/>
      <c r="S13" s="25"/>
      <c r="T13" s="99">
        <f>H13+I13+N13+Q13</f>
        <v>1</v>
      </c>
      <c r="U13" s="99" t="e">
        <f>#REF!+L13+O13+R13</f>
        <v>#REF!</v>
      </c>
      <c r="V13" s="99">
        <f t="shared" si="2"/>
        <v>0.25</v>
      </c>
    </row>
    <row r="14" spans="1:22" x14ac:dyDescent="0.2">
      <c r="A14" s="48"/>
      <c r="B14" s="46"/>
      <c r="C14" s="47"/>
      <c r="D14" s="48" t="s">
        <v>125</v>
      </c>
      <c r="E14" s="105" t="s">
        <v>149</v>
      </c>
      <c r="F14" s="12" t="s">
        <v>25</v>
      </c>
      <c r="G14" s="11" t="s">
        <v>25</v>
      </c>
      <c r="H14" s="112">
        <v>0.5</v>
      </c>
      <c r="I14" s="112">
        <v>0.5</v>
      </c>
      <c r="J14" s="109">
        <v>0.25</v>
      </c>
      <c r="K14" s="48"/>
      <c r="L14" s="25"/>
      <c r="M14" s="25"/>
      <c r="N14" s="99"/>
      <c r="O14" s="99"/>
      <c r="P14" s="99"/>
      <c r="Q14" s="25"/>
      <c r="R14" s="25"/>
      <c r="S14" s="25"/>
      <c r="T14" s="99">
        <f>H14+I14+N14+Q14</f>
        <v>1</v>
      </c>
      <c r="U14" s="99" t="e">
        <f>#REF!+L14+O14+R14</f>
        <v>#REF!</v>
      </c>
      <c r="V14" s="99">
        <f t="shared" si="2"/>
        <v>0.25</v>
      </c>
    </row>
    <row r="15" spans="1:22" x14ac:dyDescent="0.2">
      <c r="A15" s="48"/>
      <c r="B15" s="45"/>
      <c r="C15" s="48"/>
      <c r="D15" s="16" t="s">
        <v>126</v>
      </c>
      <c r="E15" s="105" t="s">
        <v>149</v>
      </c>
      <c r="F15" s="12" t="s">
        <v>25</v>
      </c>
      <c r="G15" s="11" t="s">
        <v>25</v>
      </c>
      <c r="H15" s="112">
        <v>0.5</v>
      </c>
      <c r="I15" s="112">
        <v>0.5</v>
      </c>
      <c r="J15" s="109">
        <v>0.25</v>
      </c>
      <c r="K15" s="48"/>
      <c r="L15" s="25"/>
      <c r="M15" s="25"/>
      <c r="N15" s="99"/>
      <c r="O15" s="99"/>
      <c r="P15" s="99"/>
      <c r="Q15" s="25"/>
      <c r="R15" s="25"/>
      <c r="S15" s="25"/>
      <c r="T15" s="99">
        <f>H15+I15+N15+Q15</f>
        <v>1</v>
      </c>
      <c r="U15" s="99" t="e">
        <f>#REF!+L15+O15+R15</f>
        <v>#REF!</v>
      </c>
      <c r="V15" s="99">
        <f t="shared" si="2"/>
        <v>0.25</v>
      </c>
    </row>
    <row r="16" spans="1:22" x14ac:dyDescent="0.2">
      <c r="A16" s="48"/>
      <c r="B16" s="14"/>
      <c r="C16" s="15"/>
      <c r="D16" s="16" t="s">
        <v>127</v>
      </c>
      <c r="E16" s="105" t="s">
        <v>149</v>
      </c>
      <c r="F16" s="12" t="s">
        <v>25</v>
      </c>
      <c r="G16" s="11" t="s">
        <v>25</v>
      </c>
      <c r="H16" s="112">
        <v>0.5</v>
      </c>
      <c r="I16" s="112">
        <v>0.5</v>
      </c>
      <c r="J16" s="109">
        <v>0.25</v>
      </c>
      <c r="K16" s="48"/>
      <c r="L16" s="25"/>
      <c r="M16" s="25"/>
      <c r="N16" s="99"/>
      <c r="O16" s="99"/>
      <c r="P16" s="99"/>
      <c r="Q16" s="25"/>
      <c r="R16" s="25"/>
      <c r="S16" s="25"/>
      <c r="T16" s="99">
        <f>H16+I16+N16+Q16</f>
        <v>1</v>
      </c>
      <c r="U16" s="99" t="e">
        <f>#REF!+L16+O16+R16</f>
        <v>#REF!</v>
      </c>
      <c r="V16" s="99">
        <f t="shared" si="2"/>
        <v>0.25</v>
      </c>
    </row>
    <row r="17" spans="1:22" x14ac:dyDescent="0.2">
      <c r="A17" s="48"/>
      <c r="B17" s="45" t="s">
        <v>135</v>
      </c>
      <c r="C17" s="47" t="s">
        <v>128</v>
      </c>
      <c r="D17" s="16"/>
      <c r="E17" s="106" t="s">
        <v>151</v>
      </c>
      <c r="F17" s="10" t="s">
        <v>25</v>
      </c>
      <c r="G17" s="11" t="s">
        <v>25</v>
      </c>
      <c r="H17" s="112"/>
      <c r="I17" s="112"/>
      <c r="J17" s="109"/>
      <c r="K17" s="48"/>
      <c r="L17" s="25"/>
      <c r="M17" s="25"/>
      <c r="N17" s="99"/>
      <c r="O17" s="99"/>
      <c r="P17" s="99"/>
      <c r="Q17" s="25"/>
      <c r="R17" s="25"/>
      <c r="S17" s="25"/>
      <c r="T17" s="99">
        <f>H17+I17+N17+Q17</f>
        <v>0</v>
      </c>
      <c r="U17" s="99"/>
      <c r="V17" s="99"/>
    </row>
    <row r="18" spans="1:22" x14ac:dyDescent="0.2">
      <c r="A18" s="48"/>
      <c r="B18" s="14"/>
      <c r="C18" s="15"/>
      <c r="D18" s="48" t="s">
        <v>129</v>
      </c>
      <c r="E18" s="105" t="s">
        <v>150</v>
      </c>
      <c r="F18" s="12" t="s">
        <v>25</v>
      </c>
      <c r="G18" s="11" t="s">
        <v>25</v>
      </c>
      <c r="H18" s="112">
        <v>1</v>
      </c>
      <c r="I18" s="112">
        <v>1</v>
      </c>
      <c r="J18" s="110">
        <v>0.5</v>
      </c>
      <c r="K18" s="48"/>
      <c r="L18" s="25"/>
      <c r="M18" s="25"/>
      <c r="N18" s="99"/>
      <c r="O18" s="99"/>
      <c r="P18" s="99"/>
      <c r="Q18" s="25"/>
      <c r="R18" s="25"/>
      <c r="S18" s="25"/>
      <c r="T18" s="99"/>
      <c r="U18" s="99"/>
      <c r="V18" s="99"/>
    </row>
    <row r="19" spans="1:22" x14ac:dyDescent="0.2">
      <c r="A19" s="48"/>
      <c r="B19" s="46"/>
      <c r="C19" s="47"/>
      <c r="D19" s="48" t="s">
        <v>130</v>
      </c>
      <c r="E19" s="105" t="s">
        <v>149</v>
      </c>
      <c r="F19" s="12" t="s">
        <v>25</v>
      </c>
      <c r="G19" s="11" t="s">
        <v>25</v>
      </c>
      <c r="H19" s="112">
        <v>0.5</v>
      </c>
      <c r="I19" s="112">
        <v>0.5</v>
      </c>
      <c r="J19" s="110">
        <v>0.25</v>
      </c>
      <c r="K19" s="48"/>
      <c r="L19" s="25"/>
      <c r="M19" s="25"/>
      <c r="N19" s="99"/>
      <c r="O19" s="99"/>
      <c r="P19" s="99"/>
      <c r="Q19" s="25"/>
      <c r="R19" s="25"/>
      <c r="S19" s="25"/>
      <c r="T19" s="99">
        <f>H19+I19+N19+Q19</f>
        <v>1</v>
      </c>
      <c r="U19" s="99" t="e">
        <f>#REF!+L19+O19+R19</f>
        <v>#REF!</v>
      </c>
      <c r="V19" s="99">
        <f>J22+M19+P19+S19</f>
        <v>0.5</v>
      </c>
    </row>
    <row r="20" spans="1:22" x14ac:dyDescent="0.2">
      <c r="A20" s="48"/>
      <c r="B20" s="46"/>
      <c r="C20" s="47"/>
      <c r="D20" s="48" t="s">
        <v>131</v>
      </c>
      <c r="E20" s="105" t="s">
        <v>149</v>
      </c>
      <c r="F20" s="12" t="s">
        <v>25</v>
      </c>
      <c r="G20" s="11" t="s">
        <v>25</v>
      </c>
      <c r="H20" s="112">
        <v>0.5</v>
      </c>
      <c r="I20" s="112">
        <v>0.5</v>
      </c>
      <c r="J20" s="110">
        <v>0.25</v>
      </c>
      <c r="K20" s="48"/>
      <c r="L20" s="48"/>
      <c r="M20" s="48"/>
      <c r="N20" s="100"/>
      <c r="O20" s="100"/>
      <c r="P20" s="100"/>
      <c r="Q20" s="48"/>
      <c r="R20" s="48"/>
      <c r="S20" s="48"/>
      <c r="T20" s="100"/>
      <c r="U20" s="100"/>
      <c r="V20" s="100"/>
    </row>
    <row r="21" spans="1:22" x14ac:dyDescent="0.2">
      <c r="A21" s="48"/>
      <c r="B21" s="45"/>
      <c r="C21" s="48"/>
      <c r="D21" s="16" t="s">
        <v>132</v>
      </c>
      <c r="E21" s="105" t="s">
        <v>149</v>
      </c>
      <c r="F21" s="12" t="s">
        <v>25</v>
      </c>
      <c r="G21" s="11" t="s">
        <v>25</v>
      </c>
      <c r="H21" s="112">
        <v>0.5</v>
      </c>
      <c r="I21" s="112">
        <v>0.5</v>
      </c>
      <c r="J21" s="109">
        <v>0.5</v>
      </c>
      <c r="K21" s="48"/>
      <c r="L21" s="48"/>
      <c r="M21" s="48"/>
      <c r="N21" s="100"/>
      <c r="O21" s="100"/>
      <c r="P21" s="100"/>
      <c r="Q21" s="48"/>
      <c r="R21" s="48"/>
      <c r="S21" s="48"/>
      <c r="T21" s="100"/>
      <c r="U21" s="100"/>
      <c r="V21" s="100"/>
    </row>
    <row r="22" spans="1:22" x14ac:dyDescent="0.2">
      <c r="A22" s="48"/>
      <c r="B22" s="14"/>
      <c r="C22" s="15"/>
      <c r="D22" s="16" t="s">
        <v>133</v>
      </c>
      <c r="E22" s="105" t="s">
        <v>149</v>
      </c>
      <c r="F22" s="12" t="s">
        <v>25</v>
      </c>
      <c r="G22" s="11" t="s">
        <v>25</v>
      </c>
      <c r="H22" s="112">
        <v>0.5</v>
      </c>
      <c r="I22" s="112">
        <v>0.5</v>
      </c>
      <c r="J22" s="109">
        <v>0.5</v>
      </c>
      <c r="K22" s="48"/>
      <c r="L22" s="48"/>
      <c r="M22" s="48"/>
      <c r="N22" s="100"/>
      <c r="O22" s="100"/>
      <c r="P22" s="100"/>
      <c r="Q22" s="48"/>
      <c r="R22" s="48"/>
      <c r="S22" s="48"/>
      <c r="T22" s="100"/>
      <c r="U22" s="100"/>
      <c r="V22" s="100"/>
    </row>
    <row r="23" spans="1:22" x14ac:dyDescent="0.2">
      <c r="A23" s="48"/>
      <c r="B23" s="14">
        <v>1.1000000000000001</v>
      </c>
      <c r="C23" s="15" t="s">
        <v>136</v>
      </c>
      <c r="D23" s="16"/>
      <c r="E23" s="107">
        <v>4.5</v>
      </c>
      <c r="F23" s="12" t="s">
        <v>25</v>
      </c>
      <c r="G23" s="11" t="s">
        <v>25</v>
      </c>
      <c r="H23" s="110"/>
      <c r="I23" s="110"/>
      <c r="J23" s="110"/>
      <c r="K23" s="48"/>
      <c r="L23" s="48"/>
      <c r="M23" s="48"/>
      <c r="N23" s="100"/>
      <c r="O23" s="100"/>
      <c r="P23" s="100"/>
      <c r="Q23" s="48"/>
      <c r="R23" s="48"/>
      <c r="S23" s="48"/>
      <c r="T23" s="100"/>
      <c r="U23" s="100"/>
      <c r="V23" s="100"/>
    </row>
    <row r="24" spans="1:22" x14ac:dyDescent="0.2">
      <c r="A24" s="48"/>
      <c r="B24" s="14" t="s">
        <v>139</v>
      </c>
      <c r="C24" s="15" t="s">
        <v>138</v>
      </c>
      <c r="D24" s="16"/>
      <c r="E24" s="107" t="s">
        <v>149</v>
      </c>
      <c r="F24" s="10" t="s">
        <v>25</v>
      </c>
      <c r="G24" s="11" t="s">
        <v>25</v>
      </c>
      <c r="H24" s="110">
        <v>0.5</v>
      </c>
      <c r="I24" s="110">
        <v>0.5</v>
      </c>
      <c r="J24" s="110"/>
      <c r="K24" s="48"/>
      <c r="L24" s="48"/>
      <c r="M24" s="48"/>
      <c r="N24" s="100"/>
      <c r="O24" s="100"/>
      <c r="P24" s="100"/>
      <c r="Q24" s="48"/>
      <c r="R24" s="48"/>
      <c r="S24" s="48"/>
      <c r="T24" s="100"/>
      <c r="U24" s="100"/>
      <c r="V24" s="100"/>
    </row>
    <row r="25" spans="1:22" x14ac:dyDescent="0.2">
      <c r="A25" s="48"/>
      <c r="B25" s="14"/>
      <c r="C25" s="15"/>
      <c r="D25" s="16" t="s">
        <v>147</v>
      </c>
      <c r="E25" s="107" t="s">
        <v>149</v>
      </c>
      <c r="F25" s="12" t="s">
        <v>25</v>
      </c>
      <c r="G25" s="11" t="s">
        <v>25</v>
      </c>
      <c r="H25" s="110">
        <v>0.5</v>
      </c>
      <c r="I25" s="110">
        <v>0.5</v>
      </c>
      <c r="J25" s="110">
        <v>1</v>
      </c>
      <c r="K25" s="48"/>
      <c r="L25" s="48"/>
      <c r="M25" s="48"/>
      <c r="N25" s="100"/>
      <c r="O25" s="100"/>
      <c r="P25" s="100"/>
      <c r="Q25" s="48"/>
      <c r="R25" s="48"/>
      <c r="S25" s="48"/>
      <c r="T25" s="100"/>
      <c r="U25" s="100"/>
      <c r="V25" s="100"/>
    </row>
    <row r="26" spans="1:22" x14ac:dyDescent="0.2">
      <c r="A26" s="48"/>
      <c r="B26" s="14" t="s">
        <v>137</v>
      </c>
      <c r="C26" s="15" t="s">
        <v>141</v>
      </c>
      <c r="D26" s="16"/>
      <c r="E26" s="107" t="s">
        <v>150</v>
      </c>
      <c r="F26" s="12" t="s">
        <v>25</v>
      </c>
      <c r="G26" s="11" t="s">
        <v>25</v>
      </c>
      <c r="H26" s="110">
        <v>1</v>
      </c>
      <c r="I26" s="110">
        <v>1</v>
      </c>
      <c r="J26" s="110"/>
      <c r="K26" s="48"/>
      <c r="L26" s="48"/>
      <c r="M26" s="48"/>
      <c r="N26" s="100"/>
      <c r="O26" s="100"/>
      <c r="P26" s="100"/>
      <c r="Q26" s="48"/>
      <c r="R26" s="48"/>
      <c r="S26" s="48"/>
      <c r="T26" s="100"/>
      <c r="U26" s="100"/>
      <c r="V26" s="100"/>
    </row>
    <row r="27" spans="1:22" x14ac:dyDescent="0.2">
      <c r="A27" s="48"/>
      <c r="B27" s="14"/>
      <c r="C27" s="15"/>
      <c r="D27" s="16" t="s">
        <v>142</v>
      </c>
      <c r="E27" s="105" t="s">
        <v>149</v>
      </c>
      <c r="F27" s="12" t="s">
        <v>25</v>
      </c>
      <c r="G27" s="11" t="s">
        <v>25</v>
      </c>
      <c r="H27" s="110">
        <v>0.5</v>
      </c>
      <c r="I27" s="110">
        <v>0.5</v>
      </c>
      <c r="J27" s="110">
        <v>0.5</v>
      </c>
      <c r="K27" s="48"/>
      <c r="L27" s="48"/>
      <c r="M27" s="48"/>
      <c r="N27" s="100"/>
      <c r="O27" s="100"/>
      <c r="P27" s="100"/>
      <c r="Q27" s="48"/>
      <c r="R27" s="48"/>
      <c r="S27" s="48"/>
      <c r="T27" s="100"/>
      <c r="U27" s="100"/>
      <c r="V27" s="100"/>
    </row>
    <row r="28" spans="1:22" x14ac:dyDescent="0.2">
      <c r="A28" s="48"/>
      <c r="B28" s="14"/>
      <c r="C28" s="15"/>
      <c r="D28" s="16" t="s">
        <v>152</v>
      </c>
      <c r="E28" s="105" t="s">
        <v>149</v>
      </c>
      <c r="F28" s="12" t="s">
        <v>25</v>
      </c>
      <c r="G28" s="11" t="s">
        <v>25</v>
      </c>
      <c r="H28" s="110">
        <v>0.5</v>
      </c>
      <c r="I28" s="110">
        <v>0.5</v>
      </c>
      <c r="J28" s="110">
        <v>0.5</v>
      </c>
      <c r="K28" s="48"/>
      <c r="L28" s="48"/>
      <c r="M28" s="48"/>
      <c r="N28" s="100"/>
      <c r="O28" s="100"/>
      <c r="P28" s="100"/>
      <c r="Q28" s="48"/>
      <c r="R28" s="48"/>
      <c r="S28" s="48"/>
      <c r="T28" s="100"/>
      <c r="U28" s="100"/>
      <c r="V28" s="100"/>
    </row>
    <row r="29" spans="1:22" x14ac:dyDescent="0.2">
      <c r="A29" s="48"/>
      <c r="B29" s="14" t="s">
        <v>140</v>
      </c>
      <c r="C29" s="15" t="s">
        <v>143</v>
      </c>
      <c r="D29" s="16"/>
      <c r="E29" s="105" t="s">
        <v>153</v>
      </c>
      <c r="F29" s="12" t="s">
        <v>25</v>
      </c>
      <c r="G29" s="11" t="s">
        <v>25</v>
      </c>
      <c r="H29" s="110">
        <v>1</v>
      </c>
      <c r="I29" s="110">
        <v>1</v>
      </c>
      <c r="J29" s="110"/>
      <c r="K29" s="48"/>
      <c r="L29" s="48"/>
      <c r="M29" s="48"/>
      <c r="N29" s="100"/>
      <c r="O29" s="100"/>
      <c r="P29" s="100"/>
      <c r="Q29" s="48"/>
      <c r="R29" s="48"/>
      <c r="S29" s="48"/>
      <c r="T29" s="100"/>
      <c r="U29" s="100"/>
      <c r="V29" s="100"/>
    </row>
    <row r="30" spans="1:22" x14ac:dyDescent="0.2">
      <c r="A30" s="48"/>
      <c r="B30" s="14"/>
      <c r="C30" s="15"/>
      <c r="D30" s="16" t="s">
        <v>144</v>
      </c>
      <c r="E30" s="105" t="s">
        <v>153</v>
      </c>
      <c r="F30" s="12" t="s">
        <v>25</v>
      </c>
      <c r="G30" s="11" t="s">
        <v>25</v>
      </c>
      <c r="H30" s="110">
        <v>1</v>
      </c>
      <c r="I30" s="110">
        <v>1</v>
      </c>
      <c r="J30" s="110">
        <v>1</v>
      </c>
      <c r="K30" s="48"/>
      <c r="L30" s="48"/>
      <c r="M30" s="48"/>
      <c r="N30" s="100"/>
      <c r="O30" s="100"/>
      <c r="P30" s="100"/>
      <c r="Q30" s="48"/>
      <c r="R30" s="48"/>
      <c r="S30" s="48"/>
      <c r="T30" s="100"/>
      <c r="U30" s="100"/>
      <c r="V30" s="100"/>
    </row>
    <row r="31" spans="1:22" x14ac:dyDescent="0.2">
      <c r="A31" s="48"/>
      <c r="B31" s="14" t="s">
        <v>145</v>
      </c>
      <c r="C31" s="15" t="s">
        <v>146</v>
      </c>
      <c r="D31" s="16"/>
      <c r="E31" s="105" t="s">
        <v>149</v>
      </c>
      <c r="F31" s="12" t="s">
        <v>25</v>
      </c>
      <c r="G31" s="11" t="s">
        <v>25</v>
      </c>
      <c r="H31" s="110">
        <v>0.5</v>
      </c>
      <c r="I31" s="110">
        <v>0.5</v>
      </c>
      <c r="J31" s="110"/>
      <c r="K31" s="48"/>
      <c r="L31" s="48"/>
      <c r="M31" s="48"/>
      <c r="N31" s="100"/>
      <c r="O31" s="100"/>
      <c r="P31" s="100"/>
      <c r="Q31" s="48"/>
      <c r="R31" s="48"/>
      <c r="S31" s="48"/>
      <c r="T31" s="100"/>
      <c r="U31" s="100"/>
      <c r="V31" s="100"/>
    </row>
    <row r="32" spans="1:22" x14ac:dyDescent="0.2">
      <c r="A32" s="48"/>
      <c r="B32" s="14"/>
      <c r="C32" s="15"/>
      <c r="D32" s="15" t="s">
        <v>146</v>
      </c>
      <c r="E32" s="105" t="s">
        <v>149</v>
      </c>
      <c r="F32" s="12" t="s">
        <v>25</v>
      </c>
      <c r="G32" s="11" t="s">
        <v>25</v>
      </c>
      <c r="H32" s="110">
        <v>0.5</v>
      </c>
      <c r="I32" s="110">
        <v>0.5</v>
      </c>
      <c r="J32" s="110">
        <v>0.5</v>
      </c>
      <c r="K32" s="48"/>
      <c r="L32" s="48"/>
      <c r="M32" s="48"/>
      <c r="N32" s="100"/>
      <c r="O32" s="100"/>
      <c r="P32" s="100"/>
      <c r="Q32" s="48"/>
      <c r="R32" s="48"/>
      <c r="S32" s="48"/>
      <c r="T32" s="100"/>
      <c r="U32" s="100"/>
      <c r="V32" s="100"/>
    </row>
    <row r="33" spans="1:22" x14ac:dyDescent="0.2">
      <c r="A33" s="32"/>
      <c r="B33" s="102"/>
      <c r="C33" s="103"/>
      <c r="D33" s="103"/>
      <c r="E33" s="47" t="s">
        <v>29</v>
      </c>
      <c r="F33" s="113"/>
      <c r="G33" s="113"/>
      <c r="H33" s="110">
        <f>SUM(H6:H32)</f>
        <v>14.5</v>
      </c>
      <c r="I33" s="114">
        <f>SUM(I6:I32)</f>
        <v>14.5</v>
      </c>
      <c r="J33" s="110">
        <f>SUM(J6:J32)</f>
        <v>8.5</v>
      </c>
      <c r="K33" s="113"/>
      <c r="L33" s="48"/>
      <c r="M33" s="113"/>
      <c r="N33" s="100"/>
      <c r="O33" s="100"/>
      <c r="P33" s="100"/>
      <c r="Q33" s="113"/>
      <c r="R33" s="113"/>
      <c r="S33" s="113"/>
      <c r="T33" s="100"/>
      <c r="U33" s="100"/>
      <c r="V33" s="100"/>
    </row>
    <row r="34" spans="1:22" x14ac:dyDescent="0.2">
      <c r="A34" s="32"/>
      <c r="B34" s="102"/>
      <c r="C34" s="103"/>
      <c r="D34" s="103"/>
      <c r="E34" s="47" t="s">
        <v>30</v>
      </c>
      <c r="F34" s="113"/>
      <c r="G34" s="113"/>
      <c r="H34" s="110">
        <f>SUM(H6:H32)</f>
        <v>14.5</v>
      </c>
      <c r="I34" s="114">
        <f>SUM(I6:I32)</f>
        <v>14.5</v>
      </c>
      <c r="J34" s="110">
        <f>SUM(J6:J32)</f>
        <v>8.5</v>
      </c>
      <c r="K34" s="113"/>
      <c r="L34" s="48"/>
      <c r="M34" s="113"/>
      <c r="N34" s="100"/>
      <c r="O34" s="100"/>
      <c r="P34" s="100"/>
      <c r="Q34" s="113"/>
      <c r="R34" s="113"/>
      <c r="S34" s="113"/>
      <c r="T34" s="100"/>
      <c r="U34" s="100"/>
      <c r="V34" s="100"/>
    </row>
    <row r="35" spans="1:22" x14ac:dyDescent="0.2">
      <c r="A35" s="32"/>
      <c r="B35" s="102"/>
      <c r="C35" s="103"/>
      <c r="D35" s="103"/>
      <c r="E35" s="37"/>
      <c r="F35" s="101"/>
      <c r="G35" s="101"/>
      <c r="H35" s="101"/>
      <c r="I35" s="101"/>
      <c r="J35" s="101"/>
      <c r="K35" s="101"/>
      <c r="L35" s="32"/>
      <c r="M35" s="101"/>
      <c r="N35" s="101"/>
      <c r="O35" s="101"/>
      <c r="P35" s="101"/>
      <c r="Q35" s="101"/>
      <c r="R35" s="101"/>
      <c r="S35" s="101"/>
      <c r="T35" s="101"/>
      <c r="U35" s="101"/>
      <c r="V35" s="101"/>
    </row>
    <row r="36" spans="1:22" x14ac:dyDescent="0.2">
      <c r="A36" s="32"/>
      <c r="B36" s="102"/>
      <c r="C36" s="103"/>
      <c r="D36" s="103"/>
      <c r="E36" s="37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</row>
    <row r="37" spans="1:22" x14ac:dyDescent="0.2">
      <c r="A37" s="32"/>
      <c r="B37" s="102"/>
      <c r="C37" s="103"/>
      <c r="D37" s="103"/>
      <c r="E37" s="37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</row>
    <row r="38" spans="1:22" x14ac:dyDescent="0.2">
      <c r="A38" s="32"/>
      <c r="B38" s="102"/>
      <c r="C38" s="103"/>
      <c r="D38" s="104"/>
      <c r="E38" s="32"/>
      <c r="F38" s="32"/>
      <c r="G38" s="32"/>
    </row>
    <row r="39" spans="1:22" x14ac:dyDescent="0.2">
      <c r="A39" s="111" t="s">
        <v>31</v>
      </c>
      <c r="B39" s="111"/>
      <c r="C39" s="111"/>
      <c r="D39" s="111"/>
      <c r="E39" s="111"/>
      <c r="G39" s="49" t="s">
        <v>34</v>
      </c>
      <c r="H39" s="49"/>
      <c r="I39" s="49"/>
      <c r="J39" s="49"/>
      <c r="K39" s="49"/>
      <c r="L39" s="49"/>
      <c r="M39" s="49"/>
    </row>
    <row r="40" spans="1:22" x14ac:dyDescent="0.2">
      <c r="A40" s="50" t="s">
        <v>76</v>
      </c>
      <c r="B40" s="51"/>
      <c r="C40" s="51"/>
      <c r="D40" s="51"/>
      <c r="E40" s="52"/>
      <c r="G40" s="49" t="s">
        <v>35</v>
      </c>
      <c r="H40" s="49"/>
      <c r="I40" s="49"/>
      <c r="J40" s="49"/>
      <c r="K40" s="49"/>
      <c r="L40" s="49"/>
      <c r="M40" s="49"/>
    </row>
    <row r="41" spans="1:22" x14ac:dyDescent="0.2">
      <c r="A41" s="50" t="s">
        <v>32</v>
      </c>
      <c r="B41" s="51"/>
      <c r="C41" s="51"/>
      <c r="D41" s="51"/>
      <c r="E41" s="52"/>
      <c r="G41" s="49" t="s">
        <v>36</v>
      </c>
      <c r="H41" s="49"/>
      <c r="I41" s="49"/>
      <c r="J41" s="49"/>
      <c r="K41" s="49"/>
      <c r="L41" s="49"/>
      <c r="M41" s="49"/>
    </row>
    <row r="42" spans="1:22" x14ac:dyDescent="0.2">
      <c r="A42" s="50" t="s">
        <v>33</v>
      </c>
      <c r="B42" s="51"/>
      <c r="C42" s="51"/>
      <c r="D42" s="51"/>
      <c r="E42" s="52"/>
      <c r="G42" s="26"/>
      <c r="H42" s="26"/>
      <c r="I42" s="26"/>
      <c r="J42" s="26"/>
      <c r="K42" s="26"/>
    </row>
    <row r="43" spans="1:22" x14ac:dyDescent="0.2">
      <c r="G43" s="49" t="s">
        <v>37</v>
      </c>
      <c r="H43" s="49"/>
      <c r="I43" s="26"/>
      <c r="J43" s="26"/>
      <c r="K43" s="26"/>
    </row>
    <row r="44" spans="1:22" x14ac:dyDescent="0.2">
      <c r="G44" s="49" t="s">
        <v>38</v>
      </c>
      <c r="H44" s="49"/>
      <c r="I44" s="49"/>
      <c r="J44" s="49"/>
      <c r="K44" s="49"/>
      <c r="L44" s="49"/>
      <c r="M44" s="49"/>
    </row>
    <row r="45" spans="1:22" x14ac:dyDescent="0.2">
      <c r="G45" s="49" t="s">
        <v>39</v>
      </c>
      <c r="H45" s="49"/>
      <c r="I45" s="49"/>
      <c r="J45" s="49"/>
      <c r="K45" s="49"/>
      <c r="L45" s="49"/>
      <c r="M45" s="49"/>
    </row>
    <row r="50" spans="5:19" x14ac:dyDescent="0.2">
      <c r="G50" s="47" t="s">
        <v>53</v>
      </c>
      <c r="H50" s="35"/>
      <c r="I50" s="68" t="s">
        <v>60</v>
      </c>
      <c r="J50" s="68"/>
      <c r="K50" s="70" t="s">
        <v>68</v>
      </c>
      <c r="L50" s="71"/>
      <c r="M50" s="71"/>
      <c r="N50" s="71"/>
      <c r="O50" s="71"/>
      <c r="P50" s="71"/>
      <c r="Q50" s="72"/>
    </row>
    <row r="51" spans="5:19" x14ac:dyDescent="0.2">
      <c r="G51" s="47" t="s">
        <v>54</v>
      </c>
      <c r="H51" s="35">
        <f>E53-E52</f>
        <v>0</v>
      </c>
      <c r="I51" s="68" t="s">
        <v>61</v>
      </c>
      <c r="J51" s="68"/>
      <c r="K51" s="70" t="s">
        <v>69</v>
      </c>
      <c r="L51" s="71"/>
      <c r="M51" s="71"/>
      <c r="N51" s="71"/>
      <c r="O51" s="71"/>
      <c r="P51" s="71"/>
      <c r="Q51" s="72"/>
    </row>
    <row r="52" spans="5:19" x14ac:dyDescent="0.2">
      <c r="G52" s="47" t="s">
        <v>55</v>
      </c>
      <c r="H52" s="35" t="e">
        <f>E53/E51</f>
        <v>#DIV/0!</v>
      </c>
      <c r="I52" s="68" t="s">
        <v>63</v>
      </c>
      <c r="J52" s="68"/>
      <c r="K52" s="70" t="s">
        <v>70</v>
      </c>
      <c r="L52" s="71"/>
      <c r="M52" s="71"/>
      <c r="N52" s="71"/>
      <c r="O52" s="71"/>
      <c r="P52" s="71"/>
      <c r="Q52" s="72"/>
    </row>
    <row r="53" spans="5:19" x14ac:dyDescent="0.2">
      <c r="E53" s="37"/>
      <c r="F53" s="37"/>
      <c r="G53" s="47" t="s">
        <v>56</v>
      </c>
      <c r="H53" s="35" t="e">
        <f>E53/E52</f>
        <v>#DIV/0!</v>
      </c>
      <c r="I53" s="68" t="s">
        <v>62</v>
      </c>
      <c r="J53" s="68"/>
      <c r="K53" s="70" t="s">
        <v>71</v>
      </c>
      <c r="L53" s="71"/>
      <c r="M53" s="71"/>
      <c r="N53" s="71"/>
      <c r="O53" s="71"/>
      <c r="P53" s="71"/>
      <c r="Q53" s="72"/>
      <c r="R53" s="37"/>
      <c r="S53" s="37"/>
    </row>
    <row r="54" spans="5:19" x14ac:dyDescent="0.2">
      <c r="E54" s="37"/>
      <c r="F54" s="37"/>
      <c r="G54" s="47" t="s">
        <v>57</v>
      </c>
      <c r="H54" s="35">
        <f>E50-E53</f>
        <v>0</v>
      </c>
      <c r="I54" s="68" t="s">
        <v>64</v>
      </c>
      <c r="J54" s="68"/>
      <c r="K54" s="70" t="s">
        <v>72</v>
      </c>
      <c r="L54" s="71"/>
      <c r="M54" s="71"/>
      <c r="N54" s="71"/>
      <c r="O54" s="71"/>
      <c r="P54" s="71"/>
      <c r="Q54" s="72"/>
      <c r="R54" s="37"/>
      <c r="S54" s="37"/>
    </row>
    <row r="55" spans="5:19" x14ac:dyDescent="0.2">
      <c r="E55" s="37"/>
      <c r="F55" s="37"/>
      <c r="G55" s="47" t="s">
        <v>57</v>
      </c>
      <c r="H55" s="35" t="e">
        <f>(E50-E53)/(H52*H53)</f>
        <v>#DIV/0!</v>
      </c>
      <c r="I55" s="68" t="s">
        <v>97</v>
      </c>
      <c r="J55" s="68"/>
      <c r="K55" s="70" t="s">
        <v>73</v>
      </c>
      <c r="L55" s="71"/>
      <c r="M55" s="71"/>
      <c r="N55" s="71"/>
      <c r="O55" s="71"/>
      <c r="P55" s="71"/>
      <c r="Q55" s="72"/>
      <c r="R55" s="37"/>
      <c r="S55" s="37"/>
    </row>
    <row r="56" spans="5:19" x14ac:dyDescent="0.2">
      <c r="E56" s="37"/>
      <c r="F56" s="37"/>
      <c r="G56" s="47" t="s">
        <v>58</v>
      </c>
      <c r="H56" s="35">
        <f>E52+(E50-E53)</f>
        <v>0</v>
      </c>
      <c r="I56" s="68" t="s">
        <v>66</v>
      </c>
      <c r="J56" s="68"/>
      <c r="K56" s="70" t="s">
        <v>72</v>
      </c>
      <c r="L56" s="71"/>
      <c r="M56" s="71"/>
      <c r="N56" s="71"/>
      <c r="O56" s="71"/>
      <c r="P56" s="71"/>
      <c r="Q56" s="72"/>
      <c r="R56" s="37"/>
      <c r="S56" s="37"/>
    </row>
    <row r="57" spans="5:19" x14ac:dyDescent="0.2">
      <c r="E57" s="37"/>
      <c r="F57" s="37"/>
      <c r="G57" s="47" t="s">
        <v>58</v>
      </c>
      <c r="H57" s="35" t="e">
        <f>E50/H53</f>
        <v>#DIV/0!</v>
      </c>
      <c r="I57" s="68" t="s">
        <v>67</v>
      </c>
      <c r="J57" s="69"/>
      <c r="K57" s="70" t="s">
        <v>73</v>
      </c>
      <c r="L57" s="71"/>
      <c r="M57" s="71"/>
      <c r="N57" s="71"/>
      <c r="O57" s="71"/>
      <c r="P57" s="71"/>
      <c r="Q57" s="72"/>
      <c r="R57" s="37"/>
      <c r="S57" s="37"/>
    </row>
    <row r="58" spans="5:19" x14ac:dyDescent="0.2">
      <c r="E58" s="37"/>
      <c r="F58" s="37"/>
      <c r="G58" s="47" t="s">
        <v>58</v>
      </c>
      <c r="H58" s="35" t="e">
        <f>E52+(E50-E53)/(H52*H53)</f>
        <v>#DIV/0!</v>
      </c>
      <c r="I58" s="68" t="s">
        <v>98</v>
      </c>
      <c r="J58" s="69"/>
      <c r="K58" s="70" t="s">
        <v>74</v>
      </c>
      <c r="L58" s="71"/>
      <c r="M58" s="71"/>
      <c r="N58" s="71"/>
      <c r="O58" s="71"/>
      <c r="P58" s="71"/>
      <c r="Q58" s="72"/>
      <c r="R58" s="37"/>
      <c r="S58" s="37"/>
    </row>
    <row r="59" spans="5:19" x14ac:dyDescent="0.2">
      <c r="E59" s="37"/>
      <c r="F59" s="37"/>
      <c r="G59" s="47" t="s">
        <v>59</v>
      </c>
      <c r="H59" s="35" t="e">
        <f>(E50-E53)/(E50-E52)</f>
        <v>#DIV/0!</v>
      </c>
      <c r="I59" s="68" t="s">
        <v>99</v>
      </c>
      <c r="J59" s="69"/>
      <c r="K59" s="70" t="s">
        <v>75</v>
      </c>
      <c r="L59" s="71"/>
      <c r="M59" s="71"/>
      <c r="N59" s="71"/>
      <c r="O59" s="71"/>
      <c r="P59" s="71"/>
      <c r="Q59" s="72"/>
      <c r="R59" s="37"/>
      <c r="S59" s="37"/>
    </row>
    <row r="60" spans="5:19" x14ac:dyDescent="0.2"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5:19" x14ac:dyDescent="0.2"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</row>
    <row r="62" spans="5:19" x14ac:dyDescent="0.2"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</row>
    <row r="63" spans="5:19" x14ac:dyDescent="0.2"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</row>
    <row r="64" spans="5:19" x14ac:dyDescent="0.2"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</row>
    <row r="65" spans="5:19" x14ac:dyDescent="0.2"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</row>
    <row r="66" spans="5:19" x14ac:dyDescent="0.2"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</row>
    <row r="67" spans="5:19" x14ac:dyDescent="0.2"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</row>
    <row r="68" spans="5:19" x14ac:dyDescent="0.2"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</row>
    <row r="69" spans="5:19" x14ac:dyDescent="0.2"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</row>
    <row r="70" spans="5:19" x14ac:dyDescent="0.2"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</row>
    <row r="71" spans="5:19" x14ac:dyDescent="0.2"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</row>
  </sheetData>
  <mergeCells count="41">
    <mergeCell ref="I59:J59"/>
    <mergeCell ref="K59:Q59"/>
    <mergeCell ref="I56:J56"/>
    <mergeCell ref="K56:Q56"/>
    <mergeCell ref="I57:J57"/>
    <mergeCell ref="K57:Q57"/>
    <mergeCell ref="I58:J58"/>
    <mergeCell ref="K58:Q58"/>
    <mergeCell ref="I53:J53"/>
    <mergeCell ref="K53:Q53"/>
    <mergeCell ref="I54:J54"/>
    <mergeCell ref="K54:Q54"/>
    <mergeCell ref="I55:J55"/>
    <mergeCell ref="K55:Q55"/>
    <mergeCell ref="I50:J50"/>
    <mergeCell ref="K50:Q50"/>
    <mergeCell ref="I51:J51"/>
    <mergeCell ref="K51:Q51"/>
    <mergeCell ref="I52:J52"/>
    <mergeCell ref="K52:Q52"/>
    <mergeCell ref="A39:E39"/>
    <mergeCell ref="G39:M39"/>
    <mergeCell ref="A1:A3"/>
    <mergeCell ref="B1:C2"/>
    <mergeCell ref="D1:D3"/>
    <mergeCell ref="E1:E3"/>
    <mergeCell ref="F1:F3"/>
    <mergeCell ref="G1:G3"/>
    <mergeCell ref="H1:J1"/>
    <mergeCell ref="K1:M1"/>
    <mergeCell ref="N1:P1"/>
    <mergeCell ref="Q1:S1"/>
    <mergeCell ref="T1:V1"/>
    <mergeCell ref="G43:H43"/>
    <mergeCell ref="G44:M44"/>
    <mergeCell ref="G45:M45"/>
    <mergeCell ref="A40:E40"/>
    <mergeCell ref="A41:E41"/>
    <mergeCell ref="A42:E42"/>
    <mergeCell ref="G40:M40"/>
    <mergeCell ref="G41:M4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showGridLines="0" topLeftCell="A34" zoomScaleNormal="100" workbookViewId="0">
      <selection activeCell="D47" sqref="D47"/>
    </sheetView>
  </sheetViews>
  <sheetFormatPr baseColWidth="10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3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60" t="s">
        <v>4</v>
      </c>
      <c r="B1" s="62" t="s">
        <v>5</v>
      </c>
      <c r="C1" s="63"/>
      <c r="D1" s="60" t="s">
        <v>6</v>
      </c>
      <c r="E1" s="66" t="s">
        <v>7</v>
      </c>
      <c r="F1" s="66" t="s">
        <v>8</v>
      </c>
      <c r="G1" s="66" t="s">
        <v>9</v>
      </c>
      <c r="H1" s="53" t="s">
        <v>10</v>
      </c>
      <c r="I1" s="54"/>
      <c r="J1" s="55"/>
      <c r="K1" s="56" t="s">
        <v>11</v>
      </c>
      <c r="L1" s="54"/>
      <c r="M1" s="55"/>
      <c r="N1" s="53" t="s">
        <v>0</v>
      </c>
      <c r="O1" s="54"/>
      <c r="P1" s="55"/>
      <c r="Q1" s="56" t="s">
        <v>1</v>
      </c>
      <c r="R1" s="54"/>
      <c r="S1" s="55"/>
      <c r="T1" s="53" t="s">
        <v>52</v>
      </c>
      <c r="U1" s="54"/>
      <c r="V1" s="55"/>
    </row>
    <row r="2" spans="1:22" x14ac:dyDescent="0.2">
      <c r="A2" s="61"/>
      <c r="B2" s="64"/>
      <c r="C2" s="65"/>
      <c r="D2" s="61"/>
      <c r="E2" s="67"/>
      <c r="F2" s="67"/>
      <c r="G2" s="6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61"/>
      <c r="B3" s="44" t="s">
        <v>2</v>
      </c>
      <c r="C3" s="44" t="s">
        <v>3</v>
      </c>
      <c r="D3" s="61"/>
      <c r="E3" s="67"/>
      <c r="F3" s="67"/>
      <c r="G3" s="67"/>
      <c r="H3" s="22" t="s">
        <v>12</v>
      </c>
      <c r="I3" s="22" t="s">
        <v>13</v>
      </c>
      <c r="J3" s="22" t="s">
        <v>14</v>
      </c>
      <c r="K3" s="23" t="s">
        <v>12</v>
      </c>
      <c r="L3" s="23" t="s">
        <v>13</v>
      </c>
      <c r="M3" s="23" t="s">
        <v>14</v>
      </c>
      <c r="N3" s="22" t="s">
        <v>12</v>
      </c>
      <c r="O3" s="22" t="s">
        <v>13</v>
      </c>
      <c r="P3" s="22" t="s">
        <v>14</v>
      </c>
      <c r="Q3" s="23" t="s">
        <v>12</v>
      </c>
      <c r="R3" s="23" t="s">
        <v>13</v>
      </c>
      <c r="S3" s="23" t="s">
        <v>14</v>
      </c>
      <c r="T3" s="22" t="s">
        <v>12</v>
      </c>
      <c r="U3" s="22" t="s">
        <v>13</v>
      </c>
      <c r="V3" s="22" t="s">
        <v>14</v>
      </c>
    </row>
    <row r="4" spans="1:22" x14ac:dyDescent="0.2">
      <c r="A4" s="48"/>
      <c r="B4" s="45" t="s">
        <v>113</v>
      </c>
      <c r="C4" s="47" t="s">
        <v>114</v>
      </c>
      <c r="D4" s="48"/>
      <c r="E4" s="47"/>
      <c r="F4" s="18"/>
      <c r="G4" s="18"/>
      <c r="H4" s="109"/>
      <c r="I4" s="109"/>
      <c r="J4" s="109"/>
      <c r="K4" s="25"/>
      <c r="L4" s="25"/>
      <c r="M4" s="25"/>
      <c r="N4" s="99"/>
      <c r="O4" s="99"/>
      <c r="P4" s="99"/>
      <c r="Q4" s="25"/>
      <c r="R4" s="25"/>
      <c r="S4" s="25"/>
      <c r="T4" s="99">
        <f t="shared" ref="T4:V19" si="0">H4+K4+N4+Q4</f>
        <v>0</v>
      </c>
      <c r="U4" s="99">
        <f t="shared" si="0"/>
        <v>0</v>
      </c>
      <c r="V4" s="99">
        <f t="shared" si="0"/>
        <v>0</v>
      </c>
    </row>
    <row r="5" spans="1:22" x14ac:dyDescent="0.2">
      <c r="A5" s="48"/>
      <c r="B5" s="45" t="s">
        <v>115</v>
      </c>
      <c r="C5" s="47" t="s">
        <v>116</v>
      </c>
      <c r="D5" s="48"/>
      <c r="E5" s="105" t="s">
        <v>148</v>
      </c>
      <c r="F5" s="10" t="s">
        <v>25</v>
      </c>
      <c r="G5" s="11" t="s">
        <v>25</v>
      </c>
      <c r="H5" s="109"/>
      <c r="I5" s="109"/>
      <c r="J5" s="109"/>
      <c r="K5" s="108"/>
      <c r="L5" s="25"/>
      <c r="M5" s="25"/>
      <c r="N5" s="99"/>
      <c r="O5" s="99"/>
      <c r="P5" s="99"/>
      <c r="Q5" s="25"/>
      <c r="R5" s="25"/>
      <c r="S5" s="25"/>
      <c r="T5" s="99">
        <f t="shared" si="0"/>
        <v>0</v>
      </c>
      <c r="U5" s="99">
        <f t="shared" si="0"/>
        <v>0</v>
      </c>
      <c r="V5" s="99">
        <f t="shared" si="0"/>
        <v>0</v>
      </c>
    </row>
    <row r="6" spans="1:22" x14ac:dyDescent="0.2">
      <c r="A6" s="48"/>
      <c r="B6" s="46"/>
      <c r="C6" s="47"/>
      <c r="D6" s="48" t="s">
        <v>117</v>
      </c>
      <c r="E6" s="105" t="s">
        <v>149</v>
      </c>
      <c r="F6" s="12" t="s">
        <v>25</v>
      </c>
      <c r="G6" s="11" t="s">
        <v>25</v>
      </c>
      <c r="H6" s="112">
        <v>0.5</v>
      </c>
      <c r="I6" s="112">
        <v>0.5</v>
      </c>
      <c r="J6" s="109">
        <v>0.5</v>
      </c>
      <c r="K6" s="48"/>
      <c r="L6" s="25"/>
      <c r="M6" s="25"/>
      <c r="N6" s="99"/>
      <c r="O6" s="99"/>
      <c r="P6" s="99"/>
      <c r="Q6" s="25"/>
      <c r="R6" s="25"/>
      <c r="S6" s="25"/>
      <c r="T6" s="99">
        <f>H6+I6+N6+Q6</f>
        <v>1</v>
      </c>
      <c r="U6" s="99" t="e">
        <f>#REF!+L6+O6+R6</f>
        <v>#REF!</v>
      </c>
      <c r="V6" s="99">
        <f t="shared" si="0"/>
        <v>0.5</v>
      </c>
    </row>
    <row r="7" spans="1:22" x14ac:dyDescent="0.2">
      <c r="A7" s="48"/>
      <c r="B7" s="45"/>
      <c r="C7" s="48"/>
      <c r="D7" s="48" t="s">
        <v>118</v>
      </c>
      <c r="E7" s="105" t="s">
        <v>149</v>
      </c>
      <c r="F7" s="12" t="s">
        <v>25</v>
      </c>
      <c r="G7" s="11" t="s">
        <v>25</v>
      </c>
      <c r="H7" s="112">
        <v>0.5</v>
      </c>
      <c r="I7" s="112">
        <v>0.5</v>
      </c>
      <c r="J7" s="109">
        <v>0.25</v>
      </c>
      <c r="K7" s="48"/>
      <c r="L7" s="25"/>
      <c r="M7" s="25"/>
      <c r="N7" s="99"/>
      <c r="O7" s="99"/>
      <c r="P7" s="99"/>
      <c r="Q7" s="25"/>
      <c r="R7" s="25"/>
      <c r="S7" s="25"/>
      <c r="T7" s="99">
        <f>H7+I7+N7+Q7</f>
        <v>1</v>
      </c>
      <c r="U7" s="99" t="e">
        <f>#REF!+L7+O7+R7</f>
        <v>#REF!</v>
      </c>
      <c r="V7" s="99">
        <f t="shared" si="0"/>
        <v>0.25</v>
      </c>
    </row>
    <row r="8" spans="1:22" x14ac:dyDescent="0.2">
      <c r="A8" s="48"/>
      <c r="B8" s="14"/>
      <c r="C8" s="15"/>
      <c r="D8" s="48" t="s">
        <v>119</v>
      </c>
      <c r="E8" s="105" t="s">
        <v>149</v>
      </c>
      <c r="F8" s="12" t="s">
        <v>25</v>
      </c>
      <c r="G8" s="11" t="s">
        <v>25</v>
      </c>
      <c r="H8" s="112">
        <v>0.5</v>
      </c>
      <c r="I8" s="112">
        <v>0.5</v>
      </c>
      <c r="J8" s="109">
        <v>0.25</v>
      </c>
      <c r="K8" s="48"/>
      <c r="L8" s="25"/>
      <c r="M8" s="25"/>
      <c r="N8" s="99"/>
      <c r="O8" s="99"/>
      <c r="P8" s="99"/>
      <c r="Q8" s="25"/>
      <c r="R8" s="25"/>
      <c r="S8" s="25"/>
      <c r="T8" s="99">
        <f>H8+I8+N8+Q8</f>
        <v>1</v>
      </c>
      <c r="U8" s="99" t="e">
        <f>#REF!+L8+O8+R8</f>
        <v>#REF!</v>
      </c>
      <c r="V8" s="99">
        <f t="shared" si="0"/>
        <v>0.25</v>
      </c>
    </row>
    <row r="9" spans="1:22" x14ac:dyDescent="0.2">
      <c r="A9" s="48"/>
      <c r="B9" s="14"/>
      <c r="C9" s="15"/>
      <c r="D9" s="16" t="s">
        <v>120</v>
      </c>
      <c r="E9" s="105" t="s">
        <v>149</v>
      </c>
      <c r="F9" s="12" t="s">
        <v>25</v>
      </c>
      <c r="G9" s="11" t="s">
        <v>25</v>
      </c>
      <c r="H9" s="112">
        <v>0.5</v>
      </c>
      <c r="I9" s="112">
        <v>0.5</v>
      </c>
      <c r="J9" s="109">
        <v>0.25</v>
      </c>
      <c r="K9" s="48"/>
      <c r="L9" s="25"/>
      <c r="M9" s="25"/>
      <c r="N9" s="99"/>
      <c r="O9" s="99"/>
      <c r="P9" s="99"/>
      <c r="Q9" s="25"/>
      <c r="R9" s="25"/>
      <c r="S9" s="25"/>
      <c r="T9" s="99">
        <f>H9+I9+N9+Q9</f>
        <v>1</v>
      </c>
      <c r="U9" s="99" t="e">
        <f>#REF!+L9+O9+R9</f>
        <v>#REF!</v>
      </c>
      <c r="V9" s="99">
        <f t="shared" si="0"/>
        <v>0.25</v>
      </c>
    </row>
    <row r="10" spans="1:22" x14ac:dyDescent="0.2">
      <c r="A10" s="48"/>
      <c r="B10" s="14"/>
      <c r="C10" s="15"/>
      <c r="D10" s="16" t="s">
        <v>121</v>
      </c>
      <c r="E10" s="105" t="s">
        <v>149</v>
      </c>
      <c r="F10" s="12" t="s">
        <v>25</v>
      </c>
      <c r="G10" s="11" t="s">
        <v>25</v>
      </c>
      <c r="H10" s="112">
        <v>0.5</v>
      </c>
      <c r="I10" s="112">
        <v>0.5</v>
      </c>
      <c r="J10" s="109">
        <v>0.25</v>
      </c>
      <c r="K10" s="48"/>
      <c r="L10" s="25"/>
      <c r="M10" s="25"/>
      <c r="N10" s="99"/>
      <c r="O10" s="99"/>
      <c r="P10" s="99"/>
      <c r="Q10" s="25"/>
      <c r="R10" s="25"/>
      <c r="S10" s="25"/>
      <c r="T10" s="99"/>
      <c r="U10" s="99" t="e">
        <f>#REF!+L10+O10+R10</f>
        <v>#REF!</v>
      </c>
      <c r="V10" s="99"/>
    </row>
    <row r="11" spans="1:22" x14ac:dyDescent="0.2">
      <c r="A11" s="48"/>
      <c r="B11" s="45" t="s">
        <v>134</v>
      </c>
      <c r="C11" s="47" t="s">
        <v>122</v>
      </c>
      <c r="D11" s="16"/>
      <c r="E11" s="106" t="s">
        <v>151</v>
      </c>
      <c r="F11" s="10" t="s">
        <v>25</v>
      </c>
      <c r="G11" s="11" t="s">
        <v>25</v>
      </c>
      <c r="H11" s="112"/>
      <c r="I11" s="112"/>
      <c r="J11" s="109"/>
      <c r="K11" s="48"/>
      <c r="L11" s="25"/>
      <c r="M11" s="25"/>
      <c r="N11" s="99"/>
      <c r="O11" s="99"/>
      <c r="P11" s="99"/>
      <c r="Q11" s="25"/>
      <c r="R11" s="25"/>
      <c r="S11" s="25"/>
      <c r="T11" s="99"/>
      <c r="U11" s="99"/>
      <c r="V11" s="99"/>
    </row>
    <row r="12" spans="1:22" x14ac:dyDescent="0.2">
      <c r="A12" s="48"/>
      <c r="B12" s="14"/>
      <c r="C12" s="15"/>
      <c r="D12" s="48" t="s">
        <v>123</v>
      </c>
      <c r="E12" s="105" t="s">
        <v>150</v>
      </c>
      <c r="F12" s="12" t="s">
        <v>25</v>
      </c>
      <c r="G12" s="11" t="s">
        <v>25</v>
      </c>
      <c r="H12" s="112">
        <v>1</v>
      </c>
      <c r="I12" s="112">
        <v>1</v>
      </c>
      <c r="J12" s="109">
        <v>0.5</v>
      </c>
      <c r="K12" s="48"/>
      <c r="L12" s="25"/>
      <c r="M12" s="25"/>
      <c r="N12" s="99"/>
      <c r="O12" s="99"/>
      <c r="P12" s="99"/>
      <c r="Q12" s="25"/>
      <c r="R12" s="25"/>
      <c r="S12" s="25"/>
      <c r="T12" s="99">
        <f>H12+I12+N12+Q12</f>
        <v>2</v>
      </c>
      <c r="U12" s="99" t="e">
        <f>#REF!+L12+O12+R12</f>
        <v>#REF!</v>
      </c>
      <c r="V12" s="99">
        <f t="shared" si="0"/>
        <v>0.5</v>
      </c>
    </row>
    <row r="13" spans="1:22" x14ac:dyDescent="0.2">
      <c r="A13" s="48"/>
      <c r="B13" s="46"/>
      <c r="C13" s="47"/>
      <c r="D13" s="48" t="s">
        <v>124</v>
      </c>
      <c r="E13" s="105" t="s">
        <v>149</v>
      </c>
      <c r="F13" s="12" t="s">
        <v>25</v>
      </c>
      <c r="G13" s="11" t="s">
        <v>25</v>
      </c>
      <c r="H13" s="112">
        <v>0.5</v>
      </c>
      <c r="I13" s="112">
        <v>0.5</v>
      </c>
      <c r="J13" s="109">
        <v>0.25</v>
      </c>
      <c r="K13" s="48"/>
      <c r="L13" s="25"/>
      <c r="M13" s="25"/>
      <c r="N13" s="99"/>
      <c r="O13" s="99"/>
      <c r="P13" s="99"/>
      <c r="Q13" s="25"/>
      <c r="R13" s="25"/>
      <c r="S13" s="25"/>
      <c r="T13" s="99">
        <f>H13+I13+N13+Q13</f>
        <v>1</v>
      </c>
      <c r="U13" s="99" t="e">
        <f>#REF!+L13+O13+R13</f>
        <v>#REF!</v>
      </c>
      <c r="V13" s="99">
        <f t="shared" si="0"/>
        <v>0.25</v>
      </c>
    </row>
    <row r="14" spans="1:22" x14ac:dyDescent="0.2">
      <c r="A14" s="48"/>
      <c r="B14" s="46"/>
      <c r="C14" s="47"/>
      <c r="D14" s="48" t="s">
        <v>125</v>
      </c>
      <c r="E14" s="105" t="s">
        <v>149</v>
      </c>
      <c r="F14" s="12" t="s">
        <v>25</v>
      </c>
      <c r="G14" s="11" t="s">
        <v>25</v>
      </c>
      <c r="H14" s="112">
        <v>0.5</v>
      </c>
      <c r="I14" s="112">
        <v>0.5</v>
      </c>
      <c r="J14" s="109">
        <v>0.25</v>
      </c>
      <c r="K14" s="48"/>
      <c r="L14" s="25"/>
      <c r="M14" s="25"/>
      <c r="N14" s="99"/>
      <c r="O14" s="99"/>
      <c r="P14" s="99"/>
      <c r="Q14" s="25"/>
      <c r="R14" s="25"/>
      <c r="S14" s="25"/>
      <c r="T14" s="99">
        <f>H14+I14+N14+Q14</f>
        <v>1</v>
      </c>
      <c r="U14" s="99" t="e">
        <f>#REF!+L14+O14+R14</f>
        <v>#REF!</v>
      </c>
      <c r="V14" s="99">
        <f t="shared" si="0"/>
        <v>0.25</v>
      </c>
    </row>
    <row r="15" spans="1:22" x14ac:dyDescent="0.2">
      <c r="A15" s="48"/>
      <c r="B15" s="45"/>
      <c r="C15" s="48"/>
      <c r="D15" s="16" t="s">
        <v>126</v>
      </c>
      <c r="E15" s="105" t="s">
        <v>149</v>
      </c>
      <c r="F15" s="12" t="s">
        <v>25</v>
      </c>
      <c r="G15" s="11" t="s">
        <v>25</v>
      </c>
      <c r="H15" s="112">
        <v>0.5</v>
      </c>
      <c r="I15" s="112">
        <v>0.5</v>
      </c>
      <c r="J15" s="109">
        <v>0.25</v>
      </c>
      <c r="K15" s="48"/>
      <c r="L15" s="25"/>
      <c r="M15" s="25"/>
      <c r="N15" s="99"/>
      <c r="O15" s="99"/>
      <c r="P15" s="99"/>
      <c r="Q15" s="25"/>
      <c r="R15" s="25"/>
      <c r="S15" s="25"/>
      <c r="T15" s="99">
        <f>H15+I15+N15+Q15</f>
        <v>1</v>
      </c>
      <c r="U15" s="99" t="e">
        <f>#REF!+L15+O15+R15</f>
        <v>#REF!</v>
      </c>
      <c r="V15" s="99">
        <f t="shared" si="0"/>
        <v>0.25</v>
      </c>
    </row>
    <row r="16" spans="1:22" x14ac:dyDescent="0.2">
      <c r="A16" s="48"/>
      <c r="B16" s="14"/>
      <c r="C16" s="15"/>
      <c r="D16" s="16" t="s">
        <v>127</v>
      </c>
      <c r="E16" s="105" t="s">
        <v>149</v>
      </c>
      <c r="F16" s="12" t="s">
        <v>25</v>
      </c>
      <c r="G16" s="11" t="s">
        <v>25</v>
      </c>
      <c r="H16" s="112">
        <v>0.5</v>
      </c>
      <c r="I16" s="112">
        <v>0.5</v>
      </c>
      <c r="J16" s="109">
        <v>0.25</v>
      </c>
      <c r="K16" s="48"/>
      <c r="L16" s="25"/>
      <c r="M16" s="25"/>
      <c r="N16" s="99"/>
      <c r="O16" s="99"/>
      <c r="P16" s="99"/>
      <c r="Q16" s="25"/>
      <c r="R16" s="25"/>
      <c r="S16" s="25"/>
      <c r="T16" s="99">
        <f>H16+I16+N16+Q16</f>
        <v>1</v>
      </c>
      <c r="U16" s="99" t="e">
        <f>#REF!+L16+O16+R16</f>
        <v>#REF!</v>
      </c>
      <c r="V16" s="99">
        <f t="shared" si="0"/>
        <v>0.25</v>
      </c>
    </row>
    <row r="17" spans="1:22" x14ac:dyDescent="0.2">
      <c r="A17" s="48"/>
      <c r="B17" s="45" t="s">
        <v>135</v>
      </c>
      <c r="C17" s="47" t="s">
        <v>128</v>
      </c>
      <c r="D17" s="16"/>
      <c r="E17" s="106" t="s">
        <v>151</v>
      </c>
      <c r="F17" s="10" t="s">
        <v>25</v>
      </c>
      <c r="G17" s="11" t="s">
        <v>25</v>
      </c>
      <c r="H17" s="112"/>
      <c r="I17" s="112"/>
      <c r="J17" s="109"/>
      <c r="K17" s="48"/>
      <c r="L17" s="25"/>
      <c r="M17" s="25"/>
      <c r="N17" s="99"/>
      <c r="O17" s="99"/>
      <c r="P17" s="99"/>
      <c r="Q17" s="25"/>
      <c r="R17" s="25"/>
      <c r="S17" s="25"/>
      <c r="T17" s="99">
        <f>H17+I17+N17+Q17</f>
        <v>0</v>
      </c>
      <c r="U17" s="99"/>
      <c r="V17" s="99"/>
    </row>
    <row r="18" spans="1:22" x14ac:dyDescent="0.2">
      <c r="A18" s="48"/>
      <c r="B18" s="14"/>
      <c r="C18" s="15"/>
      <c r="D18" s="48" t="s">
        <v>129</v>
      </c>
      <c r="E18" s="105" t="s">
        <v>150</v>
      </c>
      <c r="F18" s="12" t="s">
        <v>25</v>
      </c>
      <c r="G18" s="11" t="s">
        <v>25</v>
      </c>
      <c r="H18" s="112">
        <v>1</v>
      </c>
      <c r="I18" s="112">
        <v>1</v>
      </c>
      <c r="J18" s="110">
        <v>0.5</v>
      </c>
      <c r="K18" s="48"/>
      <c r="L18" s="25"/>
      <c r="M18" s="25"/>
      <c r="N18" s="99"/>
      <c r="O18" s="99"/>
      <c r="P18" s="99"/>
      <c r="Q18" s="25"/>
      <c r="R18" s="25"/>
      <c r="S18" s="25"/>
      <c r="T18" s="99"/>
      <c r="U18" s="99"/>
      <c r="V18" s="99"/>
    </row>
    <row r="19" spans="1:22" x14ac:dyDescent="0.2">
      <c r="A19" s="48"/>
      <c r="B19" s="46"/>
      <c r="C19" s="47"/>
      <c r="D19" s="48" t="s">
        <v>130</v>
      </c>
      <c r="E19" s="105" t="s">
        <v>149</v>
      </c>
      <c r="F19" s="12" t="s">
        <v>25</v>
      </c>
      <c r="G19" s="11" t="s">
        <v>25</v>
      </c>
      <c r="H19" s="112">
        <v>0.5</v>
      </c>
      <c r="I19" s="112">
        <v>0.5</v>
      </c>
      <c r="J19" s="110">
        <v>0.25</v>
      </c>
      <c r="K19" s="48"/>
      <c r="L19" s="25"/>
      <c r="M19" s="25"/>
      <c r="N19" s="99"/>
      <c r="O19" s="99"/>
      <c r="P19" s="99"/>
      <c r="Q19" s="25"/>
      <c r="R19" s="25"/>
      <c r="S19" s="25"/>
      <c r="T19" s="99">
        <f>H19+I19+N19+Q19</f>
        <v>1</v>
      </c>
      <c r="U19" s="99" t="e">
        <f>#REF!+L19+O19+R19</f>
        <v>#REF!</v>
      </c>
      <c r="V19" s="99">
        <f>J22+M19+P19+S19</f>
        <v>0.5</v>
      </c>
    </row>
    <row r="20" spans="1:22" x14ac:dyDescent="0.2">
      <c r="A20" s="48"/>
      <c r="B20" s="46"/>
      <c r="C20" s="47"/>
      <c r="D20" s="48" t="s">
        <v>131</v>
      </c>
      <c r="E20" s="105" t="s">
        <v>149</v>
      </c>
      <c r="F20" s="12" t="s">
        <v>25</v>
      </c>
      <c r="G20" s="11" t="s">
        <v>25</v>
      </c>
      <c r="H20" s="112">
        <v>0.5</v>
      </c>
      <c r="I20" s="112">
        <v>0.5</v>
      </c>
      <c r="J20" s="110">
        <v>0.25</v>
      </c>
      <c r="K20" s="48"/>
      <c r="L20" s="48"/>
      <c r="M20" s="48"/>
      <c r="N20" s="100"/>
      <c r="O20" s="100"/>
      <c r="P20" s="100"/>
      <c r="Q20" s="48"/>
      <c r="R20" s="48"/>
      <c r="S20" s="48"/>
      <c r="T20" s="100"/>
      <c r="U20" s="100"/>
      <c r="V20" s="100"/>
    </row>
    <row r="21" spans="1:22" x14ac:dyDescent="0.2">
      <c r="A21" s="48"/>
      <c r="B21" s="45"/>
      <c r="C21" s="48"/>
      <c r="D21" s="16" t="s">
        <v>132</v>
      </c>
      <c r="E21" s="105" t="s">
        <v>149</v>
      </c>
      <c r="F21" s="12" t="s">
        <v>25</v>
      </c>
      <c r="G21" s="11" t="s">
        <v>25</v>
      </c>
      <c r="H21" s="112">
        <v>0.5</v>
      </c>
      <c r="I21" s="112">
        <v>0.5</v>
      </c>
      <c r="J21" s="109">
        <v>0.5</v>
      </c>
      <c r="K21" s="48"/>
      <c r="L21" s="48"/>
      <c r="M21" s="48"/>
      <c r="N21" s="100"/>
      <c r="O21" s="100"/>
      <c r="P21" s="100"/>
      <c r="Q21" s="48"/>
      <c r="R21" s="48"/>
      <c r="S21" s="48"/>
      <c r="T21" s="100"/>
      <c r="U21" s="100"/>
      <c r="V21" s="100"/>
    </row>
    <row r="22" spans="1:22" x14ac:dyDescent="0.2">
      <c r="A22" s="48"/>
      <c r="B22" s="14"/>
      <c r="C22" s="15"/>
      <c r="D22" s="16" t="s">
        <v>133</v>
      </c>
      <c r="E22" s="105" t="s">
        <v>149</v>
      </c>
      <c r="F22" s="12" t="s">
        <v>25</v>
      </c>
      <c r="G22" s="11" t="s">
        <v>25</v>
      </c>
      <c r="H22" s="112">
        <v>0.5</v>
      </c>
      <c r="I22" s="112">
        <v>0.5</v>
      </c>
      <c r="J22" s="109">
        <v>0.5</v>
      </c>
      <c r="K22" s="48"/>
      <c r="L22" s="48"/>
      <c r="M22" s="48"/>
      <c r="N22" s="100"/>
      <c r="O22" s="100"/>
      <c r="P22" s="100"/>
      <c r="Q22" s="48"/>
      <c r="R22" s="48"/>
      <c r="S22" s="48"/>
      <c r="T22" s="100"/>
      <c r="U22" s="100"/>
      <c r="V22" s="100"/>
    </row>
    <row r="23" spans="1:22" x14ac:dyDescent="0.2">
      <c r="A23" s="48"/>
      <c r="B23" s="14">
        <v>1.1000000000000001</v>
      </c>
      <c r="C23" s="15" t="s">
        <v>136</v>
      </c>
      <c r="D23" s="16"/>
      <c r="E23" s="107">
        <v>4.5</v>
      </c>
      <c r="F23" s="12" t="s">
        <v>25</v>
      </c>
      <c r="G23" s="11" t="s">
        <v>25</v>
      </c>
      <c r="H23" s="110"/>
      <c r="I23" s="110"/>
      <c r="J23" s="110"/>
      <c r="K23" s="48"/>
      <c r="L23" s="48"/>
      <c r="M23" s="48"/>
      <c r="N23" s="100"/>
      <c r="O23" s="100"/>
      <c r="P23" s="100"/>
      <c r="Q23" s="48"/>
      <c r="R23" s="48"/>
      <c r="S23" s="48"/>
      <c r="T23" s="100"/>
      <c r="U23" s="100"/>
      <c r="V23" s="100"/>
    </row>
    <row r="24" spans="1:22" x14ac:dyDescent="0.2">
      <c r="A24" s="48"/>
      <c r="B24" s="14" t="s">
        <v>139</v>
      </c>
      <c r="C24" s="15" t="s">
        <v>138</v>
      </c>
      <c r="D24" s="16"/>
      <c r="E24" s="107" t="s">
        <v>149</v>
      </c>
      <c r="F24" s="10" t="s">
        <v>25</v>
      </c>
      <c r="G24" s="11" t="s">
        <v>25</v>
      </c>
      <c r="H24" s="110">
        <v>0.5</v>
      </c>
      <c r="I24" s="110">
        <v>0.5</v>
      </c>
      <c r="J24" s="110"/>
      <c r="K24" s="48"/>
      <c r="L24" s="48"/>
      <c r="M24" s="48"/>
      <c r="N24" s="100"/>
      <c r="O24" s="100"/>
      <c r="P24" s="100"/>
      <c r="Q24" s="48"/>
      <c r="R24" s="48"/>
      <c r="S24" s="48"/>
      <c r="T24" s="100"/>
      <c r="U24" s="100"/>
      <c r="V24" s="100"/>
    </row>
    <row r="25" spans="1:22" x14ac:dyDescent="0.2">
      <c r="A25" s="48"/>
      <c r="B25" s="14"/>
      <c r="C25" s="15"/>
      <c r="D25" s="16" t="s">
        <v>147</v>
      </c>
      <c r="E25" s="107" t="s">
        <v>149</v>
      </c>
      <c r="F25" s="12" t="s">
        <v>25</v>
      </c>
      <c r="G25" s="11" t="s">
        <v>25</v>
      </c>
      <c r="H25" s="110">
        <v>0.5</v>
      </c>
      <c r="I25" s="110">
        <v>0.5</v>
      </c>
      <c r="J25" s="110">
        <v>1</v>
      </c>
      <c r="K25" s="48"/>
      <c r="L25" s="48"/>
      <c r="M25" s="48"/>
      <c r="N25" s="100"/>
      <c r="O25" s="100"/>
      <c r="P25" s="100"/>
      <c r="Q25" s="48"/>
      <c r="R25" s="48"/>
      <c r="S25" s="48"/>
      <c r="T25" s="100"/>
      <c r="U25" s="100"/>
      <c r="V25" s="100"/>
    </row>
    <row r="26" spans="1:22" x14ac:dyDescent="0.2">
      <c r="A26" s="48"/>
      <c r="B26" s="14" t="s">
        <v>137</v>
      </c>
      <c r="C26" s="15" t="s">
        <v>141</v>
      </c>
      <c r="D26" s="16"/>
      <c r="E26" s="107" t="s">
        <v>150</v>
      </c>
      <c r="F26" s="12" t="s">
        <v>25</v>
      </c>
      <c r="G26" s="11" t="s">
        <v>25</v>
      </c>
      <c r="H26" s="110">
        <v>1</v>
      </c>
      <c r="I26" s="110">
        <v>1</v>
      </c>
      <c r="J26" s="110"/>
      <c r="K26" s="48"/>
      <c r="L26" s="48"/>
      <c r="M26" s="48"/>
      <c r="N26" s="100"/>
      <c r="O26" s="100"/>
      <c r="P26" s="100"/>
      <c r="Q26" s="48"/>
      <c r="R26" s="48"/>
      <c r="S26" s="48"/>
      <c r="T26" s="100"/>
      <c r="U26" s="100"/>
      <c r="V26" s="100"/>
    </row>
    <row r="27" spans="1:22" x14ac:dyDescent="0.2">
      <c r="A27" s="48"/>
      <c r="B27" s="14"/>
      <c r="C27" s="15"/>
      <c r="D27" s="16" t="s">
        <v>142</v>
      </c>
      <c r="E27" s="105" t="s">
        <v>149</v>
      </c>
      <c r="F27" s="12" t="s">
        <v>25</v>
      </c>
      <c r="G27" s="11" t="s">
        <v>25</v>
      </c>
      <c r="H27" s="110">
        <v>0.5</v>
      </c>
      <c r="I27" s="110">
        <v>0.5</v>
      </c>
      <c r="J27" s="110">
        <v>0.5</v>
      </c>
      <c r="K27" s="48"/>
      <c r="L27" s="48"/>
      <c r="M27" s="48"/>
      <c r="N27" s="100"/>
      <c r="O27" s="100"/>
      <c r="P27" s="100"/>
      <c r="Q27" s="48"/>
      <c r="R27" s="48"/>
      <c r="S27" s="48"/>
      <c r="T27" s="100"/>
      <c r="U27" s="100"/>
      <c r="V27" s="100"/>
    </row>
    <row r="28" spans="1:22" x14ac:dyDescent="0.2">
      <c r="A28" s="48"/>
      <c r="B28" s="14"/>
      <c r="C28" s="15"/>
      <c r="D28" s="16" t="s">
        <v>152</v>
      </c>
      <c r="E28" s="105" t="s">
        <v>149</v>
      </c>
      <c r="F28" s="12" t="s">
        <v>25</v>
      </c>
      <c r="G28" s="11" t="s">
        <v>25</v>
      </c>
      <c r="H28" s="110">
        <v>0.5</v>
      </c>
      <c r="I28" s="110">
        <v>0.5</v>
      </c>
      <c r="J28" s="110">
        <v>0.5</v>
      </c>
      <c r="K28" s="48"/>
      <c r="L28" s="48"/>
      <c r="M28" s="48"/>
      <c r="N28" s="100"/>
      <c r="O28" s="100"/>
      <c r="P28" s="100"/>
      <c r="Q28" s="48"/>
      <c r="R28" s="48"/>
      <c r="S28" s="48"/>
      <c r="T28" s="100"/>
      <c r="U28" s="100"/>
      <c r="V28" s="100"/>
    </row>
    <row r="29" spans="1:22" x14ac:dyDescent="0.2">
      <c r="A29" s="48"/>
      <c r="B29" s="14" t="s">
        <v>140</v>
      </c>
      <c r="C29" s="15" t="s">
        <v>143</v>
      </c>
      <c r="D29" s="16"/>
      <c r="E29" s="105" t="s">
        <v>153</v>
      </c>
      <c r="F29" s="12" t="s">
        <v>25</v>
      </c>
      <c r="G29" s="11" t="s">
        <v>25</v>
      </c>
      <c r="H29" s="110">
        <v>1</v>
      </c>
      <c r="I29" s="110">
        <v>1</v>
      </c>
      <c r="J29" s="110"/>
      <c r="K29" s="48"/>
      <c r="L29" s="48"/>
      <c r="M29" s="48"/>
      <c r="N29" s="100"/>
      <c r="O29" s="100"/>
      <c r="P29" s="100"/>
      <c r="Q29" s="48"/>
      <c r="R29" s="48"/>
      <c r="S29" s="48"/>
      <c r="T29" s="100"/>
      <c r="U29" s="100"/>
      <c r="V29" s="100"/>
    </row>
    <row r="30" spans="1:22" x14ac:dyDescent="0.2">
      <c r="A30" s="48"/>
      <c r="B30" s="14"/>
      <c r="C30" s="15"/>
      <c r="D30" s="16" t="s">
        <v>144</v>
      </c>
      <c r="E30" s="105" t="s">
        <v>153</v>
      </c>
      <c r="F30" s="12" t="s">
        <v>25</v>
      </c>
      <c r="G30" s="11" t="s">
        <v>25</v>
      </c>
      <c r="H30" s="110">
        <v>1</v>
      </c>
      <c r="I30" s="110">
        <v>1</v>
      </c>
      <c r="J30" s="110">
        <v>1</v>
      </c>
      <c r="K30" s="48"/>
      <c r="L30" s="48"/>
      <c r="M30" s="48"/>
      <c r="N30" s="100"/>
      <c r="O30" s="100"/>
      <c r="P30" s="100"/>
      <c r="Q30" s="48"/>
      <c r="R30" s="48"/>
      <c r="S30" s="48"/>
      <c r="T30" s="100"/>
      <c r="U30" s="100"/>
      <c r="V30" s="100"/>
    </row>
    <row r="31" spans="1:22" x14ac:dyDescent="0.2">
      <c r="A31" s="48"/>
      <c r="B31" s="14" t="s">
        <v>145</v>
      </c>
      <c r="C31" s="15" t="s">
        <v>146</v>
      </c>
      <c r="D31" s="16"/>
      <c r="E31" s="105" t="s">
        <v>149</v>
      </c>
      <c r="F31" s="12" t="s">
        <v>25</v>
      </c>
      <c r="G31" s="11" t="s">
        <v>25</v>
      </c>
      <c r="H31" s="110">
        <v>0.5</v>
      </c>
      <c r="I31" s="110">
        <v>0.5</v>
      </c>
      <c r="J31" s="110"/>
      <c r="K31" s="48"/>
      <c r="L31" s="48"/>
      <c r="M31" s="48"/>
      <c r="N31" s="100"/>
      <c r="O31" s="100"/>
      <c r="P31" s="100"/>
      <c r="Q31" s="48"/>
      <c r="R31" s="48"/>
      <c r="S31" s="48"/>
      <c r="T31" s="100"/>
      <c r="U31" s="100"/>
      <c r="V31" s="100"/>
    </row>
    <row r="32" spans="1:22" x14ac:dyDescent="0.2">
      <c r="A32" s="48"/>
      <c r="B32" s="14"/>
      <c r="C32" s="15"/>
      <c r="D32" s="15" t="s">
        <v>146</v>
      </c>
      <c r="E32" s="105" t="s">
        <v>149</v>
      </c>
      <c r="F32" s="12" t="s">
        <v>25</v>
      </c>
      <c r="G32" s="11" t="s">
        <v>25</v>
      </c>
      <c r="H32" s="110">
        <v>0.5</v>
      </c>
      <c r="I32" s="110">
        <v>0.5</v>
      </c>
      <c r="J32" s="110">
        <v>0.5</v>
      </c>
      <c r="K32" s="48"/>
      <c r="L32" s="48"/>
      <c r="M32" s="48"/>
      <c r="N32" s="100"/>
      <c r="O32" s="100"/>
      <c r="P32" s="100"/>
      <c r="Q32" s="48"/>
      <c r="R32" s="48"/>
      <c r="S32" s="48"/>
      <c r="T32" s="100"/>
      <c r="U32" s="100"/>
      <c r="V32" s="100"/>
    </row>
    <row r="33" spans="1:22" x14ac:dyDescent="0.2">
      <c r="A33" s="48"/>
      <c r="B33" s="115" t="s">
        <v>154</v>
      </c>
      <c r="C33" s="116" t="s">
        <v>112</v>
      </c>
      <c r="D33" s="16"/>
      <c r="E33" s="105">
        <v>1.5</v>
      </c>
      <c r="F33" s="12" t="s">
        <v>26</v>
      </c>
      <c r="G33" s="11" t="s">
        <v>26</v>
      </c>
      <c r="H33" s="110"/>
      <c r="I33" s="110"/>
      <c r="J33" s="110"/>
      <c r="K33" s="105"/>
      <c r="L33" s="48"/>
      <c r="M33" s="48"/>
      <c r="N33" s="100"/>
      <c r="O33" s="100"/>
      <c r="P33" s="100"/>
      <c r="Q33" s="48"/>
      <c r="R33" s="48"/>
      <c r="S33" s="48"/>
      <c r="T33" s="100"/>
      <c r="U33" s="100"/>
      <c r="V33" s="100"/>
    </row>
    <row r="34" spans="1:22" x14ac:dyDescent="0.2">
      <c r="A34" s="48"/>
      <c r="B34" s="14"/>
      <c r="C34" s="15"/>
      <c r="D34" s="16" t="s">
        <v>155</v>
      </c>
      <c r="E34" s="105">
        <v>0.5</v>
      </c>
      <c r="F34" s="12" t="s">
        <v>26</v>
      </c>
      <c r="G34" s="12" t="s">
        <v>26</v>
      </c>
      <c r="H34" s="110"/>
      <c r="I34" s="110"/>
      <c r="J34" s="110"/>
      <c r="K34" s="105">
        <v>0.5</v>
      </c>
      <c r="L34" s="105">
        <v>0.5</v>
      </c>
      <c r="M34" s="48">
        <v>2</v>
      </c>
      <c r="N34" s="100"/>
      <c r="O34" s="100"/>
      <c r="P34" s="100"/>
      <c r="Q34" s="48"/>
      <c r="R34" s="48"/>
      <c r="S34" s="48"/>
      <c r="T34" s="100"/>
      <c r="U34" s="100"/>
      <c r="V34" s="100"/>
    </row>
    <row r="35" spans="1:22" x14ac:dyDescent="0.2">
      <c r="A35" s="48"/>
      <c r="B35" s="14"/>
      <c r="C35" s="15"/>
      <c r="D35" s="16" t="s">
        <v>156</v>
      </c>
      <c r="E35" s="105">
        <v>0.5</v>
      </c>
      <c r="F35" s="12" t="s">
        <v>26</v>
      </c>
      <c r="G35" s="11" t="s">
        <v>26</v>
      </c>
      <c r="H35" s="110"/>
      <c r="I35" s="110"/>
      <c r="J35" s="110"/>
      <c r="K35" s="105">
        <v>0.5</v>
      </c>
      <c r="L35" s="105">
        <v>0.5</v>
      </c>
      <c r="M35" s="48">
        <v>1</v>
      </c>
      <c r="N35" s="100"/>
      <c r="O35" s="100"/>
      <c r="P35" s="100"/>
      <c r="Q35" s="48"/>
      <c r="R35" s="48"/>
      <c r="S35" s="48"/>
      <c r="T35" s="100"/>
      <c r="U35" s="100"/>
      <c r="V35" s="100"/>
    </row>
    <row r="36" spans="1:22" x14ac:dyDescent="0.2">
      <c r="A36" s="48"/>
      <c r="B36" s="14"/>
      <c r="C36" s="15"/>
      <c r="D36" s="16" t="s">
        <v>157</v>
      </c>
      <c r="E36" s="105">
        <v>0.5</v>
      </c>
      <c r="F36" s="12" t="s">
        <v>26</v>
      </c>
      <c r="G36" s="12" t="s">
        <v>26</v>
      </c>
      <c r="H36" s="110"/>
      <c r="I36" s="110"/>
      <c r="J36" s="110"/>
      <c r="K36" s="105">
        <v>0.5</v>
      </c>
      <c r="L36" s="105">
        <v>0.5</v>
      </c>
      <c r="M36" s="48">
        <v>0.5</v>
      </c>
      <c r="N36" s="100"/>
      <c r="O36" s="100"/>
      <c r="P36" s="100"/>
      <c r="Q36" s="48"/>
      <c r="R36" s="48"/>
      <c r="S36" s="48"/>
      <c r="T36" s="100"/>
      <c r="U36" s="100"/>
      <c r="V36" s="100"/>
    </row>
    <row r="37" spans="1:22" x14ac:dyDescent="0.2">
      <c r="A37" s="48"/>
      <c r="B37" s="115" t="s">
        <v>159</v>
      </c>
      <c r="C37" s="116" t="s">
        <v>158</v>
      </c>
      <c r="D37" s="16"/>
      <c r="E37" s="105">
        <v>6</v>
      </c>
      <c r="F37" s="12" t="s">
        <v>26</v>
      </c>
      <c r="G37" s="11" t="s">
        <v>26</v>
      </c>
      <c r="H37" s="110"/>
      <c r="I37" s="110"/>
      <c r="J37" s="110"/>
      <c r="K37" s="105"/>
      <c r="L37" s="48"/>
      <c r="M37" s="48"/>
      <c r="N37" s="100"/>
      <c r="O37" s="100"/>
      <c r="P37" s="100"/>
      <c r="Q37" s="48"/>
      <c r="R37" s="48"/>
      <c r="S37" s="48"/>
      <c r="T37" s="100"/>
      <c r="U37" s="100"/>
      <c r="V37" s="100"/>
    </row>
    <row r="38" spans="1:22" x14ac:dyDescent="0.2">
      <c r="A38" s="48"/>
      <c r="B38" s="14"/>
      <c r="C38" s="15"/>
      <c r="D38" s="16" t="s">
        <v>160</v>
      </c>
      <c r="E38" s="105">
        <v>3</v>
      </c>
      <c r="F38" s="12" t="s">
        <v>26</v>
      </c>
      <c r="G38" s="12" t="s">
        <v>26</v>
      </c>
      <c r="H38" s="110"/>
      <c r="I38" s="110"/>
      <c r="J38" s="110"/>
      <c r="K38" s="105">
        <v>3</v>
      </c>
      <c r="L38" s="48"/>
      <c r="M38" s="48"/>
      <c r="N38" s="100"/>
      <c r="O38" s="100"/>
      <c r="P38" s="100"/>
      <c r="Q38" s="48"/>
      <c r="R38" s="48"/>
      <c r="S38" s="48"/>
      <c r="T38" s="100"/>
      <c r="U38" s="100"/>
      <c r="V38" s="100"/>
    </row>
    <row r="39" spans="1:22" x14ac:dyDescent="0.2">
      <c r="A39" s="48"/>
      <c r="B39" s="14"/>
      <c r="C39" s="15"/>
      <c r="D39" s="16" t="s">
        <v>161</v>
      </c>
      <c r="E39" s="105">
        <v>2</v>
      </c>
      <c r="F39" s="12" t="s">
        <v>26</v>
      </c>
      <c r="G39" s="11" t="s">
        <v>26</v>
      </c>
      <c r="H39" s="110"/>
      <c r="I39" s="110"/>
      <c r="J39" s="110"/>
      <c r="K39" s="105">
        <v>2</v>
      </c>
      <c r="L39" s="48"/>
      <c r="M39" s="48"/>
      <c r="N39" s="100"/>
      <c r="O39" s="100"/>
      <c r="P39" s="100"/>
      <c r="Q39" s="48"/>
      <c r="R39" s="48"/>
      <c r="S39" s="48"/>
      <c r="T39" s="100"/>
      <c r="U39" s="100"/>
      <c r="V39" s="100"/>
    </row>
    <row r="40" spans="1:22" x14ac:dyDescent="0.2">
      <c r="A40" s="48"/>
      <c r="B40" s="14"/>
      <c r="C40" s="15"/>
      <c r="D40" s="16" t="s">
        <v>162</v>
      </c>
      <c r="E40" s="105">
        <v>1</v>
      </c>
      <c r="F40" s="12" t="s">
        <v>26</v>
      </c>
      <c r="G40" s="12" t="s">
        <v>26</v>
      </c>
      <c r="H40" s="110"/>
      <c r="I40" s="110"/>
      <c r="J40" s="110"/>
      <c r="K40" s="105">
        <v>1</v>
      </c>
      <c r="L40" s="48"/>
      <c r="M40" s="48"/>
      <c r="N40" s="100"/>
      <c r="O40" s="100"/>
      <c r="P40" s="100"/>
      <c r="Q40" s="48"/>
      <c r="R40" s="48"/>
      <c r="S40" s="48"/>
      <c r="T40" s="100"/>
      <c r="U40" s="100"/>
      <c r="V40" s="100"/>
    </row>
    <row r="41" spans="1:22" x14ac:dyDescent="0.2">
      <c r="A41" s="48"/>
      <c r="B41" s="115" t="s">
        <v>164</v>
      </c>
      <c r="C41" s="116" t="s">
        <v>163</v>
      </c>
      <c r="D41" s="15"/>
      <c r="E41" s="105">
        <v>5</v>
      </c>
      <c r="F41" s="12" t="s">
        <v>26</v>
      </c>
      <c r="G41" s="11" t="s">
        <v>26</v>
      </c>
      <c r="H41" s="110"/>
      <c r="I41" s="110"/>
      <c r="J41" s="110"/>
      <c r="K41" s="105"/>
      <c r="L41" s="48"/>
      <c r="M41" s="48"/>
      <c r="N41" s="100"/>
      <c r="O41" s="100"/>
      <c r="P41" s="100"/>
      <c r="Q41" s="48"/>
      <c r="R41" s="48"/>
      <c r="S41" s="48"/>
      <c r="T41" s="100"/>
      <c r="U41" s="100"/>
      <c r="V41" s="100"/>
    </row>
    <row r="42" spans="1:22" x14ac:dyDescent="0.2">
      <c r="A42" s="48"/>
      <c r="B42" s="115" t="s">
        <v>111</v>
      </c>
      <c r="C42" s="116" t="s">
        <v>165</v>
      </c>
      <c r="D42" s="15"/>
      <c r="E42" s="105">
        <v>2</v>
      </c>
      <c r="F42" s="12" t="s">
        <v>26</v>
      </c>
      <c r="G42" s="12" t="s">
        <v>26</v>
      </c>
      <c r="H42" s="110"/>
      <c r="I42" s="110"/>
      <c r="J42" s="110"/>
      <c r="K42" s="105"/>
      <c r="L42" s="48"/>
      <c r="M42" s="48"/>
      <c r="N42" s="100"/>
      <c r="O42" s="100"/>
      <c r="P42" s="100"/>
      <c r="Q42" s="48"/>
      <c r="R42" s="48"/>
      <c r="S42" s="48"/>
      <c r="T42" s="100"/>
      <c r="U42" s="100"/>
      <c r="V42" s="100"/>
    </row>
    <row r="43" spans="1:22" x14ac:dyDescent="0.2">
      <c r="A43" s="48"/>
      <c r="B43" s="14"/>
      <c r="C43" s="15"/>
      <c r="D43" s="116" t="s">
        <v>166</v>
      </c>
      <c r="E43" s="105">
        <v>1</v>
      </c>
      <c r="F43" s="12" t="s">
        <v>26</v>
      </c>
      <c r="G43" s="11" t="s">
        <v>26</v>
      </c>
      <c r="H43" s="110"/>
      <c r="I43" s="110"/>
      <c r="J43" s="110"/>
      <c r="K43" s="105">
        <v>1</v>
      </c>
      <c r="L43" s="48"/>
      <c r="M43" s="48"/>
      <c r="N43" s="100"/>
      <c r="O43" s="100"/>
      <c r="P43" s="100"/>
      <c r="Q43" s="48"/>
      <c r="R43" s="48"/>
      <c r="S43" s="48"/>
      <c r="T43" s="100"/>
      <c r="U43" s="100"/>
      <c r="V43" s="100"/>
    </row>
    <row r="44" spans="1:22" x14ac:dyDescent="0.2">
      <c r="A44" s="48"/>
      <c r="B44" s="14"/>
      <c r="C44" s="15"/>
      <c r="D44" s="116" t="s">
        <v>167</v>
      </c>
      <c r="E44" s="105">
        <v>1</v>
      </c>
      <c r="F44" s="12" t="s">
        <v>26</v>
      </c>
      <c r="G44" s="12" t="s">
        <v>26</v>
      </c>
      <c r="H44" s="110"/>
      <c r="I44" s="110"/>
      <c r="J44" s="110"/>
      <c r="K44" s="105">
        <v>1</v>
      </c>
      <c r="L44" s="48"/>
      <c r="M44" s="48"/>
      <c r="N44" s="100"/>
      <c r="O44" s="100"/>
      <c r="P44" s="100"/>
      <c r="Q44" s="48"/>
      <c r="R44" s="48"/>
      <c r="S44" s="48"/>
      <c r="T44" s="100"/>
      <c r="U44" s="100"/>
      <c r="V44" s="100"/>
    </row>
    <row r="45" spans="1:22" x14ac:dyDescent="0.2">
      <c r="A45" s="48"/>
      <c r="B45" s="115" t="s">
        <v>168</v>
      </c>
      <c r="C45" s="116" t="s">
        <v>169</v>
      </c>
      <c r="D45" s="116"/>
      <c r="E45" s="105">
        <v>3</v>
      </c>
      <c r="F45" s="12" t="s">
        <v>26</v>
      </c>
      <c r="G45" s="11" t="s">
        <v>26</v>
      </c>
      <c r="H45" s="110"/>
      <c r="I45" s="110"/>
      <c r="J45" s="110"/>
      <c r="K45" s="105"/>
      <c r="L45" s="48"/>
      <c r="M45" s="48"/>
      <c r="N45" s="100"/>
      <c r="O45" s="100"/>
      <c r="P45" s="100"/>
      <c r="Q45" s="48"/>
      <c r="R45" s="48"/>
      <c r="S45" s="48"/>
      <c r="T45" s="100"/>
      <c r="U45" s="100"/>
      <c r="V45" s="100"/>
    </row>
    <row r="46" spans="1:22" x14ac:dyDescent="0.2">
      <c r="A46" s="48"/>
      <c r="B46" s="14"/>
      <c r="C46" s="15"/>
      <c r="D46" s="116" t="s">
        <v>170</v>
      </c>
      <c r="E46" s="105">
        <v>2</v>
      </c>
      <c r="F46" s="12" t="s">
        <v>26</v>
      </c>
      <c r="G46" s="12" t="s">
        <v>26</v>
      </c>
      <c r="H46" s="110"/>
      <c r="I46" s="110"/>
      <c r="J46" s="110"/>
      <c r="K46" s="105">
        <v>2</v>
      </c>
      <c r="L46" s="48"/>
      <c r="M46" s="48">
        <v>2.5</v>
      </c>
      <c r="N46" s="100"/>
      <c r="O46" s="100"/>
      <c r="P46" s="100"/>
      <c r="Q46" s="48"/>
      <c r="R46" s="48"/>
      <c r="S46" s="48"/>
      <c r="T46" s="100"/>
      <c r="U46" s="100"/>
      <c r="V46" s="100"/>
    </row>
    <row r="47" spans="1:22" x14ac:dyDescent="0.2">
      <c r="A47" s="48"/>
      <c r="B47" s="14"/>
      <c r="C47" s="15"/>
      <c r="D47" s="116" t="s">
        <v>171</v>
      </c>
      <c r="E47" s="105">
        <v>1</v>
      </c>
      <c r="F47" s="12" t="s">
        <v>26</v>
      </c>
      <c r="G47" s="11" t="s">
        <v>26</v>
      </c>
      <c r="H47" s="110"/>
      <c r="I47" s="110"/>
      <c r="J47" s="110"/>
      <c r="K47" s="105">
        <v>1</v>
      </c>
      <c r="L47" s="48"/>
      <c r="M47" s="48">
        <v>1</v>
      </c>
      <c r="N47" s="100"/>
      <c r="O47" s="100"/>
      <c r="P47" s="100"/>
      <c r="Q47" s="48"/>
      <c r="R47" s="48"/>
      <c r="S47" s="48"/>
      <c r="T47" s="100"/>
      <c r="U47" s="100"/>
      <c r="V47" s="100"/>
    </row>
    <row r="48" spans="1:22" x14ac:dyDescent="0.2">
      <c r="A48" s="48"/>
      <c r="B48" s="14"/>
      <c r="C48" s="15"/>
      <c r="D48" s="116"/>
      <c r="E48" s="105"/>
      <c r="F48" s="12"/>
      <c r="G48" s="11"/>
      <c r="H48" s="110"/>
      <c r="I48" s="110"/>
      <c r="J48" s="110"/>
      <c r="K48" s="48"/>
      <c r="L48" s="48"/>
      <c r="M48" s="48"/>
      <c r="N48" s="100"/>
      <c r="O48" s="100"/>
      <c r="P48" s="100"/>
      <c r="Q48" s="48"/>
      <c r="R48" s="48"/>
      <c r="S48" s="48"/>
      <c r="T48" s="100"/>
      <c r="U48" s="100"/>
      <c r="V48" s="100"/>
    </row>
    <row r="49" spans="1:22" x14ac:dyDescent="0.2">
      <c r="A49" s="48"/>
      <c r="B49" s="14"/>
      <c r="C49" s="15"/>
      <c r="D49" s="113"/>
      <c r="E49" s="105"/>
      <c r="F49" s="12"/>
      <c r="G49" s="11"/>
      <c r="H49" s="110"/>
      <c r="I49" s="110"/>
      <c r="J49" s="110"/>
      <c r="K49" s="48"/>
      <c r="L49" s="48"/>
      <c r="M49" s="48"/>
      <c r="N49" s="100"/>
      <c r="O49" s="100"/>
      <c r="P49" s="100"/>
      <c r="Q49" s="48"/>
      <c r="R49" s="48"/>
      <c r="S49" s="48"/>
      <c r="T49" s="100"/>
      <c r="U49" s="100"/>
      <c r="V49" s="100"/>
    </row>
    <row r="50" spans="1:22" x14ac:dyDescent="0.2">
      <c r="A50" s="117"/>
      <c r="B50" s="32"/>
      <c r="C50" s="102"/>
      <c r="D50" s="103"/>
      <c r="E50" s="33" t="s">
        <v>29</v>
      </c>
      <c r="G50" s="118"/>
      <c r="H50" s="110"/>
      <c r="I50" s="114"/>
      <c r="J50" s="110"/>
      <c r="K50" s="113"/>
      <c r="L50" s="48"/>
      <c r="M50" s="113"/>
      <c r="N50" s="100"/>
      <c r="O50" s="100"/>
      <c r="P50" s="100"/>
      <c r="Q50" s="113"/>
      <c r="R50" s="113"/>
      <c r="S50" s="113"/>
      <c r="T50" s="100"/>
      <c r="U50" s="100"/>
      <c r="V50" s="100"/>
    </row>
    <row r="51" spans="1:22" x14ac:dyDescent="0.2">
      <c r="A51" s="32"/>
      <c r="B51" s="102"/>
      <c r="C51" s="103"/>
      <c r="D51" s="103"/>
      <c r="E51" s="47" t="s">
        <v>30</v>
      </c>
      <c r="F51" s="113"/>
      <c r="G51" s="113"/>
      <c r="H51" s="110"/>
      <c r="I51" s="114"/>
      <c r="J51" s="110"/>
      <c r="K51" s="113"/>
      <c r="L51" s="48"/>
      <c r="M51" s="113"/>
      <c r="N51" s="100"/>
      <c r="O51" s="100"/>
      <c r="P51" s="100"/>
      <c r="Q51" s="113"/>
      <c r="R51" s="113"/>
      <c r="S51" s="113"/>
      <c r="T51" s="100"/>
      <c r="U51" s="100"/>
      <c r="V51" s="100"/>
    </row>
    <row r="52" spans="1:22" x14ac:dyDescent="0.2">
      <c r="A52" s="32"/>
      <c r="B52" s="102"/>
      <c r="C52" s="103"/>
      <c r="D52" s="103"/>
      <c r="E52" s="37"/>
      <c r="F52" s="101"/>
      <c r="G52" s="101"/>
      <c r="H52" s="101"/>
      <c r="I52" s="101"/>
      <c r="J52" s="101"/>
      <c r="K52" s="101"/>
      <c r="L52" s="32"/>
      <c r="M52" s="101"/>
      <c r="N52" s="101"/>
      <c r="O52" s="101"/>
      <c r="P52" s="101"/>
      <c r="Q52" s="101"/>
      <c r="R52" s="101"/>
      <c r="S52" s="101"/>
      <c r="T52" s="101"/>
      <c r="U52" s="101"/>
      <c r="V52" s="101"/>
    </row>
    <row r="53" spans="1:22" x14ac:dyDescent="0.2">
      <c r="A53" s="32"/>
      <c r="B53" s="102"/>
      <c r="C53" s="103"/>
      <c r="D53" s="103"/>
      <c r="E53" s="37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</row>
    <row r="54" spans="1:22" x14ac:dyDescent="0.2">
      <c r="A54" s="32"/>
      <c r="B54" s="102"/>
      <c r="C54" s="103"/>
      <c r="D54" s="103"/>
      <c r="E54" s="37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</row>
    <row r="55" spans="1:22" x14ac:dyDescent="0.2">
      <c r="A55" s="32"/>
      <c r="B55" s="102"/>
      <c r="C55" s="103"/>
      <c r="D55" s="104"/>
      <c r="E55" s="32"/>
      <c r="F55" s="32"/>
      <c r="G55" s="32"/>
    </row>
    <row r="56" spans="1:22" x14ac:dyDescent="0.2">
      <c r="A56" s="111" t="s">
        <v>31</v>
      </c>
      <c r="B56" s="111"/>
      <c r="C56" s="111"/>
      <c r="D56" s="111"/>
      <c r="E56" s="111"/>
      <c r="G56" s="43" t="s">
        <v>34</v>
      </c>
      <c r="H56" s="43"/>
      <c r="I56" s="43"/>
      <c r="J56" s="43"/>
      <c r="K56" s="43"/>
      <c r="L56" s="43"/>
      <c r="M56" s="43"/>
    </row>
    <row r="57" spans="1:22" x14ac:dyDescent="0.2">
      <c r="A57" s="50" t="s">
        <v>76</v>
      </c>
      <c r="B57" s="51"/>
      <c r="C57" s="51"/>
      <c r="D57" s="51"/>
      <c r="E57" s="52"/>
      <c r="G57" s="43" t="s">
        <v>35</v>
      </c>
      <c r="H57" s="43"/>
      <c r="I57" s="43"/>
      <c r="J57" s="43"/>
      <c r="K57" s="43"/>
      <c r="L57" s="43"/>
      <c r="M57" s="43"/>
    </row>
    <row r="58" spans="1:22" x14ac:dyDescent="0.2">
      <c r="A58" s="50" t="s">
        <v>32</v>
      </c>
      <c r="B58" s="51"/>
      <c r="C58" s="51"/>
      <c r="D58" s="51"/>
      <c r="E58" s="52"/>
      <c r="G58" s="43" t="s">
        <v>36</v>
      </c>
      <c r="H58" s="43"/>
      <c r="I58" s="43"/>
      <c r="J58" s="43"/>
      <c r="K58" s="43"/>
      <c r="L58" s="43"/>
      <c r="M58" s="43"/>
    </row>
    <row r="59" spans="1:22" x14ac:dyDescent="0.2">
      <c r="A59" s="50" t="s">
        <v>33</v>
      </c>
      <c r="B59" s="51"/>
      <c r="C59" s="51"/>
      <c r="D59" s="51"/>
      <c r="E59" s="52"/>
      <c r="G59" s="43"/>
      <c r="H59" s="43"/>
      <c r="I59" s="43"/>
      <c r="J59" s="43"/>
      <c r="K59" s="43"/>
    </row>
    <row r="60" spans="1:22" x14ac:dyDescent="0.2">
      <c r="G60" s="49" t="s">
        <v>37</v>
      </c>
      <c r="H60" s="49"/>
      <c r="I60" s="43"/>
      <c r="J60" s="43"/>
      <c r="K60" s="43"/>
    </row>
    <row r="61" spans="1:22" x14ac:dyDescent="0.2">
      <c r="G61" s="43" t="s">
        <v>38</v>
      </c>
      <c r="H61" s="43"/>
      <c r="I61" s="43"/>
      <c r="J61" s="43"/>
      <c r="K61" s="43"/>
      <c r="L61" s="43"/>
      <c r="M61" s="43"/>
    </row>
    <row r="62" spans="1:22" x14ac:dyDescent="0.2">
      <c r="G62" s="43" t="s">
        <v>39</v>
      </c>
      <c r="H62" s="43"/>
      <c r="I62" s="43"/>
      <c r="J62" s="43"/>
      <c r="K62" s="43"/>
      <c r="L62" s="43"/>
      <c r="M62" s="43"/>
    </row>
    <row r="67" spans="5:19" x14ac:dyDescent="0.2">
      <c r="G67" s="47" t="s">
        <v>53</v>
      </c>
      <c r="H67" s="35"/>
      <c r="I67" s="68" t="s">
        <v>60</v>
      </c>
      <c r="J67" s="68"/>
      <c r="K67" s="70" t="s">
        <v>68</v>
      </c>
      <c r="L67" s="71"/>
      <c r="M67" s="71"/>
      <c r="N67" s="71"/>
      <c r="O67" s="71"/>
      <c r="P67" s="71"/>
      <c r="Q67" s="72"/>
    </row>
    <row r="68" spans="5:19" x14ac:dyDescent="0.2">
      <c r="G68" s="47" t="s">
        <v>54</v>
      </c>
      <c r="H68" s="35">
        <f>E70-E69</f>
        <v>0</v>
      </c>
      <c r="I68" s="68" t="s">
        <v>61</v>
      </c>
      <c r="J68" s="68"/>
      <c r="K68" s="70" t="s">
        <v>69</v>
      </c>
      <c r="L68" s="71"/>
      <c r="M68" s="71"/>
      <c r="N68" s="71"/>
      <c r="O68" s="71"/>
      <c r="P68" s="71"/>
      <c r="Q68" s="72"/>
    </row>
    <row r="69" spans="5:19" x14ac:dyDescent="0.2">
      <c r="G69" s="47" t="s">
        <v>55</v>
      </c>
      <c r="H69" s="35" t="e">
        <f>E70/E68</f>
        <v>#DIV/0!</v>
      </c>
      <c r="I69" s="68" t="s">
        <v>63</v>
      </c>
      <c r="J69" s="68"/>
      <c r="K69" s="70" t="s">
        <v>70</v>
      </c>
      <c r="L69" s="71"/>
      <c r="M69" s="71"/>
      <c r="N69" s="71"/>
      <c r="O69" s="71"/>
      <c r="P69" s="71"/>
      <c r="Q69" s="72"/>
    </row>
    <row r="70" spans="5:19" x14ac:dyDescent="0.2">
      <c r="E70" s="37"/>
      <c r="F70" s="37"/>
      <c r="G70" s="47" t="s">
        <v>56</v>
      </c>
      <c r="H70" s="35" t="e">
        <f>E70/E69</f>
        <v>#DIV/0!</v>
      </c>
      <c r="I70" s="68" t="s">
        <v>62</v>
      </c>
      <c r="J70" s="68"/>
      <c r="K70" s="70" t="s">
        <v>71</v>
      </c>
      <c r="L70" s="71"/>
      <c r="M70" s="71"/>
      <c r="N70" s="71"/>
      <c r="O70" s="71"/>
      <c r="P70" s="71"/>
      <c r="Q70" s="72"/>
      <c r="R70" s="37"/>
      <c r="S70" s="37"/>
    </row>
    <row r="71" spans="5:19" x14ac:dyDescent="0.2">
      <c r="E71" s="37"/>
      <c r="F71" s="37"/>
      <c r="G71" s="47" t="s">
        <v>57</v>
      </c>
      <c r="H71" s="35">
        <f>E67-E70</f>
        <v>0</v>
      </c>
      <c r="I71" s="68" t="s">
        <v>64</v>
      </c>
      <c r="J71" s="68"/>
      <c r="K71" s="70" t="s">
        <v>72</v>
      </c>
      <c r="L71" s="71"/>
      <c r="M71" s="71"/>
      <c r="N71" s="71"/>
      <c r="O71" s="71"/>
      <c r="P71" s="71"/>
      <c r="Q71" s="72"/>
      <c r="R71" s="37"/>
      <c r="S71" s="37"/>
    </row>
    <row r="72" spans="5:19" x14ac:dyDescent="0.2">
      <c r="E72" s="37"/>
      <c r="F72" s="37"/>
      <c r="G72" s="47" t="s">
        <v>57</v>
      </c>
      <c r="H72" s="35" t="e">
        <f>(E67-E70)/(H69*H70)</f>
        <v>#DIV/0!</v>
      </c>
      <c r="I72" s="68" t="s">
        <v>97</v>
      </c>
      <c r="J72" s="68"/>
      <c r="K72" s="70" t="s">
        <v>73</v>
      </c>
      <c r="L72" s="71"/>
      <c r="M72" s="71"/>
      <c r="N72" s="71"/>
      <c r="O72" s="71"/>
      <c r="P72" s="71"/>
      <c r="Q72" s="72"/>
      <c r="R72" s="37"/>
      <c r="S72" s="37"/>
    </row>
    <row r="73" spans="5:19" x14ac:dyDescent="0.2">
      <c r="E73" s="37"/>
      <c r="F73" s="37"/>
      <c r="G73" s="47" t="s">
        <v>58</v>
      </c>
      <c r="H73" s="35">
        <f>E69+(E67-E70)</f>
        <v>0</v>
      </c>
      <c r="I73" s="68" t="s">
        <v>66</v>
      </c>
      <c r="J73" s="68"/>
      <c r="K73" s="70" t="s">
        <v>72</v>
      </c>
      <c r="L73" s="71"/>
      <c r="M73" s="71"/>
      <c r="N73" s="71"/>
      <c r="O73" s="71"/>
      <c r="P73" s="71"/>
      <c r="Q73" s="72"/>
      <c r="R73" s="37"/>
      <c r="S73" s="37"/>
    </row>
    <row r="74" spans="5:19" x14ac:dyDescent="0.2">
      <c r="E74" s="37"/>
      <c r="F74" s="37"/>
      <c r="G74" s="47" t="s">
        <v>58</v>
      </c>
      <c r="H74" s="35" t="e">
        <f>E67/H70</f>
        <v>#DIV/0!</v>
      </c>
      <c r="I74" s="68" t="s">
        <v>67</v>
      </c>
      <c r="J74" s="69"/>
      <c r="K74" s="70" t="s">
        <v>73</v>
      </c>
      <c r="L74" s="71"/>
      <c r="M74" s="71"/>
      <c r="N74" s="71"/>
      <c r="O74" s="71"/>
      <c r="P74" s="71"/>
      <c r="Q74" s="72"/>
      <c r="R74" s="37"/>
      <c r="S74" s="37"/>
    </row>
    <row r="75" spans="5:19" x14ac:dyDescent="0.2">
      <c r="E75" s="37"/>
      <c r="F75" s="37"/>
      <c r="G75" s="47" t="s">
        <v>58</v>
      </c>
      <c r="H75" s="35" t="e">
        <f>E69+(E67-E70)/(H69*H70)</f>
        <v>#DIV/0!</v>
      </c>
      <c r="I75" s="68" t="s">
        <v>98</v>
      </c>
      <c r="J75" s="69"/>
      <c r="K75" s="70" t="s">
        <v>74</v>
      </c>
      <c r="L75" s="71"/>
      <c r="M75" s="71"/>
      <c r="N75" s="71"/>
      <c r="O75" s="71"/>
      <c r="P75" s="71"/>
      <c r="Q75" s="72"/>
      <c r="R75" s="37"/>
      <c r="S75" s="37"/>
    </row>
    <row r="76" spans="5:19" x14ac:dyDescent="0.2">
      <c r="E76" s="37"/>
      <c r="F76" s="37"/>
      <c r="G76" s="47" t="s">
        <v>59</v>
      </c>
      <c r="H76" s="35" t="e">
        <f>(E67-E70)/(E67-E69)</f>
        <v>#DIV/0!</v>
      </c>
      <c r="I76" s="68" t="s">
        <v>99</v>
      </c>
      <c r="J76" s="69"/>
      <c r="K76" s="70" t="s">
        <v>75</v>
      </c>
      <c r="L76" s="71"/>
      <c r="M76" s="71"/>
      <c r="N76" s="71"/>
      <c r="O76" s="71"/>
      <c r="P76" s="71"/>
      <c r="Q76" s="72"/>
      <c r="R76" s="37"/>
      <c r="S76" s="37"/>
    </row>
    <row r="77" spans="5:19" x14ac:dyDescent="0.2"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</row>
    <row r="78" spans="5:19" x14ac:dyDescent="0.2"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</row>
    <row r="79" spans="5:19" x14ac:dyDescent="0.2"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</row>
    <row r="80" spans="5:19" x14ac:dyDescent="0.2"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</row>
    <row r="81" spans="5:19" x14ac:dyDescent="0.2"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</row>
    <row r="82" spans="5:19" x14ac:dyDescent="0.2"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</row>
    <row r="83" spans="5:19" x14ac:dyDescent="0.2"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</row>
    <row r="84" spans="5:19" x14ac:dyDescent="0.2"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</row>
    <row r="85" spans="5:19" x14ac:dyDescent="0.2"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</row>
    <row r="86" spans="5:19" x14ac:dyDescent="0.2"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</row>
    <row r="87" spans="5:19" x14ac:dyDescent="0.2"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</row>
    <row r="88" spans="5:19" x14ac:dyDescent="0.2"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</row>
  </sheetData>
  <mergeCells count="36">
    <mergeCell ref="I74:J74"/>
    <mergeCell ref="K74:Q74"/>
    <mergeCell ref="I75:J75"/>
    <mergeCell ref="K75:Q75"/>
    <mergeCell ref="I76:J76"/>
    <mergeCell ref="K76:Q76"/>
    <mergeCell ref="I71:J71"/>
    <mergeCell ref="K71:Q71"/>
    <mergeCell ref="I72:J72"/>
    <mergeCell ref="K72:Q72"/>
    <mergeCell ref="I73:J73"/>
    <mergeCell ref="K73:Q73"/>
    <mergeCell ref="I68:J68"/>
    <mergeCell ref="K68:Q68"/>
    <mergeCell ref="I69:J69"/>
    <mergeCell ref="K69:Q69"/>
    <mergeCell ref="I70:J70"/>
    <mergeCell ref="K70:Q70"/>
    <mergeCell ref="A57:E57"/>
    <mergeCell ref="A58:E58"/>
    <mergeCell ref="A59:E59"/>
    <mergeCell ref="G60:H60"/>
    <mergeCell ref="I67:J67"/>
    <mergeCell ref="K67:Q67"/>
    <mergeCell ref="H1:J1"/>
    <mergeCell ref="K1:M1"/>
    <mergeCell ref="N1:P1"/>
    <mergeCell ref="Q1:S1"/>
    <mergeCell ref="T1:V1"/>
    <mergeCell ref="A56:E56"/>
    <mergeCell ref="A1:A3"/>
    <mergeCell ref="B1:C2"/>
    <mergeCell ref="D1:D3"/>
    <mergeCell ref="E1:E3"/>
    <mergeCell ref="F1:F3"/>
    <mergeCell ref="G1:G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showGridLines="0" tabSelected="1" zoomScaleNormal="100" workbookViewId="0">
      <selection activeCell="E59" sqref="E59:E62"/>
    </sheetView>
  </sheetViews>
  <sheetFormatPr baseColWidth="10" defaultRowHeight="12.75" x14ac:dyDescent="0.2"/>
  <cols>
    <col min="1" max="1" width="16.140625" style="1" bestFit="1" customWidth="1"/>
    <col min="2" max="2" width="19.28515625" style="1" customWidth="1"/>
    <col min="3" max="3" width="27.140625" style="1" customWidth="1"/>
    <col min="4" max="4" width="49.85546875" style="1" customWidth="1"/>
    <col min="5" max="7" width="11.42578125" style="1"/>
    <col min="8" max="22" width="11.7109375" style="1" customWidth="1"/>
    <col min="23" max="16384" width="11.42578125" style="1"/>
  </cols>
  <sheetData>
    <row r="1" spans="1:22" x14ac:dyDescent="0.2">
      <c r="A1" s="60" t="s">
        <v>4</v>
      </c>
      <c r="B1" s="62" t="s">
        <v>5</v>
      </c>
      <c r="C1" s="63"/>
      <c r="D1" s="60" t="s">
        <v>6</v>
      </c>
      <c r="E1" s="66" t="s">
        <v>7</v>
      </c>
      <c r="F1" s="66" t="s">
        <v>8</v>
      </c>
      <c r="G1" s="66" t="s">
        <v>9</v>
      </c>
      <c r="H1" s="53" t="s">
        <v>10</v>
      </c>
      <c r="I1" s="54"/>
      <c r="J1" s="55"/>
      <c r="K1" s="56" t="s">
        <v>11</v>
      </c>
      <c r="L1" s="54"/>
      <c r="M1" s="55"/>
      <c r="N1" s="53" t="s">
        <v>0</v>
      </c>
      <c r="O1" s="54"/>
      <c r="P1" s="55"/>
      <c r="Q1" s="56" t="s">
        <v>1</v>
      </c>
      <c r="R1" s="54"/>
      <c r="S1" s="55"/>
      <c r="T1" s="53" t="s">
        <v>52</v>
      </c>
      <c r="U1" s="54"/>
      <c r="V1" s="55"/>
    </row>
    <row r="2" spans="1:22" x14ac:dyDescent="0.2">
      <c r="A2" s="61"/>
      <c r="B2" s="64"/>
      <c r="C2" s="65"/>
      <c r="D2" s="61"/>
      <c r="E2" s="67"/>
      <c r="F2" s="67"/>
      <c r="G2" s="6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61"/>
      <c r="B3" s="44" t="s">
        <v>2</v>
      </c>
      <c r="C3" s="44" t="s">
        <v>3</v>
      </c>
      <c r="D3" s="61"/>
      <c r="E3" s="67"/>
      <c r="F3" s="67"/>
      <c r="G3" s="67"/>
      <c r="H3" s="22" t="s">
        <v>12</v>
      </c>
      <c r="I3" s="22" t="s">
        <v>13</v>
      </c>
      <c r="J3" s="22" t="s">
        <v>14</v>
      </c>
      <c r="K3" s="23" t="s">
        <v>12</v>
      </c>
      <c r="L3" s="23" t="s">
        <v>13</v>
      </c>
      <c r="M3" s="23" t="s">
        <v>14</v>
      </c>
      <c r="N3" s="22" t="s">
        <v>12</v>
      </c>
      <c r="O3" s="22" t="s">
        <v>13</v>
      </c>
      <c r="P3" s="22" t="s">
        <v>14</v>
      </c>
      <c r="Q3" s="23" t="s">
        <v>12</v>
      </c>
      <c r="R3" s="23" t="s">
        <v>13</v>
      </c>
      <c r="S3" s="23" t="s">
        <v>14</v>
      </c>
      <c r="T3" s="22" t="s">
        <v>12</v>
      </c>
      <c r="U3" s="22" t="s">
        <v>13</v>
      </c>
      <c r="V3" s="22" t="s">
        <v>14</v>
      </c>
    </row>
    <row r="4" spans="1:22" x14ac:dyDescent="0.2">
      <c r="A4" s="48"/>
      <c r="B4" s="45" t="s">
        <v>113</v>
      </c>
      <c r="C4" s="47" t="s">
        <v>114</v>
      </c>
      <c r="D4" s="48"/>
      <c r="E4" s="47"/>
      <c r="F4" s="18"/>
      <c r="G4" s="18"/>
      <c r="H4" s="109"/>
      <c r="I4" s="109"/>
      <c r="J4" s="109"/>
      <c r="K4" s="25"/>
      <c r="L4" s="25"/>
      <c r="M4" s="25"/>
      <c r="N4" s="99"/>
      <c r="O4" s="99"/>
      <c r="P4" s="99"/>
      <c r="Q4" s="25"/>
      <c r="R4" s="25"/>
      <c r="S4" s="25"/>
      <c r="T4" s="99">
        <f t="shared" ref="T4:V19" si="0">H4+K4+N4+Q4</f>
        <v>0</v>
      </c>
      <c r="U4" s="99">
        <f t="shared" si="0"/>
        <v>0</v>
      </c>
      <c r="V4" s="99">
        <f t="shared" si="0"/>
        <v>0</v>
      </c>
    </row>
    <row r="5" spans="1:22" x14ac:dyDescent="0.2">
      <c r="A5" s="48"/>
      <c r="B5" s="45" t="s">
        <v>115</v>
      </c>
      <c r="C5" s="47" t="s">
        <v>116</v>
      </c>
      <c r="D5" s="48"/>
      <c r="E5" s="105" t="s">
        <v>148</v>
      </c>
      <c r="F5" s="10" t="s">
        <v>25</v>
      </c>
      <c r="G5" s="11" t="s">
        <v>25</v>
      </c>
      <c r="H5" s="109"/>
      <c r="I5" s="109"/>
      <c r="J5" s="109"/>
      <c r="K5" s="108"/>
      <c r="L5" s="25"/>
      <c r="M5" s="25"/>
      <c r="N5" s="99"/>
      <c r="O5" s="99"/>
      <c r="P5" s="99"/>
      <c r="Q5" s="25"/>
      <c r="R5" s="25"/>
      <c r="S5" s="25"/>
      <c r="T5" s="99">
        <f t="shared" si="0"/>
        <v>0</v>
      </c>
      <c r="U5" s="99">
        <f t="shared" si="0"/>
        <v>0</v>
      </c>
      <c r="V5" s="99">
        <f t="shared" si="0"/>
        <v>0</v>
      </c>
    </row>
    <row r="6" spans="1:22" x14ac:dyDescent="0.2">
      <c r="A6" s="48"/>
      <c r="B6" s="46"/>
      <c r="C6" s="47"/>
      <c r="D6" s="48" t="s">
        <v>117</v>
      </c>
      <c r="E6" s="105" t="s">
        <v>149</v>
      </c>
      <c r="F6" s="12" t="s">
        <v>25</v>
      </c>
      <c r="G6" s="11" t="s">
        <v>25</v>
      </c>
      <c r="H6" s="112">
        <v>0.5</v>
      </c>
      <c r="I6" s="112">
        <v>0.5</v>
      </c>
      <c r="J6" s="109">
        <v>0.5</v>
      </c>
      <c r="K6" s="48"/>
      <c r="L6" s="25"/>
      <c r="M6" s="25"/>
      <c r="N6" s="99"/>
      <c r="O6" s="99"/>
      <c r="P6" s="99"/>
      <c r="Q6" s="25"/>
      <c r="R6" s="25"/>
      <c r="S6" s="25"/>
      <c r="T6" s="99">
        <f>H6+I6+N6+Q6</f>
        <v>1</v>
      </c>
      <c r="U6" s="99" t="e">
        <f>#REF!+L6+O6+R6</f>
        <v>#REF!</v>
      </c>
      <c r="V6" s="99">
        <f t="shared" si="0"/>
        <v>0.5</v>
      </c>
    </row>
    <row r="7" spans="1:22" x14ac:dyDescent="0.2">
      <c r="A7" s="48"/>
      <c r="B7" s="45"/>
      <c r="C7" s="48"/>
      <c r="D7" s="48" t="s">
        <v>118</v>
      </c>
      <c r="E7" s="105" t="s">
        <v>149</v>
      </c>
      <c r="F7" s="12" t="s">
        <v>25</v>
      </c>
      <c r="G7" s="11" t="s">
        <v>25</v>
      </c>
      <c r="H7" s="112">
        <v>0.5</v>
      </c>
      <c r="I7" s="112">
        <v>0.5</v>
      </c>
      <c r="J7" s="109">
        <v>0.25</v>
      </c>
      <c r="K7" s="48"/>
      <c r="L7" s="25"/>
      <c r="M7" s="25"/>
      <c r="N7" s="99"/>
      <c r="O7" s="99"/>
      <c r="P7" s="99"/>
      <c r="Q7" s="25"/>
      <c r="R7" s="25"/>
      <c r="S7" s="25"/>
      <c r="T7" s="99">
        <f>H7+I7+N7+Q7</f>
        <v>1</v>
      </c>
      <c r="U7" s="99" t="e">
        <f>#REF!+L7+O7+R7</f>
        <v>#REF!</v>
      </c>
      <c r="V7" s="99">
        <f t="shared" si="0"/>
        <v>0.25</v>
      </c>
    </row>
    <row r="8" spans="1:22" x14ac:dyDescent="0.2">
      <c r="A8" s="48"/>
      <c r="B8" s="14"/>
      <c r="C8" s="15"/>
      <c r="D8" s="48" t="s">
        <v>119</v>
      </c>
      <c r="E8" s="105" t="s">
        <v>149</v>
      </c>
      <c r="F8" s="12" t="s">
        <v>25</v>
      </c>
      <c r="G8" s="11" t="s">
        <v>25</v>
      </c>
      <c r="H8" s="112">
        <v>0.5</v>
      </c>
      <c r="I8" s="112">
        <v>0.5</v>
      </c>
      <c r="J8" s="109">
        <v>0.25</v>
      </c>
      <c r="K8" s="48"/>
      <c r="L8" s="25"/>
      <c r="M8" s="25"/>
      <c r="N8" s="99"/>
      <c r="O8" s="99"/>
      <c r="P8" s="99"/>
      <c r="Q8" s="25"/>
      <c r="R8" s="25"/>
      <c r="S8" s="25"/>
      <c r="T8" s="99">
        <f>H8+I8+N8+Q8</f>
        <v>1</v>
      </c>
      <c r="U8" s="99" t="e">
        <f>#REF!+L8+O8+R8</f>
        <v>#REF!</v>
      </c>
      <c r="V8" s="99">
        <f t="shared" si="0"/>
        <v>0.25</v>
      </c>
    </row>
    <row r="9" spans="1:22" x14ac:dyDescent="0.2">
      <c r="A9" s="48"/>
      <c r="B9" s="14"/>
      <c r="C9" s="15"/>
      <c r="D9" s="16" t="s">
        <v>120</v>
      </c>
      <c r="E9" s="105" t="s">
        <v>149</v>
      </c>
      <c r="F9" s="12" t="s">
        <v>25</v>
      </c>
      <c r="G9" s="11" t="s">
        <v>25</v>
      </c>
      <c r="H9" s="112">
        <v>0.5</v>
      </c>
      <c r="I9" s="112">
        <v>0.5</v>
      </c>
      <c r="J9" s="109">
        <v>0.25</v>
      </c>
      <c r="K9" s="48"/>
      <c r="L9" s="25"/>
      <c r="M9" s="25"/>
      <c r="N9" s="99"/>
      <c r="O9" s="99"/>
      <c r="P9" s="99"/>
      <c r="Q9" s="25"/>
      <c r="R9" s="25"/>
      <c r="S9" s="25"/>
      <c r="T9" s="99">
        <f>H9+I9+N9+Q9</f>
        <v>1</v>
      </c>
      <c r="U9" s="99" t="e">
        <f>#REF!+L9+O9+R9</f>
        <v>#REF!</v>
      </c>
      <c r="V9" s="99">
        <f t="shared" si="0"/>
        <v>0.25</v>
      </c>
    </row>
    <row r="10" spans="1:22" x14ac:dyDescent="0.2">
      <c r="A10" s="48"/>
      <c r="B10" s="14"/>
      <c r="C10" s="15"/>
      <c r="D10" s="16" t="s">
        <v>121</v>
      </c>
      <c r="E10" s="105" t="s">
        <v>149</v>
      </c>
      <c r="F10" s="12" t="s">
        <v>25</v>
      </c>
      <c r="G10" s="11" t="s">
        <v>25</v>
      </c>
      <c r="H10" s="112">
        <v>0.5</v>
      </c>
      <c r="I10" s="112">
        <v>0.5</v>
      </c>
      <c r="J10" s="109">
        <v>0.25</v>
      </c>
      <c r="K10" s="48"/>
      <c r="L10" s="25"/>
      <c r="M10" s="25"/>
      <c r="N10" s="99"/>
      <c r="O10" s="99"/>
      <c r="P10" s="99"/>
      <c r="Q10" s="25"/>
      <c r="R10" s="25"/>
      <c r="S10" s="25"/>
      <c r="T10" s="99"/>
      <c r="U10" s="99" t="e">
        <f>#REF!+L10+O10+R10</f>
        <v>#REF!</v>
      </c>
      <c r="V10" s="99"/>
    </row>
    <row r="11" spans="1:22" x14ac:dyDescent="0.2">
      <c r="A11" s="48"/>
      <c r="B11" s="45" t="s">
        <v>134</v>
      </c>
      <c r="C11" s="47" t="s">
        <v>122</v>
      </c>
      <c r="D11" s="16"/>
      <c r="E11" s="106" t="s">
        <v>151</v>
      </c>
      <c r="F11" s="10" t="s">
        <v>25</v>
      </c>
      <c r="G11" s="11" t="s">
        <v>25</v>
      </c>
      <c r="H11" s="112"/>
      <c r="I11" s="112"/>
      <c r="J11" s="109"/>
      <c r="K11" s="48"/>
      <c r="L11" s="25"/>
      <c r="M11" s="25"/>
      <c r="N11" s="99"/>
      <c r="O11" s="99"/>
      <c r="P11" s="99"/>
      <c r="Q11" s="25"/>
      <c r="R11" s="25"/>
      <c r="S11" s="25"/>
      <c r="T11" s="99"/>
      <c r="U11" s="99"/>
      <c r="V11" s="99"/>
    </row>
    <row r="12" spans="1:22" x14ac:dyDescent="0.2">
      <c r="A12" s="48"/>
      <c r="B12" s="14"/>
      <c r="C12" s="15"/>
      <c r="D12" s="48" t="s">
        <v>123</v>
      </c>
      <c r="E12" s="105" t="s">
        <v>150</v>
      </c>
      <c r="F12" s="12" t="s">
        <v>25</v>
      </c>
      <c r="G12" s="11" t="s">
        <v>25</v>
      </c>
      <c r="H12" s="112">
        <v>1</v>
      </c>
      <c r="I12" s="112">
        <v>1</v>
      </c>
      <c r="J12" s="109">
        <v>0.5</v>
      </c>
      <c r="K12" s="48"/>
      <c r="L12" s="25"/>
      <c r="M12" s="25"/>
      <c r="N12" s="99"/>
      <c r="O12" s="99"/>
      <c r="P12" s="99"/>
      <c r="Q12" s="25"/>
      <c r="R12" s="25"/>
      <c r="S12" s="25"/>
      <c r="T12" s="99">
        <f>H12+I12+N12+Q12</f>
        <v>2</v>
      </c>
      <c r="U12" s="99" t="e">
        <f>#REF!+L12+O12+R12</f>
        <v>#REF!</v>
      </c>
      <c r="V12" s="99">
        <f t="shared" si="0"/>
        <v>0.5</v>
      </c>
    </row>
    <row r="13" spans="1:22" x14ac:dyDescent="0.2">
      <c r="A13" s="48"/>
      <c r="B13" s="46"/>
      <c r="C13" s="47"/>
      <c r="D13" s="48" t="s">
        <v>124</v>
      </c>
      <c r="E13" s="105" t="s">
        <v>149</v>
      </c>
      <c r="F13" s="12" t="s">
        <v>25</v>
      </c>
      <c r="G13" s="11" t="s">
        <v>25</v>
      </c>
      <c r="H13" s="112">
        <v>0.5</v>
      </c>
      <c r="I13" s="112">
        <v>0.5</v>
      </c>
      <c r="J13" s="109">
        <v>0.25</v>
      </c>
      <c r="K13" s="48"/>
      <c r="L13" s="25"/>
      <c r="M13" s="25"/>
      <c r="N13" s="99"/>
      <c r="O13" s="99"/>
      <c r="P13" s="99"/>
      <c r="Q13" s="25"/>
      <c r="R13" s="25"/>
      <c r="S13" s="25"/>
      <c r="T13" s="99">
        <f>H13+I13+N13+Q13</f>
        <v>1</v>
      </c>
      <c r="U13" s="99" t="e">
        <f>#REF!+L13+O13+R13</f>
        <v>#REF!</v>
      </c>
      <c r="V13" s="99">
        <f t="shared" si="0"/>
        <v>0.25</v>
      </c>
    </row>
    <row r="14" spans="1:22" x14ac:dyDescent="0.2">
      <c r="A14" s="48"/>
      <c r="B14" s="46"/>
      <c r="C14" s="47"/>
      <c r="D14" s="48" t="s">
        <v>125</v>
      </c>
      <c r="E14" s="105" t="s">
        <v>149</v>
      </c>
      <c r="F14" s="12" t="s">
        <v>25</v>
      </c>
      <c r="G14" s="11" t="s">
        <v>25</v>
      </c>
      <c r="H14" s="112">
        <v>0.5</v>
      </c>
      <c r="I14" s="112">
        <v>0.5</v>
      </c>
      <c r="J14" s="109">
        <v>0.25</v>
      </c>
      <c r="K14" s="48"/>
      <c r="L14" s="25"/>
      <c r="M14" s="25"/>
      <c r="N14" s="99"/>
      <c r="O14" s="99"/>
      <c r="P14" s="99"/>
      <c r="Q14" s="25"/>
      <c r="R14" s="25"/>
      <c r="S14" s="25"/>
      <c r="T14" s="99">
        <f>H14+I14+N14+Q14</f>
        <v>1</v>
      </c>
      <c r="U14" s="99" t="e">
        <f>#REF!+L14+O14+R14</f>
        <v>#REF!</v>
      </c>
      <c r="V14" s="99">
        <f t="shared" si="0"/>
        <v>0.25</v>
      </c>
    </row>
    <row r="15" spans="1:22" x14ac:dyDescent="0.2">
      <c r="A15" s="48"/>
      <c r="B15" s="45"/>
      <c r="C15" s="48"/>
      <c r="D15" s="16" t="s">
        <v>126</v>
      </c>
      <c r="E15" s="105" t="s">
        <v>149</v>
      </c>
      <c r="F15" s="12" t="s">
        <v>25</v>
      </c>
      <c r="G15" s="11" t="s">
        <v>25</v>
      </c>
      <c r="H15" s="112">
        <v>0.5</v>
      </c>
      <c r="I15" s="112">
        <v>0.5</v>
      </c>
      <c r="J15" s="109">
        <v>0.25</v>
      </c>
      <c r="K15" s="48"/>
      <c r="L15" s="25"/>
      <c r="M15" s="25"/>
      <c r="N15" s="99"/>
      <c r="O15" s="99"/>
      <c r="P15" s="99"/>
      <c r="Q15" s="25"/>
      <c r="R15" s="25"/>
      <c r="S15" s="25"/>
      <c r="T15" s="99">
        <f>H15+I15+N15+Q15</f>
        <v>1</v>
      </c>
      <c r="U15" s="99" t="e">
        <f>#REF!+L15+O15+R15</f>
        <v>#REF!</v>
      </c>
      <c r="V15" s="99">
        <f t="shared" si="0"/>
        <v>0.25</v>
      </c>
    </row>
    <row r="16" spans="1:22" x14ac:dyDescent="0.2">
      <c r="A16" s="48"/>
      <c r="B16" s="14"/>
      <c r="C16" s="15"/>
      <c r="D16" s="16" t="s">
        <v>127</v>
      </c>
      <c r="E16" s="105" t="s">
        <v>149</v>
      </c>
      <c r="F16" s="12" t="s">
        <v>25</v>
      </c>
      <c r="G16" s="11" t="s">
        <v>25</v>
      </c>
      <c r="H16" s="112">
        <v>0.5</v>
      </c>
      <c r="I16" s="112">
        <v>0.5</v>
      </c>
      <c r="J16" s="109">
        <v>0.25</v>
      </c>
      <c r="K16" s="48"/>
      <c r="L16" s="25"/>
      <c r="M16" s="25"/>
      <c r="N16" s="99"/>
      <c r="O16" s="99"/>
      <c r="P16" s="99"/>
      <c r="Q16" s="25"/>
      <c r="R16" s="25"/>
      <c r="S16" s="25"/>
      <c r="T16" s="99">
        <f>H16+I16+N16+Q16</f>
        <v>1</v>
      </c>
      <c r="U16" s="99" t="e">
        <f>#REF!+L16+O16+R16</f>
        <v>#REF!</v>
      </c>
      <c r="V16" s="99">
        <f t="shared" si="0"/>
        <v>0.25</v>
      </c>
    </row>
    <row r="17" spans="1:22" x14ac:dyDescent="0.2">
      <c r="A17" s="48"/>
      <c r="B17" s="45" t="s">
        <v>135</v>
      </c>
      <c r="C17" s="47" t="s">
        <v>128</v>
      </c>
      <c r="D17" s="16"/>
      <c r="E17" s="106" t="s">
        <v>151</v>
      </c>
      <c r="F17" s="10" t="s">
        <v>25</v>
      </c>
      <c r="G17" s="11" t="s">
        <v>25</v>
      </c>
      <c r="H17" s="112"/>
      <c r="I17" s="112"/>
      <c r="J17" s="109"/>
      <c r="K17" s="48"/>
      <c r="L17" s="25"/>
      <c r="M17" s="25"/>
      <c r="N17" s="99"/>
      <c r="O17" s="99"/>
      <c r="P17" s="99"/>
      <c r="Q17" s="25"/>
      <c r="R17" s="25"/>
      <c r="S17" s="25"/>
      <c r="T17" s="99">
        <f>H17+I17+N17+Q17</f>
        <v>0</v>
      </c>
      <c r="U17" s="99"/>
      <c r="V17" s="99"/>
    </row>
    <row r="18" spans="1:22" x14ac:dyDescent="0.2">
      <c r="A18" s="48"/>
      <c r="B18" s="14"/>
      <c r="C18" s="15"/>
      <c r="D18" s="48" t="s">
        <v>129</v>
      </c>
      <c r="E18" s="105" t="s">
        <v>150</v>
      </c>
      <c r="F18" s="12" t="s">
        <v>25</v>
      </c>
      <c r="G18" s="11" t="s">
        <v>25</v>
      </c>
      <c r="H18" s="112">
        <v>1</v>
      </c>
      <c r="I18" s="112">
        <v>1</v>
      </c>
      <c r="J18" s="110">
        <v>0.5</v>
      </c>
      <c r="K18" s="48"/>
      <c r="L18" s="25"/>
      <c r="M18" s="25"/>
      <c r="N18" s="99"/>
      <c r="O18" s="99"/>
      <c r="P18" s="99"/>
      <c r="Q18" s="25"/>
      <c r="R18" s="25"/>
      <c r="S18" s="25"/>
      <c r="T18" s="99"/>
      <c r="U18" s="99"/>
      <c r="V18" s="99"/>
    </row>
    <row r="19" spans="1:22" x14ac:dyDescent="0.2">
      <c r="A19" s="48"/>
      <c r="B19" s="46"/>
      <c r="C19" s="47"/>
      <c r="D19" s="48" t="s">
        <v>130</v>
      </c>
      <c r="E19" s="105" t="s">
        <v>149</v>
      </c>
      <c r="F19" s="12" t="s">
        <v>25</v>
      </c>
      <c r="G19" s="11" t="s">
        <v>25</v>
      </c>
      <c r="H19" s="112">
        <v>0.5</v>
      </c>
      <c r="I19" s="112">
        <v>0.5</v>
      </c>
      <c r="J19" s="110">
        <v>0.25</v>
      </c>
      <c r="K19" s="48"/>
      <c r="L19" s="25"/>
      <c r="M19" s="25"/>
      <c r="N19" s="99"/>
      <c r="O19" s="99"/>
      <c r="P19" s="99"/>
      <c r="Q19" s="25"/>
      <c r="R19" s="25"/>
      <c r="S19" s="25"/>
      <c r="T19" s="99">
        <f>H19+I19+N19+Q19</f>
        <v>1</v>
      </c>
      <c r="U19" s="99" t="e">
        <f>#REF!+L19+O19+R19</f>
        <v>#REF!</v>
      </c>
      <c r="V19" s="99">
        <f>J22+M19+P19+S19</f>
        <v>0.5</v>
      </c>
    </row>
    <row r="20" spans="1:22" x14ac:dyDescent="0.2">
      <c r="A20" s="48"/>
      <c r="B20" s="46"/>
      <c r="C20" s="47"/>
      <c r="D20" s="48" t="s">
        <v>131</v>
      </c>
      <c r="E20" s="105" t="s">
        <v>149</v>
      </c>
      <c r="F20" s="12" t="s">
        <v>25</v>
      </c>
      <c r="G20" s="11" t="s">
        <v>25</v>
      </c>
      <c r="H20" s="112">
        <v>0.5</v>
      </c>
      <c r="I20" s="112">
        <v>0.5</v>
      </c>
      <c r="J20" s="110">
        <v>0.25</v>
      </c>
      <c r="K20" s="48"/>
      <c r="L20" s="48"/>
      <c r="M20" s="48"/>
      <c r="N20" s="100"/>
      <c r="O20" s="100"/>
      <c r="P20" s="100"/>
      <c r="Q20" s="48"/>
      <c r="R20" s="48"/>
      <c r="S20" s="48"/>
      <c r="T20" s="100"/>
      <c r="U20" s="100"/>
      <c r="V20" s="100"/>
    </row>
    <row r="21" spans="1:22" x14ac:dyDescent="0.2">
      <c r="A21" s="48"/>
      <c r="B21" s="45"/>
      <c r="C21" s="48"/>
      <c r="D21" s="16" t="s">
        <v>132</v>
      </c>
      <c r="E21" s="105" t="s">
        <v>149</v>
      </c>
      <c r="F21" s="12" t="s">
        <v>25</v>
      </c>
      <c r="G21" s="11" t="s">
        <v>25</v>
      </c>
      <c r="H21" s="112">
        <v>0.5</v>
      </c>
      <c r="I21" s="112">
        <v>0.5</v>
      </c>
      <c r="J21" s="109">
        <v>0.5</v>
      </c>
      <c r="K21" s="48"/>
      <c r="L21" s="48"/>
      <c r="M21" s="48"/>
      <c r="N21" s="100"/>
      <c r="O21" s="100"/>
      <c r="P21" s="100"/>
      <c r="Q21" s="48"/>
      <c r="R21" s="48"/>
      <c r="S21" s="48"/>
      <c r="T21" s="100"/>
      <c r="U21" s="100"/>
      <c r="V21" s="100"/>
    </row>
    <row r="22" spans="1:22" x14ac:dyDescent="0.2">
      <c r="A22" s="48"/>
      <c r="B22" s="14"/>
      <c r="C22" s="15"/>
      <c r="D22" s="16" t="s">
        <v>133</v>
      </c>
      <c r="E22" s="105" t="s">
        <v>149</v>
      </c>
      <c r="F22" s="12" t="s">
        <v>25</v>
      </c>
      <c r="G22" s="11" t="s">
        <v>25</v>
      </c>
      <c r="H22" s="112">
        <v>0.5</v>
      </c>
      <c r="I22" s="112">
        <v>0.5</v>
      </c>
      <c r="J22" s="109">
        <v>0.5</v>
      </c>
      <c r="K22" s="48"/>
      <c r="L22" s="48"/>
      <c r="M22" s="48"/>
      <c r="N22" s="100"/>
      <c r="O22" s="100"/>
      <c r="P22" s="100"/>
      <c r="Q22" s="48"/>
      <c r="R22" s="48"/>
      <c r="S22" s="48"/>
      <c r="T22" s="100"/>
      <c r="U22" s="100"/>
      <c r="V22" s="100"/>
    </row>
    <row r="23" spans="1:22" x14ac:dyDescent="0.2">
      <c r="A23" s="48"/>
      <c r="B23" s="14">
        <v>1.1000000000000001</v>
      </c>
      <c r="C23" s="15" t="s">
        <v>136</v>
      </c>
      <c r="D23" s="16"/>
      <c r="E23" s="107">
        <v>4.5</v>
      </c>
      <c r="F23" s="12" t="s">
        <v>25</v>
      </c>
      <c r="G23" s="11" t="s">
        <v>25</v>
      </c>
      <c r="H23" s="110"/>
      <c r="I23" s="110"/>
      <c r="J23" s="110"/>
      <c r="K23" s="48"/>
      <c r="L23" s="48"/>
      <c r="M23" s="48"/>
      <c r="N23" s="100"/>
      <c r="O23" s="100"/>
      <c r="P23" s="100"/>
      <c r="Q23" s="48"/>
      <c r="R23" s="48"/>
      <c r="S23" s="48"/>
      <c r="T23" s="100"/>
      <c r="U23" s="100"/>
      <c r="V23" s="100"/>
    </row>
    <row r="24" spans="1:22" x14ac:dyDescent="0.2">
      <c r="A24" s="48"/>
      <c r="B24" s="14" t="s">
        <v>139</v>
      </c>
      <c r="C24" s="15" t="s">
        <v>138</v>
      </c>
      <c r="D24" s="16"/>
      <c r="E24" s="107" t="s">
        <v>149</v>
      </c>
      <c r="F24" s="10" t="s">
        <v>25</v>
      </c>
      <c r="G24" s="11" t="s">
        <v>25</v>
      </c>
      <c r="H24" s="110">
        <v>0.5</v>
      </c>
      <c r="I24" s="110">
        <v>0.5</v>
      </c>
      <c r="J24" s="110"/>
      <c r="K24" s="48"/>
      <c r="L24" s="48"/>
      <c r="M24" s="48"/>
      <c r="N24" s="100"/>
      <c r="O24" s="100"/>
      <c r="P24" s="100"/>
      <c r="Q24" s="48"/>
      <c r="R24" s="48"/>
      <c r="S24" s="48"/>
      <c r="T24" s="100"/>
      <c r="U24" s="100"/>
      <c r="V24" s="100"/>
    </row>
    <row r="25" spans="1:22" x14ac:dyDescent="0.2">
      <c r="A25" s="48"/>
      <c r="B25" s="14"/>
      <c r="C25" s="15"/>
      <c r="D25" s="16" t="s">
        <v>147</v>
      </c>
      <c r="E25" s="107" t="s">
        <v>149</v>
      </c>
      <c r="F25" s="12" t="s">
        <v>25</v>
      </c>
      <c r="G25" s="11" t="s">
        <v>25</v>
      </c>
      <c r="H25" s="110">
        <v>0.5</v>
      </c>
      <c r="I25" s="110">
        <v>0.5</v>
      </c>
      <c r="J25" s="110">
        <v>1</v>
      </c>
      <c r="K25" s="48"/>
      <c r="L25" s="48"/>
      <c r="M25" s="48"/>
      <c r="N25" s="100"/>
      <c r="O25" s="100"/>
      <c r="P25" s="100"/>
      <c r="Q25" s="48"/>
      <c r="R25" s="48"/>
      <c r="S25" s="48"/>
      <c r="T25" s="100"/>
      <c r="U25" s="100"/>
      <c r="V25" s="100"/>
    </row>
    <row r="26" spans="1:22" x14ac:dyDescent="0.2">
      <c r="A26" s="48"/>
      <c r="B26" s="14" t="s">
        <v>137</v>
      </c>
      <c r="C26" s="15" t="s">
        <v>141</v>
      </c>
      <c r="D26" s="16"/>
      <c r="E26" s="107" t="s">
        <v>150</v>
      </c>
      <c r="F26" s="12" t="s">
        <v>25</v>
      </c>
      <c r="G26" s="11" t="s">
        <v>25</v>
      </c>
      <c r="H26" s="110">
        <v>1</v>
      </c>
      <c r="I26" s="110">
        <v>1</v>
      </c>
      <c r="J26" s="110"/>
      <c r="K26" s="48"/>
      <c r="L26" s="48"/>
      <c r="M26" s="48"/>
      <c r="N26" s="100"/>
      <c r="O26" s="100"/>
      <c r="P26" s="100"/>
      <c r="Q26" s="48"/>
      <c r="R26" s="48"/>
      <c r="S26" s="48"/>
      <c r="T26" s="100"/>
      <c r="U26" s="100"/>
      <c r="V26" s="100"/>
    </row>
    <row r="27" spans="1:22" x14ac:dyDescent="0.2">
      <c r="A27" s="48"/>
      <c r="B27" s="14"/>
      <c r="C27" s="15"/>
      <c r="D27" s="16" t="s">
        <v>142</v>
      </c>
      <c r="E27" s="105" t="s">
        <v>149</v>
      </c>
      <c r="F27" s="12" t="s">
        <v>25</v>
      </c>
      <c r="G27" s="11" t="s">
        <v>25</v>
      </c>
      <c r="H27" s="110">
        <v>0.5</v>
      </c>
      <c r="I27" s="110">
        <v>0.5</v>
      </c>
      <c r="J27" s="110">
        <v>0.5</v>
      </c>
      <c r="K27" s="48"/>
      <c r="L27" s="48"/>
      <c r="M27" s="48"/>
      <c r="N27" s="100"/>
      <c r="O27" s="100"/>
      <c r="P27" s="100"/>
      <c r="Q27" s="48"/>
      <c r="R27" s="48"/>
      <c r="S27" s="48"/>
      <c r="T27" s="100"/>
      <c r="U27" s="100"/>
      <c r="V27" s="100"/>
    </row>
    <row r="28" spans="1:22" x14ac:dyDescent="0.2">
      <c r="A28" s="48"/>
      <c r="B28" s="14"/>
      <c r="C28" s="15"/>
      <c r="D28" s="16" t="s">
        <v>152</v>
      </c>
      <c r="E28" s="105" t="s">
        <v>149</v>
      </c>
      <c r="F28" s="12" t="s">
        <v>25</v>
      </c>
      <c r="G28" s="11" t="s">
        <v>25</v>
      </c>
      <c r="H28" s="110">
        <v>0.5</v>
      </c>
      <c r="I28" s="110">
        <v>0.5</v>
      </c>
      <c r="J28" s="110">
        <v>0.5</v>
      </c>
      <c r="K28" s="48"/>
      <c r="L28" s="48"/>
      <c r="M28" s="48"/>
      <c r="N28" s="100"/>
      <c r="O28" s="100"/>
      <c r="P28" s="100"/>
      <c r="Q28" s="48"/>
      <c r="R28" s="48"/>
      <c r="S28" s="48"/>
      <c r="T28" s="100"/>
      <c r="U28" s="100"/>
      <c r="V28" s="100"/>
    </row>
    <row r="29" spans="1:22" x14ac:dyDescent="0.2">
      <c r="A29" s="48"/>
      <c r="B29" s="14" t="s">
        <v>140</v>
      </c>
      <c r="C29" s="15" t="s">
        <v>143</v>
      </c>
      <c r="D29" s="16"/>
      <c r="E29" s="105" t="s">
        <v>153</v>
      </c>
      <c r="F29" s="12" t="s">
        <v>25</v>
      </c>
      <c r="G29" s="11" t="s">
        <v>25</v>
      </c>
      <c r="H29" s="110">
        <v>1</v>
      </c>
      <c r="I29" s="110">
        <v>1</v>
      </c>
      <c r="J29" s="110"/>
      <c r="K29" s="48"/>
      <c r="L29" s="48"/>
      <c r="M29" s="48"/>
      <c r="N29" s="100"/>
      <c r="O29" s="100"/>
      <c r="P29" s="100"/>
      <c r="Q29" s="48"/>
      <c r="R29" s="48"/>
      <c r="S29" s="48"/>
      <c r="T29" s="100"/>
      <c r="U29" s="100"/>
      <c r="V29" s="100"/>
    </row>
    <row r="30" spans="1:22" x14ac:dyDescent="0.2">
      <c r="A30" s="48"/>
      <c r="B30" s="14"/>
      <c r="C30" s="15"/>
      <c r="D30" s="16" t="s">
        <v>144</v>
      </c>
      <c r="E30" s="105" t="s">
        <v>153</v>
      </c>
      <c r="F30" s="12" t="s">
        <v>25</v>
      </c>
      <c r="G30" s="11" t="s">
        <v>25</v>
      </c>
      <c r="H30" s="110">
        <v>1</v>
      </c>
      <c r="I30" s="110">
        <v>1</v>
      </c>
      <c r="J30" s="110">
        <v>1</v>
      </c>
      <c r="K30" s="48"/>
      <c r="L30" s="48"/>
      <c r="M30" s="48"/>
      <c r="N30" s="100"/>
      <c r="O30" s="100"/>
      <c r="P30" s="100"/>
      <c r="Q30" s="48"/>
      <c r="R30" s="48"/>
      <c r="S30" s="48"/>
      <c r="T30" s="100"/>
      <c r="U30" s="100"/>
      <c r="V30" s="100"/>
    </row>
    <row r="31" spans="1:22" x14ac:dyDescent="0.2">
      <c r="A31" s="48"/>
      <c r="B31" s="14" t="s">
        <v>145</v>
      </c>
      <c r="C31" s="15" t="s">
        <v>146</v>
      </c>
      <c r="D31" s="16"/>
      <c r="E31" s="105" t="s">
        <v>149</v>
      </c>
      <c r="F31" s="12" t="s">
        <v>25</v>
      </c>
      <c r="G31" s="11" t="s">
        <v>25</v>
      </c>
      <c r="H31" s="110">
        <v>0.5</v>
      </c>
      <c r="I31" s="110">
        <v>0.5</v>
      </c>
      <c r="J31" s="110"/>
      <c r="K31" s="48"/>
      <c r="L31" s="48"/>
      <c r="M31" s="48"/>
      <c r="N31" s="100"/>
      <c r="O31" s="100"/>
      <c r="P31" s="100"/>
      <c r="Q31" s="48"/>
      <c r="R31" s="48"/>
      <c r="S31" s="48"/>
      <c r="T31" s="100"/>
      <c r="U31" s="100"/>
      <c r="V31" s="100"/>
    </row>
    <row r="32" spans="1:22" x14ac:dyDescent="0.2">
      <c r="A32" s="48"/>
      <c r="B32" s="14"/>
      <c r="C32" s="15"/>
      <c r="D32" s="15" t="s">
        <v>146</v>
      </c>
      <c r="E32" s="105" t="s">
        <v>149</v>
      </c>
      <c r="F32" s="12" t="s">
        <v>25</v>
      </c>
      <c r="G32" s="11" t="s">
        <v>25</v>
      </c>
      <c r="H32" s="110">
        <v>0.5</v>
      </c>
      <c r="I32" s="110">
        <v>0.5</v>
      </c>
      <c r="J32" s="110">
        <v>0.5</v>
      </c>
      <c r="K32" s="48"/>
      <c r="L32" s="48"/>
      <c r="M32" s="48"/>
      <c r="N32" s="100"/>
      <c r="O32" s="100"/>
      <c r="P32" s="100"/>
      <c r="Q32" s="48"/>
      <c r="R32" s="48"/>
      <c r="S32" s="48"/>
      <c r="T32" s="100"/>
      <c r="U32" s="100"/>
      <c r="V32" s="100"/>
    </row>
    <row r="33" spans="1:22" x14ac:dyDescent="0.2">
      <c r="A33" s="48"/>
      <c r="B33" s="115" t="s">
        <v>154</v>
      </c>
      <c r="C33" s="116" t="s">
        <v>112</v>
      </c>
      <c r="D33" s="16"/>
      <c r="E33" s="105">
        <v>1.5</v>
      </c>
      <c r="F33" s="12" t="s">
        <v>26</v>
      </c>
      <c r="G33" s="11" t="s">
        <v>26</v>
      </c>
      <c r="H33" s="110"/>
      <c r="I33" s="110"/>
      <c r="J33" s="110"/>
      <c r="K33" s="105"/>
      <c r="L33" s="48"/>
      <c r="M33" s="48"/>
      <c r="N33" s="100"/>
      <c r="O33" s="100"/>
      <c r="P33" s="100"/>
      <c r="Q33" s="48"/>
      <c r="R33" s="48"/>
      <c r="S33" s="48"/>
      <c r="T33" s="100"/>
      <c r="U33" s="100"/>
      <c r="V33" s="100"/>
    </row>
    <row r="34" spans="1:22" x14ac:dyDescent="0.2">
      <c r="A34" s="48"/>
      <c r="B34" s="14"/>
      <c r="C34" s="15"/>
      <c r="D34" s="16" t="s">
        <v>155</v>
      </c>
      <c r="E34" s="105">
        <v>0.5</v>
      </c>
      <c r="F34" s="12" t="s">
        <v>26</v>
      </c>
      <c r="G34" s="12" t="s">
        <v>26</v>
      </c>
      <c r="H34" s="110"/>
      <c r="I34" s="110"/>
      <c r="J34" s="110"/>
      <c r="K34" s="105">
        <v>0.5</v>
      </c>
      <c r="L34" s="105">
        <v>0.5</v>
      </c>
      <c r="M34" s="48">
        <v>2</v>
      </c>
      <c r="N34" s="100"/>
      <c r="O34" s="100"/>
      <c r="P34" s="100"/>
      <c r="Q34" s="48"/>
      <c r="R34" s="48"/>
      <c r="S34" s="48"/>
      <c r="T34" s="100"/>
      <c r="U34" s="100"/>
      <c r="V34" s="100"/>
    </row>
    <row r="35" spans="1:22" x14ac:dyDescent="0.2">
      <c r="A35" s="48"/>
      <c r="B35" s="14"/>
      <c r="C35" s="15"/>
      <c r="D35" s="16" t="s">
        <v>156</v>
      </c>
      <c r="E35" s="105">
        <v>0.5</v>
      </c>
      <c r="F35" s="12" t="s">
        <v>26</v>
      </c>
      <c r="G35" s="11" t="s">
        <v>26</v>
      </c>
      <c r="H35" s="110"/>
      <c r="I35" s="110"/>
      <c r="J35" s="110"/>
      <c r="K35" s="105">
        <v>0.5</v>
      </c>
      <c r="L35" s="105">
        <v>0.5</v>
      </c>
      <c r="M35" s="48">
        <v>1</v>
      </c>
      <c r="N35" s="100"/>
      <c r="O35" s="100"/>
      <c r="P35" s="100"/>
      <c r="Q35" s="48"/>
      <c r="R35" s="48"/>
      <c r="S35" s="48"/>
      <c r="T35" s="100"/>
      <c r="U35" s="100"/>
      <c r="V35" s="100"/>
    </row>
    <row r="36" spans="1:22" x14ac:dyDescent="0.2">
      <c r="A36" s="48"/>
      <c r="B36" s="14"/>
      <c r="C36" s="15"/>
      <c r="D36" s="16" t="s">
        <v>157</v>
      </c>
      <c r="E36" s="105">
        <v>0.5</v>
      </c>
      <c r="F36" s="12" t="s">
        <v>26</v>
      </c>
      <c r="G36" s="12" t="s">
        <v>26</v>
      </c>
      <c r="H36" s="110"/>
      <c r="I36" s="110"/>
      <c r="J36" s="110"/>
      <c r="K36" s="105">
        <v>0.5</v>
      </c>
      <c r="L36" s="105">
        <v>0.5</v>
      </c>
      <c r="M36" s="48">
        <v>0.5</v>
      </c>
      <c r="N36" s="100"/>
      <c r="O36" s="100"/>
      <c r="P36" s="100"/>
      <c r="Q36" s="48"/>
      <c r="R36" s="48"/>
      <c r="S36" s="48"/>
      <c r="T36" s="100"/>
      <c r="U36" s="100"/>
      <c r="V36" s="100"/>
    </row>
    <row r="37" spans="1:22" x14ac:dyDescent="0.2">
      <c r="A37" s="48"/>
      <c r="B37" s="115" t="s">
        <v>159</v>
      </c>
      <c r="C37" s="116" t="s">
        <v>158</v>
      </c>
      <c r="D37" s="16"/>
      <c r="E37" s="105">
        <v>6</v>
      </c>
      <c r="F37" s="12" t="s">
        <v>26</v>
      </c>
      <c r="G37" s="11" t="s">
        <v>26</v>
      </c>
      <c r="H37" s="110"/>
      <c r="I37" s="110"/>
      <c r="J37" s="110"/>
      <c r="K37" s="105"/>
      <c r="L37" s="48"/>
      <c r="M37" s="48"/>
      <c r="N37" s="100"/>
      <c r="O37" s="100"/>
      <c r="P37" s="100"/>
      <c r="Q37" s="48"/>
      <c r="R37" s="48"/>
      <c r="S37" s="48"/>
      <c r="T37" s="100"/>
      <c r="U37" s="100"/>
      <c r="V37" s="100"/>
    </row>
    <row r="38" spans="1:22" x14ac:dyDescent="0.2">
      <c r="A38" s="48"/>
      <c r="B38" s="14"/>
      <c r="C38" s="15"/>
      <c r="D38" s="16" t="s">
        <v>160</v>
      </c>
      <c r="E38" s="105">
        <v>3</v>
      </c>
      <c r="F38" s="12" t="s">
        <v>26</v>
      </c>
      <c r="G38" s="12" t="s">
        <v>26</v>
      </c>
      <c r="H38" s="110"/>
      <c r="I38" s="110"/>
      <c r="J38" s="110"/>
      <c r="K38" s="105">
        <v>3</v>
      </c>
      <c r="L38" s="48"/>
      <c r="M38" s="48"/>
      <c r="N38" s="100"/>
      <c r="O38" s="100"/>
      <c r="P38" s="100"/>
      <c r="Q38" s="48"/>
      <c r="R38" s="48"/>
      <c r="S38" s="48"/>
      <c r="T38" s="100"/>
      <c r="U38" s="100"/>
      <c r="V38" s="100"/>
    </row>
    <row r="39" spans="1:22" x14ac:dyDescent="0.2">
      <c r="A39" s="48"/>
      <c r="B39" s="14"/>
      <c r="C39" s="15"/>
      <c r="D39" s="16" t="s">
        <v>161</v>
      </c>
      <c r="E39" s="105">
        <v>2</v>
      </c>
      <c r="F39" s="12" t="s">
        <v>26</v>
      </c>
      <c r="G39" s="11" t="s">
        <v>26</v>
      </c>
      <c r="H39" s="110"/>
      <c r="I39" s="110"/>
      <c r="J39" s="110"/>
      <c r="K39" s="105">
        <v>2</v>
      </c>
      <c r="L39" s="48"/>
      <c r="M39" s="48"/>
      <c r="N39" s="100"/>
      <c r="O39" s="100"/>
      <c r="P39" s="100"/>
      <c r="Q39" s="48"/>
      <c r="R39" s="48"/>
      <c r="S39" s="48"/>
      <c r="T39" s="100"/>
      <c r="U39" s="100"/>
      <c r="V39" s="100"/>
    </row>
    <row r="40" spans="1:22" x14ac:dyDescent="0.2">
      <c r="A40" s="48"/>
      <c r="B40" s="14"/>
      <c r="C40" s="15"/>
      <c r="D40" s="16" t="s">
        <v>162</v>
      </c>
      <c r="E40" s="105">
        <v>1</v>
      </c>
      <c r="F40" s="12" t="s">
        <v>26</v>
      </c>
      <c r="G40" s="12" t="s">
        <v>26</v>
      </c>
      <c r="H40" s="110"/>
      <c r="I40" s="110"/>
      <c r="J40" s="110"/>
      <c r="K40" s="105">
        <v>1</v>
      </c>
      <c r="L40" s="48"/>
      <c r="M40" s="48"/>
      <c r="N40" s="100"/>
      <c r="O40" s="100"/>
      <c r="P40" s="100"/>
      <c r="Q40" s="48"/>
      <c r="R40" s="48"/>
      <c r="S40" s="48"/>
      <c r="T40" s="100"/>
      <c r="U40" s="100"/>
      <c r="V40" s="100"/>
    </row>
    <row r="41" spans="1:22" x14ac:dyDescent="0.2">
      <c r="A41" s="48"/>
      <c r="B41" s="115" t="s">
        <v>164</v>
      </c>
      <c r="C41" s="116" t="s">
        <v>163</v>
      </c>
      <c r="D41" s="15"/>
      <c r="E41" s="105">
        <v>5</v>
      </c>
      <c r="F41" s="12" t="s">
        <v>26</v>
      </c>
      <c r="G41" s="11" t="s">
        <v>26</v>
      </c>
      <c r="H41" s="110"/>
      <c r="I41" s="110"/>
      <c r="J41" s="110"/>
      <c r="K41" s="105"/>
      <c r="L41" s="48"/>
      <c r="M41" s="48"/>
      <c r="N41" s="100"/>
      <c r="O41" s="100"/>
      <c r="P41" s="100"/>
      <c r="Q41" s="48"/>
      <c r="R41" s="48"/>
      <c r="S41" s="48"/>
      <c r="T41" s="100"/>
      <c r="U41" s="100"/>
      <c r="V41" s="100"/>
    </row>
    <row r="42" spans="1:22" x14ac:dyDescent="0.2">
      <c r="A42" s="48"/>
      <c r="B42" s="115" t="s">
        <v>111</v>
      </c>
      <c r="C42" s="116" t="s">
        <v>165</v>
      </c>
      <c r="D42" s="15"/>
      <c r="E42" s="105">
        <v>2</v>
      </c>
      <c r="F42" s="12" t="s">
        <v>26</v>
      </c>
      <c r="G42" s="12" t="s">
        <v>26</v>
      </c>
      <c r="H42" s="110"/>
      <c r="I42" s="110"/>
      <c r="J42" s="110"/>
      <c r="K42" s="105"/>
      <c r="L42" s="48"/>
      <c r="M42" s="48"/>
      <c r="N42" s="100"/>
      <c r="O42" s="100"/>
      <c r="P42" s="100"/>
      <c r="Q42" s="48"/>
      <c r="R42" s="48"/>
      <c r="S42" s="48"/>
      <c r="T42" s="100"/>
      <c r="U42" s="100"/>
      <c r="V42" s="100"/>
    </row>
    <row r="43" spans="1:22" x14ac:dyDescent="0.2">
      <c r="A43" s="48"/>
      <c r="B43" s="14"/>
      <c r="C43" s="15"/>
      <c r="D43" s="116" t="s">
        <v>166</v>
      </c>
      <c r="E43" s="105">
        <v>1</v>
      </c>
      <c r="F43" s="12" t="s">
        <v>26</v>
      </c>
      <c r="G43" s="11" t="s">
        <v>26</v>
      </c>
      <c r="H43" s="110"/>
      <c r="I43" s="110"/>
      <c r="J43" s="110"/>
      <c r="K43" s="105">
        <v>1</v>
      </c>
      <c r="L43" s="48"/>
      <c r="M43" s="48"/>
      <c r="N43" s="100"/>
      <c r="O43" s="100"/>
      <c r="P43" s="100"/>
      <c r="Q43" s="48"/>
      <c r="R43" s="48"/>
      <c r="S43" s="48"/>
      <c r="T43" s="100"/>
      <c r="U43" s="100"/>
      <c r="V43" s="100"/>
    </row>
    <row r="44" spans="1:22" x14ac:dyDescent="0.2">
      <c r="A44" s="48"/>
      <c r="B44" s="14"/>
      <c r="C44" s="15"/>
      <c r="D44" s="116" t="s">
        <v>167</v>
      </c>
      <c r="E44" s="105">
        <v>1</v>
      </c>
      <c r="F44" s="12" t="s">
        <v>26</v>
      </c>
      <c r="G44" s="12" t="s">
        <v>26</v>
      </c>
      <c r="H44" s="110"/>
      <c r="I44" s="110"/>
      <c r="J44" s="110"/>
      <c r="K44" s="105">
        <v>1</v>
      </c>
      <c r="L44" s="48"/>
      <c r="M44" s="48"/>
      <c r="N44" s="100"/>
      <c r="O44" s="100"/>
      <c r="P44" s="100"/>
      <c r="Q44" s="48"/>
      <c r="R44" s="48"/>
      <c r="S44" s="48"/>
      <c r="T44" s="100"/>
      <c r="U44" s="100"/>
      <c r="V44" s="100"/>
    </row>
    <row r="45" spans="1:22" x14ac:dyDescent="0.2">
      <c r="A45" s="48"/>
      <c r="B45" s="115" t="s">
        <v>168</v>
      </c>
      <c r="C45" s="116" t="s">
        <v>169</v>
      </c>
      <c r="D45" s="116"/>
      <c r="E45" s="105">
        <v>3</v>
      </c>
      <c r="F45" s="12" t="s">
        <v>26</v>
      </c>
      <c r="G45" s="11" t="s">
        <v>26</v>
      </c>
      <c r="H45" s="110"/>
      <c r="I45" s="110"/>
      <c r="J45" s="110"/>
      <c r="K45" s="105"/>
      <c r="L45" s="48"/>
      <c r="M45" s="48"/>
      <c r="N45" s="100"/>
      <c r="O45" s="100"/>
      <c r="P45" s="100"/>
      <c r="Q45" s="48"/>
      <c r="R45" s="48"/>
      <c r="S45" s="48"/>
      <c r="T45" s="100"/>
      <c r="U45" s="100"/>
      <c r="V45" s="100"/>
    </row>
    <row r="46" spans="1:22" x14ac:dyDescent="0.2">
      <c r="A46" s="48"/>
      <c r="B46" s="14"/>
      <c r="C46" s="15"/>
      <c r="D46" s="116" t="s">
        <v>170</v>
      </c>
      <c r="E46" s="105">
        <v>2</v>
      </c>
      <c r="F46" s="12" t="s">
        <v>26</v>
      </c>
      <c r="G46" s="12" t="s">
        <v>26</v>
      </c>
      <c r="H46" s="110"/>
      <c r="I46" s="110"/>
      <c r="J46" s="110"/>
      <c r="K46" s="105">
        <v>2</v>
      </c>
      <c r="L46" s="48"/>
      <c r="M46" s="48">
        <v>2.5</v>
      </c>
      <c r="N46" s="100"/>
      <c r="O46" s="100"/>
      <c r="P46" s="100"/>
      <c r="Q46" s="48"/>
      <c r="R46" s="48"/>
      <c r="S46" s="48"/>
      <c r="T46" s="100"/>
      <c r="U46" s="100"/>
      <c r="V46" s="100"/>
    </row>
    <row r="47" spans="1:22" x14ac:dyDescent="0.2">
      <c r="A47" s="48"/>
      <c r="B47" s="14"/>
      <c r="C47" s="15"/>
      <c r="D47" s="116" t="s">
        <v>171</v>
      </c>
      <c r="E47" s="105">
        <v>1</v>
      </c>
      <c r="F47" s="12" t="s">
        <v>26</v>
      </c>
      <c r="G47" s="11" t="s">
        <v>26</v>
      </c>
      <c r="H47" s="110"/>
      <c r="I47" s="110"/>
      <c r="J47" s="110"/>
      <c r="K47" s="105">
        <v>1</v>
      </c>
      <c r="L47" s="48"/>
      <c r="M47" s="48">
        <v>1</v>
      </c>
      <c r="N47" s="100"/>
      <c r="O47" s="100"/>
      <c r="P47" s="100"/>
      <c r="Q47" s="48"/>
      <c r="R47" s="48"/>
      <c r="S47" s="48"/>
      <c r="T47" s="100"/>
      <c r="U47" s="100"/>
      <c r="V47" s="100"/>
    </row>
    <row r="48" spans="1:22" x14ac:dyDescent="0.2">
      <c r="A48" s="48"/>
      <c r="B48" s="14">
        <v>1.2</v>
      </c>
      <c r="C48" s="116" t="s">
        <v>172</v>
      </c>
      <c r="D48" s="116"/>
      <c r="E48" s="105">
        <v>4.5</v>
      </c>
      <c r="F48" s="12" t="s">
        <v>27</v>
      </c>
      <c r="G48" s="11" t="s">
        <v>27</v>
      </c>
      <c r="H48" s="110"/>
      <c r="I48" s="110"/>
      <c r="J48" s="110"/>
      <c r="K48" s="105"/>
      <c r="L48" s="48"/>
      <c r="M48" s="48"/>
      <c r="N48" s="100"/>
      <c r="O48" s="100"/>
      <c r="P48" s="100"/>
      <c r="Q48" s="48"/>
      <c r="R48" s="48"/>
      <c r="S48" s="48"/>
      <c r="T48" s="100"/>
      <c r="U48" s="100"/>
      <c r="V48" s="100"/>
    </row>
    <row r="49" spans="1:22" x14ac:dyDescent="0.2">
      <c r="A49" s="48"/>
      <c r="B49" s="115" t="s">
        <v>173</v>
      </c>
      <c r="C49" s="116" t="s">
        <v>174</v>
      </c>
      <c r="D49" s="116"/>
      <c r="E49" s="105">
        <v>4.5</v>
      </c>
      <c r="F49" s="12" t="s">
        <v>27</v>
      </c>
      <c r="G49" s="11" t="s">
        <v>27</v>
      </c>
      <c r="H49" s="110"/>
      <c r="I49" s="110"/>
      <c r="J49" s="110"/>
      <c r="K49" s="105"/>
      <c r="L49" s="48"/>
      <c r="M49" s="48"/>
      <c r="N49" s="100"/>
      <c r="O49" s="100"/>
      <c r="P49" s="100"/>
      <c r="Q49" s="48"/>
      <c r="R49" s="48"/>
      <c r="S49" s="48"/>
      <c r="T49" s="100"/>
      <c r="U49" s="100"/>
      <c r="V49" s="100"/>
    </row>
    <row r="50" spans="1:22" x14ac:dyDescent="0.2">
      <c r="A50" s="48"/>
      <c r="B50" s="14"/>
      <c r="C50" s="15"/>
      <c r="D50" s="116" t="s">
        <v>175</v>
      </c>
      <c r="E50" s="105">
        <v>0.5</v>
      </c>
      <c r="F50" s="12" t="s">
        <v>27</v>
      </c>
      <c r="G50" s="11" t="s">
        <v>27</v>
      </c>
      <c r="H50" s="110"/>
      <c r="I50" s="110"/>
      <c r="J50" s="110"/>
      <c r="K50" s="105"/>
      <c r="L50" s="48"/>
      <c r="M50" s="48"/>
      <c r="N50" s="100"/>
      <c r="O50" s="100"/>
      <c r="P50" s="100"/>
      <c r="Q50" s="48"/>
      <c r="R50" s="48"/>
      <c r="S50" s="48"/>
      <c r="T50" s="100"/>
      <c r="U50" s="100"/>
      <c r="V50" s="100"/>
    </row>
    <row r="51" spans="1:22" x14ac:dyDescent="0.2">
      <c r="A51" s="48"/>
      <c r="B51" s="14"/>
      <c r="C51" s="15"/>
      <c r="D51" s="116" t="s">
        <v>176</v>
      </c>
      <c r="E51" s="105">
        <v>2</v>
      </c>
      <c r="F51" s="12" t="s">
        <v>27</v>
      </c>
      <c r="G51" s="11" t="s">
        <v>27</v>
      </c>
      <c r="H51" s="110"/>
      <c r="I51" s="110"/>
      <c r="J51" s="110"/>
      <c r="K51" s="105"/>
      <c r="L51" s="48"/>
      <c r="M51" s="48"/>
      <c r="N51" s="100"/>
      <c r="O51" s="100"/>
      <c r="P51" s="100"/>
      <c r="Q51" s="48"/>
      <c r="R51" s="48"/>
      <c r="S51" s="48"/>
      <c r="T51" s="100"/>
      <c r="U51" s="100"/>
      <c r="V51" s="100"/>
    </row>
    <row r="52" spans="1:22" x14ac:dyDescent="0.2">
      <c r="A52" s="48"/>
      <c r="B52" s="14"/>
      <c r="C52" s="15"/>
      <c r="D52" s="116" t="s">
        <v>177</v>
      </c>
      <c r="E52" s="105">
        <v>2</v>
      </c>
      <c r="F52" s="12" t="s">
        <v>27</v>
      </c>
      <c r="G52" s="11" t="s">
        <v>27</v>
      </c>
      <c r="H52" s="110"/>
      <c r="I52" s="110"/>
      <c r="J52" s="110"/>
      <c r="K52" s="105"/>
      <c r="L52" s="48"/>
      <c r="M52" s="48"/>
      <c r="N52" s="100"/>
      <c r="O52" s="100"/>
      <c r="P52" s="100"/>
      <c r="Q52" s="48"/>
      <c r="R52" s="48"/>
      <c r="S52" s="48"/>
      <c r="T52" s="100"/>
      <c r="U52" s="100"/>
      <c r="V52" s="100"/>
    </row>
    <row r="53" spans="1:22" x14ac:dyDescent="0.2">
      <c r="A53" s="48"/>
      <c r="B53" s="14">
        <v>1.1000000000000001</v>
      </c>
      <c r="C53" s="116" t="s">
        <v>136</v>
      </c>
      <c r="D53" s="116"/>
      <c r="E53" s="105">
        <v>2</v>
      </c>
      <c r="F53" s="12" t="s">
        <v>27</v>
      </c>
      <c r="G53" s="11" t="s">
        <v>27</v>
      </c>
      <c r="H53" s="110"/>
      <c r="I53" s="110"/>
      <c r="J53" s="110"/>
      <c r="K53" s="105"/>
      <c r="L53" s="48"/>
      <c r="M53" s="48"/>
      <c r="N53" s="100"/>
      <c r="O53" s="100"/>
      <c r="P53" s="100"/>
      <c r="Q53" s="48"/>
      <c r="R53" s="48"/>
      <c r="S53" s="48"/>
      <c r="T53" s="100"/>
      <c r="U53" s="100"/>
      <c r="V53" s="100"/>
    </row>
    <row r="54" spans="1:22" x14ac:dyDescent="0.2">
      <c r="A54" s="48"/>
      <c r="B54" s="115" t="s">
        <v>140</v>
      </c>
      <c r="C54" s="116" t="s">
        <v>178</v>
      </c>
      <c r="D54" s="116"/>
      <c r="E54" s="105">
        <v>2</v>
      </c>
      <c r="F54" s="12" t="s">
        <v>27</v>
      </c>
      <c r="G54" s="11" t="s">
        <v>27</v>
      </c>
      <c r="H54" s="110"/>
      <c r="I54" s="110"/>
      <c r="J54" s="110"/>
      <c r="K54" s="105"/>
      <c r="L54" s="48"/>
      <c r="M54" s="48"/>
      <c r="N54" s="100"/>
      <c r="O54" s="100"/>
      <c r="P54" s="100"/>
      <c r="Q54" s="48"/>
      <c r="R54" s="48"/>
      <c r="S54" s="48"/>
      <c r="T54" s="100"/>
      <c r="U54" s="100"/>
      <c r="V54" s="100"/>
    </row>
    <row r="55" spans="1:22" x14ac:dyDescent="0.2">
      <c r="A55" s="48"/>
      <c r="B55" s="14"/>
      <c r="C55" s="15"/>
      <c r="D55" s="116" t="s">
        <v>179</v>
      </c>
      <c r="E55" s="105">
        <v>1</v>
      </c>
      <c r="F55" s="12" t="s">
        <v>27</v>
      </c>
      <c r="G55" s="11" t="s">
        <v>27</v>
      </c>
      <c r="H55" s="110"/>
      <c r="I55" s="110"/>
      <c r="J55" s="110"/>
      <c r="K55" s="105"/>
      <c r="L55" s="48"/>
      <c r="M55" s="48"/>
      <c r="N55" s="100"/>
      <c r="O55" s="100"/>
      <c r="P55" s="100"/>
      <c r="Q55" s="48"/>
      <c r="R55" s="48"/>
      <c r="S55" s="48"/>
      <c r="T55" s="100"/>
      <c r="U55" s="100"/>
      <c r="V55" s="100"/>
    </row>
    <row r="56" spans="1:22" x14ac:dyDescent="0.2">
      <c r="A56" s="48"/>
      <c r="B56" s="14"/>
      <c r="C56" s="15"/>
      <c r="D56" s="116" t="s">
        <v>180</v>
      </c>
      <c r="E56" s="105">
        <v>1</v>
      </c>
      <c r="F56" s="12" t="s">
        <v>27</v>
      </c>
      <c r="G56" s="11" t="s">
        <v>27</v>
      </c>
      <c r="H56" s="110"/>
      <c r="I56" s="110"/>
      <c r="J56" s="110"/>
      <c r="K56" s="105"/>
      <c r="L56" s="48"/>
      <c r="M56" s="48"/>
      <c r="N56" s="100"/>
      <c r="O56" s="100"/>
      <c r="P56" s="100"/>
      <c r="Q56" s="48"/>
      <c r="R56" s="48"/>
      <c r="S56" s="48"/>
      <c r="T56" s="100"/>
      <c r="U56" s="100"/>
      <c r="V56" s="100"/>
    </row>
    <row r="57" spans="1:22" x14ac:dyDescent="0.2">
      <c r="A57" s="48"/>
      <c r="B57" s="115" t="s">
        <v>113</v>
      </c>
      <c r="C57" s="116" t="s">
        <v>114</v>
      </c>
      <c r="D57" s="116"/>
      <c r="E57" s="105">
        <v>4</v>
      </c>
      <c r="F57" s="12" t="s">
        <v>27</v>
      </c>
      <c r="G57" s="11" t="s">
        <v>27</v>
      </c>
      <c r="H57" s="110"/>
      <c r="I57" s="110"/>
      <c r="J57" s="110"/>
      <c r="K57" s="105"/>
      <c r="L57" s="48"/>
      <c r="M57" s="48"/>
      <c r="N57" s="100"/>
      <c r="O57" s="100"/>
      <c r="P57" s="100"/>
      <c r="Q57" s="48"/>
      <c r="R57" s="48"/>
      <c r="S57" s="48"/>
      <c r="T57" s="100"/>
      <c r="U57" s="100"/>
      <c r="V57" s="100"/>
    </row>
    <row r="58" spans="1:22" x14ac:dyDescent="0.2">
      <c r="A58" s="48"/>
      <c r="B58" s="115" t="s">
        <v>181</v>
      </c>
      <c r="C58" s="116" t="s">
        <v>182</v>
      </c>
      <c r="D58" s="116"/>
      <c r="E58" s="105">
        <v>2</v>
      </c>
      <c r="F58" s="12" t="s">
        <v>27</v>
      </c>
      <c r="G58" s="11" t="s">
        <v>27</v>
      </c>
      <c r="H58" s="110"/>
      <c r="I58" s="110"/>
      <c r="J58" s="110"/>
      <c r="K58" s="105"/>
      <c r="L58" s="48"/>
      <c r="M58" s="48"/>
      <c r="N58" s="100"/>
      <c r="O58" s="100"/>
      <c r="P58" s="100"/>
      <c r="Q58" s="48"/>
      <c r="R58" s="48"/>
      <c r="S58" s="48"/>
      <c r="T58" s="100"/>
      <c r="U58" s="100"/>
      <c r="V58" s="100"/>
    </row>
    <row r="59" spans="1:22" x14ac:dyDescent="0.2">
      <c r="A59" s="48"/>
      <c r="B59" s="14"/>
      <c r="C59" s="15"/>
      <c r="D59" s="116" t="s">
        <v>183</v>
      </c>
      <c r="E59" s="105">
        <v>0.5</v>
      </c>
      <c r="F59" s="12" t="s">
        <v>27</v>
      </c>
      <c r="G59" s="11" t="s">
        <v>27</v>
      </c>
      <c r="H59" s="110"/>
      <c r="I59" s="110"/>
      <c r="J59" s="110"/>
      <c r="K59" s="105"/>
      <c r="L59" s="48"/>
      <c r="M59" s="48"/>
      <c r="N59" s="100"/>
      <c r="O59" s="100"/>
      <c r="P59" s="100"/>
      <c r="Q59" s="48"/>
      <c r="R59" s="48"/>
      <c r="S59" s="48"/>
      <c r="T59" s="100"/>
      <c r="U59" s="100"/>
      <c r="V59" s="100"/>
    </row>
    <row r="60" spans="1:22" x14ac:dyDescent="0.2">
      <c r="A60" s="48"/>
      <c r="B60" s="14"/>
      <c r="C60" s="15"/>
      <c r="D60" s="116" t="s">
        <v>184</v>
      </c>
      <c r="E60" s="105">
        <v>0.5</v>
      </c>
      <c r="F60" s="12" t="s">
        <v>27</v>
      </c>
      <c r="G60" s="11" t="s">
        <v>27</v>
      </c>
      <c r="H60" s="110"/>
      <c r="I60" s="110"/>
      <c r="J60" s="110"/>
      <c r="K60" s="105"/>
      <c r="L60" s="48"/>
      <c r="M60" s="48"/>
      <c r="N60" s="100"/>
      <c r="O60" s="100"/>
      <c r="P60" s="100"/>
      <c r="Q60" s="48"/>
      <c r="R60" s="48"/>
      <c r="S60" s="48"/>
      <c r="T60" s="100"/>
      <c r="U60" s="100"/>
      <c r="V60" s="100"/>
    </row>
    <row r="61" spans="1:22" x14ac:dyDescent="0.2">
      <c r="A61" s="48"/>
      <c r="B61" s="14"/>
      <c r="C61" s="15"/>
      <c r="D61" s="116" t="s">
        <v>185</v>
      </c>
      <c r="E61" s="105">
        <v>0.5</v>
      </c>
      <c r="F61" s="12" t="s">
        <v>27</v>
      </c>
      <c r="G61" s="11" t="s">
        <v>27</v>
      </c>
      <c r="H61" s="110"/>
      <c r="I61" s="110"/>
      <c r="J61" s="110"/>
      <c r="K61" s="105"/>
      <c r="L61" s="48"/>
      <c r="M61" s="48"/>
      <c r="N61" s="100"/>
      <c r="O61" s="100"/>
      <c r="P61" s="100"/>
      <c r="Q61" s="48"/>
      <c r="R61" s="48"/>
      <c r="S61" s="48"/>
      <c r="T61" s="100"/>
      <c r="U61" s="100"/>
      <c r="V61" s="100"/>
    </row>
    <row r="62" spans="1:22" x14ac:dyDescent="0.2">
      <c r="A62" s="48"/>
      <c r="B62" s="14"/>
      <c r="C62" s="15"/>
      <c r="D62" s="116" t="s">
        <v>186</v>
      </c>
      <c r="E62" s="105">
        <v>0.5</v>
      </c>
      <c r="F62" s="12" t="s">
        <v>27</v>
      </c>
      <c r="G62" s="11" t="s">
        <v>27</v>
      </c>
      <c r="H62" s="110"/>
      <c r="I62" s="110"/>
      <c r="J62" s="110"/>
      <c r="K62" s="105"/>
      <c r="L62" s="48"/>
      <c r="M62" s="48"/>
      <c r="N62" s="100"/>
      <c r="O62" s="100"/>
      <c r="P62" s="100"/>
      <c r="Q62" s="48"/>
      <c r="R62" s="48"/>
      <c r="S62" s="48"/>
      <c r="T62" s="100"/>
      <c r="U62" s="100"/>
      <c r="V62" s="100"/>
    </row>
    <row r="63" spans="1:22" x14ac:dyDescent="0.2">
      <c r="A63" s="48"/>
      <c r="B63" s="115" t="s">
        <v>188</v>
      </c>
      <c r="C63" s="116" t="s">
        <v>187</v>
      </c>
      <c r="D63" s="116"/>
      <c r="E63" s="105">
        <v>2</v>
      </c>
      <c r="F63" s="12" t="s">
        <v>27</v>
      </c>
      <c r="G63" s="11" t="s">
        <v>27</v>
      </c>
      <c r="H63" s="110"/>
      <c r="I63" s="110"/>
      <c r="J63" s="110"/>
      <c r="K63" s="105"/>
      <c r="L63" s="48"/>
      <c r="M63" s="48"/>
      <c r="N63" s="100"/>
      <c r="O63" s="100"/>
      <c r="P63" s="100"/>
      <c r="Q63" s="48"/>
      <c r="R63" s="48"/>
      <c r="S63" s="48"/>
      <c r="T63" s="100"/>
      <c r="U63" s="100"/>
      <c r="V63" s="100"/>
    </row>
    <row r="64" spans="1:22" x14ac:dyDescent="0.2">
      <c r="A64" s="48"/>
      <c r="B64" s="14"/>
      <c r="C64" s="15"/>
      <c r="D64" s="116" t="s">
        <v>189</v>
      </c>
      <c r="E64" s="105">
        <v>1</v>
      </c>
      <c r="F64" s="12" t="s">
        <v>27</v>
      </c>
      <c r="G64" s="11" t="s">
        <v>27</v>
      </c>
      <c r="H64" s="110"/>
      <c r="I64" s="110"/>
      <c r="J64" s="110"/>
      <c r="K64" s="105"/>
      <c r="L64" s="48"/>
      <c r="M64" s="48"/>
      <c r="N64" s="100"/>
      <c r="O64" s="100"/>
      <c r="P64" s="100"/>
      <c r="Q64" s="48"/>
      <c r="R64" s="48"/>
      <c r="S64" s="48"/>
      <c r="T64" s="100"/>
      <c r="U64" s="100"/>
      <c r="V64" s="100"/>
    </row>
    <row r="65" spans="1:22" x14ac:dyDescent="0.2">
      <c r="A65" s="48"/>
      <c r="B65" s="14"/>
      <c r="C65" s="15"/>
      <c r="D65" s="116" t="s">
        <v>190</v>
      </c>
      <c r="E65" s="105">
        <v>1</v>
      </c>
      <c r="F65" s="12" t="s">
        <v>27</v>
      </c>
      <c r="G65" s="11" t="s">
        <v>27</v>
      </c>
      <c r="H65" s="110"/>
      <c r="I65" s="110"/>
      <c r="J65" s="110"/>
      <c r="K65" s="48"/>
      <c r="L65" s="48"/>
      <c r="M65" s="48"/>
      <c r="N65" s="100"/>
      <c r="O65" s="100"/>
      <c r="P65" s="100"/>
      <c r="Q65" s="48"/>
      <c r="R65" s="48"/>
      <c r="S65" s="48"/>
      <c r="T65" s="100"/>
      <c r="U65" s="100"/>
      <c r="V65" s="100"/>
    </row>
    <row r="66" spans="1:22" x14ac:dyDescent="0.2">
      <c r="A66" s="48"/>
      <c r="B66" s="115" t="s">
        <v>164</v>
      </c>
      <c r="C66" s="116" t="s">
        <v>163</v>
      </c>
      <c r="D66" s="116"/>
      <c r="E66" s="105">
        <v>8</v>
      </c>
      <c r="F66" s="12" t="s">
        <v>27</v>
      </c>
      <c r="G66" s="11" t="s">
        <v>27</v>
      </c>
      <c r="H66" s="110"/>
      <c r="I66" s="110"/>
      <c r="J66" s="110"/>
      <c r="K66" s="48"/>
      <c r="L66" s="48"/>
      <c r="M66" s="48"/>
      <c r="N66" s="100"/>
      <c r="O66" s="100"/>
      <c r="P66" s="100"/>
      <c r="Q66" s="48"/>
      <c r="R66" s="48"/>
      <c r="S66" s="48"/>
      <c r="T66" s="100"/>
      <c r="U66" s="100"/>
      <c r="V66" s="100"/>
    </row>
    <row r="67" spans="1:22" x14ac:dyDescent="0.2">
      <c r="A67" s="48"/>
      <c r="B67" s="115" t="s">
        <v>15</v>
      </c>
      <c r="C67" s="116" t="s">
        <v>191</v>
      </c>
      <c r="D67" s="116" t="s">
        <v>192</v>
      </c>
      <c r="E67" s="105">
        <v>2</v>
      </c>
      <c r="F67" s="12" t="s">
        <v>27</v>
      </c>
      <c r="G67" s="11" t="s">
        <v>27</v>
      </c>
      <c r="H67" s="110"/>
      <c r="I67" s="110"/>
      <c r="J67" s="110"/>
      <c r="K67" s="48"/>
      <c r="L67" s="48"/>
      <c r="M67" s="48"/>
      <c r="N67" s="100"/>
      <c r="O67" s="100"/>
      <c r="P67" s="100"/>
      <c r="Q67" s="48"/>
      <c r="R67" s="48"/>
      <c r="S67" s="48"/>
      <c r="T67" s="100"/>
      <c r="U67" s="100"/>
      <c r="V67" s="100"/>
    </row>
    <row r="68" spans="1:22" x14ac:dyDescent="0.2">
      <c r="A68" s="48"/>
      <c r="B68" s="14"/>
      <c r="C68" s="15"/>
      <c r="D68" s="116" t="s">
        <v>193</v>
      </c>
      <c r="E68" s="105">
        <v>0.5</v>
      </c>
      <c r="F68" s="12" t="s">
        <v>27</v>
      </c>
      <c r="G68" s="11" t="s">
        <v>27</v>
      </c>
      <c r="H68" s="110"/>
      <c r="I68" s="110"/>
      <c r="J68" s="110"/>
      <c r="K68" s="48"/>
      <c r="L68" s="48"/>
      <c r="M68" s="48"/>
      <c r="N68" s="100"/>
      <c r="O68" s="100"/>
      <c r="P68" s="100"/>
      <c r="Q68" s="48"/>
      <c r="R68" s="48"/>
      <c r="S68" s="48"/>
      <c r="T68" s="100"/>
      <c r="U68" s="100"/>
      <c r="V68" s="100"/>
    </row>
    <row r="69" spans="1:22" x14ac:dyDescent="0.2">
      <c r="A69" s="48"/>
      <c r="C69" s="15"/>
      <c r="D69" s="116" t="s">
        <v>194</v>
      </c>
      <c r="E69" s="105">
        <v>0.5</v>
      </c>
      <c r="F69" s="12" t="s">
        <v>27</v>
      </c>
      <c r="G69" s="11" t="s">
        <v>27</v>
      </c>
      <c r="H69" s="110"/>
      <c r="I69" s="110"/>
      <c r="J69" s="110"/>
      <c r="K69" s="48"/>
      <c r="L69" s="48"/>
      <c r="M69" s="48"/>
      <c r="N69" s="100"/>
      <c r="O69" s="100"/>
      <c r="P69" s="100"/>
      <c r="Q69" s="48"/>
      <c r="R69" s="48"/>
      <c r="S69" s="48"/>
      <c r="T69" s="100"/>
      <c r="U69" s="100"/>
      <c r="V69" s="100"/>
    </row>
    <row r="70" spans="1:22" x14ac:dyDescent="0.2">
      <c r="A70" s="48"/>
      <c r="B70" s="115" t="s">
        <v>23</v>
      </c>
      <c r="C70" s="116" t="s">
        <v>195</v>
      </c>
      <c r="D70" s="116"/>
      <c r="E70" s="105">
        <v>1</v>
      </c>
      <c r="F70" s="12" t="s">
        <v>27</v>
      </c>
      <c r="G70" s="11" t="s">
        <v>27</v>
      </c>
      <c r="H70" s="110"/>
      <c r="I70" s="110"/>
      <c r="J70" s="110"/>
      <c r="K70" s="48"/>
      <c r="L70" s="48"/>
      <c r="M70" s="48"/>
      <c r="N70" s="100"/>
      <c r="O70" s="100"/>
      <c r="P70" s="100"/>
      <c r="Q70" s="48"/>
      <c r="R70" s="48"/>
      <c r="S70" s="48"/>
      <c r="T70" s="100"/>
      <c r="U70" s="100"/>
      <c r="V70" s="100"/>
    </row>
    <row r="71" spans="1:22" x14ac:dyDescent="0.2">
      <c r="A71" s="48"/>
      <c r="B71" s="14"/>
      <c r="C71" s="15"/>
      <c r="D71" s="116" t="s">
        <v>196</v>
      </c>
      <c r="E71" s="105">
        <v>0.5</v>
      </c>
      <c r="F71" s="12" t="s">
        <v>27</v>
      </c>
      <c r="G71" s="11" t="s">
        <v>27</v>
      </c>
      <c r="H71" s="110"/>
      <c r="I71" s="110"/>
      <c r="J71" s="110"/>
      <c r="K71" s="48"/>
      <c r="L71" s="48"/>
      <c r="M71" s="48"/>
      <c r="N71" s="100"/>
      <c r="O71" s="100"/>
      <c r="P71" s="100"/>
      <c r="Q71" s="48"/>
      <c r="R71" s="48"/>
      <c r="S71" s="48"/>
      <c r="T71" s="100"/>
      <c r="U71" s="100"/>
      <c r="V71" s="100"/>
    </row>
    <row r="72" spans="1:22" x14ac:dyDescent="0.2">
      <c r="A72" s="48"/>
      <c r="B72" s="14"/>
      <c r="C72" s="15"/>
      <c r="D72" s="16" t="s">
        <v>197</v>
      </c>
      <c r="E72" s="105">
        <v>0.5</v>
      </c>
      <c r="F72" s="12" t="s">
        <v>27</v>
      </c>
      <c r="G72" s="11" t="s">
        <v>27</v>
      </c>
      <c r="H72" s="110"/>
      <c r="I72" s="110"/>
      <c r="J72" s="110"/>
      <c r="K72" s="48"/>
      <c r="L72" s="48"/>
      <c r="M72" s="48"/>
      <c r="N72" s="100"/>
      <c r="O72" s="100"/>
      <c r="P72" s="100"/>
      <c r="Q72" s="48"/>
      <c r="R72" s="48"/>
      <c r="S72" s="48"/>
      <c r="T72" s="100"/>
      <c r="U72" s="100"/>
      <c r="V72" s="100"/>
    </row>
    <row r="73" spans="1:22" x14ac:dyDescent="0.2">
      <c r="A73" s="48"/>
      <c r="B73" s="115" t="s">
        <v>199</v>
      </c>
      <c r="C73" s="116" t="s">
        <v>198</v>
      </c>
      <c r="D73" s="16"/>
      <c r="E73" s="105">
        <v>5</v>
      </c>
      <c r="F73" s="12" t="s">
        <v>27</v>
      </c>
      <c r="G73" s="11" t="s">
        <v>27</v>
      </c>
      <c r="H73" s="110"/>
      <c r="I73" s="110"/>
      <c r="J73" s="110"/>
      <c r="K73" s="48"/>
      <c r="L73" s="48"/>
      <c r="M73" s="48"/>
      <c r="N73" s="100"/>
      <c r="O73" s="100"/>
      <c r="P73" s="100"/>
      <c r="Q73" s="48"/>
      <c r="R73" s="48"/>
      <c r="S73" s="48"/>
      <c r="T73" s="100"/>
      <c r="U73" s="100"/>
      <c r="V73" s="100"/>
    </row>
    <row r="74" spans="1:22" x14ac:dyDescent="0.2">
      <c r="A74" s="48"/>
      <c r="B74" s="14"/>
      <c r="C74" s="15"/>
      <c r="D74" s="116" t="s">
        <v>200</v>
      </c>
      <c r="E74" s="105">
        <v>0.5</v>
      </c>
      <c r="F74" s="12" t="s">
        <v>27</v>
      </c>
      <c r="G74" s="11" t="s">
        <v>27</v>
      </c>
      <c r="H74" s="110"/>
      <c r="I74" s="110"/>
      <c r="J74" s="110"/>
      <c r="K74" s="48"/>
      <c r="L74" s="48"/>
      <c r="M74" s="48"/>
      <c r="N74" s="100"/>
      <c r="O74" s="100"/>
      <c r="P74" s="100"/>
      <c r="Q74" s="48"/>
      <c r="R74" s="48"/>
      <c r="S74" s="48"/>
      <c r="T74" s="100"/>
      <c r="U74" s="100"/>
      <c r="V74" s="100"/>
    </row>
    <row r="75" spans="1:22" x14ac:dyDescent="0.2">
      <c r="A75" s="48"/>
      <c r="B75" s="14"/>
      <c r="C75" s="15"/>
      <c r="D75" s="116" t="s">
        <v>201</v>
      </c>
      <c r="E75" s="105">
        <v>2</v>
      </c>
      <c r="F75" s="12" t="s">
        <v>27</v>
      </c>
      <c r="G75" s="11" t="s">
        <v>27</v>
      </c>
      <c r="H75" s="110"/>
      <c r="I75" s="110"/>
      <c r="J75" s="110"/>
      <c r="K75" s="48"/>
      <c r="L75" s="48"/>
      <c r="M75" s="48"/>
      <c r="N75" s="100"/>
      <c r="O75" s="100"/>
      <c r="P75" s="100"/>
      <c r="Q75" s="48"/>
      <c r="R75" s="48"/>
      <c r="S75" s="48"/>
      <c r="T75" s="100"/>
      <c r="U75" s="100"/>
      <c r="V75" s="100"/>
    </row>
    <row r="76" spans="1:22" x14ac:dyDescent="0.2">
      <c r="A76" s="48"/>
      <c r="B76" s="14"/>
      <c r="C76" s="15"/>
      <c r="D76" s="116" t="s">
        <v>202</v>
      </c>
      <c r="E76" s="105">
        <v>2</v>
      </c>
      <c r="F76" s="12" t="s">
        <v>27</v>
      </c>
      <c r="G76" s="11" t="s">
        <v>27</v>
      </c>
      <c r="H76" s="110"/>
      <c r="I76" s="110"/>
      <c r="J76" s="110"/>
      <c r="K76" s="48"/>
      <c r="L76" s="48"/>
      <c r="M76" s="48"/>
      <c r="N76" s="100"/>
      <c r="O76" s="100"/>
      <c r="P76" s="100"/>
      <c r="Q76" s="48"/>
      <c r="R76" s="48"/>
      <c r="S76" s="48"/>
      <c r="T76" s="100"/>
      <c r="U76" s="100"/>
      <c r="V76" s="100"/>
    </row>
    <row r="77" spans="1:22" x14ac:dyDescent="0.2">
      <c r="A77" s="48"/>
      <c r="B77" s="14"/>
      <c r="C77" s="15"/>
      <c r="D77" s="16" t="s">
        <v>197</v>
      </c>
      <c r="E77" s="105">
        <v>0.5</v>
      </c>
      <c r="F77" s="12" t="s">
        <v>27</v>
      </c>
      <c r="G77" s="11" t="s">
        <v>27</v>
      </c>
      <c r="H77" s="110"/>
      <c r="I77" s="110"/>
      <c r="J77" s="110"/>
      <c r="K77" s="48"/>
      <c r="L77" s="48"/>
      <c r="M77" s="48"/>
      <c r="N77" s="100"/>
      <c r="O77" s="100"/>
      <c r="P77" s="100"/>
      <c r="Q77" s="48"/>
      <c r="R77" s="48"/>
      <c r="S77" s="48"/>
      <c r="T77" s="100"/>
      <c r="U77" s="100"/>
      <c r="V77" s="100"/>
    </row>
    <row r="78" spans="1:22" x14ac:dyDescent="0.2">
      <c r="A78" s="48"/>
      <c r="B78" s="14"/>
      <c r="C78" s="15"/>
      <c r="D78" s="116"/>
      <c r="E78" s="105"/>
      <c r="F78" s="12"/>
      <c r="G78" s="11"/>
      <c r="H78" s="110"/>
      <c r="I78" s="110"/>
      <c r="J78" s="110"/>
      <c r="K78" s="48"/>
      <c r="L78" s="48"/>
      <c r="M78" s="48"/>
      <c r="N78" s="100"/>
      <c r="O78" s="100"/>
      <c r="P78" s="100"/>
      <c r="Q78" s="48"/>
      <c r="R78" s="48"/>
      <c r="S78" s="48"/>
      <c r="T78" s="100"/>
      <c r="U78" s="100"/>
      <c r="V78" s="100"/>
    </row>
    <row r="79" spans="1:22" x14ac:dyDescent="0.2">
      <c r="A79" s="48"/>
      <c r="B79" s="14"/>
      <c r="C79" s="15"/>
      <c r="D79" s="16"/>
      <c r="E79" s="105"/>
      <c r="F79" s="12"/>
      <c r="G79" s="11"/>
      <c r="H79" s="110"/>
      <c r="I79" s="110"/>
      <c r="J79" s="110"/>
      <c r="K79" s="48"/>
      <c r="L79" s="48"/>
      <c r="M79" s="48"/>
      <c r="N79" s="100"/>
      <c r="O79" s="100"/>
      <c r="P79" s="100"/>
      <c r="Q79" s="48"/>
      <c r="R79" s="48"/>
      <c r="S79" s="48"/>
      <c r="T79" s="100"/>
      <c r="U79" s="100"/>
      <c r="V79" s="100"/>
    </row>
    <row r="80" spans="1:22" x14ac:dyDescent="0.2">
      <c r="A80" s="116"/>
      <c r="B80" s="48"/>
      <c r="C80" s="14"/>
      <c r="D80" s="15"/>
      <c r="E80" s="47" t="s">
        <v>29</v>
      </c>
      <c r="F80" s="48"/>
      <c r="G80" s="113"/>
      <c r="H80" s="110"/>
      <c r="I80" s="114"/>
      <c r="J80" s="110"/>
      <c r="K80" s="113"/>
      <c r="L80" s="48"/>
      <c r="M80" s="113"/>
      <c r="N80" s="100"/>
      <c r="O80" s="100"/>
      <c r="P80" s="100"/>
      <c r="Q80" s="113"/>
      <c r="R80" s="113"/>
      <c r="S80" s="113"/>
      <c r="T80" s="100"/>
      <c r="U80" s="100"/>
      <c r="V80" s="100"/>
    </row>
    <row r="81" spans="1:22" x14ac:dyDescent="0.2">
      <c r="A81" s="32"/>
      <c r="B81" s="102"/>
      <c r="C81" s="103"/>
      <c r="D81" s="103"/>
      <c r="E81" s="33" t="s">
        <v>30</v>
      </c>
      <c r="F81" s="118"/>
      <c r="G81" s="118"/>
      <c r="H81" s="119"/>
      <c r="I81" s="120"/>
      <c r="J81" s="119"/>
      <c r="K81" s="118"/>
      <c r="L81" s="28"/>
      <c r="M81" s="118"/>
      <c r="N81" s="121"/>
      <c r="O81" s="121"/>
      <c r="P81" s="121"/>
      <c r="Q81" s="118"/>
      <c r="R81" s="118"/>
      <c r="S81" s="118"/>
      <c r="T81" s="121"/>
      <c r="U81" s="121"/>
      <c r="V81" s="121"/>
    </row>
    <row r="82" spans="1:22" x14ac:dyDescent="0.2">
      <c r="A82" s="32"/>
      <c r="B82" s="102"/>
      <c r="C82" s="103"/>
      <c r="D82" s="103"/>
      <c r="E82" s="37"/>
      <c r="F82" s="101"/>
      <c r="G82" s="101"/>
      <c r="H82" s="101"/>
      <c r="I82" s="101"/>
      <c r="J82" s="101"/>
      <c r="K82" s="101"/>
      <c r="L82" s="32"/>
      <c r="M82" s="101"/>
      <c r="N82" s="101"/>
      <c r="O82" s="101"/>
      <c r="P82" s="101"/>
      <c r="Q82" s="101"/>
      <c r="R82" s="101"/>
      <c r="S82" s="101"/>
      <c r="T82" s="101"/>
      <c r="U82" s="101"/>
      <c r="V82" s="101"/>
    </row>
    <row r="83" spans="1:22" x14ac:dyDescent="0.2">
      <c r="A83" s="32"/>
      <c r="B83" s="102"/>
      <c r="C83" s="103"/>
      <c r="D83" s="103"/>
      <c r="E83" s="37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</row>
    <row r="84" spans="1:22" x14ac:dyDescent="0.2">
      <c r="A84" s="32"/>
      <c r="B84" s="102"/>
      <c r="C84" s="103"/>
      <c r="D84" s="103"/>
      <c r="E84" s="37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</row>
    <row r="85" spans="1:22" x14ac:dyDescent="0.2">
      <c r="A85" s="32"/>
      <c r="B85" s="102"/>
      <c r="C85" s="103"/>
      <c r="D85" s="104"/>
      <c r="E85" s="32"/>
      <c r="F85" s="32"/>
      <c r="G85" s="32"/>
    </row>
    <row r="86" spans="1:22" x14ac:dyDescent="0.2">
      <c r="A86" s="111" t="s">
        <v>31</v>
      </c>
      <c r="B86" s="111"/>
      <c r="C86" s="111"/>
      <c r="D86" s="111"/>
      <c r="E86" s="111"/>
      <c r="G86" s="43" t="s">
        <v>34</v>
      </c>
      <c r="H86" s="43"/>
      <c r="I86" s="43"/>
      <c r="J86" s="43"/>
      <c r="K86" s="43"/>
      <c r="L86" s="43"/>
      <c r="M86" s="43"/>
    </row>
    <row r="87" spans="1:22" x14ac:dyDescent="0.2">
      <c r="A87" s="50" t="s">
        <v>76</v>
      </c>
      <c r="B87" s="51"/>
      <c r="C87" s="51"/>
      <c r="D87" s="51"/>
      <c r="E87" s="52"/>
      <c r="G87" s="43" t="s">
        <v>35</v>
      </c>
      <c r="H87" s="43"/>
      <c r="I87" s="43"/>
      <c r="J87" s="43"/>
      <c r="K87" s="43"/>
      <c r="L87" s="43"/>
      <c r="M87" s="43"/>
    </row>
    <row r="88" spans="1:22" x14ac:dyDescent="0.2">
      <c r="A88" s="50" t="s">
        <v>32</v>
      </c>
      <c r="B88" s="51"/>
      <c r="C88" s="51"/>
      <c r="D88" s="51"/>
      <c r="E88" s="52"/>
      <c r="G88" s="43" t="s">
        <v>36</v>
      </c>
      <c r="H88" s="43"/>
      <c r="I88" s="43"/>
      <c r="J88" s="43"/>
      <c r="K88" s="43"/>
      <c r="L88" s="43"/>
      <c r="M88" s="43"/>
    </row>
    <row r="89" spans="1:22" x14ac:dyDescent="0.2">
      <c r="A89" s="50" t="s">
        <v>33</v>
      </c>
      <c r="B89" s="51"/>
      <c r="C89" s="51"/>
      <c r="D89" s="51"/>
      <c r="E89" s="52"/>
      <c r="G89" s="43"/>
      <c r="H89" s="43"/>
      <c r="I89" s="43"/>
      <c r="J89" s="43"/>
      <c r="K89" s="43"/>
    </row>
    <row r="90" spans="1:22" x14ac:dyDescent="0.2">
      <c r="G90" s="49" t="s">
        <v>37</v>
      </c>
      <c r="H90" s="49"/>
      <c r="I90" s="43"/>
      <c r="J90" s="43"/>
      <c r="K90" s="43"/>
    </row>
    <row r="91" spans="1:22" x14ac:dyDescent="0.2">
      <c r="G91" s="43" t="s">
        <v>38</v>
      </c>
      <c r="H91" s="43"/>
      <c r="I91" s="43"/>
      <c r="J91" s="43"/>
      <c r="K91" s="43"/>
      <c r="L91" s="43"/>
      <c r="M91" s="43"/>
    </row>
    <row r="92" spans="1:22" x14ac:dyDescent="0.2">
      <c r="G92" s="43" t="s">
        <v>39</v>
      </c>
      <c r="H92" s="43"/>
      <c r="I92" s="43"/>
      <c r="J92" s="43"/>
      <c r="K92" s="43"/>
      <c r="L92" s="43"/>
      <c r="M92" s="43"/>
    </row>
    <row r="97" spans="5:19" x14ac:dyDescent="0.2">
      <c r="G97" s="47" t="s">
        <v>53</v>
      </c>
      <c r="H97" s="35"/>
      <c r="I97" s="68" t="s">
        <v>60</v>
      </c>
      <c r="J97" s="68"/>
      <c r="K97" s="70" t="s">
        <v>68</v>
      </c>
      <c r="L97" s="71"/>
      <c r="M97" s="71"/>
      <c r="N97" s="71"/>
      <c r="O97" s="71"/>
      <c r="P97" s="71"/>
      <c r="Q97" s="72"/>
    </row>
    <row r="98" spans="5:19" x14ac:dyDescent="0.2">
      <c r="G98" s="47" t="s">
        <v>54</v>
      </c>
      <c r="H98" s="35">
        <f>E100-E99</f>
        <v>0</v>
      </c>
      <c r="I98" s="68" t="s">
        <v>61</v>
      </c>
      <c r="J98" s="68"/>
      <c r="K98" s="70" t="s">
        <v>69</v>
      </c>
      <c r="L98" s="71"/>
      <c r="M98" s="71"/>
      <c r="N98" s="71"/>
      <c r="O98" s="71"/>
      <c r="P98" s="71"/>
      <c r="Q98" s="72"/>
    </row>
    <row r="99" spans="5:19" x14ac:dyDescent="0.2">
      <c r="G99" s="47" t="s">
        <v>55</v>
      </c>
      <c r="H99" s="35" t="e">
        <f>E100/E98</f>
        <v>#DIV/0!</v>
      </c>
      <c r="I99" s="68" t="s">
        <v>63</v>
      </c>
      <c r="J99" s="68"/>
      <c r="K99" s="70" t="s">
        <v>70</v>
      </c>
      <c r="L99" s="71"/>
      <c r="M99" s="71"/>
      <c r="N99" s="71"/>
      <c r="O99" s="71"/>
      <c r="P99" s="71"/>
      <c r="Q99" s="72"/>
    </row>
    <row r="100" spans="5:19" x14ac:dyDescent="0.2">
      <c r="E100" s="37"/>
      <c r="F100" s="37"/>
      <c r="G100" s="47" t="s">
        <v>56</v>
      </c>
      <c r="H100" s="35" t="e">
        <f>E100/E99</f>
        <v>#DIV/0!</v>
      </c>
      <c r="I100" s="68" t="s">
        <v>62</v>
      </c>
      <c r="J100" s="68"/>
      <c r="K100" s="70" t="s">
        <v>71</v>
      </c>
      <c r="L100" s="71"/>
      <c r="M100" s="71"/>
      <c r="N100" s="71"/>
      <c r="O100" s="71"/>
      <c r="P100" s="71"/>
      <c r="Q100" s="72"/>
      <c r="R100" s="37"/>
      <c r="S100" s="37"/>
    </row>
    <row r="101" spans="5:19" x14ac:dyDescent="0.2">
      <c r="E101" s="37"/>
      <c r="F101" s="37"/>
      <c r="G101" s="47" t="s">
        <v>57</v>
      </c>
      <c r="H101" s="35">
        <f>E97-E100</f>
        <v>0</v>
      </c>
      <c r="I101" s="68" t="s">
        <v>64</v>
      </c>
      <c r="J101" s="68"/>
      <c r="K101" s="70" t="s">
        <v>72</v>
      </c>
      <c r="L101" s="71"/>
      <c r="M101" s="71"/>
      <c r="N101" s="71"/>
      <c r="O101" s="71"/>
      <c r="P101" s="71"/>
      <c r="Q101" s="72"/>
      <c r="R101" s="37"/>
      <c r="S101" s="37"/>
    </row>
    <row r="102" spans="5:19" x14ac:dyDescent="0.2">
      <c r="E102" s="37"/>
      <c r="F102" s="37"/>
      <c r="G102" s="47" t="s">
        <v>57</v>
      </c>
      <c r="H102" s="35" t="e">
        <f>(E97-E100)/(H99*H100)</f>
        <v>#DIV/0!</v>
      </c>
      <c r="I102" s="68" t="s">
        <v>97</v>
      </c>
      <c r="J102" s="68"/>
      <c r="K102" s="70" t="s">
        <v>73</v>
      </c>
      <c r="L102" s="71"/>
      <c r="M102" s="71"/>
      <c r="N102" s="71"/>
      <c r="O102" s="71"/>
      <c r="P102" s="71"/>
      <c r="Q102" s="72"/>
      <c r="R102" s="37"/>
      <c r="S102" s="37"/>
    </row>
    <row r="103" spans="5:19" x14ac:dyDescent="0.2">
      <c r="E103" s="37"/>
      <c r="F103" s="37"/>
      <c r="G103" s="47" t="s">
        <v>58</v>
      </c>
      <c r="H103" s="35">
        <f>E99+(E97-E100)</f>
        <v>0</v>
      </c>
      <c r="I103" s="68" t="s">
        <v>66</v>
      </c>
      <c r="J103" s="68"/>
      <c r="K103" s="70" t="s">
        <v>72</v>
      </c>
      <c r="L103" s="71"/>
      <c r="M103" s="71"/>
      <c r="N103" s="71"/>
      <c r="O103" s="71"/>
      <c r="P103" s="71"/>
      <c r="Q103" s="72"/>
      <c r="R103" s="37"/>
      <c r="S103" s="37"/>
    </row>
    <row r="104" spans="5:19" x14ac:dyDescent="0.2">
      <c r="E104" s="37"/>
      <c r="F104" s="37"/>
      <c r="G104" s="47" t="s">
        <v>58</v>
      </c>
      <c r="H104" s="35" t="e">
        <f>E97/H100</f>
        <v>#DIV/0!</v>
      </c>
      <c r="I104" s="68" t="s">
        <v>67</v>
      </c>
      <c r="J104" s="69"/>
      <c r="K104" s="70" t="s">
        <v>73</v>
      </c>
      <c r="L104" s="71"/>
      <c r="M104" s="71"/>
      <c r="N104" s="71"/>
      <c r="O104" s="71"/>
      <c r="P104" s="71"/>
      <c r="Q104" s="72"/>
      <c r="R104" s="37"/>
      <c r="S104" s="37"/>
    </row>
    <row r="105" spans="5:19" x14ac:dyDescent="0.2">
      <c r="E105" s="37"/>
      <c r="F105" s="37"/>
      <c r="G105" s="47" t="s">
        <v>58</v>
      </c>
      <c r="H105" s="35" t="e">
        <f>E99+(E97-E100)/(H99*H100)</f>
        <v>#DIV/0!</v>
      </c>
      <c r="I105" s="68" t="s">
        <v>98</v>
      </c>
      <c r="J105" s="69"/>
      <c r="K105" s="70" t="s">
        <v>74</v>
      </c>
      <c r="L105" s="71"/>
      <c r="M105" s="71"/>
      <c r="N105" s="71"/>
      <c r="O105" s="71"/>
      <c r="P105" s="71"/>
      <c r="Q105" s="72"/>
      <c r="R105" s="37"/>
      <c r="S105" s="37"/>
    </row>
    <row r="106" spans="5:19" x14ac:dyDescent="0.2">
      <c r="E106" s="37"/>
      <c r="F106" s="37"/>
      <c r="G106" s="47" t="s">
        <v>59</v>
      </c>
      <c r="H106" s="35" t="e">
        <f>(E97-E100)/(E97-E99)</f>
        <v>#DIV/0!</v>
      </c>
      <c r="I106" s="68" t="s">
        <v>99</v>
      </c>
      <c r="J106" s="69"/>
      <c r="K106" s="70" t="s">
        <v>75</v>
      </c>
      <c r="L106" s="71"/>
      <c r="M106" s="71"/>
      <c r="N106" s="71"/>
      <c r="O106" s="71"/>
      <c r="P106" s="71"/>
      <c r="Q106" s="72"/>
      <c r="R106" s="37"/>
      <c r="S106" s="37"/>
    </row>
    <row r="107" spans="5:19" x14ac:dyDescent="0.2"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</row>
    <row r="108" spans="5:19" x14ac:dyDescent="0.2"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</row>
    <row r="109" spans="5:19" x14ac:dyDescent="0.2"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</row>
    <row r="110" spans="5:19" x14ac:dyDescent="0.2"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</row>
    <row r="111" spans="5:19" x14ac:dyDescent="0.2"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</row>
    <row r="112" spans="5:19" x14ac:dyDescent="0.2"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</row>
    <row r="113" spans="5:19" x14ac:dyDescent="0.2"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</row>
    <row r="114" spans="5:19" x14ac:dyDescent="0.2"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5:19" x14ac:dyDescent="0.2"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</row>
    <row r="116" spans="5:19" x14ac:dyDescent="0.2"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</row>
    <row r="117" spans="5:19" x14ac:dyDescent="0.2"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</row>
    <row r="118" spans="5:19" x14ac:dyDescent="0.2"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</row>
  </sheetData>
  <mergeCells count="36">
    <mergeCell ref="I105:J105"/>
    <mergeCell ref="K105:Q105"/>
    <mergeCell ref="I106:J106"/>
    <mergeCell ref="K106:Q106"/>
    <mergeCell ref="I102:J102"/>
    <mergeCell ref="K102:Q102"/>
    <mergeCell ref="I103:J103"/>
    <mergeCell ref="K103:Q103"/>
    <mergeCell ref="I104:J104"/>
    <mergeCell ref="K104:Q104"/>
    <mergeCell ref="I99:J99"/>
    <mergeCell ref="K99:Q99"/>
    <mergeCell ref="I100:J100"/>
    <mergeCell ref="K100:Q100"/>
    <mergeCell ref="I101:J101"/>
    <mergeCell ref="K101:Q101"/>
    <mergeCell ref="I97:J97"/>
    <mergeCell ref="K97:Q97"/>
    <mergeCell ref="I98:J98"/>
    <mergeCell ref="K98:Q98"/>
    <mergeCell ref="A87:E87"/>
    <mergeCell ref="A88:E88"/>
    <mergeCell ref="A89:E89"/>
    <mergeCell ref="G90:H90"/>
    <mergeCell ref="H1:J1"/>
    <mergeCell ref="K1:M1"/>
    <mergeCell ref="N1:P1"/>
    <mergeCell ref="Q1:S1"/>
    <mergeCell ref="T1:V1"/>
    <mergeCell ref="A86:E86"/>
    <mergeCell ref="A1:A3"/>
    <mergeCell ref="B1:C2"/>
    <mergeCell ref="D1:D3"/>
    <mergeCell ref="E1:E3"/>
    <mergeCell ref="F1:F3"/>
    <mergeCell ref="G1:G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showGridLines="0" topLeftCell="A25" workbookViewId="0">
      <selection activeCell="I34" sqref="I34"/>
    </sheetView>
  </sheetViews>
  <sheetFormatPr baseColWidth="10" defaultRowHeight="12.75" x14ac:dyDescent="0.2"/>
  <cols>
    <col min="1" max="1" width="16.140625" bestFit="1" customWidth="1"/>
    <col min="2" max="2" width="19.28515625" customWidth="1"/>
    <col min="3" max="3" width="24.28515625" customWidth="1"/>
    <col min="8" max="22" width="11.7109375" customWidth="1"/>
  </cols>
  <sheetData>
    <row r="1" spans="1:23" x14ac:dyDescent="0.2">
      <c r="A1" s="60" t="s">
        <v>4</v>
      </c>
      <c r="B1" s="62" t="s">
        <v>5</v>
      </c>
      <c r="C1" s="63"/>
      <c r="D1" s="60" t="s">
        <v>6</v>
      </c>
      <c r="E1" s="66" t="s">
        <v>7</v>
      </c>
      <c r="F1" s="66" t="s">
        <v>8</v>
      </c>
      <c r="G1" s="66" t="s">
        <v>9</v>
      </c>
      <c r="H1" s="53" t="s">
        <v>10</v>
      </c>
      <c r="I1" s="54"/>
      <c r="J1" s="55"/>
      <c r="K1" s="56" t="s">
        <v>11</v>
      </c>
      <c r="L1" s="54"/>
      <c r="M1" s="55"/>
      <c r="N1" s="53" t="s">
        <v>0</v>
      </c>
      <c r="O1" s="54"/>
      <c r="P1" s="55"/>
      <c r="Q1" s="56" t="s">
        <v>1</v>
      </c>
      <c r="R1" s="54"/>
      <c r="S1" s="55"/>
      <c r="T1" s="53" t="s">
        <v>52</v>
      </c>
      <c r="U1" s="54"/>
      <c r="V1" s="55"/>
      <c r="W1" s="1"/>
    </row>
    <row r="2" spans="1:23" x14ac:dyDescent="0.2">
      <c r="A2" s="61"/>
      <c r="B2" s="64"/>
      <c r="C2" s="65"/>
      <c r="D2" s="61"/>
      <c r="E2" s="67"/>
      <c r="F2" s="67"/>
      <c r="G2" s="6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  <c r="W2" s="1"/>
    </row>
    <row r="3" spans="1:23" x14ac:dyDescent="0.2">
      <c r="A3" s="61"/>
      <c r="B3" s="21" t="s">
        <v>2</v>
      </c>
      <c r="C3" s="21" t="s">
        <v>3</v>
      </c>
      <c r="D3" s="61"/>
      <c r="E3" s="67"/>
      <c r="F3" s="67"/>
      <c r="G3" s="67"/>
      <c r="H3" s="22" t="s">
        <v>12</v>
      </c>
      <c r="I3" s="22" t="s">
        <v>13</v>
      </c>
      <c r="J3" s="22" t="s">
        <v>14</v>
      </c>
      <c r="K3" s="23" t="s">
        <v>12</v>
      </c>
      <c r="L3" s="23" t="s">
        <v>13</v>
      </c>
      <c r="M3" s="23" t="s">
        <v>14</v>
      </c>
      <c r="N3" s="22" t="s">
        <v>12</v>
      </c>
      <c r="O3" s="22" t="s">
        <v>13</v>
      </c>
      <c r="P3" s="22" t="s">
        <v>14</v>
      </c>
      <c r="Q3" s="23" t="s">
        <v>12</v>
      </c>
      <c r="R3" s="23" t="s">
        <v>13</v>
      </c>
      <c r="S3" s="23" t="s">
        <v>14</v>
      </c>
      <c r="T3" s="22" t="s">
        <v>12</v>
      </c>
      <c r="U3" s="22" t="s">
        <v>13</v>
      </c>
      <c r="V3" s="22" t="s">
        <v>14</v>
      </c>
      <c r="W3" s="1"/>
    </row>
    <row r="4" spans="1:23" x14ac:dyDescent="0.2">
      <c r="A4" s="7"/>
      <c r="B4" s="13" t="s">
        <v>15</v>
      </c>
      <c r="C4" s="9" t="s">
        <v>16</v>
      </c>
      <c r="D4" s="7"/>
      <c r="E4" s="9"/>
      <c r="F4" s="18"/>
      <c r="G4" s="18"/>
      <c r="H4" s="24"/>
      <c r="I4" s="24"/>
      <c r="J4" s="24"/>
      <c r="K4" s="25"/>
      <c r="L4" s="25"/>
      <c r="M4" s="25"/>
      <c r="N4" s="24"/>
      <c r="O4" s="24"/>
      <c r="P4" s="24"/>
      <c r="Q4" s="25"/>
      <c r="R4" s="25"/>
      <c r="S4" s="25"/>
      <c r="T4" s="24">
        <f t="shared" ref="T4:T15" si="0">H4+K4+N4+Q4</f>
        <v>0</v>
      </c>
      <c r="U4" s="24">
        <f t="shared" ref="U4:U15" si="1">I4+L4+O4+R4</f>
        <v>0</v>
      </c>
      <c r="V4" s="24">
        <f t="shared" ref="V4:V15" si="2">J4+M4+P4+S4</f>
        <v>0</v>
      </c>
      <c r="W4" s="1"/>
    </row>
    <row r="5" spans="1:23" x14ac:dyDescent="0.2">
      <c r="A5" s="7"/>
      <c r="B5" s="8"/>
      <c r="C5" s="9"/>
      <c r="D5" s="7" t="s">
        <v>17</v>
      </c>
      <c r="E5" s="8">
        <v>20</v>
      </c>
      <c r="F5" s="10" t="s">
        <v>25</v>
      </c>
      <c r="G5" s="11" t="s">
        <v>26</v>
      </c>
      <c r="H5" s="24">
        <v>10</v>
      </c>
      <c r="I5" s="24"/>
      <c r="J5" s="24"/>
      <c r="K5" s="25">
        <v>10</v>
      </c>
      <c r="L5" s="25"/>
      <c r="M5" s="25"/>
      <c r="N5" s="24"/>
      <c r="O5" s="24"/>
      <c r="P5" s="24"/>
      <c r="Q5" s="25"/>
      <c r="R5" s="25"/>
      <c r="S5" s="25"/>
      <c r="T5" s="24">
        <f t="shared" si="0"/>
        <v>20</v>
      </c>
      <c r="U5" s="24">
        <f t="shared" si="1"/>
        <v>0</v>
      </c>
      <c r="V5" s="24">
        <f t="shared" si="2"/>
        <v>0</v>
      </c>
      <c r="W5" s="1"/>
    </row>
    <row r="6" spans="1:23" x14ac:dyDescent="0.2">
      <c r="A6" s="7"/>
      <c r="B6" s="8"/>
      <c r="C6" s="9"/>
      <c r="D6" s="7" t="s">
        <v>19</v>
      </c>
      <c r="E6" s="8">
        <v>20</v>
      </c>
      <c r="F6" s="12" t="s">
        <v>25</v>
      </c>
      <c r="G6" s="11" t="s">
        <v>26</v>
      </c>
      <c r="H6" s="24">
        <v>10</v>
      </c>
      <c r="I6" s="24"/>
      <c r="J6" s="24"/>
      <c r="K6" s="25">
        <v>10</v>
      </c>
      <c r="L6" s="25"/>
      <c r="M6" s="25"/>
      <c r="N6" s="24"/>
      <c r="O6" s="24"/>
      <c r="P6" s="24"/>
      <c r="Q6" s="25"/>
      <c r="R6" s="25"/>
      <c r="S6" s="25"/>
      <c r="T6" s="24">
        <f t="shared" si="0"/>
        <v>20</v>
      </c>
      <c r="U6" s="24">
        <f t="shared" si="1"/>
        <v>0</v>
      </c>
      <c r="V6" s="24">
        <f t="shared" si="2"/>
        <v>0</v>
      </c>
      <c r="W6" s="1"/>
    </row>
    <row r="7" spans="1:23" x14ac:dyDescent="0.2">
      <c r="A7" s="7"/>
      <c r="B7" s="13"/>
      <c r="C7" s="7"/>
      <c r="D7" s="7" t="s">
        <v>20</v>
      </c>
      <c r="E7" s="8">
        <v>20</v>
      </c>
      <c r="F7" s="12" t="s">
        <v>25</v>
      </c>
      <c r="G7" s="11" t="s">
        <v>26</v>
      </c>
      <c r="H7" s="24">
        <v>10</v>
      </c>
      <c r="I7" s="24"/>
      <c r="J7" s="24"/>
      <c r="K7" s="25">
        <v>10</v>
      </c>
      <c r="L7" s="25"/>
      <c r="M7" s="25"/>
      <c r="N7" s="24"/>
      <c r="O7" s="24"/>
      <c r="P7" s="24"/>
      <c r="Q7" s="25"/>
      <c r="R7" s="25"/>
      <c r="S7" s="25"/>
      <c r="T7" s="24">
        <f t="shared" si="0"/>
        <v>20</v>
      </c>
      <c r="U7" s="24">
        <f t="shared" si="1"/>
        <v>0</v>
      </c>
      <c r="V7" s="24">
        <f t="shared" si="2"/>
        <v>0</v>
      </c>
      <c r="W7" s="1"/>
    </row>
    <row r="8" spans="1:23" x14ac:dyDescent="0.2">
      <c r="A8" s="7"/>
      <c r="B8" s="14"/>
      <c r="C8" s="15"/>
      <c r="D8" s="7" t="s">
        <v>21</v>
      </c>
      <c r="E8" s="8">
        <v>20</v>
      </c>
      <c r="F8" s="12" t="s">
        <v>25</v>
      </c>
      <c r="G8" s="11" t="s">
        <v>27</v>
      </c>
      <c r="H8" s="24">
        <v>10</v>
      </c>
      <c r="I8" s="24"/>
      <c r="J8" s="24"/>
      <c r="K8" s="25"/>
      <c r="L8" s="25"/>
      <c r="M8" s="25"/>
      <c r="N8" s="24">
        <v>10</v>
      </c>
      <c r="O8" s="24"/>
      <c r="P8" s="24"/>
      <c r="Q8" s="25"/>
      <c r="R8" s="25"/>
      <c r="S8" s="25"/>
      <c r="T8" s="24">
        <f t="shared" si="0"/>
        <v>20</v>
      </c>
      <c r="U8" s="24">
        <f t="shared" si="1"/>
        <v>0</v>
      </c>
      <c r="V8" s="24">
        <f t="shared" si="2"/>
        <v>0</v>
      </c>
      <c r="W8" s="1"/>
    </row>
    <row r="9" spans="1:23" x14ac:dyDescent="0.2">
      <c r="A9" s="7"/>
      <c r="B9" s="14" t="s">
        <v>23</v>
      </c>
      <c r="C9" s="15" t="s">
        <v>24</v>
      </c>
      <c r="D9" s="16"/>
      <c r="E9" s="17"/>
      <c r="F9" s="18"/>
      <c r="G9" s="19"/>
      <c r="H9" s="24"/>
      <c r="I9" s="24"/>
      <c r="J9" s="24"/>
      <c r="K9" s="25"/>
      <c r="L9" s="25"/>
      <c r="M9" s="25"/>
      <c r="N9" s="24"/>
      <c r="O9" s="24"/>
      <c r="P9" s="24"/>
      <c r="Q9" s="25"/>
      <c r="R9" s="25"/>
      <c r="S9" s="25"/>
      <c r="T9" s="24">
        <f t="shared" si="0"/>
        <v>0</v>
      </c>
      <c r="U9" s="24">
        <f t="shared" si="1"/>
        <v>0</v>
      </c>
      <c r="V9" s="24">
        <f t="shared" si="2"/>
        <v>0</v>
      </c>
      <c r="W9" s="1"/>
    </row>
    <row r="10" spans="1:23" x14ac:dyDescent="0.2">
      <c r="A10" s="7"/>
      <c r="B10" s="14"/>
      <c r="C10" s="15"/>
      <c r="D10" s="7" t="s">
        <v>17</v>
      </c>
      <c r="E10" s="17">
        <v>40</v>
      </c>
      <c r="F10" s="12" t="s">
        <v>26</v>
      </c>
      <c r="G10" s="11" t="s">
        <v>27</v>
      </c>
      <c r="H10" s="24"/>
      <c r="I10" s="24"/>
      <c r="J10" s="24"/>
      <c r="K10" s="25">
        <v>20</v>
      </c>
      <c r="L10" s="25"/>
      <c r="M10" s="25"/>
      <c r="N10" s="24">
        <v>20</v>
      </c>
      <c r="O10" s="24"/>
      <c r="P10" s="24"/>
      <c r="Q10" s="25"/>
      <c r="R10" s="25"/>
      <c r="S10" s="25"/>
      <c r="T10" s="24">
        <f t="shared" si="0"/>
        <v>40</v>
      </c>
      <c r="U10" s="24">
        <f t="shared" si="1"/>
        <v>0</v>
      </c>
      <c r="V10" s="24">
        <f t="shared" si="2"/>
        <v>0</v>
      </c>
      <c r="W10" s="1"/>
    </row>
    <row r="11" spans="1:23" x14ac:dyDescent="0.2">
      <c r="A11" s="7"/>
      <c r="B11" s="8"/>
      <c r="C11" s="9"/>
      <c r="D11" s="7" t="s">
        <v>19</v>
      </c>
      <c r="E11" s="17">
        <v>40</v>
      </c>
      <c r="F11" s="20" t="s">
        <v>27</v>
      </c>
      <c r="G11" s="20" t="s">
        <v>28</v>
      </c>
      <c r="H11" s="24"/>
      <c r="I11" s="24"/>
      <c r="J11" s="24"/>
      <c r="K11" s="25"/>
      <c r="L11" s="25"/>
      <c r="M11" s="25"/>
      <c r="N11" s="24">
        <v>20</v>
      </c>
      <c r="O11" s="24"/>
      <c r="P11" s="24"/>
      <c r="Q11" s="25">
        <v>20</v>
      </c>
      <c r="R11" s="25"/>
      <c r="S11" s="25"/>
      <c r="T11" s="24">
        <f t="shared" si="0"/>
        <v>40</v>
      </c>
      <c r="U11" s="24">
        <f t="shared" si="1"/>
        <v>0</v>
      </c>
      <c r="V11" s="24">
        <f t="shared" si="2"/>
        <v>0</v>
      </c>
      <c r="W11" s="1"/>
    </row>
    <row r="12" spans="1:23" x14ac:dyDescent="0.2">
      <c r="A12" s="7"/>
      <c r="B12" s="8"/>
      <c r="C12" s="9"/>
      <c r="D12" s="7" t="s">
        <v>20</v>
      </c>
      <c r="E12" s="17">
        <v>40</v>
      </c>
      <c r="F12" s="12" t="s">
        <v>26</v>
      </c>
      <c r="G12" s="12" t="s">
        <v>27</v>
      </c>
      <c r="H12" s="24"/>
      <c r="I12" s="24"/>
      <c r="J12" s="24"/>
      <c r="K12" s="25">
        <v>20</v>
      </c>
      <c r="L12" s="25"/>
      <c r="M12" s="25"/>
      <c r="N12" s="24">
        <v>20</v>
      </c>
      <c r="O12" s="24"/>
      <c r="P12" s="24"/>
      <c r="Q12" s="25"/>
      <c r="R12" s="25"/>
      <c r="S12" s="25"/>
      <c r="T12" s="24">
        <f t="shared" si="0"/>
        <v>40</v>
      </c>
      <c r="U12" s="24">
        <f t="shared" si="1"/>
        <v>0</v>
      </c>
      <c r="V12" s="24">
        <f t="shared" si="2"/>
        <v>0</v>
      </c>
      <c r="W12" s="1"/>
    </row>
    <row r="13" spans="1:23" x14ac:dyDescent="0.2">
      <c r="A13" s="7"/>
      <c r="B13" s="13"/>
      <c r="C13" s="7"/>
      <c r="D13" s="7" t="s">
        <v>21</v>
      </c>
      <c r="E13" s="17">
        <v>40</v>
      </c>
      <c r="F13" s="12" t="s">
        <v>26</v>
      </c>
      <c r="G13" s="12" t="s">
        <v>27</v>
      </c>
      <c r="H13" s="24"/>
      <c r="I13" s="24"/>
      <c r="J13" s="24"/>
      <c r="K13" s="25">
        <v>20</v>
      </c>
      <c r="L13" s="25"/>
      <c r="M13" s="25"/>
      <c r="N13" s="24">
        <v>20</v>
      </c>
      <c r="O13" s="24"/>
      <c r="P13" s="24"/>
      <c r="Q13" s="25"/>
      <c r="R13" s="25"/>
      <c r="S13" s="25"/>
      <c r="T13" s="24">
        <f t="shared" si="0"/>
        <v>40</v>
      </c>
      <c r="U13" s="24">
        <f t="shared" si="1"/>
        <v>0</v>
      </c>
      <c r="V13" s="24">
        <f t="shared" si="2"/>
        <v>0</v>
      </c>
      <c r="W13" s="1"/>
    </row>
    <row r="14" spans="1:23" x14ac:dyDescent="0.2">
      <c r="A14" s="7"/>
      <c r="B14" s="14"/>
      <c r="C14" s="15"/>
      <c r="D14" s="7" t="s">
        <v>22</v>
      </c>
      <c r="E14" s="17">
        <v>60</v>
      </c>
      <c r="F14" s="12" t="s">
        <v>26</v>
      </c>
      <c r="G14" s="12" t="s">
        <v>28</v>
      </c>
      <c r="H14" s="24"/>
      <c r="I14" s="24"/>
      <c r="J14" s="24"/>
      <c r="K14" s="25">
        <v>20</v>
      </c>
      <c r="L14" s="25"/>
      <c r="M14" s="25"/>
      <c r="N14" s="24">
        <v>20</v>
      </c>
      <c r="O14" s="24"/>
      <c r="P14" s="24"/>
      <c r="Q14" s="25">
        <v>20</v>
      </c>
      <c r="R14" s="25"/>
      <c r="S14" s="25"/>
      <c r="T14" s="24">
        <f t="shared" si="0"/>
        <v>60</v>
      </c>
      <c r="U14" s="24">
        <f t="shared" si="1"/>
        <v>0</v>
      </c>
      <c r="V14" s="24">
        <f t="shared" si="2"/>
        <v>0</v>
      </c>
      <c r="W14" s="1"/>
    </row>
    <row r="15" spans="1:23" x14ac:dyDescent="0.2">
      <c r="A15" s="7"/>
      <c r="B15" s="14"/>
      <c r="C15" s="15"/>
      <c r="D15" s="7" t="s">
        <v>18</v>
      </c>
      <c r="E15" s="17">
        <v>60</v>
      </c>
      <c r="F15" s="12" t="s">
        <v>26</v>
      </c>
      <c r="G15" s="12" t="s">
        <v>27</v>
      </c>
      <c r="H15" s="24"/>
      <c r="I15" s="24"/>
      <c r="J15" s="24"/>
      <c r="K15" s="25">
        <v>20</v>
      </c>
      <c r="L15" s="25"/>
      <c r="M15" s="25"/>
      <c r="N15" s="24">
        <v>40</v>
      </c>
      <c r="O15" s="24"/>
      <c r="P15" s="24"/>
      <c r="Q15" s="25"/>
      <c r="R15" s="25"/>
      <c r="S15" s="25"/>
      <c r="T15" s="24">
        <f t="shared" si="0"/>
        <v>60</v>
      </c>
      <c r="U15" s="24">
        <f t="shared" si="1"/>
        <v>0</v>
      </c>
      <c r="V15" s="24">
        <f t="shared" si="2"/>
        <v>0</v>
      </c>
      <c r="W15" s="1"/>
    </row>
    <row r="16" spans="1:23" x14ac:dyDescent="0.2">
      <c r="A16" s="1"/>
      <c r="B16" s="1"/>
      <c r="C16" s="1"/>
      <c r="D16" s="1"/>
      <c r="E16" s="9" t="s">
        <v>29</v>
      </c>
      <c r="F16" s="7"/>
      <c r="G16" s="7"/>
      <c r="H16" s="7">
        <f t="shared" ref="H16:V16" si="3">SUM(H4:H15)</f>
        <v>40</v>
      </c>
      <c r="I16" s="7">
        <f t="shared" si="3"/>
        <v>0</v>
      </c>
      <c r="J16" s="7">
        <f t="shared" si="3"/>
        <v>0</v>
      </c>
      <c r="K16" s="7">
        <f t="shared" si="3"/>
        <v>130</v>
      </c>
      <c r="L16" s="7">
        <f t="shared" si="3"/>
        <v>0</v>
      </c>
      <c r="M16" s="7">
        <f t="shared" si="3"/>
        <v>0</v>
      </c>
      <c r="N16" s="7">
        <f t="shared" si="3"/>
        <v>150</v>
      </c>
      <c r="O16" s="7">
        <f t="shared" si="3"/>
        <v>0</v>
      </c>
      <c r="P16" s="7">
        <f t="shared" si="3"/>
        <v>0</v>
      </c>
      <c r="Q16" s="7">
        <f t="shared" si="3"/>
        <v>40</v>
      </c>
      <c r="R16" s="7">
        <f t="shared" si="3"/>
        <v>0</v>
      </c>
      <c r="S16" s="7">
        <f t="shared" si="3"/>
        <v>0</v>
      </c>
      <c r="T16" s="7">
        <f t="shared" si="3"/>
        <v>360</v>
      </c>
      <c r="U16" s="7">
        <f t="shared" si="3"/>
        <v>0</v>
      </c>
      <c r="V16" s="7">
        <f t="shared" si="3"/>
        <v>0</v>
      </c>
      <c r="W16" s="1"/>
    </row>
    <row r="17" spans="1:23" x14ac:dyDescent="0.2">
      <c r="A17" s="1"/>
      <c r="B17" s="1"/>
      <c r="C17" s="1"/>
      <c r="D17" s="1"/>
      <c r="E17" s="9" t="s">
        <v>30</v>
      </c>
      <c r="F17" s="7"/>
      <c r="G17" s="7"/>
      <c r="H17" s="7">
        <f>H16</f>
        <v>40</v>
      </c>
      <c r="I17" s="7">
        <f>I16</f>
        <v>0</v>
      </c>
      <c r="J17" s="7">
        <f>J16</f>
        <v>0</v>
      </c>
      <c r="K17" s="7">
        <f t="shared" ref="K17:S17" si="4">H17+K16</f>
        <v>170</v>
      </c>
      <c r="L17" s="7">
        <f t="shared" si="4"/>
        <v>0</v>
      </c>
      <c r="M17" s="7">
        <f t="shared" si="4"/>
        <v>0</v>
      </c>
      <c r="N17" s="7">
        <f t="shared" si="4"/>
        <v>320</v>
      </c>
      <c r="O17" s="7">
        <f t="shared" si="4"/>
        <v>0</v>
      </c>
      <c r="P17" s="7">
        <f t="shared" si="4"/>
        <v>0</v>
      </c>
      <c r="Q17" s="7">
        <f t="shared" si="4"/>
        <v>360</v>
      </c>
      <c r="R17" s="7">
        <f t="shared" si="4"/>
        <v>0</v>
      </c>
      <c r="S17" s="7">
        <f t="shared" si="4"/>
        <v>0</v>
      </c>
      <c r="T17" s="7"/>
      <c r="U17" s="7"/>
      <c r="V17" s="7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57" t="s">
        <v>31</v>
      </c>
      <c r="B19" s="58"/>
      <c r="C19" s="58"/>
      <c r="D19" s="58"/>
      <c r="E19" s="5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50" t="s">
        <v>76</v>
      </c>
      <c r="B20" s="51"/>
      <c r="C20" s="51"/>
      <c r="D20" s="51"/>
      <c r="E20" s="5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50" t="s">
        <v>32</v>
      </c>
      <c r="B21" s="51"/>
      <c r="C21" s="51"/>
      <c r="D21" s="51"/>
      <c r="E21" s="5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2">
      <c r="A22" s="50" t="s">
        <v>33</v>
      </c>
      <c r="B22" s="51"/>
      <c r="C22" s="51"/>
      <c r="D22" s="51"/>
      <c r="E22" s="52"/>
      <c r="F22" s="1"/>
      <c r="G22" s="1"/>
      <c r="H22" s="1" t="s">
        <v>40</v>
      </c>
      <c r="I22" s="1"/>
      <c r="J22" s="26">
        <f>T16</f>
        <v>360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2">
      <c r="A23" s="1"/>
      <c r="B23" s="1"/>
      <c r="C23" s="1"/>
      <c r="D23" s="1"/>
      <c r="E23" s="1"/>
      <c r="F23" s="1"/>
      <c r="G23" s="1"/>
      <c r="H23" s="78" t="s">
        <v>41</v>
      </c>
      <c r="I23" s="78"/>
      <c r="J23" s="78"/>
      <c r="K23" s="1"/>
      <c r="L23" s="1" t="s">
        <v>47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2">
      <c r="A24" s="49" t="s">
        <v>34</v>
      </c>
      <c r="B24" s="49"/>
      <c r="C24" s="49"/>
      <c r="D24" s="49"/>
      <c r="E24" s="49"/>
      <c r="F24" s="1"/>
      <c r="G24" s="1"/>
      <c r="H24" s="76" t="s">
        <v>42</v>
      </c>
      <c r="I24" s="76"/>
      <c r="J24" s="76"/>
      <c r="K24" s="1"/>
      <c r="L24" s="49" t="s">
        <v>48</v>
      </c>
      <c r="M24" s="49"/>
      <c r="N24" s="49"/>
      <c r="O24" s="49"/>
      <c r="P24" s="49"/>
      <c r="Q24" s="49"/>
      <c r="R24" s="1"/>
      <c r="S24" s="1"/>
      <c r="T24" s="1"/>
      <c r="U24" s="1"/>
      <c r="V24" s="1"/>
      <c r="W24" s="1"/>
    </row>
    <row r="25" spans="1:23" x14ac:dyDescent="0.2">
      <c r="A25" s="49" t="s">
        <v>35</v>
      </c>
      <c r="B25" s="49"/>
      <c r="C25" s="49"/>
      <c r="D25" s="49"/>
      <c r="E25" s="49"/>
      <c r="F25" s="1"/>
      <c r="G25" s="1"/>
      <c r="H25" s="30" t="s">
        <v>43</v>
      </c>
      <c r="I25" s="30" t="s">
        <v>14</v>
      </c>
      <c r="J25" s="1"/>
      <c r="K25" s="1"/>
      <c r="L25" s="49" t="s">
        <v>49</v>
      </c>
      <c r="M25" s="49"/>
      <c r="N25" s="49"/>
      <c r="O25" s="49"/>
      <c r="P25" s="49"/>
      <c r="Q25" s="49"/>
      <c r="R25" s="1"/>
      <c r="S25" s="1"/>
      <c r="T25" s="1"/>
      <c r="U25" s="1"/>
      <c r="V25" s="1"/>
      <c r="W25" s="1"/>
    </row>
    <row r="26" spans="1:23" x14ac:dyDescent="0.2">
      <c r="A26" s="49" t="s">
        <v>36</v>
      </c>
      <c r="B26" s="49"/>
      <c r="C26" s="49"/>
      <c r="D26" s="49"/>
      <c r="E26" s="49"/>
      <c r="F26" s="1"/>
      <c r="G26" s="1" t="s">
        <v>16</v>
      </c>
      <c r="H26" s="7" t="s">
        <v>17</v>
      </c>
      <c r="I26" s="7"/>
      <c r="J26" s="74" t="s">
        <v>44</v>
      </c>
      <c r="K26" s="49"/>
      <c r="L26" s="49" t="s">
        <v>50</v>
      </c>
      <c r="M26" s="49"/>
      <c r="N26" s="49"/>
      <c r="O26" s="49"/>
      <c r="P26" s="49"/>
      <c r="Q26" s="49"/>
      <c r="R26" s="1"/>
      <c r="S26" s="1"/>
      <c r="T26" s="1"/>
      <c r="U26" s="1"/>
      <c r="V26" s="1"/>
      <c r="W26" s="1"/>
    </row>
    <row r="27" spans="1:23" x14ac:dyDescent="0.2">
      <c r="A27" s="26"/>
      <c r="B27" s="26"/>
      <c r="C27" s="26"/>
      <c r="D27" s="26"/>
      <c r="E27" s="26"/>
      <c r="F27" s="1"/>
      <c r="G27" s="1"/>
      <c r="H27" s="7" t="s">
        <v>19</v>
      </c>
      <c r="I27" s="7">
        <v>15</v>
      </c>
      <c r="J27" s="74" t="s">
        <v>45</v>
      </c>
      <c r="K27" s="77"/>
      <c r="L27" s="49" t="s">
        <v>51</v>
      </c>
      <c r="M27" s="49"/>
      <c r="N27" s="49"/>
      <c r="O27" s="49"/>
      <c r="P27" s="49"/>
      <c r="Q27" s="49"/>
      <c r="R27" s="1"/>
      <c r="S27" s="1"/>
      <c r="T27" s="1"/>
      <c r="U27" s="1"/>
      <c r="V27" s="1"/>
      <c r="W27" s="1"/>
    </row>
    <row r="28" spans="1:23" x14ac:dyDescent="0.2">
      <c r="A28" s="49" t="s">
        <v>37</v>
      </c>
      <c r="B28" s="49"/>
      <c r="C28" s="26"/>
      <c r="D28" s="26"/>
      <c r="E28" s="26"/>
      <c r="F28" s="26"/>
      <c r="G28" s="26"/>
      <c r="H28" s="27" t="s">
        <v>20</v>
      </c>
      <c r="I28" s="7">
        <v>10</v>
      </c>
      <c r="J28" s="74" t="s">
        <v>45</v>
      </c>
      <c r="K28" s="49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2">
      <c r="A29" s="49" t="s">
        <v>38</v>
      </c>
      <c r="B29" s="49"/>
      <c r="C29" s="49"/>
      <c r="D29" s="49"/>
      <c r="E29" s="49"/>
      <c r="F29" s="1"/>
      <c r="G29" s="1"/>
      <c r="H29" s="7" t="s">
        <v>21</v>
      </c>
      <c r="I29" s="7">
        <v>15</v>
      </c>
      <c r="J29" s="74" t="s">
        <v>46</v>
      </c>
      <c r="K29" s="49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2">
      <c r="A30" s="49" t="s">
        <v>39</v>
      </c>
      <c r="B30" s="49"/>
      <c r="C30" s="49"/>
      <c r="D30" s="49"/>
      <c r="E30" s="49"/>
      <c r="F30" s="73" t="s">
        <v>24</v>
      </c>
      <c r="G30" s="73"/>
      <c r="H30" s="7" t="s">
        <v>20</v>
      </c>
      <c r="I30" s="7">
        <v>20</v>
      </c>
      <c r="J30" s="74" t="s">
        <v>46</v>
      </c>
      <c r="K30" s="49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2">
      <c r="A33" s="1"/>
      <c r="B33" s="1"/>
      <c r="C33" s="1"/>
      <c r="D33" s="1"/>
      <c r="E33" s="75" t="s">
        <v>65</v>
      </c>
      <c r="F33" s="76"/>
      <c r="G33" s="7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2">
      <c r="A34" s="1"/>
      <c r="B34" s="1"/>
      <c r="C34" s="1"/>
      <c r="D34" s="1"/>
      <c r="E34" s="33" t="s">
        <v>40</v>
      </c>
      <c r="F34" s="28">
        <f>T16</f>
        <v>360</v>
      </c>
      <c r="G34" s="29"/>
      <c r="H34" s="9" t="s">
        <v>53</v>
      </c>
      <c r="I34" s="35">
        <f>F37-F35</f>
        <v>-40</v>
      </c>
      <c r="J34" s="68" t="s">
        <v>60</v>
      </c>
      <c r="K34" s="68"/>
      <c r="L34" s="70" t="s">
        <v>68</v>
      </c>
      <c r="M34" s="71"/>
      <c r="N34" s="71"/>
      <c r="O34" s="71"/>
      <c r="P34" s="71"/>
      <c r="Q34" s="71"/>
      <c r="R34" s="72"/>
      <c r="S34" s="1"/>
      <c r="T34" s="1"/>
      <c r="U34" s="1"/>
      <c r="V34" s="1"/>
      <c r="W34" s="1"/>
    </row>
    <row r="35" spans="1:23" x14ac:dyDescent="0.2">
      <c r="A35" s="1"/>
      <c r="B35" s="1"/>
      <c r="C35" s="73" t="s">
        <v>100</v>
      </c>
      <c r="D35" s="79"/>
      <c r="E35" s="9" t="s">
        <v>12</v>
      </c>
      <c r="F35" s="7">
        <f>H17</f>
        <v>40</v>
      </c>
      <c r="G35" s="29"/>
      <c r="H35" s="9" t="s">
        <v>54</v>
      </c>
      <c r="I35" s="35">
        <f>F37-F36</f>
        <v>0</v>
      </c>
      <c r="J35" s="68" t="s">
        <v>61</v>
      </c>
      <c r="K35" s="68"/>
      <c r="L35" s="70" t="s">
        <v>69</v>
      </c>
      <c r="M35" s="71"/>
      <c r="N35" s="71"/>
      <c r="O35" s="71"/>
      <c r="P35" s="71"/>
      <c r="Q35" s="71"/>
      <c r="R35" s="72"/>
      <c r="S35" s="1"/>
      <c r="T35" s="1"/>
      <c r="U35" s="1"/>
      <c r="V35" s="1"/>
      <c r="W35" s="1"/>
    </row>
    <row r="36" spans="1:23" x14ac:dyDescent="0.2">
      <c r="A36" s="1"/>
      <c r="B36" s="1"/>
      <c r="C36" s="1"/>
      <c r="D36" s="1"/>
      <c r="E36" s="31" t="s">
        <v>14</v>
      </c>
      <c r="F36" s="7">
        <f>J17</f>
        <v>0</v>
      </c>
      <c r="G36" s="29"/>
      <c r="H36" s="9" t="s">
        <v>55</v>
      </c>
      <c r="I36" s="35">
        <f>F37/F35</f>
        <v>0</v>
      </c>
      <c r="J36" s="68" t="s">
        <v>63</v>
      </c>
      <c r="K36" s="68"/>
      <c r="L36" s="70" t="s">
        <v>70</v>
      </c>
      <c r="M36" s="71"/>
      <c r="N36" s="71"/>
      <c r="O36" s="71"/>
      <c r="P36" s="71"/>
      <c r="Q36" s="71"/>
      <c r="R36" s="72"/>
      <c r="S36" s="1"/>
      <c r="T36" s="1"/>
      <c r="U36" s="1"/>
      <c r="V36" s="1"/>
      <c r="W36" s="1"/>
    </row>
    <row r="37" spans="1:23" x14ac:dyDescent="0.2">
      <c r="A37" s="1"/>
      <c r="B37" s="1"/>
      <c r="C37" s="1"/>
      <c r="D37" s="1"/>
      <c r="E37" s="9" t="s">
        <v>13</v>
      </c>
      <c r="F37" s="7">
        <f>I17</f>
        <v>0</v>
      </c>
      <c r="G37" s="29"/>
      <c r="H37" s="9" t="s">
        <v>56</v>
      </c>
      <c r="I37" s="35" t="e">
        <f>F37/F36</f>
        <v>#DIV/0!</v>
      </c>
      <c r="J37" s="68" t="s">
        <v>62</v>
      </c>
      <c r="K37" s="68"/>
      <c r="L37" s="70" t="s">
        <v>71</v>
      </c>
      <c r="M37" s="71"/>
      <c r="N37" s="71"/>
      <c r="O37" s="71"/>
      <c r="P37" s="71"/>
      <c r="Q37" s="71"/>
      <c r="R37" s="72"/>
      <c r="S37" s="1"/>
      <c r="T37" s="1"/>
      <c r="U37" s="1"/>
      <c r="V37" s="1"/>
      <c r="W37" s="1"/>
    </row>
    <row r="38" spans="1:23" x14ac:dyDescent="0.2">
      <c r="A38" s="1"/>
      <c r="B38" s="1"/>
      <c r="C38" s="1"/>
      <c r="D38" s="1"/>
      <c r="E38" s="1"/>
      <c r="F38" s="1"/>
      <c r="G38" s="1"/>
      <c r="H38" s="9" t="s">
        <v>57</v>
      </c>
      <c r="I38" s="35">
        <f>F34-F37</f>
        <v>360</v>
      </c>
      <c r="J38" s="68" t="s">
        <v>64</v>
      </c>
      <c r="K38" s="68"/>
      <c r="L38" s="70" t="s">
        <v>72</v>
      </c>
      <c r="M38" s="71"/>
      <c r="N38" s="71"/>
      <c r="O38" s="71"/>
      <c r="P38" s="71"/>
      <c r="Q38" s="71"/>
      <c r="R38" s="72"/>
      <c r="S38" s="1"/>
      <c r="T38" s="1"/>
      <c r="U38" s="1"/>
      <c r="V38" s="1"/>
      <c r="W38" s="1"/>
    </row>
    <row r="39" spans="1:23" x14ac:dyDescent="0.2">
      <c r="A39" s="1"/>
      <c r="B39" s="1"/>
      <c r="C39" s="1"/>
      <c r="D39" s="1"/>
      <c r="E39" s="1"/>
      <c r="F39" s="1"/>
      <c r="G39" s="1"/>
      <c r="H39" s="9" t="s">
        <v>57</v>
      </c>
      <c r="I39" s="35" t="e">
        <f>(F34-F37)/(I36*I37)</f>
        <v>#DIV/0!</v>
      </c>
      <c r="J39" s="68" t="s">
        <v>97</v>
      </c>
      <c r="K39" s="68"/>
      <c r="L39" s="70" t="s">
        <v>73</v>
      </c>
      <c r="M39" s="71"/>
      <c r="N39" s="71"/>
      <c r="O39" s="71"/>
      <c r="P39" s="71"/>
      <c r="Q39" s="71"/>
      <c r="R39" s="72"/>
      <c r="S39" s="1"/>
      <c r="T39" s="1"/>
      <c r="U39" s="1"/>
      <c r="V39" s="1"/>
      <c r="W39" s="1"/>
    </row>
    <row r="40" spans="1:23" x14ac:dyDescent="0.2">
      <c r="A40" s="1"/>
      <c r="B40" s="1"/>
      <c r="C40" s="1"/>
      <c r="D40" s="1"/>
      <c r="E40" s="1"/>
      <c r="F40" s="1"/>
      <c r="G40" s="1"/>
      <c r="H40" s="9" t="s">
        <v>58</v>
      </c>
      <c r="I40" s="35">
        <f>F36+(F34-F37)</f>
        <v>360</v>
      </c>
      <c r="J40" s="68" t="s">
        <v>66</v>
      </c>
      <c r="K40" s="68"/>
      <c r="L40" s="70" t="s">
        <v>72</v>
      </c>
      <c r="M40" s="71"/>
      <c r="N40" s="71"/>
      <c r="O40" s="71"/>
      <c r="P40" s="71"/>
      <c r="Q40" s="71"/>
      <c r="R40" s="72"/>
      <c r="S40" s="1"/>
      <c r="T40" s="1"/>
      <c r="U40" s="1"/>
      <c r="V40" s="1"/>
      <c r="W40" s="1"/>
    </row>
    <row r="41" spans="1:23" x14ac:dyDescent="0.2">
      <c r="A41" s="1"/>
      <c r="B41" s="1"/>
      <c r="C41" s="1"/>
      <c r="D41" s="1"/>
      <c r="E41" s="1"/>
      <c r="F41" s="1"/>
      <c r="G41" s="1"/>
      <c r="H41" s="9" t="s">
        <v>58</v>
      </c>
      <c r="I41" s="35" t="e">
        <f>F34/I37</f>
        <v>#DIV/0!</v>
      </c>
      <c r="J41" s="68" t="s">
        <v>67</v>
      </c>
      <c r="K41" s="69"/>
      <c r="L41" s="70" t="s">
        <v>73</v>
      </c>
      <c r="M41" s="71"/>
      <c r="N41" s="71"/>
      <c r="O41" s="71"/>
      <c r="P41" s="71"/>
      <c r="Q41" s="71"/>
      <c r="R41" s="72"/>
      <c r="S41" s="1"/>
      <c r="T41" s="1"/>
      <c r="U41" s="1"/>
      <c r="V41" s="1"/>
      <c r="W41" s="1"/>
    </row>
    <row r="42" spans="1:23" x14ac:dyDescent="0.2">
      <c r="A42" s="1"/>
      <c r="B42" s="1"/>
      <c r="C42" s="1"/>
      <c r="D42" s="1"/>
      <c r="E42" s="1"/>
      <c r="F42" s="1"/>
      <c r="G42" s="1"/>
      <c r="H42" s="9" t="s">
        <v>58</v>
      </c>
      <c r="I42" s="35" t="e">
        <f>F36+(F34-F37)/(I36*I37)</f>
        <v>#DIV/0!</v>
      </c>
      <c r="J42" s="68" t="s">
        <v>98</v>
      </c>
      <c r="K42" s="69"/>
      <c r="L42" s="70" t="s">
        <v>74</v>
      </c>
      <c r="M42" s="71"/>
      <c r="N42" s="71"/>
      <c r="O42" s="71"/>
      <c r="P42" s="71"/>
      <c r="Q42" s="71"/>
      <c r="R42" s="72"/>
      <c r="S42" s="1"/>
      <c r="T42" s="1"/>
      <c r="U42" s="1"/>
      <c r="V42" s="1"/>
      <c r="W42" s="1"/>
    </row>
    <row r="43" spans="1:23" x14ac:dyDescent="0.2">
      <c r="A43" s="1"/>
      <c r="B43" s="1"/>
      <c r="C43" s="1"/>
      <c r="D43" s="1"/>
      <c r="E43" s="1"/>
      <c r="F43" s="1"/>
      <c r="G43" s="1"/>
      <c r="H43" s="9" t="s">
        <v>59</v>
      </c>
      <c r="I43" s="35">
        <f>(F34-F37)/(F34-F36)</f>
        <v>1</v>
      </c>
      <c r="J43" s="68" t="s">
        <v>99</v>
      </c>
      <c r="K43" s="69"/>
      <c r="L43" s="70" t="s">
        <v>75</v>
      </c>
      <c r="M43" s="71"/>
      <c r="N43" s="71"/>
      <c r="O43" s="71"/>
      <c r="P43" s="71"/>
      <c r="Q43" s="71"/>
      <c r="R43" s="72"/>
      <c r="S43" s="1"/>
      <c r="T43" s="1"/>
      <c r="U43" s="1"/>
      <c r="V43" s="1"/>
      <c r="W43" s="1"/>
    </row>
    <row r="44" spans="1:23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2">
      <c r="A47" s="1"/>
      <c r="B47" s="1"/>
      <c r="C47" s="1"/>
      <c r="D47" s="1"/>
      <c r="E47" s="1"/>
      <c r="F47" s="1"/>
      <c r="G47" s="1"/>
      <c r="H47" s="7"/>
      <c r="I47" s="9" t="s">
        <v>12</v>
      </c>
      <c r="J47" s="9" t="s">
        <v>13</v>
      </c>
      <c r="K47" s="9" t="s">
        <v>14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2">
      <c r="A48" s="1"/>
      <c r="B48" s="1"/>
      <c r="C48" s="1"/>
      <c r="D48" s="1"/>
      <c r="E48" s="1"/>
      <c r="F48" s="1"/>
      <c r="G48" s="1"/>
      <c r="H48" s="9" t="s">
        <v>77</v>
      </c>
      <c r="I48" s="7">
        <f>H17</f>
        <v>40</v>
      </c>
      <c r="J48" s="7">
        <f>I17</f>
        <v>0</v>
      </c>
      <c r="K48" s="7">
        <f>J17</f>
        <v>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2">
      <c r="A49" s="1"/>
      <c r="B49" s="1"/>
      <c r="C49" s="1"/>
      <c r="D49" s="1"/>
      <c r="E49" s="1"/>
      <c r="F49" s="1"/>
      <c r="G49" s="1"/>
      <c r="H49" s="9" t="s">
        <v>78</v>
      </c>
      <c r="I49" s="7">
        <f>K17</f>
        <v>170</v>
      </c>
      <c r="J49" s="7">
        <f>L17</f>
        <v>0</v>
      </c>
      <c r="K49" s="7">
        <f>M17</f>
        <v>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2">
      <c r="A50" s="1"/>
      <c r="B50" s="1"/>
      <c r="C50" s="1"/>
      <c r="D50" s="1"/>
      <c r="E50" s="1"/>
      <c r="F50" s="1"/>
      <c r="G50" s="1"/>
      <c r="H50" s="9" t="s">
        <v>79</v>
      </c>
      <c r="I50" s="7">
        <f>N17</f>
        <v>320</v>
      </c>
      <c r="J50" s="7">
        <f>O17</f>
        <v>0</v>
      </c>
      <c r="K50" s="7">
        <f>P17</f>
        <v>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2">
      <c r="A51" s="1"/>
      <c r="B51" s="1"/>
      <c r="C51" s="1"/>
      <c r="D51" s="1"/>
      <c r="E51" s="1"/>
      <c r="F51" s="1"/>
      <c r="G51" s="1"/>
      <c r="H51" s="9" t="s">
        <v>80</v>
      </c>
      <c r="I51" s="7">
        <f>Q17</f>
        <v>360</v>
      </c>
      <c r="J51" s="7">
        <f>R17</f>
        <v>0</v>
      </c>
      <c r="K51" s="7">
        <f>S17</f>
        <v>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</sheetData>
  <mergeCells count="55">
    <mergeCell ref="F1:F3"/>
    <mergeCell ref="G1:G3"/>
    <mergeCell ref="C35:D35"/>
    <mergeCell ref="A19:E19"/>
    <mergeCell ref="A1:A3"/>
    <mergeCell ref="B1:C2"/>
    <mergeCell ref="D1:D3"/>
    <mergeCell ref="E1:E3"/>
    <mergeCell ref="A20:E20"/>
    <mergeCell ref="A21:E21"/>
    <mergeCell ref="A22:E22"/>
    <mergeCell ref="A24:E24"/>
    <mergeCell ref="A26:E26"/>
    <mergeCell ref="A28:B28"/>
    <mergeCell ref="A29:E29"/>
    <mergeCell ref="A30:E30"/>
    <mergeCell ref="H1:J1"/>
    <mergeCell ref="K1:M1"/>
    <mergeCell ref="N1:P1"/>
    <mergeCell ref="Q1:S1"/>
    <mergeCell ref="T1:V1"/>
    <mergeCell ref="H24:J24"/>
    <mergeCell ref="H23:J23"/>
    <mergeCell ref="L24:Q24"/>
    <mergeCell ref="A25:E25"/>
    <mergeCell ref="L25:Q25"/>
    <mergeCell ref="J26:K26"/>
    <mergeCell ref="L26:Q26"/>
    <mergeCell ref="L34:R34"/>
    <mergeCell ref="J27:K27"/>
    <mergeCell ref="L27:Q27"/>
    <mergeCell ref="J28:K28"/>
    <mergeCell ref="J29:K29"/>
    <mergeCell ref="F30:G30"/>
    <mergeCell ref="J30:K30"/>
    <mergeCell ref="E33:G33"/>
    <mergeCell ref="J34:K34"/>
    <mergeCell ref="J35:K35"/>
    <mergeCell ref="L35:R35"/>
    <mergeCell ref="J36:K36"/>
    <mergeCell ref="L36:R36"/>
    <mergeCell ref="J37:K37"/>
    <mergeCell ref="L37:R37"/>
    <mergeCell ref="J38:K38"/>
    <mergeCell ref="L38:R38"/>
    <mergeCell ref="J39:K39"/>
    <mergeCell ref="L39:R39"/>
    <mergeCell ref="J40:K40"/>
    <mergeCell ref="L40:R40"/>
    <mergeCell ref="J41:K41"/>
    <mergeCell ref="L41:R41"/>
    <mergeCell ref="J42:K42"/>
    <mergeCell ref="L42:R42"/>
    <mergeCell ref="J43:K43"/>
    <mergeCell ref="L43:R4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showGridLines="0" topLeftCell="A10" workbookViewId="0">
      <selection activeCell="L5" sqref="L5"/>
    </sheetView>
  </sheetViews>
  <sheetFormatPr baseColWidth="10" defaultRowHeight="12.75" x14ac:dyDescent="0.2"/>
  <cols>
    <col min="1" max="1" width="16.140625" style="1" bestFit="1" customWidth="1"/>
    <col min="2" max="2" width="19.28515625" style="1" customWidth="1"/>
    <col min="3" max="3" width="24.28515625" style="1" customWidth="1"/>
    <col min="4" max="7" width="11.42578125" style="1"/>
    <col min="8" max="22" width="11.7109375" style="1" customWidth="1"/>
    <col min="23" max="16384" width="11.42578125" style="1"/>
  </cols>
  <sheetData>
    <row r="1" spans="1:22" x14ac:dyDescent="0.2">
      <c r="A1" s="60" t="s">
        <v>4</v>
      </c>
      <c r="B1" s="62" t="s">
        <v>5</v>
      </c>
      <c r="C1" s="63"/>
      <c r="D1" s="60" t="s">
        <v>6</v>
      </c>
      <c r="E1" s="66" t="s">
        <v>7</v>
      </c>
      <c r="F1" s="66" t="s">
        <v>8</v>
      </c>
      <c r="G1" s="66" t="s">
        <v>9</v>
      </c>
      <c r="H1" s="53" t="s">
        <v>10</v>
      </c>
      <c r="I1" s="54"/>
      <c r="J1" s="55"/>
      <c r="K1" s="56" t="s">
        <v>11</v>
      </c>
      <c r="L1" s="54"/>
      <c r="M1" s="55"/>
      <c r="N1" s="53" t="s">
        <v>0</v>
      </c>
      <c r="O1" s="54"/>
      <c r="P1" s="55"/>
      <c r="Q1" s="56" t="s">
        <v>1</v>
      </c>
      <c r="R1" s="54"/>
      <c r="S1" s="55"/>
      <c r="T1" s="53" t="s">
        <v>52</v>
      </c>
      <c r="U1" s="54"/>
      <c r="V1" s="55"/>
    </row>
    <row r="2" spans="1:22" x14ac:dyDescent="0.2">
      <c r="A2" s="61"/>
      <c r="B2" s="64"/>
      <c r="C2" s="65"/>
      <c r="D2" s="61"/>
      <c r="E2" s="67"/>
      <c r="F2" s="67"/>
      <c r="G2" s="6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61"/>
      <c r="B3" s="21" t="s">
        <v>2</v>
      </c>
      <c r="C3" s="21" t="s">
        <v>3</v>
      </c>
      <c r="D3" s="61"/>
      <c r="E3" s="67"/>
      <c r="F3" s="67"/>
      <c r="G3" s="67"/>
      <c r="H3" s="22" t="s">
        <v>12</v>
      </c>
      <c r="I3" s="22" t="s">
        <v>13</v>
      </c>
      <c r="J3" s="22" t="s">
        <v>14</v>
      </c>
      <c r="K3" s="23" t="s">
        <v>12</v>
      </c>
      <c r="L3" s="23" t="s">
        <v>13</v>
      </c>
      <c r="M3" s="23" t="s">
        <v>14</v>
      </c>
      <c r="N3" s="22" t="s">
        <v>12</v>
      </c>
      <c r="O3" s="22" t="s">
        <v>13</v>
      </c>
      <c r="P3" s="22" t="s">
        <v>14</v>
      </c>
      <c r="Q3" s="23" t="s">
        <v>12</v>
      </c>
      <c r="R3" s="23" t="s">
        <v>13</v>
      </c>
      <c r="S3" s="23" t="s">
        <v>14</v>
      </c>
      <c r="T3" s="22" t="s">
        <v>12</v>
      </c>
      <c r="U3" s="22" t="s">
        <v>13</v>
      </c>
      <c r="V3" s="22" t="s">
        <v>14</v>
      </c>
    </row>
    <row r="4" spans="1:22" x14ac:dyDescent="0.2">
      <c r="A4" s="7"/>
      <c r="B4" s="13" t="s">
        <v>15</v>
      </c>
      <c r="C4" s="9" t="s">
        <v>16</v>
      </c>
      <c r="D4" s="7"/>
      <c r="E4" s="9"/>
      <c r="F4" s="18"/>
      <c r="G4" s="18"/>
      <c r="H4" s="24"/>
      <c r="I4" s="24"/>
      <c r="J4" s="24"/>
      <c r="K4" s="25"/>
      <c r="L4" s="25"/>
      <c r="M4" s="25"/>
      <c r="N4" s="24"/>
      <c r="O4" s="24"/>
      <c r="P4" s="24"/>
      <c r="Q4" s="25"/>
      <c r="R4" s="25"/>
      <c r="S4" s="25"/>
      <c r="T4" s="24">
        <f t="shared" ref="T4:T15" si="0">H4+K4+N4+Q4</f>
        <v>0</v>
      </c>
      <c r="U4" s="24">
        <f t="shared" ref="U4:U15" si="1">I4+L4+O4+R4</f>
        <v>0</v>
      </c>
      <c r="V4" s="24">
        <f t="shared" ref="V4:V15" si="2">J4+M4+P4+S4</f>
        <v>0</v>
      </c>
    </row>
    <row r="5" spans="1:22" x14ac:dyDescent="0.2">
      <c r="A5" s="7"/>
      <c r="B5" s="8"/>
      <c r="C5" s="9"/>
      <c r="D5" s="7" t="s">
        <v>17</v>
      </c>
      <c r="E5" s="8">
        <v>20</v>
      </c>
      <c r="F5" s="10" t="s">
        <v>25</v>
      </c>
      <c r="G5" s="11" t="s">
        <v>26</v>
      </c>
      <c r="H5" s="24">
        <v>10</v>
      </c>
      <c r="I5" s="24"/>
      <c r="J5" s="24"/>
      <c r="K5" s="25">
        <v>10</v>
      </c>
      <c r="L5" s="25">
        <v>20</v>
      </c>
      <c r="M5" s="25">
        <v>30</v>
      </c>
      <c r="N5" s="24"/>
      <c r="O5" s="24"/>
      <c r="P5" s="24"/>
      <c r="Q5" s="25"/>
      <c r="R5" s="25"/>
      <c r="S5" s="25"/>
      <c r="T5" s="24">
        <f t="shared" si="0"/>
        <v>20</v>
      </c>
      <c r="U5" s="24">
        <f t="shared" si="1"/>
        <v>20</v>
      </c>
      <c r="V5" s="24">
        <f t="shared" si="2"/>
        <v>30</v>
      </c>
    </row>
    <row r="6" spans="1:22" x14ac:dyDescent="0.2">
      <c r="A6" s="7"/>
      <c r="B6" s="8"/>
      <c r="C6" s="9"/>
      <c r="D6" s="7" t="s">
        <v>19</v>
      </c>
      <c r="E6" s="8">
        <v>20</v>
      </c>
      <c r="F6" s="12" t="s">
        <v>25</v>
      </c>
      <c r="G6" s="11" t="s">
        <v>26</v>
      </c>
      <c r="H6" s="24">
        <v>10</v>
      </c>
      <c r="I6" s="24">
        <v>10</v>
      </c>
      <c r="J6" s="24">
        <v>15</v>
      </c>
      <c r="K6" s="25">
        <v>10</v>
      </c>
      <c r="L6" s="25">
        <v>10</v>
      </c>
      <c r="M6" s="25">
        <v>5</v>
      </c>
      <c r="N6" s="24"/>
      <c r="O6" s="24"/>
      <c r="P6" s="24"/>
      <c r="Q6" s="25"/>
      <c r="R6" s="25"/>
      <c r="S6" s="25"/>
      <c r="T6" s="24">
        <f t="shared" si="0"/>
        <v>20</v>
      </c>
      <c r="U6" s="24">
        <f t="shared" si="1"/>
        <v>20</v>
      </c>
      <c r="V6" s="24">
        <f t="shared" si="2"/>
        <v>20</v>
      </c>
    </row>
    <row r="7" spans="1:22" x14ac:dyDescent="0.2">
      <c r="A7" s="7"/>
      <c r="B7" s="13"/>
      <c r="C7" s="7"/>
      <c r="D7" s="7" t="s">
        <v>20</v>
      </c>
      <c r="E7" s="8">
        <v>20</v>
      </c>
      <c r="F7" s="12" t="s">
        <v>25</v>
      </c>
      <c r="G7" s="11" t="s">
        <v>26</v>
      </c>
      <c r="H7" s="24">
        <v>10</v>
      </c>
      <c r="I7" s="24">
        <v>10</v>
      </c>
      <c r="J7" s="24">
        <v>10</v>
      </c>
      <c r="K7" s="25">
        <v>10</v>
      </c>
      <c r="L7" s="25"/>
      <c r="M7" s="25">
        <v>10</v>
      </c>
      <c r="N7" s="24"/>
      <c r="O7" s="24"/>
      <c r="P7" s="24"/>
      <c r="Q7" s="25"/>
      <c r="R7" s="25"/>
      <c r="S7" s="25"/>
      <c r="T7" s="24">
        <f t="shared" si="0"/>
        <v>20</v>
      </c>
      <c r="U7" s="24">
        <f t="shared" si="1"/>
        <v>10</v>
      </c>
      <c r="V7" s="24">
        <f t="shared" si="2"/>
        <v>20</v>
      </c>
    </row>
    <row r="8" spans="1:22" x14ac:dyDescent="0.2">
      <c r="A8" s="7"/>
      <c r="B8" s="14"/>
      <c r="C8" s="15"/>
      <c r="D8" s="7" t="s">
        <v>21</v>
      </c>
      <c r="E8" s="8">
        <v>20</v>
      </c>
      <c r="F8" s="12" t="s">
        <v>25</v>
      </c>
      <c r="G8" s="11" t="s">
        <v>27</v>
      </c>
      <c r="H8" s="24">
        <v>10</v>
      </c>
      <c r="I8" s="24">
        <v>20</v>
      </c>
      <c r="J8" s="24">
        <v>15</v>
      </c>
      <c r="K8" s="25"/>
      <c r="L8" s="25"/>
      <c r="M8" s="25"/>
      <c r="N8" s="24">
        <v>10</v>
      </c>
      <c r="O8" s="24"/>
      <c r="P8" s="24"/>
      <c r="Q8" s="25"/>
      <c r="R8" s="25"/>
      <c r="S8" s="25"/>
      <c r="T8" s="24">
        <f t="shared" si="0"/>
        <v>20</v>
      </c>
      <c r="U8" s="24">
        <f t="shared" si="1"/>
        <v>20</v>
      </c>
      <c r="V8" s="24">
        <f t="shared" si="2"/>
        <v>15</v>
      </c>
    </row>
    <row r="9" spans="1:22" x14ac:dyDescent="0.2">
      <c r="A9" s="7"/>
      <c r="B9" s="14" t="s">
        <v>23</v>
      </c>
      <c r="C9" s="15" t="s">
        <v>24</v>
      </c>
      <c r="D9" s="16"/>
      <c r="E9" s="17"/>
      <c r="F9" s="18"/>
      <c r="G9" s="19"/>
      <c r="H9" s="24"/>
      <c r="I9" s="24"/>
      <c r="J9" s="24"/>
      <c r="K9" s="25"/>
      <c r="L9" s="25"/>
      <c r="M9" s="25"/>
      <c r="N9" s="24"/>
      <c r="O9" s="24"/>
      <c r="P9" s="24"/>
      <c r="Q9" s="25"/>
      <c r="R9" s="25"/>
      <c r="S9" s="25"/>
      <c r="T9" s="24">
        <f t="shared" si="0"/>
        <v>0</v>
      </c>
      <c r="U9" s="24">
        <f t="shared" si="1"/>
        <v>0</v>
      </c>
      <c r="V9" s="24">
        <f t="shared" si="2"/>
        <v>0</v>
      </c>
    </row>
    <row r="10" spans="1:22" x14ac:dyDescent="0.2">
      <c r="A10" s="7"/>
      <c r="B10" s="14"/>
      <c r="C10" s="15"/>
      <c r="D10" s="7" t="s">
        <v>17</v>
      </c>
      <c r="E10" s="17">
        <v>40</v>
      </c>
      <c r="F10" s="12" t="s">
        <v>26</v>
      </c>
      <c r="G10" s="11" t="s">
        <v>27</v>
      </c>
      <c r="H10" s="24"/>
      <c r="I10" s="24"/>
      <c r="J10" s="24"/>
      <c r="K10" s="25">
        <v>20</v>
      </c>
      <c r="L10" s="25">
        <v>20</v>
      </c>
      <c r="M10" s="25">
        <v>50</v>
      </c>
      <c r="N10" s="24">
        <v>20</v>
      </c>
      <c r="O10" s="24"/>
      <c r="P10" s="24"/>
      <c r="Q10" s="25"/>
      <c r="R10" s="25"/>
      <c r="S10" s="25"/>
      <c r="T10" s="24">
        <f t="shared" si="0"/>
        <v>40</v>
      </c>
      <c r="U10" s="24">
        <f t="shared" si="1"/>
        <v>20</v>
      </c>
      <c r="V10" s="24">
        <f t="shared" si="2"/>
        <v>50</v>
      </c>
    </row>
    <row r="11" spans="1:22" x14ac:dyDescent="0.2">
      <c r="A11" s="7"/>
      <c r="B11" s="8"/>
      <c r="C11" s="9"/>
      <c r="D11" s="7" t="s">
        <v>19</v>
      </c>
      <c r="E11" s="17">
        <v>40</v>
      </c>
      <c r="F11" s="20" t="s">
        <v>27</v>
      </c>
      <c r="G11" s="20" t="s">
        <v>28</v>
      </c>
      <c r="H11" s="24"/>
      <c r="I11" s="24"/>
      <c r="J11" s="24"/>
      <c r="K11" s="25"/>
      <c r="L11" s="25"/>
      <c r="M11" s="25"/>
      <c r="N11" s="24">
        <v>20</v>
      </c>
      <c r="O11" s="24"/>
      <c r="P11" s="24"/>
      <c r="Q11" s="25">
        <v>20</v>
      </c>
      <c r="R11" s="25"/>
      <c r="S11" s="25"/>
      <c r="T11" s="24">
        <f t="shared" si="0"/>
        <v>40</v>
      </c>
      <c r="U11" s="24">
        <f t="shared" si="1"/>
        <v>0</v>
      </c>
      <c r="V11" s="24">
        <f t="shared" si="2"/>
        <v>0</v>
      </c>
    </row>
    <row r="12" spans="1:22" x14ac:dyDescent="0.2">
      <c r="A12" s="7"/>
      <c r="B12" s="8"/>
      <c r="C12" s="9"/>
      <c r="D12" s="7" t="s">
        <v>20</v>
      </c>
      <c r="E12" s="17">
        <v>40</v>
      </c>
      <c r="F12" s="12" t="s">
        <v>26</v>
      </c>
      <c r="G12" s="12" t="s">
        <v>27</v>
      </c>
      <c r="H12" s="24"/>
      <c r="I12" s="24">
        <v>20</v>
      </c>
      <c r="J12" s="24">
        <v>20</v>
      </c>
      <c r="K12" s="25">
        <v>20</v>
      </c>
      <c r="L12" s="25"/>
      <c r="M12" s="25"/>
      <c r="N12" s="24">
        <v>20</v>
      </c>
      <c r="O12" s="24"/>
      <c r="P12" s="24"/>
      <c r="Q12" s="25"/>
      <c r="R12" s="25"/>
      <c r="S12" s="25"/>
      <c r="T12" s="24">
        <f t="shared" si="0"/>
        <v>40</v>
      </c>
      <c r="U12" s="24">
        <f t="shared" si="1"/>
        <v>20</v>
      </c>
      <c r="V12" s="24">
        <f t="shared" si="2"/>
        <v>20</v>
      </c>
    </row>
    <row r="13" spans="1:22" x14ac:dyDescent="0.2">
      <c r="A13" s="7"/>
      <c r="B13" s="13"/>
      <c r="C13" s="7"/>
      <c r="D13" s="7" t="s">
        <v>21</v>
      </c>
      <c r="E13" s="17">
        <v>40</v>
      </c>
      <c r="F13" s="12" t="s">
        <v>26</v>
      </c>
      <c r="G13" s="12" t="s">
        <v>27</v>
      </c>
      <c r="H13" s="24"/>
      <c r="I13" s="24"/>
      <c r="J13" s="24"/>
      <c r="K13" s="25">
        <v>20</v>
      </c>
      <c r="L13" s="25">
        <v>20</v>
      </c>
      <c r="M13" s="25">
        <v>20</v>
      </c>
      <c r="N13" s="24">
        <v>20</v>
      </c>
      <c r="O13" s="24"/>
      <c r="P13" s="24"/>
      <c r="Q13" s="25"/>
      <c r="R13" s="25"/>
      <c r="S13" s="25"/>
      <c r="T13" s="24">
        <f t="shared" si="0"/>
        <v>40</v>
      </c>
      <c r="U13" s="24">
        <f t="shared" si="1"/>
        <v>20</v>
      </c>
      <c r="V13" s="24">
        <f t="shared" si="2"/>
        <v>20</v>
      </c>
    </row>
    <row r="14" spans="1:22" x14ac:dyDescent="0.2">
      <c r="A14" s="7"/>
      <c r="B14" s="14"/>
      <c r="C14" s="15"/>
      <c r="D14" s="7" t="s">
        <v>22</v>
      </c>
      <c r="E14" s="17">
        <v>60</v>
      </c>
      <c r="F14" s="12" t="s">
        <v>26</v>
      </c>
      <c r="G14" s="12" t="s">
        <v>28</v>
      </c>
      <c r="H14" s="24"/>
      <c r="I14" s="24"/>
      <c r="J14" s="24"/>
      <c r="K14" s="25">
        <v>20</v>
      </c>
      <c r="L14" s="25">
        <v>60</v>
      </c>
      <c r="M14" s="25">
        <v>80</v>
      </c>
      <c r="N14" s="24">
        <v>20</v>
      </c>
      <c r="O14" s="24"/>
      <c r="P14" s="24"/>
      <c r="Q14" s="25">
        <v>20</v>
      </c>
      <c r="R14" s="25"/>
      <c r="S14" s="25"/>
      <c r="T14" s="24">
        <f t="shared" si="0"/>
        <v>60</v>
      </c>
      <c r="U14" s="24">
        <f t="shared" si="1"/>
        <v>60</v>
      </c>
      <c r="V14" s="24">
        <f t="shared" si="2"/>
        <v>80</v>
      </c>
    </row>
    <row r="15" spans="1:22" x14ac:dyDescent="0.2">
      <c r="A15" s="7"/>
      <c r="B15" s="14"/>
      <c r="C15" s="15"/>
      <c r="D15" s="7" t="s">
        <v>18</v>
      </c>
      <c r="E15" s="17">
        <v>60</v>
      </c>
      <c r="F15" s="12" t="s">
        <v>26</v>
      </c>
      <c r="G15" s="12" t="s">
        <v>27</v>
      </c>
      <c r="H15" s="24"/>
      <c r="I15" s="24"/>
      <c r="J15" s="24"/>
      <c r="K15" s="25">
        <v>20</v>
      </c>
      <c r="L15" s="25"/>
      <c r="M15" s="25"/>
      <c r="N15" s="24">
        <v>40</v>
      </c>
      <c r="O15" s="24"/>
      <c r="P15" s="24"/>
      <c r="Q15" s="25"/>
      <c r="R15" s="25"/>
      <c r="S15" s="25"/>
      <c r="T15" s="24">
        <f t="shared" si="0"/>
        <v>60</v>
      </c>
      <c r="U15" s="24">
        <f t="shared" si="1"/>
        <v>0</v>
      </c>
      <c r="V15" s="24">
        <f t="shared" si="2"/>
        <v>0</v>
      </c>
    </row>
    <row r="16" spans="1:22" x14ac:dyDescent="0.2">
      <c r="E16" s="9" t="s">
        <v>29</v>
      </c>
      <c r="F16" s="7"/>
      <c r="G16" s="7"/>
      <c r="H16" s="7">
        <f t="shared" ref="H16:V16" si="3">SUM(H4:H15)</f>
        <v>40</v>
      </c>
      <c r="I16" s="7">
        <f t="shared" si="3"/>
        <v>60</v>
      </c>
      <c r="J16" s="7">
        <f t="shared" si="3"/>
        <v>60</v>
      </c>
      <c r="K16" s="7">
        <f t="shared" si="3"/>
        <v>130</v>
      </c>
      <c r="L16" s="7">
        <f t="shared" si="3"/>
        <v>130</v>
      </c>
      <c r="M16" s="7">
        <f t="shared" si="3"/>
        <v>195</v>
      </c>
      <c r="N16" s="7">
        <f t="shared" si="3"/>
        <v>150</v>
      </c>
      <c r="O16" s="7">
        <f t="shared" si="3"/>
        <v>0</v>
      </c>
      <c r="P16" s="7">
        <f t="shared" si="3"/>
        <v>0</v>
      </c>
      <c r="Q16" s="7">
        <f t="shared" si="3"/>
        <v>40</v>
      </c>
      <c r="R16" s="7">
        <f t="shared" si="3"/>
        <v>0</v>
      </c>
      <c r="S16" s="7">
        <f t="shared" si="3"/>
        <v>0</v>
      </c>
      <c r="T16" s="7">
        <f t="shared" si="3"/>
        <v>360</v>
      </c>
      <c r="U16" s="7">
        <f t="shared" si="3"/>
        <v>190</v>
      </c>
      <c r="V16" s="7">
        <f t="shared" si="3"/>
        <v>255</v>
      </c>
    </row>
    <row r="17" spans="1:22" x14ac:dyDescent="0.2">
      <c r="E17" s="9" t="s">
        <v>30</v>
      </c>
      <c r="F17" s="7"/>
      <c r="G17" s="7"/>
      <c r="H17" s="7">
        <f>H16</f>
        <v>40</v>
      </c>
      <c r="I17" s="7">
        <f>I16</f>
        <v>60</v>
      </c>
      <c r="J17" s="7">
        <f>J16</f>
        <v>60</v>
      </c>
      <c r="K17" s="7">
        <f t="shared" ref="K17:S17" si="4">H17+K16</f>
        <v>170</v>
      </c>
      <c r="L17" s="7">
        <f t="shared" si="4"/>
        <v>190</v>
      </c>
      <c r="M17" s="7">
        <f t="shared" si="4"/>
        <v>255</v>
      </c>
      <c r="N17" s="7">
        <f t="shared" si="4"/>
        <v>320</v>
      </c>
      <c r="O17" s="7">
        <f t="shared" si="4"/>
        <v>190</v>
      </c>
      <c r="P17" s="7">
        <f t="shared" si="4"/>
        <v>255</v>
      </c>
      <c r="Q17" s="7">
        <f t="shared" si="4"/>
        <v>360</v>
      </c>
      <c r="R17" s="7">
        <f t="shared" si="4"/>
        <v>190</v>
      </c>
      <c r="S17" s="7">
        <f t="shared" si="4"/>
        <v>255</v>
      </c>
      <c r="T17" s="7"/>
      <c r="U17" s="7"/>
      <c r="V17" s="7"/>
    </row>
    <row r="19" spans="1:22" x14ac:dyDescent="0.2">
      <c r="A19" s="57" t="s">
        <v>31</v>
      </c>
      <c r="B19" s="58"/>
      <c r="C19" s="58"/>
      <c r="D19" s="58"/>
      <c r="E19" s="59"/>
    </row>
    <row r="20" spans="1:22" x14ac:dyDescent="0.2">
      <c r="A20" s="50" t="s">
        <v>76</v>
      </c>
      <c r="B20" s="51"/>
      <c r="C20" s="51"/>
      <c r="D20" s="51"/>
      <c r="E20" s="52"/>
    </row>
    <row r="21" spans="1:22" x14ac:dyDescent="0.2">
      <c r="A21" s="50" t="s">
        <v>32</v>
      </c>
      <c r="B21" s="51"/>
      <c r="C21" s="51"/>
      <c r="D21" s="51"/>
      <c r="E21" s="52"/>
    </row>
    <row r="22" spans="1:22" x14ac:dyDescent="0.2">
      <c r="A22" s="50" t="s">
        <v>33</v>
      </c>
      <c r="B22" s="51"/>
      <c r="C22" s="51"/>
      <c r="D22" s="51"/>
      <c r="E22" s="52"/>
      <c r="H22" s="1" t="s">
        <v>40</v>
      </c>
      <c r="J22" s="26">
        <f>T16</f>
        <v>360</v>
      </c>
    </row>
    <row r="23" spans="1:22" x14ac:dyDescent="0.2">
      <c r="H23" s="83" t="s">
        <v>81</v>
      </c>
      <c r="I23" s="78"/>
      <c r="J23" s="78"/>
    </row>
    <row r="24" spans="1:22" x14ac:dyDescent="0.2">
      <c r="A24" s="49" t="s">
        <v>34</v>
      </c>
      <c r="B24" s="49"/>
      <c r="C24" s="49"/>
      <c r="D24" s="49"/>
      <c r="E24" s="49"/>
      <c r="H24" s="76" t="s">
        <v>42</v>
      </c>
      <c r="I24" s="76"/>
      <c r="J24" s="76"/>
      <c r="L24" s="38" t="s">
        <v>47</v>
      </c>
      <c r="M24" s="26"/>
      <c r="N24" s="26"/>
      <c r="O24" s="26"/>
      <c r="P24" s="26"/>
      <c r="Q24" s="26"/>
    </row>
    <row r="25" spans="1:22" x14ac:dyDescent="0.2">
      <c r="A25" s="49" t="s">
        <v>35</v>
      </c>
      <c r="B25" s="49"/>
      <c r="C25" s="49"/>
      <c r="D25" s="49"/>
      <c r="E25" s="49"/>
      <c r="H25" s="30" t="s">
        <v>43</v>
      </c>
      <c r="I25" s="30" t="s">
        <v>14</v>
      </c>
      <c r="L25" s="82" t="s">
        <v>84</v>
      </c>
      <c r="M25" s="82"/>
      <c r="N25" s="82"/>
      <c r="O25" s="82"/>
      <c r="P25" s="82"/>
      <c r="Q25" s="82"/>
    </row>
    <row r="26" spans="1:22" x14ac:dyDescent="0.2">
      <c r="A26" s="49" t="s">
        <v>36</v>
      </c>
      <c r="B26" s="49"/>
      <c r="C26" s="49"/>
      <c r="D26" s="49"/>
      <c r="E26" s="49"/>
      <c r="G26" s="1" t="s">
        <v>16</v>
      </c>
      <c r="H26" s="7" t="s">
        <v>17</v>
      </c>
      <c r="I26" s="7">
        <v>30</v>
      </c>
      <c r="J26" s="80" t="s">
        <v>82</v>
      </c>
      <c r="K26" s="49"/>
      <c r="L26" s="82" t="s">
        <v>87</v>
      </c>
      <c r="M26" s="82"/>
      <c r="N26" s="82"/>
      <c r="O26" s="82"/>
      <c r="P26" s="82"/>
      <c r="Q26" s="82"/>
    </row>
    <row r="27" spans="1:22" x14ac:dyDescent="0.2">
      <c r="A27" s="26"/>
      <c r="B27" s="26"/>
      <c r="C27" s="26"/>
      <c r="D27" s="26"/>
      <c r="E27" s="26"/>
      <c r="H27" s="7" t="s">
        <v>19</v>
      </c>
      <c r="I27" s="7">
        <v>5</v>
      </c>
      <c r="J27" s="80" t="s">
        <v>82</v>
      </c>
      <c r="K27" s="77"/>
      <c r="L27" s="82" t="s">
        <v>88</v>
      </c>
      <c r="M27" s="82"/>
      <c r="N27" s="82"/>
      <c r="O27" s="82"/>
      <c r="P27" s="82"/>
      <c r="Q27" s="82"/>
    </row>
    <row r="28" spans="1:22" x14ac:dyDescent="0.2">
      <c r="A28" s="49" t="s">
        <v>37</v>
      </c>
      <c r="B28" s="49"/>
      <c r="C28" s="26"/>
      <c r="D28" s="26"/>
      <c r="E28" s="26"/>
      <c r="F28" s="26"/>
      <c r="G28" s="26"/>
      <c r="H28" s="27" t="s">
        <v>20</v>
      </c>
      <c r="I28" s="7">
        <v>10</v>
      </c>
      <c r="J28" s="80" t="s">
        <v>83</v>
      </c>
      <c r="K28" s="49"/>
      <c r="L28" s="82" t="s">
        <v>89</v>
      </c>
      <c r="M28" s="82"/>
      <c r="N28" s="82"/>
      <c r="O28" s="82"/>
      <c r="P28" s="82"/>
      <c r="Q28" s="82"/>
    </row>
    <row r="29" spans="1:22" x14ac:dyDescent="0.2">
      <c r="A29" s="49" t="s">
        <v>38</v>
      </c>
      <c r="B29" s="49"/>
      <c r="C29" s="49"/>
      <c r="D29" s="49"/>
      <c r="E29" s="49"/>
      <c r="F29" s="73" t="s">
        <v>24</v>
      </c>
      <c r="G29" s="73"/>
      <c r="H29" s="9" t="s">
        <v>17</v>
      </c>
      <c r="I29" s="7">
        <v>50</v>
      </c>
      <c r="J29" s="80" t="s">
        <v>45</v>
      </c>
      <c r="K29" s="49"/>
      <c r="L29" s="38"/>
      <c r="M29" s="26"/>
      <c r="N29" s="26"/>
      <c r="O29" s="26"/>
      <c r="P29" s="26"/>
      <c r="Q29" s="26"/>
    </row>
    <row r="30" spans="1:22" x14ac:dyDescent="0.2">
      <c r="A30" s="49" t="s">
        <v>39</v>
      </c>
      <c r="B30" s="49"/>
      <c r="C30" s="49"/>
      <c r="D30" s="49"/>
      <c r="E30" s="49"/>
      <c r="H30" s="9" t="s">
        <v>21</v>
      </c>
      <c r="I30" s="7">
        <v>20</v>
      </c>
      <c r="J30" s="80" t="s">
        <v>45</v>
      </c>
      <c r="K30" s="49"/>
      <c r="L30" s="81" t="s">
        <v>85</v>
      </c>
      <c r="M30" s="81"/>
      <c r="N30" s="81"/>
      <c r="O30" s="81"/>
      <c r="P30" s="81"/>
      <c r="Q30" s="81"/>
      <c r="R30" s="81"/>
      <c r="S30" s="81"/>
    </row>
    <row r="31" spans="1:22" x14ac:dyDescent="0.2">
      <c r="A31" s="26"/>
      <c r="B31" s="26"/>
      <c r="C31" s="26"/>
      <c r="D31" s="26"/>
      <c r="E31" s="26"/>
      <c r="H31" s="9" t="s">
        <v>22</v>
      </c>
      <c r="I31" s="7">
        <v>80</v>
      </c>
      <c r="J31" s="80" t="s">
        <v>82</v>
      </c>
      <c r="K31" s="49"/>
      <c r="L31" s="81" t="s">
        <v>86</v>
      </c>
      <c r="M31" s="81"/>
      <c r="N31" s="81"/>
      <c r="O31" s="81"/>
      <c r="P31" s="81"/>
      <c r="Q31" s="81"/>
      <c r="R31" s="81"/>
      <c r="S31" s="81"/>
    </row>
    <row r="34" spans="3:18" x14ac:dyDescent="0.2">
      <c r="E34" s="75" t="s">
        <v>96</v>
      </c>
      <c r="F34" s="76"/>
      <c r="G34" s="76"/>
    </row>
    <row r="35" spans="3:18" x14ac:dyDescent="0.2">
      <c r="E35" s="33" t="s">
        <v>40</v>
      </c>
      <c r="F35" s="28">
        <f>T16</f>
        <v>360</v>
      </c>
      <c r="G35" s="29"/>
      <c r="H35" s="9" t="s">
        <v>53</v>
      </c>
      <c r="I35" s="35">
        <f>F38-F36</f>
        <v>20</v>
      </c>
      <c r="J35" s="68" t="s">
        <v>60</v>
      </c>
      <c r="K35" s="68"/>
      <c r="L35" s="70" t="s">
        <v>68</v>
      </c>
      <c r="M35" s="71"/>
      <c r="N35" s="71"/>
      <c r="O35" s="71"/>
      <c r="P35" s="71"/>
      <c r="Q35" s="71"/>
      <c r="R35" s="72"/>
    </row>
    <row r="36" spans="3:18" x14ac:dyDescent="0.2">
      <c r="C36" s="73" t="s">
        <v>100</v>
      </c>
      <c r="D36" s="79"/>
      <c r="E36" s="9" t="s">
        <v>12</v>
      </c>
      <c r="F36" s="7">
        <f>K17</f>
        <v>170</v>
      </c>
      <c r="G36" s="29"/>
      <c r="H36" s="9" t="s">
        <v>54</v>
      </c>
      <c r="I36" s="35">
        <f>F38-F37</f>
        <v>-65</v>
      </c>
      <c r="J36" s="68" t="s">
        <v>61</v>
      </c>
      <c r="K36" s="68"/>
      <c r="L36" s="70" t="s">
        <v>69</v>
      </c>
      <c r="M36" s="71"/>
      <c r="N36" s="71"/>
      <c r="O36" s="71"/>
      <c r="P36" s="71"/>
      <c r="Q36" s="71"/>
      <c r="R36" s="72"/>
    </row>
    <row r="37" spans="3:18" x14ac:dyDescent="0.2">
      <c r="E37" s="31" t="s">
        <v>14</v>
      </c>
      <c r="F37" s="34">
        <f>M17</f>
        <v>255</v>
      </c>
      <c r="G37" s="29"/>
      <c r="H37" s="9" t="s">
        <v>55</v>
      </c>
      <c r="I37" s="35">
        <f>F38/F36</f>
        <v>1.1176470588235294</v>
      </c>
      <c r="J37" s="68" t="s">
        <v>63</v>
      </c>
      <c r="K37" s="68"/>
      <c r="L37" s="70" t="s">
        <v>70</v>
      </c>
      <c r="M37" s="71"/>
      <c r="N37" s="71"/>
      <c r="O37" s="71"/>
      <c r="P37" s="71"/>
      <c r="Q37" s="71"/>
      <c r="R37" s="72"/>
    </row>
    <row r="38" spans="3:18" x14ac:dyDescent="0.2">
      <c r="E38" s="9" t="s">
        <v>13</v>
      </c>
      <c r="F38" s="7">
        <f>L17</f>
        <v>190</v>
      </c>
      <c r="G38" s="29"/>
      <c r="H38" s="9" t="s">
        <v>56</v>
      </c>
      <c r="I38" s="35">
        <f>F38/F37</f>
        <v>0.74509803921568629</v>
      </c>
      <c r="J38" s="68" t="s">
        <v>62</v>
      </c>
      <c r="K38" s="68"/>
      <c r="L38" s="70" t="s">
        <v>71</v>
      </c>
      <c r="M38" s="71"/>
      <c r="N38" s="71"/>
      <c r="O38" s="71"/>
      <c r="P38" s="71"/>
      <c r="Q38" s="71"/>
      <c r="R38" s="72"/>
    </row>
    <row r="39" spans="3:18" x14ac:dyDescent="0.2">
      <c r="H39" s="9" t="s">
        <v>57</v>
      </c>
      <c r="I39" s="35">
        <f>F35-F38</f>
        <v>170</v>
      </c>
      <c r="J39" s="68" t="s">
        <v>64</v>
      </c>
      <c r="K39" s="68"/>
      <c r="L39" s="70" t="s">
        <v>72</v>
      </c>
      <c r="M39" s="71"/>
      <c r="N39" s="71"/>
      <c r="O39" s="71"/>
      <c r="P39" s="71"/>
      <c r="Q39" s="71"/>
      <c r="R39" s="72"/>
    </row>
    <row r="40" spans="3:18" x14ac:dyDescent="0.2">
      <c r="H40" s="9" t="s">
        <v>57</v>
      </c>
      <c r="I40" s="35">
        <f>(F35-F38)/(I37*I38)</f>
        <v>204.14127423822714</v>
      </c>
      <c r="J40" s="68" t="s">
        <v>97</v>
      </c>
      <c r="K40" s="68"/>
      <c r="L40" s="70" t="s">
        <v>73</v>
      </c>
      <c r="M40" s="71"/>
      <c r="N40" s="71"/>
      <c r="O40" s="71"/>
      <c r="P40" s="71"/>
      <c r="Q40" s="71"/>
      <c r="R40" s="72"/>
    </row>
    <row r="41" spans="3:18" x14ac:dyDescent="0.2">
      <c r="H41" s="9" t="s">
        <v>58</v>
      </c>
      <c r="I41" s="35">
        <f>F37+(F35-F38)</f>
        <v>425</v>
      </c>
      <c r="J41" s="68" t="s">
        <v>66</v>
      </c>
      <c r="K41" s="68"/>
      <c r="L41" s="70" t="s">
        <v>72</v>
      </c>
      <c r="M41" s="71"/>
      <c r="N41" s="71"/>
      <c r="O41" s="71"/>
      <c r="P41" s="71"/>
      <c r="Q41" s="71"/>
      <c r="R41" s="72"/>
    </row>
    <row r="42" spans="3:18" x14ac:dyDescent="0.2">
      <c r="H42" s="9" t="s">
        <v>58</v>
      </c>
      <c r="I42" s="35">
        <f>F35/I38</f>
        <v>483.15789473684208</v>
      </c>
      <c r="J42" s="68" t="s">
        <v>67</v>
      </c>
      <c r="K42" s="69"/>
      <c r="L42" s="70" t="s">
        <v>73</v>
      </c>
      <c r="M42" s="71"/>
      <c r="N42" s="71"/>
      <c r="O42" s="71"/>
      <c r="P42" s="71"/>
      <c r="Q42" s="71"/>
      <c r="R42" s="72"/>
    </row>
    <row r="43" spans="3:18" x14ac:dyDescent="0.2">
      <c r="H43" s="9" t="s">
        <v>58</v>
      </c>
      <c r="I43" s="35">
        <f>F37+(F35-F38)/(I37*I38)</f>
        <v>459.14127423822714</v>
      </c>
      <c r="J43" s="68" t="s">
        <v>98</v>
      </c>
      <c r="K43" s="69"/>
      <c r="L43" s="70" t="s">
        <v>74</v>
      </c>
      <c r="M43" s="71"/>
      <c r="N43" s="71"/>
      <c r="O43" s="71"/>
      <c r="P43" s="71"/>
      <c r="Q43" s="71"/>
      <c r="R43" s="72"/>
    </row>
    <row r="44" spans="3:18" x14ac:dyDescent="0.2">
      <c r="H44" s="9" t="s">
        <v>59</v>
      </c>
      <c r="I44" s="35">
        <f>(F35-F38)/(F35-F37)</f>
        <v>1.6190476190476191</v>
      </c>
      <c r="J44" s="68" t="s">
        <v>99</v>
      </c>
      <c r="K44" s="69"/>
      <c r="L44" s="70" t="s">
        <v>75</v>
      </c>
      <c r="M44" s="71"/>
      <c r="N44" s="71"/>
      <c r="O44" s="71"/>
      <c r="P44" s="71"/>
      <c r="Q44" s="71"/>
      <c r="R44" s="72"/>
    </row>
    <row r="48" spans="3:18" x14ac:dyDescent="0.2">
      <c r="H48" s="7"/>
      <c r="I48" s="9" t="s">
        <v>12</v>
      </c>
      <c r="J48" s="9" t="s">
        <v>13</v>
      </c>
      <c r="K48" s="9" t="s">
        <v>14</v>
      </c>
    </row>
    <row r="49" spans="8:11" x14ac:dyDescent="0.2">
      <c r="H49" s="9" t="s">
        <v>77</v>
      </c>
      <c r="I49" s="7">
        <f>H17</f>
        <v>40</v>
      </c>
      <c r="J49" s="7">
        <f>I17</f>
        <v>60</v>
      </c>
      <c r="K49" s="7">
        <f>J17</f>
        <v>60</v>
      </c>
    </row>
    <row r="50" spans="8:11" x14ac:dyDescent="0.2">
      <c r="H50" s="9" t="s">
        <v>78</v>
      </c>
      <c r="I50" s="7">
        <f>K17</f>
        <v>170</v>
      </c>
      <c r="J50" s="7">
        <f>L17</f>
        <v>190</v>
      </c>
      <c r="K50" s="7">
        <f>M17</f>
        <v>255</v>
      </c>
    </row>
    <row r="51" spans="8:11" x14ac:dyDescent="0.2">
      <c r="H51" s="9" t="s">
        <v>79</v>
      </c>
      <c r="I51" s="7">
        <f>N17</f>
        <v>320</v>
      </c>
      <c r="J51" s="7">
        <f>O17</f>
        <v>190</v>
      </c>
      <c r="K51" s="7">
        <f>P17</f>
        <v>255</v>
      </c>
    </row>
    <row r="52" spans="8:11" x14ac:dyDescent="0.2">
      <c r="H52" s="9" t="s">
        <v>80</v>
      </c>
      <c r="I52" s="7">
        <f>Q17</f>
        <v>360</v>
      </c>
      <c r="J52" s="7">
        <f>R17</f>
        <v>190</v>
      </c>
      <c r="K52" s="7">
        <f>S17</f>
        <v>255</v>
      </c>
    </row>
  </sheetData>
  <mergeCells count="58">
    <mergeCell ref="F1:F3"/>
    <mergeCell ref="G1:G3"/>
    <mergeCell ref="C36:D36"/>
    <mergeCell ref="A19:E19"/>
    <mergeCell ref="A1:A3"/>
    <mergeCell ref="B1:C2"/>
    <mergeCell ref="D1:D3"/>
    <mergeCell ref="E1:E3"/>
    <mergeCell ref="A20:E20"/>
    <mergeCell ref="A21:E21"/>
    <mergeCell ref="A22:E22"/>
    <mergeCell ref="A26:E26"/>
    <mergeCell ref="A29:E29"/>
    <mergeCell ref="E34:G34"/>
    <mergeCell ref="H1:J1"/>
    <mergeCell ref="K1:M1"/>
    <mergeCell ref="N1:P1"/>
    <mergeCell ref="Q1:S1"/>
    <mergeCell ref="T1:V1"/>
    <mergeCell ref="H23:J23"/>
    <mergeCell ref="A24:E24"/>
    <mergeCell ref="H24:J24"/>
    <mergeCell ref="A25:E25"/>
    <mergeCell ref="L25:Q25"/>
    <mergeCell ref="J26:K26"/>
    <mergeCell ref="L26:Q26"/>
    <mergeCell ref="J27:K27"/>
    <mergeCell ref="L27:Q27"/>
    <mergeCell ref="A28:B28"/>
    <mergeCell ref="J28:K28"/>
    <mergeCell ref="J29:K29"/>
    <mergeCell ref="F29:G29"/>
    <mergeCell ref="L28:Q28"/>
    <mergeCell ref="A30:E30"/>
    <mergeCell ref="J30:K30"/>
    <mergeCell ref="J35:K35"/>
    <mergeCell ref="L35:R35"/>
    <mergeCell ref="J31:K31"/>
    <mergeCell ref="L30:S30"/>
    <mergeCell ref="J44:K44"/>
    <mergeCell ref="L44:R44"/>
    <mergeCell ref="J39:K39"/>
    <mergeCell ref="L39:R39"/>
    <mergeCell ref="J40:K40"/>
    <mergeCell ref="L40:R40"/>
    <mergeCell ref="J41:K41"/>
    <mergeCell ref="L41:R41"/>
    <mergeCell ref="L31:S31"/>
    <mergeCell ref="J42:K42"/>
    <mergeCell ref="L42:R42"/>
    <mergeCell ref="J43:K43"/>
    <mergeCell ref="L43:R43"/>
    <mergeCell ref="J36:K36"/>
    <mergeCell ref="L36:R36"/>
    <mergeCell ref="J37:K37"/>
    <mergeCell ref="L37:R37"/>
    <mergeCell ref="J38:K38"/>
    <mergeCell ref="L38:R3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showGridLines="0" zoomScaleNormal="100" workbookViewId="0">
      <selection activeCell="K18" sqref="K18"/>
    </sheetView>
  </sheetViews>
  <sheetFormatPr baseColWidth="10" defaultRowHeight="12.75" x14ac:dyDescent="0.2"/>
  <cols>
    <col min="1" max="1" width="16.140625" style="1" bestFit="1" customWidth="1"/>
    <col min="2" max="2" width="19.28515625" style="1" customWidth="1"/>
    <col min="3" max="3" width="24.28515625" style="1" customWidth="1"/>
    <col min="4" max="7" width="11.42578125" style="1"/>
    <col min="8" max="22" width="11.7109375" style="1" customWidth="1"/>
    <col min="23" max="16384" width="11.42578125" style="1"/>
  </cols>
  <sheetData>
    <row r="1" spans="1:22" x14ac:dyDescent="0.2">
      <c r="A1" s="60" t="s">
        <v>4</v>
      </c>
      <c r="B1" s="62" t="s">
        <v>5</v>
      </c>
      <c r="C1" s="63"/>
      <c r="D1" s="60" t="s">
        <v>6</v>
      </c>
      <c r="E1" s="66" t="s">
        <v>7</v>
      </c>
      <c r="F1" s="66" t="s">
        <v>8</v>
      </c>
      <c r="G1" s="66" t="s">
        <v>9</v>
      </c>
      <c r="H1" s="53" t="s">
        <v>10</v>
      </c>
      <c r="I1" s="54"/>
      <c r="J1" s="55"/>
      <c r="K1" s="56" t="s">
        <v>11</v>
      </c>
      <c r="L1" s="54"/>
      <c r="M1" s="55"/>
      <c r="N1" s="53" t="s">
        <v>0</v>
      </c>
      <c r="O1" s="54"/>
      <c r="P1" s="55"/>
      <c r="Q1" s="56" t="s">
        <v>1</v>
      </c>
      <c r="R1" s="54"/>
      <c r="S1" s="55"/>
      <c r="T1" s="53" t="s">
        <v>52</v>
      </c>
      <c r="U1" s="54"/>
      <c r="V1" s="55"/>
    </row>
    <row r="2" spans="1:22" x14ac:dyDescent="0.2">
      <c r="A2" s="61"/>
      <c r="B2" s="64"/>
      <c r="C2" s="65"/>
      <c r="D2" s="61"/>
      <c r="E2" s="67"/>
      <c r="F2" s="67"/>
      <c r="G2" s="67"/>
      <c r="H2" s="2">
        <v>44081</v>
      </c>
      <c r="I2" s="3"/>
      <c r="J2" s="4">
        <f>H2+6</f>
        <v>44087</v>
      </c>
      <c r="K2" s="5">
        <f>H2+7</f>
        <v>44088</v>
      </c>
      <c r="L2" s="6"/>
      <c r="M2" s="5">
        <f>K2+6</f>
        <v>44094</v>
      </c>
      <c r="N2" s="4">
        <f>K2+7</f>
        <v>44095</v>
      </c>
      <c r="O2" s="3"/>
      <c r="P2" s="4">
        <f>N2+6</f>
        <v>44101</v>
      </c>
      <c r="Q2" s="5">
        <f>N2+7</f>
        <v>44102</v>
      </c>
      <c r="R2" s="6"/>
      <c r="S2" s="5">
        <f>Q2+6</f>
        <v>44108</v>
      </c>
      <c r="T2" s="4">
        <v>44067</v>
      </c>
      <c r="U2" s="3"/>
      <c r="V2" s="4">
        <v>44143</v>
      </c>
    </row>
    <row r="3" spans="1:22" x14ac:dyDescent="0.2">
      <c r="A3" s="61"/>
      <c r="B3" s="21" t="s">
        <v>2</v>
      </c>
      <c r="C3" s="21" t="s">
        <v>3</v>
      </c>
      <c r="D3" s="61"/>
      <c r="E3" s="67"/>
      <c r="F3" s="67"/>
      <c r="G3" s="67"/>
      <c r="H3" s="22" t="s">
        <v>12</v>
      </c>
      <c r="I3" s="22" t="s">
        <v>13</v>
      </c>
      <c r="J3" s="22" t="s">
        <v>14</v>
      </c>
      <c r="K3" s="23" t="s">
        <v>12</v>
      </c>
      <c r="L3" s="23" t="s">
        <v>13</v>
      </c>
      <c r="M3" s="23" t="s">
        <v>14</v>
      </c>
      <c r="N3" s="22" t="s">
        <v>12</v>
      </c>
      <c r="O3" s="22" t="s">
        <v>13</v>
      </c>
      <c r="P3" s="22" t="s">
        <v>14</v>
      </c>
      <c r="Q3" s="23" t="s">
        <v>12</v>
      </c>
      <c r="R3" s="23" t="s">
        <v>13</v>
      </c>
      <c r="S3" s="23" t="s">
        <v>14</v>
      </c>
      <c r="T3" s="22" t="s">
        <v>12</v>
      </c>
      <c r="U3" s="22" t="s">
        <v>13</v>
      </c>
      <c r="V3" s="22" t="s">
        <v>14</v>
      </c>
    </row>
    <row r="4" spans="1:22" x14ac:dyDescent="0.2">
      <c r="A4" s="7"/>
      <c r="B4" s="13" t="s">
        <v>15</v>
      </c>
      <c r="C4" s="9" t="s">
        <v>16</v>
      </c>
      <c r="D4" s="7"/>
      <c r="E4" s="9"/>
      <c r="F4" s="18"/>
      <c r="G4" s="18"/>
      <c r="H4" s="24"/>
      <c r="I4" s="24"/>
      <c r="J4" s="24"/>
      <c r="K4" s="25"/>
      <c r="L4" s="25"/>
      <c r="M4" s="25"/>
      <c r="N4" s="24"/>
      <c r="O4" s="24"/>
      <c r="P4" s="24"/>
      <c r="Q4" s="25"/>
      <c r="R4" s="25"/>
      <c r="S4" s="25"/>
      <c r="T4" s="24">
        <f t="shared" ref="T4:T15" si="0">H4+K4+N4+Q4</f>
        <v>0</v>
      </c>
      <c r="U4" s="24">
        <f t="shared" ref="U4:U15" si="1">I4+L4+O4+R4</f>
        <v>0</v>
      </c>
      <c r="V4" s="24">
        <f t="shared" ref="V4:V15" si="2">J4+M4+P4+S4</f>
        <v>0</v>
      </c>
    </row>
    <row r="5" spans="1:22" x14ac:dyDescent="0.2">
      <c r="A5" s="7"/>
      <c r="B5" s="8"/>
      <c r="C5" s="9"/>
      <c r="D5" s="7" t="s">
        <v>17</v>
      </c>
      <c r="E5" s="8">
        <v>20</v>
      </c>
      <c r="F5" s="10" t="s">
        <v>25</v>
      </c>
      <c r="G5" s="11" t="s">
        <v>26</v>
      </c>
      <c r="H5" s="24">
        <v>10</v>
      </c>
      <c r="I5" s="24"/>
      <c r="J5" s="24"/>
      <c r="K5" s="25">
        <v>10</v>
      </c>
      <c r="L5" s="25">
        <v>10</v>
      </c>
      <c r="M5" s="25">
        <v>30</v>
      </c>
      <c r="N5" s="24"/>
      <c r="O5" s="24">
        <v>10</v>
      </c>
      <c r="P5" s="24">
        <v>15</v>
      </c>
      <c r="Q5" s="25"/>
      <c r="R5" s="25"/>
      <c r="S5" s="25"/>
      <c r="T5" s="24">
        <f t="shared" si="0"/>
        <v>20</v>
      </c>
      <c r="U5" s="24">
        <f t="shared" si="1"/>
        <v>20</v>
      </c>
      <c r="V5" s="24">
        <f t="shared" si="2"/>
        <v>45</v>
      </c>
    </row>
    <row r="6" spans="1:22" x14ac:dyDescent="0.2">
      <c r="A6" s="7"/>
      <c r="B6" s="8"/>
      <c r="C6" s="9"/>
      <c r="D6" s="7" t="s">
        <v>19</v>
      </c>
      <c r="E6" s="8">
        <v>20</v>
      </c>
      <c r="F6" s="12" t="s">
        <v>25</v>
      </c>
      <c r="G6" s="11" t="s">
        <v>26</v>
      </c>
      <c r="H6" s="24">
        <v>10</v>
      </c>
      <c r="I6" s="24">
        <v>10</v>
      </c>
      <c r="J6" s="24">
        <v>15</v>
      </c>
      <c r="K6" s="25">
        <v>10</v>
      </c>
      <c r="L6" s="25">
        <v>10</v>
      </c>
      <c r="M6" s="25">
        <v>5</v>
      </c>
      <c r="N6" s="24"/>
      <c r="O6" s="24"/>
      <c r="P6" s="24"/>
      <c r="Q6" s="25"/>
      <c r="R6" s="25"/>
      <c r="S6" s="25"/>
      <c r="T6" s="24">
        <f t="shared" si="0"/>
        <v>20</v>
      </c>
      <c r="U6" s="24">
        <f t="shared" si="1"/>
        <v>20</v>
      </c>
      <c r="V6" s="24">
        <f t="shared" si="2"/>
        <v>20</v>
      </c>
    </row>
    <row r="7" spans="1:22" x14ac:dyDescent="0.2">
      <c r="A7" s="7"/>
      <c r="B7" s="13"/>
      <c r="C7" s="7"/>
      <c r="D7" s="7" t="s">
        <v>20</v>
      </c>
      <c r="E7" s="8">
        <v>20</v>
      </c>
      <c r="F7" s="12" t="s">
        <v>25</v>
      </c>
      <c r="G7" s="11" t="s">
        <v>26</v>
      </c>
      <c r="H7" s="24">
        <v>10</v>
      </c>
      <c r="I7" s="24">
        <v>10</v>
      </c>
      <c r="J7" s="24">
        <v>10</v>
      </c>
      <c r="K7" s="25">
        <v>10</v>
      </c>
      <c r="L7" s="25"/>
      <c r="M7" s="25">
        <v>10</v>
      </c>
      <c r="N7" s="24"/>
      <c r="O7" s="24">
        <v>10</v>
      </c>
      <c r="P7" s="24">
        <v>10</v>
      </c>
      <c r="Q7" s="25"/>
      <c r="R7" s="25"/>
      <c r="S7" s="25"/>
      <c r="T7" s="24">
        <f t="shared" si="0"/>
        <v>20</v>
      </c>
      <c r="U7" s="24">
        <f t="shared" si="1"/>
        <v>20</v>
      </c>
      <c r="V7" s="24">
        <f t="shared" si="2"/>
        <v>30</v>
      </c>
    </row>
    <row r="8" spans="1:22" x14ac:dyDescent="0.2">
      <c r="A8" s="7"/>
      <c r="B8" s="14"/>
      <c r="C8" s="15"/>
      <c r="D8" s="7" t="s">
        <v>21</v>
      </c>
      <c r="E8" s="8">
        <v>20</v>
      </c>
      <c r="F8" s="12" t="s">
        <v>25</v>
      </c>
      <c r="G8" s="11" t="s">
        <v>27</v>
      </c>
      <c r="H8" s="24">
        <v>10</v>
      </c>
      <c r="I8" s="24">
        <v>20</v>
      </c>
      <c r="J8" s="24">
        <v>15</v>
      </c>
      <c r="K8" s="25"/>
      <c r="L8" s="25"/>
      <c r="M8" s="25"/>
      <c r="N8" s="24">
        <v>10</v>
      </c>
      <c r="O8" s="24"/>
      <c r="P8" s="24"/>
      <c r="Q8" s="25"/>
      <c r="R8" s="25"/>
      <c r="S8" s="25"/>
      <c r="T8" s="24">
        <f t="shared" si="0"/>
        <v>20</v>
      </c>
      <c r="U8" s="24">
        <f t="shared" si="1"/>
        <v>20</v>
      </c>
      <c r="V8" s="24">
        <f t="shared" si="2"/>
        <v>15</v>
      </c>
    </row>
    <row r="9" spans="1:22" x14ac:dyDescent="0.2">
      <c r="A9" s="7"/>
      <c r="B9" s="14" t="s">
        <v>23</v>
      </c>
      <c r="C9" s="15" t="s">
        <v>24</v>
      </c>
      <c r="D9" s="16"/>
      <c r="E9" s="17"/>
      <c r="F9" s="18"/>
      <c r="G9" s="19"/>
      <c r="H9" s="24"/>
      <c r="I9" s="24"/>
      <c r="J9" s="24"/>
      <c r="K9" s="25"/>
      <c r="L9" s="25"/>
      <c r="M9" s="25"/>
      <c r="N9" s="24"/>
      <c r="O9" s="24"/>
      <c r="P9" s="24"/>
      <c r="Q9" s="25"/>
      <c r="R9" s="25"/>
      <c r="S9" s="25"/>
      <c r="T9" s="24">
        <f t="shared" si="0"/>
        <v>0</v>
      </c>
      <c r="U9" s="24">
        <f t="shared" si="1"/>
        <v>0</v>
      </c>
      <c r="V9" s="24">
        <f t="shared" si="2"/>
        <v>0</v>
      </c>
    </row>
    <row r="10" spans="1:22" x14ac:dyDescent="0.2">
      <c r="A10" s="7"/>
      <c r="B10" s="14"/>
      <c r="C10" s="15"/>
      <c r="D10" s="7" t="s">
        <v>17</v>
      </c>
      <c r="E10" s="17">
        <v>40</v>
      </c>
      <c r="F10" s="12" t="s">
        <v>26</v>
      </c>
      <c r="G10" s="11" t="s">
        <v>27</v>
      </c>
      <c r="H10" s="24"/>
      <c r="I10" s="24"/>
      <c r="J10" s="24"/>
      <c r="K10" s="25">
        <v>20</v>
      </c>
      <c r="L10" s="25">
        <v>40</v>
      </c>
      <c r="M10" s="25">
        <v>50</v>
      </c>
      <c r="N10" s="24">
        <v>20</v>
      </c>
      <c r="O10" s="24"/>
      <c r="P10" s="24"/>
      <c r="Q10" s="25"/>
      <c r="R10" s="25"/>
      <c r="S10" s="25"/>
      <c r="T10" s="24">
        <f t="shared" si="0"/>
        <v>40</v>
      </c>
      <c r="U10" s="24">
        <f t="shared" si="1"/>
        <v>40</v>
      </c>
      <c r="V10" s="24">
        <f t="shared" si="2"/>
        <v>50</v>
      </c>
    </row>
    <row r="11" spans="1:22" x14ac:dyDescent="0.2">
      <c r="A11" s="7"/>
      <c r="B11" s="8"/>
      <c r="C11" s="9"/>
      <c r="D11" s="7" t="s">
        <v>19</v>
      </c>
      <c r="E11" s="17">
        <v>40</v>
      </c>
      <c r="F11" s="20" t="s">
        <v>27</v>
      </c>
      <c r="G11" s="20" t="s">
        <v>28</v>
      </c>
      <c r="H11" s="24"/>
      <c r="I11" s="24"/>
      <c r="J11" s="24"/>
      <c r="K11" s="25"/>
      <c r="L11" s="25"/>
      <c r="M11" s="25"/>
      <c r="N11" s="24">
        <v>20</v>
      </c>
      <c r="O11" s="24">
        <v>20</v>
      </c>
      <c r="P11" s="24">
        <v>5</v>
      </c>
      <c r="Q11" s="25">
        <v>20</v>
      </c>
      <c r="R11" s="25"/>
      <c r="S11" s="25"/>
      <c r="T11" s="24">
        <f t="shared" si="0"/>
        <v>40</v>
      </c>
      <c r="U11" s="24">
        <f t="shared" si="1"/>
        <v>20</v>
      </c>
      <c r="V11" s="24">
        <f t="shared" si="2"/>
        <v>5</v>
      </c>
    </row>
    <row r="12" spans="1:22" x14ac:dyDescent="0.2">
      <c r="A12" s="7"/>
      <c r="B12" s="8"/>
      <c r="C12" s="9"/>
      <c r="D12" s="7" t="s">
        <v>20</v>
      </c>
      <c r="E12" s="17">
        <v>40</v>
      </c>
      <c r="F12" s="12" t="s">
        <v>26</v>
      </c>
      <c r="G12" s="12" t="s">
        <v>27</v>
      </c>
      <c r="H12" s="24"/>
      <c r="I12" s="24">
        <v>20</v>
      </c>
      <c r="J12" s="24">
        <v>20</v>
      </c>
      <c r="K12" s="25">
        <v>20</v>
      </c>
      <c r="L12" s="25"/>
      <c r="M12" s="25"/>
      <c r="N12" s="24">
        <v>20</v>
      </c>
      <c r="O12" s="24"/>
      <c r="P12" s="24"/>
      <c r="Q12" s="25"/>
      <c r="R12" s="25"/>
      <c r="S12" s="25"/>
      <c r="T12" s="24">
        <f t="shared" si="0"/>
        <v>40</v>
      </c>
      <c r="U12" s="24">
        <f t="shared" si="1"/>
        <v>20</v>
      </c>
      <c r="V12" s="24">
        <f t="shared" si="2"/>
        <v>20</v>
      </c>
    </row>
    <row r="13" spans="1:22" x14ac:dyDescent="0.2">
      <c r="A13" s="7"/>
      <c r="B13" s="13"/>
      <c r="C13" s="7"/>
      <c r="D13" s="7" t="s">
        <v>21</v>
      </c>
      <c r="E13" s="17">
        <v>40</v>
      </c>
      <c r="F13" s="12" t="s">
        <v>26</v>
      </c>
      <c r="G13" s="12" t="s">
        <v>27</v>
      </c>
      <c r="H13" s="24"/>
      <c r="I13" s="24"/>
      <c r="J13" s="24"/>
      <c r="K13" s="25">
        <v>20</v>
      </c>
      <c r="L13" s="25">
        <v>20</v>
      </c>
      <c r="M13" s="25">
        <v>20</v>
      </c>
      <c r="N13" s="24">
        <v>20</v>
      </c>
      <c r="O13" s="24">
        <v>20</v>
      </c>
      <c r="P13" s="24">
        <v>25</v>
      </c>
      <c r="Q13" s="25"/>
      <c r="R13" s="25"/>
      <c r="S13" s="25"/>
      <c r="T13" s="24">
        <f t="shared" si="0"/>
        <v>40</v>
      </c>
      <c r="U13" s="24">
        <f t="shared" si="1"/>
        <v>40</v>
      </c>
      <c r="V13" s="24">
        <f t="shared" si="2"/>
        <v>45</v>
      </c>
    </row>
    <row r="14" spans="1:22" x14ac:dyDescent="0.2">
      <c r="A14" s="7"/>
      <c r="B14" s="14"/>
      <c r="C14" s="15"/>
      <c r="D14" s="7" t="s">
        <v>22</v>
      </c>
      <c r="E14" s="17">
        <v>60</v>
      </c>
      <c r="F14" s="12" t="s">
        <v>26</v>
      </c>
      <c r="G14" s="12" t="s">
        <v>28</v>
      </c>
      <c r="H14" s="24"/>
      <c r="I14" s="24"/>
      <c r="J14" s="24"/>
      <c r="K14" s="25">
        <v>20</v>
      </c>
      <c r="L14" s="25">
        <v>60</v>
      </c>
      <c r="M14" s="25">
        <v>80</v>
      </c>
      <c r="N14" s="24">
        <v>20</v>
      </c>
      <c r="O14" s="24"/>
      <c r="P14" s="24"/>
      <c r="Q14" s="25">
        <v>20</v>
      </c>
      <c r="R14" s="25"/>
      <c r="S14" s="25"/>
      <c r="T14" s="24">
        <f t="shared" si="0"/>
        <v>60</v>
      </c>
      <c r="U14" s="24">
        <f t="shared" si="1"/>
        <v>60</v>
      </c>
      <c r="V14" s="24">
        <f t="shared" si="2"/>
        <v>80</v>
      </c>
    </row>
    <row r="15" spans="1:22" x14ac:dyDescent="0.2">
      <c r="A15" s="7"/>
      <c r="B15" s="14"/>
      <c r="C15" s="15"/>
      <c r="D15" s="7" t="s">
        <v>18</v>
      </c>
      <c r="E15" s="17">
        <v>60</v>
      </c>
      <c r="F15" s="12" t="s">
        <v>26</v>
      </c>
      <c r="G15" s="12" t="s">
        <v>27</v>
      </c>
      <c r="H15" s="24"/>
      <c r="I15" s="24"/>
      <c r="J15" s="24"/>
      <c r="K15" s="25">
        <v>20</v>
      </c>
      <c r="L15" s="25"/>
      <c r="M15" s="25"/>
      <c r="N15" s="24">
        <v>40</v>
      </c>
      <c r="O15" s="24"/>
      <c r="P15" s="24"/>
      <c r="Q15" s="25"/>
      <c r="R15" s="25"/>
      <c r="S15" s="25"/>
      <c r="T15" s="24">
        <f t="shared" si="0"/>
        <v>60</v>
      </c>
      <c r="U15" s="24">
        <f t="shared" si="1"/>
        <v>0</v>
      </c>
      <c r="V15" s="24">
        <f t="shared" si="2"/>
        <v>0</v>
      </c>
    </row>
    <row r="16" spans="1:22" x14ac:dyDescent="0.2">
      <c r="E16" s="9" t="s">
        <v>29</v>
      </c>
      <c r="F16" s="7"/>
      <c r="G16" s="7"/>
      <c r="H16" s="7">
        <f t="shared" ref="H16:V16" si="3">SUM(H4:H15)</f>
        <v>40</v>
      </c>
      <c r="I16" s="7">
        <f t="shared" si="3"/>
        <v>60</v>
      </c>
      <c r="J16" s="7">
        <f t="shared" si="3"/>
        <v>60</v>
      </c>
      <c r="K16" s="7">
        <f t="shared" si="3"/>
        <v>130</v>
      </c>
      <c r="L16" s="7">
        <f t="shared" si="3"/>
        <v>140</v>
      </c>
      <c r="M16" s="7">
        <f t="shared" si="3"/>
        <v>195</v>
      </c>
      <c r="N16" s="7">
        <f t="shared" si="3"/>
        <v>150</v>
      </c>
      <c r="O16" s="7">
        <f t="shared" si="3"/>
        <v>60</v>
      </c>
      <c r="P16" s="7">
        <f t="shared" si="3"/>
        <v>55</v>
      </c>
      <c r="Q16" s="7">
        <f t="shared" si="3"/>
        <v>40</v>
      </c>
      <c r="R16" s="7">
        <f t="shared" si="3"/>
        <v>0</v>
      </c>
      <c r="S16" s="7">
        <f t="shared" si="3"/>
        <v>0</v>
      </c>
      <c r="T16" s="7">
        <f t="shared" si="3"/>
        <v>360</v>
      </c>
      <c r="U16" s="7">
        <f t="shared" si="3"/>
        <v>260</v>
      </c>
      <c r="V16" s="7">
        <f t="shared" si="3"/>
        <v>310</v>
      </c>
    </row>
    <row r="17" spans="1:22" x14ac:dyDescent="0.2">
      <c r="E17" s="9" t="s">
        <v>30</v>
      </c>
      <c r="F17" s="7"/>
      <c r="G17" s="7"/>
      <c r="H17" s="7">
        <f>H16</f>
        <v>40</v>
      </c>
      <c r="I17" s="7">
        <f>I16</f>
        <v>60</v>
      </c>
      <c r="J17" s="7">
        <f>J16</f>
        <v>60</v>
      </c>
      <c r="K17" s="7">
        <f t="shared" ref="K17:S17" si="4">H17+K16</f>
        <v>170</v>
      </c>
      <c r="L17" s="7">
        <f t="shared" si="4"/>
        <v>200</v>
      </c>
      <c r="M17" s="7">
        <f t="shared" si="4"/>
        <v>255</v>
      </c>
      <c r="N17" s="7">
        <f t="shared" si="4"/>
        <v>320</v>
      </c>
      <c r="O17" s="7">
        <f t="shared" si="4"/>
        <v>260</v>
      </c>
      <c r="P17" s="7">
        <f t="shared" si="4"/>
        <v>310</v>
      </c>
      <c r="Q17" s="7">
        <f t="shared" si="4"/>
        <v>360</v>
      </c>
      <c r="R17" s="7">
        <f t="shared" si="4"/>
        <v>260</v>
      </c>
      <c r="S17" s="7">
        <f t="shared" si="4"/>
        <v>310</v>
      </c>
      <c r="T17" s="7"/>
      <c r="U17" s="7"/>
      <c r="V17" s="7"/>
    </row>
    <row r="19" spans="1:22" x14ac:dyDescent="0.2">
      <c r="A19" s="57" t="s">
        <v>31</v>
      </c>
      <c r="B19" s="58"/>
      <c r="C19" s="58"/>
      <c r="D19" s="58"/>
      <c r="E19" s="59"/>
    </row>
    <row r="20" spans="1:22" x14ac:dyDescent="0.2">
      <c r="A20" s="50" t="s">
        <v>76</v>
      </c>
      <c r="B20" s="51"/>
      <c r="C20" s="51"/>
      <c r="D20" s="51"/>
      <c r="E20" s="52"/>
    </row>
    <row r="21" spans="1:22" x14ac:dyDescent="0.2">
      <c r="A21" s="50" t="s">
        <v>32</v>
      </c>
      <c r="B21" s="51"/>
      <c r="C21" s="51"/>
      <c r="D21" s="51"/>
      <c r="E21" s="52"/>
    </row>
    <row r="22" spans="1:22" x14ac:dyDescent="0.2">
      <c r="A22" s="50" t="s">
        <v>33</v>
      </c>
      <c r="B22" s="51"/>
      <c r="C22" s="51"/>
      <c r="D22" s="51"/>
      <c r="E22" s="52"/>
      <c r="H22" s="1" t="s">
        <v>40</v>
      </c>
      <c r="J22" s="26">
        <f>T16</f>
        <v>360</v>
      </c>
    </row>
    <row r="23" spans="1:22" x14ac:dyDescent="0.2">
      <c r="H23" s="83" t="s">
        <v>90</v>
      </c>
      <c r="I23" s="78"/>
      <c r="J23" s="78"/>
    </row>
    <row r="24" spans="1:22" x14ac:dyDescent="0.2">
      <c r="A24" s="49" t="s">
        <v>34</v>
      </c>
      <c r="B24" s="49"/>
      <c r="C24" s="49"/>
      <c r="D24" s="49"/>
      <c r="E24" s="49"/>
      <c r="H24" s="76" t="s">
        <v>42</v>
      </c>
      <c r="I24" s="76"/>
      <c r="J24" s="76"/>
      <c r="L24" s="38" t="s">
        <v>47</v>
      </c>
      <c r="M24" s="26"/>
      <c r="N24" s="26"/>
      <c r="O24" s="26"/>
      <c r="P24" s="26"/>
      <c r="Q24" s="26"/>
    </row>
    <row r="25" spans="1:22" x14ac:dyDescent="0.2">
      <c r="A25" s="49" t="s">
        <v>35</v>
      </c>
      <c r="B25" s="49"/>
      <c r="C25" s="49"/>
      <c r="D25" s="49"/>
      <c r="E25" s="49"/>
      <c r="H25" s="30" t="s">
        <v>43</v>
      </c>
      <c r="I25" s="30" t="s">
        <v>14</v>
      </c>
      <c r="L25" s="82" t="s">
        <v>91</v>
      </c>
      <c r="M25" s="82"/>
      <c r="N25" s="82"/>
      <c r="O25" s="82"/>
      <c r="P25" s="82"/>
      <c r="Q25" s="82"/>
    </row>
    <row r="26" spans="1:22" x14ac:dyDescent="0.2">
      <c r="A26" s="49" t="s">
        <v>36</v>
      </c>
      <c r="B26" s="49"/>
      <c r="C26" s="49"/>
      <c r="D26" s="49"/>
      <c r="E26" s="49"/>
      <c r="G26" s="1" t="s">
        <v>16</v>
      </c>
      <c r="H26" s="7" t="s">
        <v>17</v>
      </c>
      <c r="I26" s="7">
        <v>15</v>
      </c>
      <c r="J26" s="80" t="s">
        <v>92</v>
      </c>
      <c r="K26" s="49"/>
      <c r="L26" s="82" t="s">
        <v>93</v>
      </c>
      <c r="M26" s="82"/>
      <c r="N26" s="82"/>
      <c r="O26" s="82"/>
      <c r="P26" s="82"/>
      <c r="Q26" s="82"/>
    </row>
    <row r="27" spans="1:22" x14ac:dyDescent="0.2">
      <c r="A27" s="26"/>
      <c r="B27" s="26"/>
      <c r="C27" s="26"/>
      <c r="D27" s="26"/>
      <c r="E27" s="26"/>
      <c r="H27" s="9" t="s">
        <v>20</v>
      </c>
      <c r="I27" s="7">
        <v>10</v>
      </c>
      <c r="J27" s="80" t="s">
        <v>92</v>
      </c>
      <c r="K27" s="77"/>
      <c r="L27" s="82" t="s">
        <v>94</v>
      </c>
      <c r="M27" s="82"/>
      <c r="N27" s="82"/>
      <c r="O27" s="82"/>
      <c r="P27" s="82"/>
      <c r="Q27" s="82"/>
    </row>
    <row r="28" spans="1:22" x14ac:dyDescent="0.2">
      <c r="A28" s="49" t="s">
        <v>37</v>
      </c>
      <c r="B28" s="49"/>
      <c r="C28" s="26"/>
      <c r="D28" s="26"/>
      <c r="E28" s="26"/>
      <c r="F28" s="73" t="s">
        <v>24</v>
      </c>
      <c r="G28" s="79"/>
      <c r="H28" s="9" t="s">
        <v>19</v>
      </c>
      <c r="I28" s="7">
        <v>5</v>
      </c>
      <c r="J28" s="36" t="s">
        <v>45</v>
      </c>
      <c r="K28" s="26"/>
    </row>
    <row r="29" spans="1:22" x14ac:dyDescent="0.2">
      <c r="A29" s="49" t="s">
        <v>38</v>
      </c>
      <c r="B29" s="49"/>
      <c r="C29" s="49"/>
      <c r="D29" s="49"/>
      <c r="E29" s="49"/>
      <c r="H29" s="9" t="s">
        <v>20</v>
      </c>
      <c r="I29" s="7">
        <v>25</v>
      </c>
      <c r="J29" s="80" t="s">
        <v>92</v>
      </c>
      <c r="K29" s="49"/>
      <c r="L29" s="38"/>
      <c r="M29" s="26"/>
      <c r="N29" s="26"/>
      <c r="O29" s="26"/>
      <c r="P29" s="26"/>
      <c r="Q29" s="26"/>
    </row>
    <row r="30" spans="1:22" x14ac:dyDescent="0.2">
      <c r="A30" s="49" t="s">
        <v>39</v>
      </c>
      <c r="B30" s="49"/>
      <c r="C30" s="49"/>
      <c r="D30" s="49"/>
      <c r="E30" s="49"/>
      <c r="H30" s="37"/>
      <c r="I30" s="32"/>
      <c r="J30" s="84"/>
      <c r="K30" s="49"/>
      <c r="L30" s="81"/>
      <c r="M30" s="81"/>
      <c r="N30" s="81"/>
      <c r="O30" s="81"/>
      <c r="P30" s="81"/>
      <c r="Q30" s="81"/>
      <c r="R30" s="81"/>
      <c r="S30" s="81"/>
    </row>
    <row r="31" spans="1:22" x14ac:dyDescent="0.2">
      <c r="A31" s="26"/>
      <c r="B31" s="26"/>
      <c r="C31" s="39"/>
      <c r="D31" s="26"/>
      <c r="E31" s="26"/>
      <c r="H31" s="37"/>
      <c r="I31" s="32"/>
      <c r="J31" s="84"/>
      <c r="K31" s="49"/>
      <c r="L31" s="81"/>
      <c r="M31" s="81"/>
      <c r="N31" s="81"/>
      <c r="O31" s="81"/>
      <c r="P31" s="81"/>
      <c r="Q31" s="81"/>
      <c r="R31" s="81"/>
      <c r="S31" s="81"/>
    </row>
    <row r="34" spans="3:18" x14ac:dyDescent="0.2">
      <c r="E34" s="75" t="s">
        <v>95</v>
      </c>
      <c r="F34" s="76"/>
      <c r="G34" s="76"/>
    </row>
    <row r="35" spans="3:18" x14ac:dyDescent="0.2">
      <c r="E35" s="33" t="s">
        <v>40</v>
      </c>
      <c r="F35" s="28">
        <f>T16</f>
        <v>360</v>
      </c>
      <c r="G35" s="29"/>
      <c r="H35" s="9" t="s">
        <v>53</v>
      </c>
      <c r="I35" s="35">
        <f>F38-F36</f>
        <v>-60</v>
      </c>
      <c r="J35" s="68" t="s">
        <v>60</v>
      </c>
      <c r="K35" s="68"/>
      <c r="L35" s="70" t="s">
        <v>68</v>
      </c>
      <c r="M35" s="71"/>
      <c r="N35" s="71"/>
      <c r="O35" s="71"/>
      <c r="P35" s="71"/>
      <c r="Q35" s="71"/>
      <c r="R35" s="72"/>
    </row>
    <row r="36" spans="3:18" x14ac:dyDescent="0.2">
      <c r="C36" s="73" t="s">
        <v>100</v>
      </c>
      <c r="D36" s="79"/>
      <c r="E36" s="9" t="s">
        <v>12</v>
      </c>
      <c r="F36" s="7">
        <f>N17</f>
        <v>320</v>
      </c>
      <c r="G36" s="29"/>
      <c r="H36" s="9" t="s">
        <v>54</v>
      </c>
      <c r="I36" s="35">
        <f>F38-F37</f>
        <v>-50</v>
      </c>
      <c r="J36" s="68" t="s">
        <v>61</v>
      </c>
      <c r="K36" s="68"/>
      <c r="L36" s="70" t="s">
        <v>69</v>
      </c>
      <c r="M36" s="71"/>
      <c r="N36" s="71"/>
      <c r="O36" s="71"/>
      <c r="P36" s="71"/>
      <c r="Q36" s="71"/>
      <c r="R36" s="72"/>
    </row>
    <row r="37" spans="3:18" x14ac:dyDescent="0.2">
      <c r="E37" s="31" t="s">
        <v>14</v>
      </c>
      <c r="F37" s="7">
        <f>P17</f>
        <v>310</v>
      </c>
      <c r="G37" s="29"/>
      <c r="H37" s="9" t="s">
        <v>55</v>
      </c>
      <c r="I37" s="35">
        <f>F38/F36</f>
        <v>0.8125</v>
      </c>
      <c r="J37" s="68" t="s">
        <v>63</v>
      </c>
      <c r="K37" s="68"/>
      <c r="L37" s="70" t="s">
        <v>70</v>
      </c>
      <c r="M37" s="71"/>
      <c r="N37" s="71"/>
      <c r="O37" s="71"/>
      <c r="P37" s="71"/>
      <c r="Q37" s="71"/>
      <c r="R37" s="72"/>
    </row>
    <row r="38" spans="3:18" x14ac:dyDescent="0.2">
      <c r="E38" s="9" t="s">
        <v>13</v>
      </c>
      <c r="F38" s="7">
        <f>O17</f>
        <v>260</v>
      </c>
      <c r="G38" s="29"/>
      <c r="H38" s="9" t="s">
        <v>56</v>
      </c>
      <c r="I38" s="35">
        <f>F38/F37</f>
        <v>0.83870967741935487</v>
      </c>
      <c r="J38" s="68" t="s">
        <v>62</v>
      </c>
      <c r="K38" s="68"/>
      <c r="L38" s="70" t="s">
        <v>71</v>
      </c>
      <c r="M38" s="71"/>
      <c r="N38" s="71"/>
      <c r="O38" s="71"/>
      <c r="P38" s="71"/>
      <c r="Q38" s="71"/>
      <c r="R38" s="72"/>
    </row>
    <row r="39" spans="3:18" x14ac:dyDescent="0.2">
      <c r="H39" s="9" t="s">
        <v>57</v>
      </c>
      <c r="I39" s="35">
        <f>F35-F38</f>
        <v>100</v>
      </c>
      <c r="J39" s="68" t="s">
        <v>64</v>
      </c>
      <c r="K39" s="68"/>
      <c r="L39" s="70" t="s">
        <v>72</v>
      </c>
      <c r="M39" s="71"/>
      <c r="N39" s="71"/>
      <c r="O39" s="71"/>
      <c r="P39" s="71"/>
      <c r="Q39" s="71"/>
      <c r="R39" s="72"/>
    </row>
    <row r="40" spans="3:18" x14ac:dyDescent="0.2">
      <c r="H40" s="9" t="s">
        <v>57</v>
      </c>
      <c r="I40" s="35">
        <f>(F35-F38)/(I37*I38)</f>
        <v>146.74556213017749</v>
      </c>
      <c r="J40" s="68" t="s">
        <v>97</v>
      </c>
      <c r="K40" s="68"/>
      <c r="L40" s="70" t="s">
        <v>73</v>
      </c>
      <c r="M40" s="71"/>
      <c r="N40" s="71"/>
      <c r="O40" s="71"/>
      <c r="P40" s="71"/>
      <c r="Q40" s="71"/>
      <c r="R40" s="72"/>
    </row>
    <row r="41" spans="3:18" x14ac:dyDescent="0.2">
      <c r="H41" s="9" t="s">
        <v>58</v>
      </c>
      <c r="I41" s="35">
        <f>F37+(F35-F38)</f>
        <v>410</v>
      </c>
      <c r="J41" s="68" t="s">
        <v>66</v>
      </c>
      <c r="K41" s="68"/>
      <c r="L41" s="70" t="s">
        <v>72</v>
      </c>
      <c r="M41" s="71"/>
      <c r="N41" s="71"/>
      <c r="O41" s="71"/>
      <c r="P41" s="71"/>
      <c r="Q41" s="71"/>
      <c r="R41" s="72"/>
    </row>
    <row r="42" spans="3:18" x14ac:dyDescent="0.2">
      <c r="H42" s="9" t="s">
        <v>58</v>
      </c>
      <c r="I42" s="35">
        <f>F35/I38</f>
        <v>429.23076923076923</v>
      </c>
      <c r="J42" s="68" t="s">
        <v>67</v>
      </c>
      <c r="K42" s="69"/>
      <c r="L42" s="70" t="s">
        <v>73</v>
      </c>
      <c r="M42" s="71"/>
      <c r="N42" s="71"/>
      <c r="O42" s="71"/>
      <c r="P42" s="71"/>
      <c r="Q42" s="71"/>
      <c r="R42" s="72"/>
    </row>
    <row r="43" spans="3:18" x14ac:dyDescent="0.2">
      <c r="H43" s="9" t="s">
        <v>58</v>
      </c>
      <c r="I43" s="35">
        <f>F37+(F35-F38)/(I37*I38)</f>
        <v>456.74556213017752</v>
      </c>
      <c r="J43" s="68" t="s">
        <v>98</v>
      </c>
      <c r="K43" s="69"/>
      <c r="L43" s="70" t="s">
        <v>74</v>
      </c>
      <c r="M43" s="71"/>
      <c r="N43" s="71"/>
      <c r="O43" s="71"/>
      <c r="P43" s="71"/>
      <c r="Q43" s="71"/>
      <c r="R43" s="72"/>
    </row>
    <row r="44" spans="3:18" x14ac:dyDescent="0.2">
      <c r="H44" s="9" t="s">
        <v>59</v>
      </c>
      <c r="I44" s="35">
        <f>(F35-F38)/(F35-F37)</f>
        <v>2</v>
      </c>
      <c r="J44" s="68" t="s">
        <v>99</v>
      </c>
      <c r="K44" s="69"/>
      <c r="L44" s="70" t="s">
        <v>75</v>
      </c>
      <c r="M44" s="71"/>
      <c r="N44" s="71"/>
      <c r="O44" s="71"/>
      <c r="P44" s="71"/>
      <c r="Q44" s="71"/>
      <c r="R44" s="72"/>
    </row>
    <row r="48" spans="3:18" x14ac:dyDescent="0.2">
      <c r="H48" s="7"/>
      <c r="I48" s="9" t="s">
        <v>12</v>
      </c>
      <c r="J48" s="9" t="s">
        <v>13</v>
      </c>
      <c r="K48" s="9" t="s">
        <v>14</v>
      </c>
    </row>
    <row r="49" spans="8:11" x14ac:dyDescent="0.2">
      <c r="H49" s="9" t="s">
        <v>77</v>
      </c>
      <c r="I49" s="7">
        <f>H17</f>
        <v>40</v>
      </c>
      <c r="J49" s="7">
        <f>I17</f>
        <v>60</v>
      </c>
      <c r="K49" s="7">
        <f>J17</f>
        <v>60</v>
      </c>
    </row>
    <row r="50" spans="8:11" x14ac:dyDescent="0.2">
      <c r="H50" s="9" t="s">
        <v>78</v>
      </c>
      <c r="I50" s="7">
        <f>K17</f>
        <v>170</v>
      </c>
      <c r="J50" s="7">
        <f>L17</f>
        <v>200</v>
      </c>
      <c r="K50" s="7">
        <f>M17</f>
        <v>255</v>
      </c>
    </row>
    <row r="51" spans="8:11" x14ac:dyDescent="0.2">
      <c r="H51" s="9" t="s">
        <v>79</v>
      </c>
      <c r="I51" s="7">
        <f>N17</f>
        <v>320</v>
      </c>
      <c r="J51" s="7">
        <f>O17</f>
        <v>260</v>
      </c>
      <c r="K51" s="7">
        <f>P17</f>
        <v>310</v>
      </c>
    </row>
    <row r="52" spans="8:11" x14ac:dyDescent="0.2">
      <c r="H52" s="9" t="s">
        <v>80</v>
      </c>
      <c r="I52" s="7">
        <f>Q17</f>
        <v>360</v>
      </c>
      <c r="J52" s="7">
        <f>R17</f>
        <v>260</v>
      </c>
      <c r="K52" s="7">
        <f>S17</f>
        <v>310</v>
      </c>
    </row>
  </sheetData>
  <mergeCells count="56">
    <mergeCell ref="F1:F3"/>
    <mergeCell ref="G1:G3"/>
    <mergeCell ref="C36:D36"/>
    <mergeCell ref="A19:E19"/>
    <mergeCell ref="A1:A3"/>
    <mergeCell ref="B1:C2"/>
    <mergeCell ref="D1:D3"/>
    <mergeCell ref="E1:E3"/>
    <mergeCell ref="A20:E20"/>
    <mergeCell ref="A21:E21"/>
    <mergeCell ref="A22:E22"/>
    <mergeCell ref="A26:E26"/>
    <mergeCell ref="H1:J1"/>
    <mergeCell ref="K1:M1"/>
    <mergeCell ref="N1:P1"/>
    <mergeCell ref="Q1:S1"/>
    <mergeCell ref="T1:V1"/>
    <mergeCell ref="H23:J23"/>
    <mergeCell ref="A24:E24"/>
    <mergeCell ref="H24:J24"/>
    <mergeCell ref="A25:E25"/>
    <mergeCell ref="L25:Q25"/>
    <mergeCell ref="J26:K26"/>
    <mergeCell ref="L26:Q26"/>
    <mergeCell ref="E34:G34"/>
    <mergeCell ref="A28:B28"/>
    <mergeCell ref="L27:Q27"/>
    <mergeCell ref="A29:E29"/>
    <mergeCell ref="J29:K29"/>
    <mergeCell ref="J27:K27"/>
    <mergeCell ref="A30:E30"/>
    <mergeCell ref="J30:K30"/>
    <mergeCell ref="L30:S30"/>
    <mergeCell ref="J31:K31"/>
    <mergeCell ref="L31:S31"/>
    <mergeCell ref="L35:R35"/>
    <mergeCell ref="J36:K36"/>
    <mergeCell ref="L36:R36"/>
    <mergeCell ref="J37:K37"/>
    <mergeCell ref="L37:R37"/>
    <mergeCell ref="J44:K44"/>
    <mergeCell ref="L44:R44"/>
    <mergeCell ref="F28:G28"/>
    <mergeCell ref="J41:K41"/>
    <mergeCell ref="L41:R41"/>
    <mergeCell ref="J42:K42"/>
    <mergeCell ref="L42:R42"/>
    <mergeCell ref="J43:K43"/>
    <mergeCell ref="L43:R43"/>
    <mergeCell ref="J38:K38"/>
    <mergeCell ref="L38:R38"/>
    <mergeCell ref="J39:K39"/>
    <mergeCell ref="L39:R39"/>
    <mergeCell ref="J40:K40"/>
    <mergeCell ref="L40:R40"/>
    <mergeCell ref="J35:K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9"/>
  <sheetViews>
    <sheetView topLeftCell="A25" workbookViewId="0">
      <selection activeCell="P14" sqref="P14"/>
    </sheetView>
  </sheetViews>
  <sheetFormatPr baseColWidth="10" defaultRowHeight="12.75" x14ac:dyDescent="0.2"/>
  <sheetData>
    <row r="2" spans="2:11" ht="22.5" customHeight="1" x14ac:dyDescent="0.25">
      <c r="B2" s="85" t="s">
        <v>101</v>
      </c>
      <c r="C2" s="85"/>
      <c r="D2" s="85"/>
      <c r="E2" s="85"/>
      <c r="F2" s="85"/>
      <c r="G2" s="85"/>
      <c r="H2" s="85"/>
      <c r="I2" s="85"/>
      <c r="J2" s="85"/>
      <c r="K2" s="85"/>
    </row>
    <row r="3" spans="2:11" x14ac:dyDescent="0.2">
      <c r="B3" s="40" t="s">
        <v>102</v>
      </c>
      <c r="C3" s="69"/>
      <c r="D3" s="69"/>
      <c r="E3" s="69"/>
      <c r="F3" s="69"/>
    </row>
    <row r="4" spans="2:11" x14ac:dyDescent="0.2">
      <c r="B4" s="40" t="s">
        <v>103</v>
      </c>
      <c r="C4" s="69"/>
      <c r="D4" s="69"/>
      <c r="E4" s="69"/>
      <c r="F4" s="69"/>
    </row>
    <row r="5" spans="2:11" x14ac:dyDescent="0.2">
      <c r="B5" s="40" t="s">
        <v>104</v>
      </c>
      <c r="C5" s="69"/>
      <c r="D5" s="69"/>
      <c r="E5" s="69"/>
      <c r="F5" s="69"/>
    </row>
    <row r="29" spans="2:11" ht="14.25" customHeight="1" x14ac:dyDescent="0.2">
      <c r="B29" s="86" t="s">
        <v>110</v>
      </c>
      <c r="C29" s="87"/>
      <c r="D29" s="87"/>
      <c r="E29" s="87"/>
      <c r="F29" s="87"/>
      <c r="G29" s="87"/>
      <c r="H29" s="87"/>
      <c r="I29" s="87"/>
      <c r="J29" s="87"/>
      <c r="K29" s="87"/>
    </row>
    <row r="30" spans="2:11" ht="14.25" customHeight="1" x14ac:dyDescent="0.2">
      <c r="B30" s="87"/>
      <c r="C30" s="87"/>
      <c r="D30" s="87"/>
      <c r="E30" s="87"/>
      <c r="F30" s="87"/>
      <c r="G30" s="87"/>
      <c r="H30" s="87"/>
      <c r="I30" s="87"/>
      <c r="J30" s="87"/>
      <c r="K30" s="87"/>
    </row>
    <row r="31" spans="2:11" ht="14.25" customHeight="1" x14ac:dyDescent="0.2">
      <c r="B31" s="87"/>
      <c r="C31" s="87"/>
      <c r="D31" s="87"/>
      <c r="E31" s="87"/>
      <c r="F31" s="87"/>
      <c r="G31" s="87"/>
      <c r="H31" s="87"/>
      <c r="I31" s="87"/>
      <c r="J31" s="87"/>
      <c r="K31" s="87"/>
    </row>
    <row r="33" spans="2:11" ht="22.5" customHeight="1" x14ac:dyDescent="0.25">
      <c r="B33" s="85" t="s">
        <v>101</v>
      </c>
      <c r="C33" s="85"/>
      <c r="D33" s="85"/>
      <c r="E33" s="85"/>
      <c r="F33" s="85"/>
      <c r="G33" s="85"/>
      <c r="H33" s="85"/>
      <c r="I33" s="85"/>
      <c r="J33" s="85"/>
      <c r="K33" s="85"/>
    </row>
    <row r="37" spans="2:11" x14ac:dyDescent="0.2">
      <c r="B37" s="90" t="s">
        <v>106</v>
      </c>
      <c r="C37" s="91"/>
      <c r="D37" s="90" t="s">
        <v>107</v>
      </c>
      <c r="E37" s="91"/>
      <c r="F37" s="90" t="s">
        <v>108</v>
      </c>
      <c r="G37" s="92"/>
      <c r="H37" s="92"/>
      <c r="I37" s="92"/>
      <c r="J37" s="92"/>
      <c r="K37" s="91"/>
    </row>
    <row r="38" spans="2:11" x14ac:dyDescent="0.2">
      <c r="B38" s="41" t="s">
        <v>40</v>
      </c>
      <c r="C38" s="41">
        <f>'CI S4'!F35</f>
        <v>360</v>
      </c>
      <c r="D38" s="88"/>
      <c r="E38" s="88"/>
      <c r="F38" s="89"/>
      <c r="G38" s="51"/>
      <c r="H38" s="51"/>
      <c r="I38" s="51"/>
      <c r="J38" s="51"/>
      <c r="K38" s="52"/>
    </row>
    <row r="39" spans="2:11" x14ac:dyDescent="0.2">
      <c r="B39" s="41" t="s">
        <v>12</v>
      </c>
      <c r="C39" s="41">
        <f>'CI S4'!F36</f>
        <v>320</v>
      </c>
      <c r="D39" s="88"/>
      <c r="E39" s="88"/>
      <c r="F39" s="89"/>
      <c r="G39" s="51"/>
      <c r="H39" s="51"/>
      <c r="I39" s="51"/>
      <c r="J39" s="51"/>
      <c r="K39" s="52"/>
    </row>
    <row r="40" spans="2:11" x14ac:dyDescent="0.2">
      <c r="B40" s="41" t="s">
        <v>14</v>
      </c>
      <c r="C40" s="41">
        <f>'CI S4'!F37</f>
        <v>310</v>
      </c>
      <c r="D40" s="88"/>
      <c r="E40" s="88"/>
      <c r="F40" s="89"/>
      <c r="G40" s="51"/>
      <c r="H40" s="51"/>
      <c r="I40" s="51"/>
      <c r="J40" s="51"/>
      <c r="K40" s="52"/>
    </row>
    <row r="41" spans="2:11" x14ac:dyDescent="0.2">
      <c r="B41" s="41" t="s">
        <v>13</v>
      </c>
      <c r="C41" s="41">
        <f>'CI S4'!F38</f>
        <v>260</v>
      </c>
      <c r="D41" s="88"/>
      <c r="E41" s="88"/>
      <c r="F41" s="89"/>
      <c r="G41" s="51"/>
      <c r="H41" s="51"/>
      <c r="I41" s="51"/>
      <c r="J41" s="51"/>
      <c r="K41" s="52"/>
    </row>
    <row r="42" spans="2:11" x14ac:dyDescent="0.2">
      <c r="B42" s="41" t="s">
        <v>53</v>
      </c>
      <c r="C42" s="42">
        <f>'CI S4'!I35</f>
        <v>-60</v>
      </c>
      <c r="D42" s="93" t="str">
        <f>'CI S4'!J35</f>
        <v>EV-PV</v>
      </c>
      <c r="E42" s="94"/>
      <c r="F42" s="89"/>
      <c r="G42" s="51"/>
      <c r="H42" s="51"/>
      <c r="I42" s="51"/>
      <c r="J42" s="51"/>
      <c r="K42" s="52"/>
    </row>
    <row r="43" spans="2:11" x14ac:dyDescent="0.2">
      <c r="B43" s="41" t="s">
        <v>54</v>
      </c>
      <c r="C43" s="42">
        <f>'CI S4'!I36</f>
        <v>-50</v>
      </c>
      <c r="D43" s="93" t="str">
        <f>'CI S4'!J36</f>
        <v>EV-AC</v>
      </c>
      <c r="E43" s="94"/>
      <c r="F43" s="89"/>
      <c r="G43" s="51"/>
      <c r="H43" s="51"/>
      <c r="I43" s="51"/>
      <c r="J43" s="51"/>
      <c r="K43" s="52"/>
    </row>
    <row r="44" spans="2:11" x14ac:dyDescent="0.2">
      <c r="B44" s="41" t="s">
        <v>55</v>
      </c>
      <c r="C44" s="42">
        <f>'CI S4'!I37</f>
        <v>0.8125</v>
      </c>
      <c r="D44" s="93" t="str">
        <f>'CI S4'!J37</f>
        <v>EV/PV</v>
      </c>
      <c r="E44" s="94"/>
      <c r="F44" s="89"/>
      <c r="G44" s="51"/>
      <c r="H44" s="51"/>
      <c r="I44" s="51"/>
      <c r="J44" s="51"/>
      <c r="K44" s="52"/>
    </row>
    <row r="45" spans="2:11" x14ac:dyDescent="0.2">
      <c r="B45" s="41" t="s">
        <v>56</v>
      </c>
      <c r="C45" s="42">
        <f>'CI S4'!I38</f>
        <v>0.83870967741935487</v>
      </c>
      <c r="D45" s="93" t="str">
        <f>'CI S4'!J38</f>
        <v>EV/AC</v>
      </c>
      <c r="E45" s="94"/>
      <c r="F45" s="89"/>
      <c r="G45" s="51"/>
      <c r="H45" s="51"/>
      <c r="I45" s="51"/>
      <c r="J45" s="51"/>
      <c r="K45" s="52"/>
    </row>
    <row r="46" spans="2:11" x14ac:dyDescent="0.2">
      <c r="B46" s="41" t="s">
        <v>57</v>
      </c>
      <c r="C46" s="42">
        <f>'CI S4'!I39</f>
        <v>100</v>
      </c>
      <c r="D46" s="93" t="str">
        <f>'CI S4'!J39</f>
        <v>BAC-EV</v>
      </c>
      <c r="E46" s="94"/>
      <c r="F46" s="89"/>
      <c r="G46" s="51"/>
      <c r="H46" s="51"/>
      <c r="I46" s="51"/>
      <c r="J46" s="51"/>
      <c r="K46" s="52"/>
    </row>
    <row r="47" spans="2:11" x14ac:dyDescent="0.2">
      <c r="B47" s="41" t="s">
        <v>57</v>
      </c>
      <c r="C47" s="42">
        <f>'CI S4'!I40</f>
        <v>146.74556213017749</v>
      </c>
      <c r="D47" s="93" t="str">
        <f>'CI S4'!J40</f>
        <v>(BAC-EV)/(SPI*CPI)</v>
      </c>
      <c r="E47" s="94"/>
      <c r="F47" s="89"/>
      <c r="G47" s="51"/>
      <c r="H47" s="51"/>
      <c r="I47" s="51"/>
      <c r="J47" s="51"/>
      <c r="K47" s="52"/>
    </row>
    <row r="48" spans="2:11" x14ac:dyDescent="0.2">
      <c r="B48" s="41" t="s">
        <v>58</v>
      </c>
      <c r="C48" s="42">
        <f>'CI S4'!I41</f>
        <v>410</v>
      </c>
      <c r="D48" s="93" t="str">
        <f>'CI S4'!J41</f>
        <v>AC+(BAC-EV)</v>
      </c>
      <c r="E48" s="94"/>
      <c r="F48" s="89"/>
      <c r="G48" s="51"/>
      <c r="H48" s="51"/>
      <c r="I48" s="51"/>
      <c r="J48" s="51"/>
      <c r="K48" s="52"/>
    </row>
    <row r="49" spans="2:11" x14ac:dyDescent="0.2">
      <c r="B49" s="41" t="s">
        <v>58</v>
      </c>
      <c r="C49" s="42">
        <f>'CI S4'!I42</f>
        <v>429.23076923076923</v>
      </c>
      <c r="D49" s="93" t="str">
        <f>'CI S4'!J42</f>
        <v>BAC/CPI</v>
      </c>
      <c r="E49" s="94"/>
      <c r="F49" s="89"/>
      <c r="G49" s="51"/>
      <c r="H49" s="51"/>
      <c r="I49" s="51"/>
      <c r="J49" s="51"/>
      <c r="K49" s="52"/>
    </row>
    <row r="50" spans="2:11" x14ac:dyDescent="0.2">
      <c r="B50" s="41" t="s">
        <v>58</v>
      </c>
      <c r="C50" s="42">
        <f>'CI S4'!I43</f>
        <v>456.74556213017752</v>
      </c>
      <c r="D50" s="93" t="str">
        <f>'CI S4'!J43</f>
        <v>AC+(BAC-EV)/(SPI*CPI)</v>
      </c>
      <c r="E50" s="94"/>
      <c r="F50" s="89"/>
      <c r="G50" s="51"/>
      <c r="H50" s="51"/>
      <c r="I50" s="51"/>
      <c r="J50" s="51"/>
      <c r="K50" s="52"/>
    </row>
    <row r="51" spans="2:11" x14ac:dyDescent="0.2">
      <c r="B51" s="41" t="s">
        <v>59</v>
      </c>
      <c r="C51" s="42">
        <f>'CI S4'!I44</f>
        <v>2</v>
      </c>
      <c r="D51" s="93" t="str">
        <f>'CI S4'!J44</f>
        <v>(BAC-EV)/(BAC-AC)</v>
      </c>
      <c r="E51" s="94"/>
      <c r="F51" s="89"/>
      <c r="G51" s="51"/>
      <c r="H51" s="51"/>
      <c r="I51" s="51"/>
      <c r="J51" s="51"/>
      <c r="K51" s="52"/>
    </row>
    <row r="53" spans="2:11" ht="14.25" customHeight="1" x14ac:dyDescent="0.2">
      <c r="B53" s="86" t="s">
        <v>105</v>
      </c>
      <c r="C53" s="87"/>
      <c r="D53" s="87"/>
      <c r="E53" s="87"/>
      <c r="F53" s="87"/>
      <c r="G53" s="87"/>
      <c r="H53" s="87"/>
      <c r="I53" s="87"/>
      <c r="J53" s="87"/>
      <c r="K53" s="87"/>
    </row>
    <row r="54" spans="2:11" ht="14.25" customHeight="1" x14ac:dyDescent="0.2">
      <c r="B54" s="87"/>
      <c r="C54" s="87"/>
      <c r="D54" s="87"/>
      <c r="E54" s="87"/>
      <c r="F54" s="87"/>
      <c r="G54" s="87"/>
      <c r="H54" s="87"/>
      <c r="I54" s="87"/>
      <c r="J54" s="87"/>
      <c r="K54" s="87"/>
    </row>
    <row r="55" spans="2:11" ht="14.25" customHeight="1" x14ac:dyDescent="0.2">
      <c r="B55" s="87"/>
      <c r="C55" s="87"/>
      <c r="D55" s="87"/>
      <c r="E55" s="87"/>
      <c r="F55" s="87"/>
      <c r="G55" s="87"/>
      <c r="H55" s="87"/>
      <c r="I55" s="87"/>
      <c r="J55" s="87"/>
      <c r="K55" s="87"/>
    </row>
    <row r="58" spans="2:11" x14ac:dyDescent="0.2">
      <c r="I58" s="95"/>
      <c r="J58" s="95"/>
      <c r="K58" s="96"/>
    </row>
    <row r="59" spans="2:11" x14ac:dyDescent="0.2">
      <c r="I59" s="97" t="s">
        <v>109</v>
      </c>
      <c r="J59" s="98"/>
      <c r="K59" s="98"/>
    </row>
  </sheetData>
  <mergeCells count="40">
    <mergeCell ref="F44:K44"/>
    <mergeCell ref="F45:K45"/>
    <mergeCell ref="B53:K55"/>
    <mergeCell ref="I58:K58"/>
    <mergeCell ref="I59:K59"/>
    <mergeCell ref="F48:K48"/>
    <mergeCell ref="F49:K49"/>
    <mergeCell ref="F50:K50"/>
    <mergeCell ref="F51:K51"/>
    <mergeCell ref="D48:E48"/>
    <mergeCell ref="D49:E49"/>
    <mergeCell ref="D50:E50"/>
    <mergeCell ref="D51:E51"/>
    <mergeCell ref="F46:K46"/>
    <mergeCell ref="F47:K47"/>
    <mergeCell ref="D37:E37"/>
    <mergeCell ref="F37:K37"/>
    <mergeCell ref="F38:K38"/>
    <mergeCell ref="F39:K39"/>
    <mergeCell ref="F40:K40"/>
    <mergeCell ref="F41:K41"/>
    <mergeCell ref="D46:E46"/>
    <mergeCell ref="D47:E47"/>
    <mergeCell ref="D42:E42"/>
    <mergeCell ref="D43:E43"/>
    <mergeCell ref="D44:E44"/>
    <mergeCell ref="D45:E45"/>
    <mergeCell ref="F42:K42"/>
    <mergeCell ref="F43:K43"/>
    <mergeCell ref="B33:K33"/>
    <mergeCell ref="D38:E38"/>
    <mergeCell ref="D39:E39"/>
    <mergeCell ref="D40:E40"/>
    <mergeCell ref="D41:E41"/>
    <mergeCell ref="B37:C37"/>
    <mergeCell ref="B2:K2"/>
    <mergeCell ref="C3:F3"/>
    <mergeCell ref="C4:F4"/>
    <mergeCell ref="C5:F5"/>
    <mergeCell ref="B29:K31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CI S1</vt:lpstr>
      <vt:lpstr>CI S2 (3)</vt:lpstr>
      <vt:lpstr>CI S3 (2)</vt:lpstr>
      <vt:lpstr>Hoja1</vt:lpstr>
      <vt:lpstr>CI S2</vt:lpstr>
      <vt:lpstr>CI S3</vt:lpstr>
      <vt:lpstr>CI S4</vt:lpstr>
      <vt:lpstr>Informe 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lastPrinted>2020-09-15T04:06:12Z</cp:lastPrinted>
  <dcterms:modified xsi:type="dcterms:W3CDTF">2020-09-19T20:54:36Z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