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DicenTecno\Desktop\proyect\Ecommerce-Sports\Planificación del proyecto\"/>
    </mc:Choice>
  </mc:AlternateContent>
  <bookViews>
    <workbookView xWindow="0" yWindow="0" windowWidth="20490" windowHeight="7650" tabRatio="765" activeTab="6"/>
  </bookViews>
  <sheets>
    <sheet name="CI S1" sheetId="1" r:id="rId1"/>
    <sheet name="CI S2" sheetId="2" r:id="rId2"/>
    <sheet name="CI S3" sheetId="3" r:id="rId3"/>
    <sheet name="CI S4" sheetId="7" r:id="rId4"/>
    <sheet name="Informe S2" sheetId="4" r:id="rId5"/>
    <sheet name="Informe S3" sheetId="5" r:id="rId6"/>
    <sheet name="Informe S4" sheetId="8" r:id="rId7"/>
  </sheets>
  <definedNames>
    <definedName name="cc" localSheetId="3">'CI S4'!$G$87:$H$96</definedName>
    <definedName name="cc">'CI S3'!$G$124:$H$133</definedName>
    <definedName name="Formula1" localSheetId="3">'CI S4'!$D$90:$E$93</definedName>
    <definedName name="Formula1">'CI S3'!$D$127:$E$130</definedName>
    <definedName name="Formulas" localSheetId="3">'CI S4'!$G$87:$H$96</definedName>
    <definedName name="Formulas">'CI S3'!$G$124:$H$133</definedName>
    <definedName name="TablaFormulas" localSheetId="3">'CI S4'!$H$87:$J$96</definedName>
    <definedName name="TablaFormulas">'CI S3'!$H$124:$J$133</definedName>
  </definedNames>
  <calcPr calcId="162913"/>
</workbook>
</file>

<file path=xl/calcChain.xml><?xml version="1.0" encoding="utf-8"?>
<calcChain xmlns="http://schemas.openxmlformats.org/spreadsheetml/2006/main">
  <c r="H105" i="7" l="1"/>
  <c r="H103" i="7"/>
  <c r="T81" i="7"/>
  <c r="J104" i="7" l="1"/>
  <c r="E91" i="7"/>
  <c r="I104" i="7"/>
  <c r="H104" i="7"/>
  <c r="I103" i="7"/>
  <c r="H102" i="7"/>
  <c r="J101" i="7"/>
  <c r="I101" i="7"/>
  <c r="H101" i="7"/>
  <c r="E93" i="7"/>
  <c r="E92" i="7"/>
  <c r="E130" i="3" l="1"/>
  <c r="E129" i="3"/>
  <c r="E128" i="3"/>
  <c r="E69" i="2"/>
  <c r="H90" i="7"/>
  <c r="H88" i="7"/>
  <c r="H87" i="7"/>
  <c r="E90" i="7"/>
  <c r="Q81" i="7"/>
  <c r="Q82" i="7"/>
  <c r="Z81" i="7" l="1"/>
  <c r="W81" i="7"/>
  <c r="R81" i="7"/>
  <c r="N81" i="7"/>
  <c r="K81" i="7"/>
  <c r="K82" i="7"/>
  <c r="H81" i="7"/>
  <c r="H82" i="7"/>
  <c r="AH81" i="7" l="1"/>
  <c r="AG81" i="7"/>
  <c r="AF81" i="7"/>
  <c r="AE81" i="7"/>
  <c r="AD81" i="7"/>
  <c r="AC81" i="7"/>
  <c r="AB81" i="7"/>
  <c r="AA81" i="7"/>
  <c r="Y81" i="7"/>
  <c r="X81" i="7"/>
  <c r="V81" i="7"/>
  <c r="U81" i="7"/>
  <c r="S81" i="7"/>
  <c r="P81" i="7"/>
  <c r="O81" i="7"/>
  <c r="M81" i="7"/>
  <c r="L81" i="7"/>
  <c r="J81" i="7"/>
  <c r="J82" i="7" s="1"/>
  <c r="I81" i="7"/>
  <c r="I82" i="7" s="1"/>
  <c r="AK80" i="7"/>
  <c r="AJ80" i="7"/>
  <c r="AI80" i="7"/>
  <c r="AK79" i="7"/>
  <c r="AJ79" i="7"/>
  <c r="AI79" i="7"/>
  <c r="AK78" i="7"/>
  <c r="AJ78" i="7"/>
  <c r="AI78" i="7"/>
  <c r="AK77" i="7"/>
  <c r="AJ77" i="7"/>
  <c r="AI77" i="7"/>
  <c r="AK76" i="7"/>
  <c r="AJ76" i="7"/>
  <c r="AI76" i="7"/>
  <c r="AK75" i="7"/>
  <c r="AJ75" i="7"/>
  <c r="AI75" i="7"/>
  <c r="AK74" i="7"/>
  <c r="AJ74" i="7"/>
  <c r="AI74" i="7"/>
  <c r="AK73" i="7"/>
  <c r="AJ73" i="7"/>
  <c r="AI73" i="7"/>
  <c r="AK72" i="7"/>
  <c r="AJ72" i="7"/>
  <c r="AI72" i="7"/>
  <c r="AK71" i="7"/>
  <c r="AJ71" i="7"/>
  <c r="AI71" i="7"/>
  <c r="AK70" i="7"/>
  <c r="AJ70" i="7"/>
  <c r="AI70" i="7"/>
  <c r="AK69" i="7"/>
  <c r="AJ69" i="7"/>
  <c r="AI69" i="7"/>
  <c r="AK68" i="7"/>
  <c r="AJ68" i="7"/>
  <c r="AI68" i="7"/>
  <c r="AK67" i="7"/>
  <c r="AJ67" i="7"/>
  <c r="AI67" i="7"/>
  <c r="AK66" i="7"/>
  <c r="AJ66" i="7"/>
  <c r="AI66" i="7"/>
  <c r="AK63" i="7"/>
  <c r="AJ63" i="7"/>
  <c r="AI63" i="7"/>
  <c r="AK62" i="7"/>
  <c r="AJ62" i="7"/>
  <c r="AI62" i="7"/>
  <c r="AK61" i="7"/>
  <c r="AJ61" i="7"/>
  <c r="AI61" i="7"/>
  <c r="AK60" i="7"/>
  <c r="AJ60" i="7"/>
  <c r="AI60" i="7"/>
  <c r="AK59" i="7"/>
  <c r="AJ59" i="7"/>
  <c r="AI59" i="7"/>
  <c r="AK58" i="7"/>
  <c r="AJ58" i="7"/>
  <c r="AI58" i="7"/>
  <c r="AK57" i="7"/>
  <c r="AJ57" i="7"/>
  <c r="AI57" i="7"/>
  <c r="AK56" i="7"/>
  <c r="AJ56" i="7"/>
  <c r="AI56" i="7"/>
  <c r="AK55" i="7"/>
  <c r="AJ55" i="7"/>
  <c r="AI55" i="7"/>
  <c r="AK54" i="7"/>
  <c r="AJ54" i="7"/>
  <c r="AI54" i="7"/>
  <c r="AK53" i="7"/>
  <c r="AJ53" i="7"/>
  <c r="AI53" i="7"/>
  <c r="AK52" i="7"/>
  <c r="AJ52" i="7"/>
  <c r="AI52" i="7"/>
  <c r="AK51" i="7"/>
  <c r="AJ51" i="7"/>
  <c r="AI51" i="7"/>
  <c r="AK50" i="7"/>
  <c r="AJ50" i="7"/>
  <c r="AI50" i="7"/>
  <c r="AK49" i="7"/>
  <c r="AJ49" i="7"/>
  <c r="AI49" i="7"/>
  <c r="AK48" i="7"/>
  <c r="AJ48" i="7"/>
  <c r="AI48" i="7"/>
  <c r="AK47" i="7"/>
  <c r="AJ47" i="7"/>
  <c r="AI47" i="7"/>
  <c r="AK46" i="7"/>
  <c r="AJ46" i="7"/>
  <c r="AI46" i="7"/>
  <c r="AK45" i="7"/>
  <c r="AJ45" i="7"/>
  <c r="AI45" i="7"/>
  <c r="AK44" i="7"/>
  <c r="AJ44" i="7"/>
  <c r="AI44" i="7"/>
  <c r="AK43" i="7"/>
  <c r="AJ43" i="7"/>
  <c r="AI43" i="7"/>
  <c r="AK42" i="7"/>
  <c r="AJ42" i="7"/>
  <c r="AI42" i="7"/>
  <c r="AK41" i="7"/>
  <c r="AJ41" i="7"/>
  <c r="AI41" i="7"/>
  <c r="AK40" i="7"/>
  <c r="AJ40" i="7"/>
  <c r="AI40" i="7"/>
  <c r="AK39" i="7"/>
  <c r="AJ39" i="7"/>
  <c r="AI39" i="7"/>
  <c r="AK38" i="7"/>
  <c r="AJ38" i="7"/>
  <c r="AI38" i="7"/>
  <c r="AK37" i="7"/>
  <c r="AJ37" i="7"/>
  <c r="AI37" i="7"/>
  <c r="AK36" i="7"/>
  <c r="AJ36" i="7"/>
  <c r="AI36" i="7"/>
  <c r="AK35" i="7"/>
  <c r="AJ35" i="7"/>
  <c r="AI35" i="7"/>
  <c r="AK34" i="7"/>
  <c r="AJ34" i="7"/>
  <c r="AI34" i="7"/>
  <c r="AK33" i="7"/>
  <c r="AJ33" i="7"/>
  <c r="AI33" i="7"/>
  <c r="AK32" i="7"/>
  <c r="AJ32" i="7"/>
  <c r="AI32" i="7"/>
  <c r="AK31" i="7"/>
  <c r="AJ31" i="7"/>
  <c r="AI31" i="7"/>
  <c r="AK30" i="7"/>
  <c r="AJ30" i="7"/>
  <c r="AI30" i="7"/>
  <c r="AK29" i="7"/>
  <c r="AJ29" i="7"/>
  <c r="AI29" i="7"/>
  <c r="AK28" i="7"/>
  <c r="AJ28" i="7"/>
  <c r="AI28" i="7"/>
  <c r="AK27" i="7"/>
  <c r="AJ27" i="7"/>
  <c r="AI27" i="7"/>
  <c r="AK26" i="7"/>
  <c r="AJ26" i="7"/>
  <c r="AI26" i="7"/>
  <c r="AK25" i="7"/>
  <c r="AJ25" i="7"/>
  <c r="AI25" i="7"/>
  <c r="AK24" i="7"/>
  <c r="AJ24" i="7"/>
  <c r="AI24" i="7"/>
  <c r="AK23" i="7"/>
  <c r="AJ23" i="7"/>
  <c r="AI23" i="7"/>
  <c r="AK22" i="7"/>
  <c r="AJ22" i="7"/>
  <c r="AI22" i="7"/>
  <c r="AK21" i="7"/>
  <c r="AJ21" i="7"/>
  <c r="AI21" i="7"/>
  <c r="AK20" i="7"/>
  <c r="AJ20" i="7"/>
  <c r="AI20" i="7"/>
  <c r="AK19" i="7"/>
  <c r="AJ19" i="7"/>
  <c r="AI19" i="7"/>
  <c r="AK18" i="7"/>
  <c r="AJ18" i="7"/>
  <c r="AI18" i="7"/>
  <c r="AK17" i="7"/>
  <c r="AJ17" i="7"/>
  <c r="AI17" i="7"/>
  <c r="AK16" i="7"/>
  <c r="AJ16" i="7"/>
  <c r="AI16" i="7"/>
  <c r="AK15" i="7"/>
  <c r="AJ15" i="7"/>
  <c r="AI15" i="7"/>
  <c r="AK14" i="7"/>
  <c r="AJ14" i="7"/>
  <c r="AI14" i="7"/>
  <c r="AK13" i="7"/>
  <c r="AJ13" i="7"/>
  <c r="AI13" i="7"/>
  <c r="AK12" i="7"/>
  <c r="AJ12" i="7"/>
  <c r="AI12" i="7"/>
  <c r="AK11" i="7"/>
  <c r="AJ11" i="7"/>
  <c r="AI11" i="7"/>
  <c r="AK10" i="7"/>
  <c r="AJ10" i="7"/>
  <c r="AI10" i="7"/>
  <c r="AK9" i="7"/>
  <c r="AJ9" i="7"/>
  <c r="AI9" i="7"/>
  <c r="AK8" i="7"/>
  <c r="AJ8" i="7"/>
  <c r="AI8" i="7"/>
  <c r="AK7" i="7"/>
  <c r="AJ7" i="7"/>
  <c r="AI7" i="7"/>
  <c r="AK6" i="7"/>
  <c r="AJ6" i="7"/>
  <c r="AI6" i="7"/>
  <c r="AK5" i="7"/>
  <c r="AJ5" i="7"/>
  <c r="AI5" i="7"/>
  <c r="AK4" i="7"/>
  <c r="AJ4" i="7"/>
  <c r="AI4" i="7"/>
  <c r="K2" i="7"/>
  <c r="M2" i="7" s="1"/>
  <c r="J2" i="7"/>
  <c r="AH118" i="3"/>
  <c r="AG118" i="3"/>
  <c r="AF118" i="3"/>
  <c r="AE118" i="3"/>
  <c r="AD118" i="3"/>
  <c r="AC118" i="3"/>
  <c r="AB118" i="3"/>
  <c r="AA118" i="3"/>
  <c r="Z118" i="3"/>
  <c r="Y118" i="3"/>
  <c r="X118" i="3"/>
  <c r="W118" i="3"/>
  <c r="V118" i="3"/>
  <c r="U118" i="3"/>
  <c r="T118" i="3"/>
  <c r="S118" i="3"/>
  <c r="R118" i="3"/>
  <c r="Q118" i="3"/>
  <c r="P118" i="3"/>
  <c r="O118" i="3"/>
  <c r="N118" i="3"/>
  <c r="M118" i="3"/>
  <c r="M119" i="3" s="1"/>
  <c r="L118" i="3"/>
  <c r="K118" i="3"/>
  <c r="K119" i="3" s="1"/>
  <c r="J118" i="3"/>
  <c r="J119" i="3" s="1"/>
  <c r="J138" i="3" s="1"/>
  <c r="I118" i="3"/>
  <c r="I119" i="3" s="1"/>
  <c r="I138" i="3" s="1"/>
  <c r="H118" i="3"/>
  <c r="H119" i="3" s="1"/>
  <c r="H138" i="3" s="1"/>
  <c r="AK117" i="3"/>
  <c r="AJ117" i="3"/>
  <c r="AI117" i="3"/>
  <c r="AK116" i="3"/>
  <c r="AJ116" i="3"/>
  <c r="AI116" i="3"/>
  <c r="AK115" i="3"/>
  <c r="AJ115" i="3"/>
  <c r="AI115" i="3"/>
  <c r="AK114" i="3"/>
  <c r="AJ114" i="3"/>
  <c r="AI114" i="3"/>
  <c r="AK113" i="3"/>
  <c r="AJ113" i="3"/>
  <c r="AI113" i="3"/>
  <c r="AK112" i="3"/>
  <c r="AJ112" i="3"/>
  <c r="AI112" i="3"/>
  <c r="AK111" i="3"/>
  <c r="AJ111" i="3"/>
  <c r="AI111" i="3"/>
  <c r="AK110" i="3"/>
  <c r="AJ110" i="3"/>
  <c r="AI110" i="3"/>
  <c r="AK109" i="3"/>
  <c r="AJ109" i="3"/>
  <c r="AI109" i="3"/>
  <c r="AK108" i="3"/>
  <c r="AJ108" i="3"/>
  <c r="AI108" i="3"/>
  <c r="AK107" i="3"/>
  <c r="AJ107" i="3"/>
  <c r="AI107" i="3"/>
  <c r="AK106" i="3"/>
  <c r="AJ106" i="3"/>
  <c r="AI106" i="3"/>
  <c r="AK105" i="3"/>
  <c r="AJ105" i="3"/>
  <c r="AI105" i="3"/>
  <c r="AK104" i="3"/>
  <c r="AJ104" i="3"/>
  <c r="AI104" i="3"/>
  <c r="AK103" i="3"/>
  <c r="AJ103" i="3"/>
  <c r="AI103" i="3"/>
  <c r="AK102" i="3"/>
  <c r="AJ102" i="3"/>
  <c r="AI102" i="3"/>
  <c r="AK101" i="3"/>
  <c r="AJ101" i="3"/>
  <c r="AI101" i="3"/>
  <c r="AK100" i="3"/>
  <c r="AJ100" i="3"/>
  <c r="AI100" i="3"/>
  <c r="AK99" i="3"/>
  <c r="AJ99" i="3"/>
  <c r="AI99" i="3"/>
  <c r="AK98" i="3"/>
  <c r="AJ98" i="3"/>
  <c r="AI98" i="3"/>
  <c r="AK97" i="3"/>
  <c r="AJ97" i="3"/>
  <c r="AI97" i="3"/>
  <c r="AK96" i="3"/>
  <c r="AJ96" i="3"/>
  <c r="AI96" i="3"/>
  <c r="AK95" i="3"/>
  <c r="AJ95" i="3"/>
  <c r="AI95" i="3"/>
  <c r="AK94" i="3"/>
  <c r="AJ94" i="3"/>
  <c r="AI94" i="3"/>
  <c r="AK93" i="3"/>
  <c r="AJ93" i="3"/>
  <c r="AI93" i="3"/>
  <c r="AK92" i="3"/>
  <c r="AJ92" i="3"/>
  <c r="AI92" i="3"/>
  <c r="AK91" i="3"/>
  <c r="AJ91" i="3"/>
  <c r="AI91" i="3"/>
  <c r="AK90" i="3"/>
  <c r="AJ90" i="3"/>
  <c r="AI90" i="3"/>
  <c r="AK89" i="3"/>
  <c r="AJ89" i="3"/>
  <c r="AI89" i="3"/>
  <c r="AK88" i="3"/>
  <c r="AJ88" i="3"/>
  <c r="AI88" i="3"/>
  <c r="AK87" i="3"/>
  <c r="AJ87" i="3"/>
  <c r="AI87" i="3"/>
  <c r="AK86" i="3"/>
  <c r="AJ86" i="3"/>
  <c r="AI86" i="3"/>
  <c r="AK85" i="3"/>
  <c r="AJ85" i="3"/>
  <c r="AI85" i="3"/>
  <c r="AK84" i="3"/>
  <c r="AJ84" i="3"/>
  <c r="AI84" i="3"/>
  <c r="AK83" i="3"/>
  <c r="AJ83" i="3"/>
  <c r="AI83" i="3"/>
  <c r="AK82" i="3"/>
  <c r="AJ82" i="3"/>
  <c r="AI82" i="3"/>
  <c r="AK81" i="3"/>
  <c r="AJ81" i="3"/>
  <c r="AI81" i="3"/>
  <c r="AK80" i="3"/>
  <c r="AJ80" i="3"/>
  <c r="AI80" i="3"/>
  <c r="AK79" i="3"/>
  <c r="AJ79" i="3"/>
  <c r="AI79" i="3"/>
  <c r="AK78" i="3"/>
  <c r="AJ78" i="3"/>
  <c r="AI78" i="3"/>
  <c r="AK77" i="3"/>
  <c r="AJ77" i="3"/>
  <c r="AI77" i="3"/>
  <c r="AK76" i="3"/>
  <c r="AJ76" i="3"/>
  <c r="AI76" i="3"/>
  <c r="AK75" i="3"/>
  <c r="AJ75" i="3"/>
  <c r="AI75" i="3"/>
  <c r="AK74" i="3"/>
  <c r="AJ74" i="3"/>
  <c r="AI74" i="3"/>
  <c r="AK73" i="3"/>
  <c r="AJ73" i="3"/>
  <c r="AI73" i="3"/>
  <c r="AK72" i="3"/>
  <c r="AJ72" i="3"/>
  <c r="AI72" i="3"/>
  <c r="AK71" i="3"/>
  <c r="AJ71" i="3"/>
  <c r="AI71" i="3"/>
  <c r="AK70" i="3"/>
  <c r="AJ70" i="3"/>
  <c r="AI70" i="3"/>
  <c r="AK69" i="3"/>
  <c r="AJ69" i="3"/>
  <c r="AI69" i="3"/>
  <c r="AK68" i="3"/>
  <c r="AJ68" i="3"/>
  <c r="AI68" i="3"/>
  <c r="AK67" i="3"/>
  <c r="AJ67" i="3"/>
  <c r="AI67" i="3"/>
  <c r="AK66" i="3"/>
  <c r="AJ66" i="3"/>
  <c r="AI66" i="3"/>
  <c r="AK65" i="3"/>
  <c r="AJ65" i="3"/>
  <c r="AI65" i="3"/>
  <c r="AK64" i="3"/>
  <c r="AJ64" i="3"/>
  <c r="AI64" i="3"/>
  <c r="AK63" i="3"/>
  <c r="AJ63" i="3"/>
  <c r="AI63" i="3"/>
  <c r="AK62" i="3"/>
  <c r="AJ62" i="3"/>
  <c r="AI62" i="3"/>
  <c r="AK61" i="3"/>
  <c r="AJ61" i="3"/>
  <c r="AI61" i="3"/>
  <c r="AK60" i="3"/>
  <c r="AJ60" i="3"/>
  <c r="AI60" i="3"/>
  <c r="AK59" i="3"/>
  <c r="AJ59" i="3"/>
  <c r="AI59" i="3"/>
  <c r="AK58" i="3"/>
  <c r="AJ58" i="3"/>
  <c r="AI58" i="3"/>
  <c r="AK57" i="3"/>
  <c r="AJ57" i="3"/>
  <c r="AI57" i="3"/>
  <c r="AK56" i="3"/>
  <c r="AJ56" i="3"/>
  <c r="AI56" i="3"/>
  <c r="AK55" i="3"/>
  <c r="AJ55" i="3"/>
  <c r="AI55" i="3"/>
  <c r="AK54" i="3"/>
  <c r="AJ54" i="3"/>
  <c r="AI54" i="3"/>
  <c r="AK53" i="3"/>
  <c r="AJ53" i="3"/>
  <c r="AI53" i="3"/>
  <c r="AK52" i="3"/>
  <c r="AJ52" i="3"/>
  <c r="AI52" i="3"/>
  <c r="AK51" i="3"/>
  <c r="AJ51" i="3"/>
  <c r="AI51" i="3"/>
  <c r="AK50" i="3"/>
  <c r="AJ50" i="3"/>
  <c r="AI50" i="3"/>
  <c r="AK49" i="3"/>
  <c r="AJ49" i="3"/>
  <c r="AI49" i="3"/>
  <c r="AK48" i="3"/>
  <c r="AJ48" i="3"/>
  <c r="AI48" i="3"/>
  <c r="AK47" i="3"/>
  <c r="AJ47" i="3"/>
  <c r="AI47" i="3"/>
  <c r="AK46" i="3"/>
  <c r="AJ46" i="3"/>
  <c r="AI46" i="3"/>
  <c r="AK45" i="3"/>
  <c r="AJ45" i="3"/>
  <c r="AI45" i="3"/>
  <c r="AK44" i="3"/>
  <c r="AJ44" i="3"/>
  <c r="AI44" i="3"/>
  <c r="AK43" i="3"/>
  <c r="AJ43" i="3"/>
  <c r="AI43" i="3"/>
  <c r="AK42" i="3"/>
  <c r="AJ42" i="3"/>
  <c r="AI42" i="3"/>
  <c r="AK41" i="3"/>
  <c r="AJ41" i="3"/>
  <c r="AI41" i="3"/>
  <c r="AK40" i="3"/>
  <c r="AJ40" i="3"/>
  <c r="AI40" i="3"/>
  <c r="AK39" i="3"/>
  <c r="AJ39" i="3"/>
  <c r="AI39" i="3"/>
  <c r="AK38" i="3"/>
  <c r="AJ38" i="3"/>
  <c r="AI38" i="3"/>
  <c r="AK37" i="3"/>
  <c r="AJ37" i="3"/>
  <c r="AI37" i="3"/>
  <c r="AK36" i="3"/>
  <c r="AJ36" i="3"/>
  <c r="AI36" i="3"/>
  <c r="AK35" i="3"/>
  <c r="AJ35" i="3"/>
  <c r="AI35" i="3"/>
  <c r="AK34" i="3"/>
  <c r="AJ34" i="3"/>
  <c r="AI34" i="3"/>
  <c r="AK33" i="3"/>
  <c r="AJ33" i="3"/>
  <c r="AI33" i="3"/>
  <c r="AK32" i="3"/>
  <c r="AJ32" i="3"/>
  <c r="AI32" i="3"/>
  <c r="AK31" i="3"/>
  <c r="AJ31" i="3"/>
  <c r="AI31" i="3"/>
  <c r="AK30" i="3"/>
  <c r="AJ30" i="3"/>
  <c r="AI30" i="3"/>
  <c r="AK29" i="3"/>
  <c r="AJ29" i="3"/>
  <c r="AI29" i="3"/>
  <c r="AK28" i="3"/>
  <c r="AJ28" i="3"/>
  <c r="AI28" i="3"/>
  <c r="AK27" i="3"/>
  <c r="AJ27" i="3"/>
  <c r="AI27" i="3"/>
  <c r="AK26" i="3"/>
  <c r="AJ26" i="3"/>
  <c r="AI26" i="3"/>
  <c r="AK25" i="3"/>
  <c r="AJ25" i="3"/>
  <c r="AI25" i="3"/>
  <c r="AK24" i="3"/>
  <c r="AJ24" i="3"/>
  <c r="AI24" i="3"/>
  <c r="AK23" i="3"/>
  <c r="AJ23" i="3"/>
  <c r="AI23" i="3"/>
  <c r="AK22" i="3"/>
  <c r="AJ22" i="3"/>
  <c r="AI22" i="3"/>
  <c r="AK21" i="3"/>
  <c r="AJ21" i="3"/>
  <c r="AI21" i="3"/>
  <c r="AK20" i="3"/>
  <c r="AJ20" i="3"/>
  <c r="AI20" i="3"/>
  <c r="AK19" i="3"/>
  <c r="AJ19" i="3"/>
  <c r="AI19" i="3"/>
  <c r="AK18" i="3"/>
  <c r="AJ18" i="3"/>
  <c r="AI18" i="3"/>
  <c r="AK17" i="3"/>
  <c r="AJ17" i="3"/>
  <c r="AI17" i="3"/>
  <c r="AK16" i="3"/>
  <c r="AJ16" i="3"/>
  <c r="AI16" i="3"/>
  <c r="AK15" i="3"/>
  <c r="AJ15" i="3"/>
  <c r="AI15" i="3"/>
  <c r="AK14" i="3"/>
  <c r="AJ14" i="3"/>
  <c r="AI14" i="3"/>
  <c r="AK13" i="3"/>
  <c r="AJ13" i="3"/>
  <c r="AI13" i="3"/>
  <c r="AK12" i="3"/>
  <c r="AJ12" i="3"/>
  <c r="AI12" i="3"/>
  <c r="AK11" i="3"/>
  <c r="AJ11" i="3"/>
  <c r="AI11" i="3"/>
  <c r="AK10" i="3"/>
  <c r="AJ10" i="3"/>
  <c r="AI10" i="3"/>
  <c r="AK9" i="3"/>
  <c r="AJ9" i="3"/>
  <c r="AI9" i="3"/>
  <c r="AK8" i="3"/>
  <c r="AJ8" i="3"/>
  <c r="AI8" i="3"/>
  <c r="AK7" i="3"/>
  <c r="AJ7" i="3"/>
  <c r="AI7" i="3"/>
  <c r="AK6" i="3"/>
  <c r="AJ6" i="3"/>
  <c r="AI6" i="3"/>
  <c r="AK5" i="3"/>
  <c r="AJ5" i="3"/>
  <c r="AJ118" i="3" s="1"/>
  <c r="AI5" i="3"/>
  <c r="AK4" i="3"/>
  <c r="AK118" i="3" s="1"/>
  <c r="AJ4" i="3"/>
  <c r="AI4" i="3"/>
  <c r="AI118" i="3" s="1"/>
  <c r="E127" i="3" s="1"/>
  <c r="N2" i="3"/>
  <c r="P2" i="3" s="1"/>
  <c r="K2" i="3"/>
  <c r="M2" i="3" s="1"/>
  <c r="J2" i="3"/>
  <c r="H79" i="2"/>
  <c r="E71" i="2"/>
  <c r="H65" i="2"/>
  <c r="J49" i="2"/>
  <c r="J78" i="2" s="1"/>
  <c r="H49" i="2"/>
  <c r="H78" i="2" s="1"/>
  <c r="U48" i="2"/>
  <c r="M48" i="2"/>
  <c r="L48" i="2"/>
  <c r="K48" i="2"/>
  <c r="K49" i="2" s="1"/>
  <c r="J48" i="2"/>
  <c r="I48" i="2"/>
  <c r="I49" i="2" s="1"/>
  <c r="I78" i="2" s="1"/>
  <c r="H48" i="2"/>
  <c r="V47" i="2"/>
  <c r="U47" i="2"/>
  <c r="T47" i="2"/>
  <c r="V46" i="2"/>
  <c r="U46" i="2"/>
  <c r="T46" i="2"/>
  <c r="V45" i="2"/>
  <c r="U45" i="2"/>
  <c r="T45" i="2"/>
  <c r="V44" i="2"/>
  <c r="U44" i="2"/>
  <c r="T44" i="2"/>
  <c r="V43" i="2"/>
  <c r="U43" i="2"/>
  <c r="T43" i="2"/>
  <c r="V42" i="2"/>
  <c r="U42" i="2"/>
  <c r="T42" i="2"/>
  <c r="V41" i="2"/>
  <c r="U41" i="2"/>
  <c r="T41" i="2"/>
  <c r="V40" i="2"/>
  <c r="U40" i="2"/>
  <c r="T40" i="2"/>
  <c r="V39" i="2"/>
  <c r="U39" i="2"/>
  <c r="T39" i="2"/>
  <c r="V38" i="2"/>
  <c r="U38" i="2"/>
  <c r="T38" i="2"/>
  <c r="V37" i="2"/>
  <c r="U37" i="2"/>
  <c r="T37" i="2"/>
  <c r="V36" i="2"/>
  <c r="U36" i="2"/>
  <c r="T36" i="2"/>
  <c r="V35" i="2"/>
  <c r="U35" i="2"/>
  <c r="T35" i="2"/>
  <c r="V34" i="2"/>
  <c r="U34" i="2"/>
  <c r="T34" i="2"/>
  <c r="V33" i="2"/>
  <c r="U33" i="2"/>
  <c r="T33" i="2"/>
  <c r="V32" i="2"/>
  <c r="U32" i="2"/>
  <c r="T32" i="2"/>
  <c r="V31" i="2"/>
  <c r="U31" i="2"/>
  <c r="T31" i="2"/>
  <c r="V30" i="2"/>
  <c r="U30" i="2"/>
  <c r="T30" i="2"/>
  <c r="V29" i="2"/>
  <c r="U29" i="2"/>
  <c r="T29" i="2"/>
  <c r="V28" i="2"/>
  <c r="U28" i="2"/>
  <c r="T28" i="2"/>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T5" i="2"/>
  <c r="V4" i="2"/>
  <c r="V48" i="2" s="1"/>
  <c r="U4" i="2"/>
  <c r="T4" i="2"/>
  <c r="T48" i="2" s="1"/>
  <c r="M2" i="2"/>
  <c r="K2" i="2"/>
  <c r="N2" i="2" s="1"/>
  <c r="Q2" i="2" s="1"/>
  <c r="S2" i="2" s="1"/>
  <c r="J2" i="2"/>
  <c r="H59" i="1"/>
  <c r="H56" i="1"/>
  <c r="H54" i="1"/>
  <c r="H53" i="1"/>
  <c r="H57" i="1" s="1"/>
  <c r="H52" i="1"/>
  <c r="H55" i="1" s="1"/>
  <c r="H51" i="1"/>
  <c r="H50" i="1"/>
  <c r="J34" i="1"/>
  <c r="I34" i="1"/>
  <c r="H34" i="1"/>
  <c r="J33" i="1"/>
  <c r="I33" i="1"/>
  <c r="H33" i="1"/>
  <c r="V32" i="1"/>
  <c r="U32" i="1"/>
  <c r="T32" i="1"/>
  <c r="V31" i="1"/>
  <c r="U31" i="1"/>
  <c r="T31" i="1"/>
  <c r="V30" i="1"/>
  <c r="U30" i="1"/>
  <c r="T30" i="1"/>
  <c r="V29" i="1"/>
  <c r="U29" i="1"/>
  <c r="T29" i="1"/>
  <c r="V28" i="1"/>
  <c r="U28" i="1"/>
  <c r="T28" i="1"/>
  <c r="V27" i="1"/>
  <c r="U27" i="1"/>
  <c r="T27" i="1"/>
  <c r="V26" i="1"/>
  <c r="U26" i="1"/>
  <c r="T26" i="1"/>
  <c r="V25" i="1"/>
  <c r="U25" i="1"/>
  <c r="T25" i="1"/>
  <c r="V24" i="1"/>
  <c r="U24" i="1"/>
  <c r="T24" i="1"/>
  <c r="V23" i="1"/>
  <c r="U23" i="1"/>
  <c r="T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V33" i="1" s="1"/>
  <c r="U6" i="1"/>
  <c r="T6" i="1"/>
  <c r="T33" i="1" s="1"/>
  <c r="N2" i="1"/>
  <c r="P2" i="1" s="1"/>
  <c r="K2" i="1"/>
  <c r="M2" i="1" s="1"/>
  <c r="J2" i="1"/>
  <c r="AI81" i="7" l="1"/>
  <c r="AJ81" i="7"/>
  <c r="AK81" i="7"/>
  <c r="L82" i="7"/>
  <c r="O82" i="7" s="1"/>
  <c r="N82" i="7"/>
  <c r="M82" i="7"/>
  <c r="P82" i="7" s="1"/>
  <c r="J103" i="7" s="1"/>
  <c r="N2" i="7"/>
  <c r="P2" i="2"/>
  <c r="H69" i="2"/>
  <c r="H68" i="2"/>
  <c r="H72" i="2" s="1"/>
  <c r="H74" i="2"/>
  <c r="H139" i="3"/>
  <c r="J139" i="3"/>
  <c r="Q2" i="1"/>
  <c r="S2" i="1" s="1"/>
  <c r="U33" i="1"/>
  <c r="H58" i="1"/>
  <c r="M49" i="2"/>
  <c r="J79" i="2" s="1"/>
  <c r="L49" i="2"/>
  <c r="I79" i="2" s="1"/>
  <c r="H67" i="2"/>
  <c r="H70" i="2" s="1"/>
  <c r="E70" i="2"/>
  <c r="Q2" i="3"/>
  <c r="L119" i="3"/>
  <c r="N119" i="3"/>
  <c r="H140" i="3" s="1"/>
  <c r="P119" i="3"/>
  <c r="J140" i="3" s="1"/>
  <c r="I102" i="7" l="1"/>
  <c r="H91" i="7"/>
  <c r="R82" i="7"/>
  <c r="U82" i="7" s="1"/>
  <c r="X82" i="7" s="1"/>
  <c r="AA82" i="7" s="1"/>
  <c r="AD82" i="7" s="1"/>
  <c r="AG82" i="7" s="1"/>
  <c r="P2" i="7"/>
  <c r="Q2" i="7"/>
  <c r="T82" i="7"/>
  <c r="J102" i="7"/>
  <c r="S82" i="7"/>
  <c r="V82" i="7" s="1"/>
  <c r="Y82" i="7" s="1"/>
  <c r="AB82" i="7" s="1"/>
  <c r="AE82" i="7" s="1"/>
  <c r="AH82" i="7" s="1"/>
  <c r="S2" i="3"/>
  <c r="T2" i="3"/>
  <c r="Q119" i="3"/>
  <c r="T119" i="3" s="1"/>
  <c r="W119" i="3" s="1"/>
  <c r="Z119" i="3" s="1"/>
  <c r="AC119" i="3" s="1"/>
  <c r="AF119" i="3" s="1"/>
  <c r="I139" i="3"/>
  <c r="H73" i="2"/>
  <c r="H71" i="2"/>
  <c r="S119" i="3"/>
  <c r="V119" i="3" s="1"/>
  <c r="Y119" i="3" s="1"/>
  <c r="AB119" i="3" s="1"/>
  <c r="AE119" i="3" s="1"/>
  <c r="AH119" i="3" s="1"/>
  <c r="O119" i="3"/>
  <c r="H66" i="2"/>
  <c r="W82" i="7" l="1"/>
  <c r="H96" i="7"/>
  <c r="H89" i="7"/>
  <c r="S2" i="7"/>
  <c r="T2" i="7"/>
  <c r="H93" i="7"/>
  <c r="H94" i="7"/>
  <c r="V2" i="3"/>
  <c r="W2" i="3"/>
  <c r="I140" i="3"/>
  <c r="R119" i="3"/>
  <c r="U119" i="3" s="1"/>
  <c r="X119" i="3" s="1"/>
  <c r="AA119" i="3" s="1"/>
  <c r="AD119" i="3" s="1"/>
  <c r="AG119" i="3" s="1"/>
  <c r="H127" i="3"/>
  <c r="H131" i="3" s="1"/>
  <c r="H126" i="3"/>
  <c r="H132" i="3" s="1"/>
  <c r="H124" i="3"/>
  <c r="H125" i="3"/>
  <c r="H133" i="3"/>
  <c r="H128" i="3"/>
  <c r="H130" i="3"/>
  <c r="Z82" i="7" l="1"/>
  <c r="H106" i="7"/>
  <c r="H95" i="7"/>
  <c r="V2" i="7"/>
  <c r="W2" i="7"/>
  <c r="H92" i="7"/>
  <c r="Y2" i="3"/>
  <c r="Z2" i="3"/>
  <c r="H129" i="3"/>
  <c r="AC82" i="7" l="1"/>
  <c r="H107" i="7"/>
  <c r="Y2" i="7"/>
  <c r="Z2" i="7"/>
  <c r="AB2" i="3"/>
  <c r="AC2" i="3"/>
  <c r="AF82" i="7" l="1"/>
  <c r="H109" i="7" s="1"/>
  <c r="H108" i="7"/>
  <c r="AB2" i="7"/>
  <c r="AC2" i="7"/>
  <c r="AE2" i="3"/>
  <c r="AF2" i="3"/>
  <c r="AH2" i="3" s="1"/>
  <c r="AE2" i="7" l="1"/>
  <c r="AF2" i="7"/>
  <c r="AH2" i="7" s="1"/>
</calcChain>
</file>

<file path=xl/comments1.xml><?xml version="1.0" encoding="utf-8"?>
<comments xmlns="http://schemas.openxmlformats.org/spreadsheetml/2006/main">
  <authors>
    <author/>
  </authors>
  <commentList>
    <comment ref="A1" authorId="0" shapeId="0">
      <text>
        <r>
          <rPr>
            <sz val="10"/>
            <color rgb="FF000000"/>
            <rFont val="Arial"/>
          </rPr>
          <t>c. Las Col. de Fecha Inicio - Fin, deben estar las fechas reales (S1-S2, fueron colocadas como ejemplo para la clase).
	-Marcelo E. Barbieri</t>
        </r>
      </text>
    </comment>
  </commentList>
</comments>
</file>

<file path=xl/comments2.xml><?xml version="1.0" encoding="utf-8"?>
<comments xmlns="http://schemas.openxmlformats.org/spreadsheetml/2006/main">
  <authors>
    <author/>
  </authors>
  <commentList>
    <comment ref="F5" authorId="0" shapeId="0">
      <text>
        <r>
          <rPr>
            <sz val="10"/>
            <color rgb="FF000000"/>
            <rFont val="Arial"/>
          </rPr>
          <t>c. Las Col. de Fecha Inicio - Fin, deben estar las fechas reales (S1-S2, fueron colocadas como ejemplo para la clase).
	-Marcelo E. Barbieri</t>
        </r>
      </text>
    </comment>
    <comment ref="E23" authorId="0" shapeId="0">
      <text>
        <r>
          <rPr>
            <sz val="10"/>
            <color rgb="FF000000"/>
            <rFont val="Arial"/>
          </rPr>
          <t>a. No es necesario acá, que los Componentes y los hitos lleven "Estimación" (aunque en otras apps, MS-Project, va así), para nuestro cronograma la "Estimación" es sólo para las Actividades.
	-Marcelo E. Barbieri</t>
        </r>
      </text>
    </comment>
    <comment ref="AI23" authorId="0" shapeId="0">
      <text>
        <r>
          <rPr>
            <sz val="10"/>
            <color rgb="FF000000"/>
            <rFont val="Arial"/>
          </rPr>
          <t>Estas Líneas se podrían eliminar ya que no se usan para el control y se generaría una mejor visualización.
	-Marcelo E. Barbieri</t>
        </r>
      </text>
    </comment>
    <comment ref="A120"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7"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3.xml><?xml version="1.0" encoding="utf-8"?>
<comments xmlns="http://schemas.openxmlformats.org/spreadsheetml/2006/main">
  <authors>
    <author/>
  </authors>
  <commentList>
    <comment ref="A83"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90"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4.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5.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sharedStrings.xml><?xml version="1.0" encoding="utf-8"?>
<sst xmlns="http://schemas.openxmlformats.org/spreadsheetml/2006/main" count="1456" uniqueCount="262">
  <si>
    <t>Nro de Actividad</t>
  </si>
  <si>
    <t>Componentes</t>
  </si>
  <si>
    <t>Actividad</t>
  </si>
  <si>
    <t>Estimación (hs)</t>
  </si>
  <si>
    <t>Fecha Inicio</t>
  </si>
  <si>
    <t>Fecha Fin</t>
  </si>
  <si>
    <t>Semana 1 (CI1)</t>
  </si>
  <si>
    <t>Semana 2 (CI2)</t>
  </si>
  <si>
    <t>Semana 3</t>
  </si>
  <si>
    <t>Semana 4</t>
  </si>
  <si>
    <t>TOTAL</t>
  </si>
  <si>
    <t>Código</t>
  </si>
  <si>
    <t>Descripción</t>
  </si>
  <si>
    <t>PV</t>
  </si>
  <si>
    <t>EV</t>
  </si>
  <si>
    <t>AC</t>
  </si>
  <si>
    <t>1.3.3</t>
  </si>
  <si>
    <t>ABMs</t>
  </si>
  <si>
    <t>S1</t>
  </si>
  <si>
    <t>1.3.3.1</t>
  </si>
  <si>
    <t>ABM producto</t>
  </si>
  <si>
    <t>Estructurar entidad producto</t>
  </si>
  <si>
    <t>Agregar productos</t>
  </si>
  <si>
    <t>Modificar productos</t>
  </si>
  <si>
    <t>Eliminar productos</t>
  </si>
  <si>
    <t>Listar productos</t>
  </si>
  <si>
    <t>1.3.3.2</t>
  </si>
  <si>
    <t>ABM Carrito</t>
  </si>
  <si>
    <t>Estructurar entidad carrito</t>
  </si>
  <si>
    <t>Agregar carrito</t>
  </si>
  <si>
    <t>Modificar carrito</t>
  </si>
  <si>
    <t>Eliminar carrito</t>
  </si>
  <si>
    <t>Listar carritos</t>
  </si>
  <si>
    <t>1.3.3.4</t>
  </si>
  <si>
    <t>ABM Pedido</t>
  </si>
  <si>
    <t>Estructurar entidad pedido</t>
  </si>
  <si>
    <t>Agregar pedido</t>
  </si>
  <si>
    <t>Modificar pedido</t>
  </si>
  <si>
    <t>Eliminar pedido</t>
  </si>
  <si>
    <t>Listar pedidos</t>
  </si>
  <si>
    <t>Interfaz de usuario</t>
  </si>
  <si>
    <t>1.1.6.1</t>
  </si>
  <si>
    <t>Slider</t>
  </si>
  <si>
    <t>Diseñar slider</t>
  </si>
  <si>
    <t>1.1.6</t>
  </si>
  <si>
    <t>Home</t>
  </si>
  <si>
    <t>Estructurar Menu</t>
  </si>
  <si>
    <t>Agregar slider</t>
  </si>
  <si>
    <t>1.1.6.2</t>
  </si>
  <si>
    <t>Informacion institucional</t>
  </si>
  <si>
    <t>Vista de info. Instucional del ecommerce</t>
  </si>
  <si>
    <t>1.1.3</t>
  </si>
  <si>
    <t>Vista de formulario de contacto</t>
  </si>
  <si>
    <t>Parciales</t>
  </si>
  <si>
    <t>Acumulados</t>
  </si>
  <si>
    <t>Las actividades se realizan con la regla de avance 0/100</t>
  </si>
  <si>
    <t>SV</t>
  </si>
  <si>
    <t>EV-PV</t>
  </si>
  <si>
    <t>CV</t>
  </si>
  <si>
    <t>EV-AC</t>
  </si>
  <si>
    <t>Estamos al inicio de la semana 1</t>
  </si>
  <si>
    <t>SPI</t>
  </si>
  <si>
    <t>EV/PV</t>
  </si>
  <si>
    <t>BAC</t>
  </si>
  <si>
    <t>CPI</t>
  </si>
  <si>
    <t>EV/AC</t>
  </si>
  <si>
    <t>ETC</t>
  </si>
  <si>
    <t>BAC-EV</t>
  </si>
  <si>
    <t>(BAC-EV)/(SPI*CPI)</t>
  </si>
  <si>
    <t>EAC</t>
  </si>
  <si>
    <t>AC+(BAC-EV)</t>
  </si>
  <si>
    <t>BAC/CPI</t>
  </si>
  <si>
    <t>AC+(BAC-EV)/(SPI*CPI)</t>
  </si>
  <si>
    <t>TCPI</t>
  </si>
  <si>
    <t>(BAC-EV)/(BAC-AC)</t>
  </si>
  <si>
    <t>1.1.4</t>
  </si>
  <si>
    <t>Vistas de acceso y registro</t>
  </si>
  <si>
    <t>S2</t>
  </si>
  <si>
    <t>Desarrollar vista de registro</t>
  </si>
  <si>
    <t>Desarrollar vista de ingreso</t>
  </si>
  <si>
    <t>Agregar boton login y logout a todas las vistas</t>
  </si>
  <si>
    <t>1.1.5</t>
  </si>
  <si>
    <t>Vistas para los ABMs</t>
  </si>
  <si>
    <t>Desarrollar vista de producto</t>
  </si>
  <si>
    <t>Desarrollar vista de carrito</t>
  </si>
  <si>
    <t>Desarrollar vista de pedido</t>
  </si>
  <si>
    <t>1.2.1</t>
  </si>
  <si>
    <t>Administracion de acceso</t>
  </si>
  <si>
    <t>1.2.1.4</t>
  </si>
  <si>
    <t>Login</t>
  </si>
  <si>
    <t>Asociar vistas con backend</t>
  </si>
  <si>
    <t>Validar datos con la BD</t>
  </si>
  <si>
    <t>1.2.1.5</t>
  </si>
  <si>
    <t>Registro</t>
  </si>
  <si>
    <t>Validar campos y guardar datos en la BD</t>
  </si>
  <si>
    <t>Asignar rol a usuario</t>
  </si>
  <si>
    <t>Estamos al inicio de la semana 2</t>
  </si>
  <si>
    <t>s1</t>
  </si>
  <si>
    <t>s2</t>
  </si>
  <si>
    <t>s3</t>
  </si>
  <si>
    <t>s4</t>
  </si>
  <si>
    <t>Semana 5</t>
  </si>
  <si>
    <t>Semana 6</t>
  </si>
  <si>
    <t>Semana 7</t>
  </si>
  <si>
    <t>Semana 8</t>
  </si>
  <si>
    <t>Semana 9</t>
  </si>
  <si>
    <t>0,5.</t>
  </si>
  <si>
    <t>Servicios al usuario</t>
  </si>
  <si>
    <t>S3</t>
  </si>
  <si>
    <t>1.2.3</t>
  </si>
  <si>
    <t>Catalogo</t>
  </si>
  <si>
    <t>Listar Catalogo</t>
  </si>
  <si>
    <t>Organizar catalogo</t>
  </si>
  <si>
    <t>Taxonomia de Google</t>
  </si>
  <si>
    <t>Productos destacados</t>
  </si>
  <si>
    <t>Listar productos destacados</t>
  </si>
  <si>
    <t>Hacer responsive la lista de productos</t>
  </si>
  <si>
    <t>1.3.3.3</t>
  </si>
  <si>
    <t>ABM usuario</t>
  </si>
  <si>
    <t>Estructurar entidad usuario</t>
  </si>
  <si>
    <t>Agregar usuario</t>
  </si>
  <si>
    <t>Modificar usuario</t>
  </si>
  <si>
    <t>Eliminar Usuario</t>
  </si>
  <si>
    <t>1.3.3.1.4</t>
  </si>
  <si>
    <t>Productos relacionados</t>
  </si>
  <si>
    <t>Implementar vistas de productos relacionados</t>
  </si>
  <si>
    <t>Configurar productos en base a la taxonomia</t>
  </si>
  <si>
    <t>1.2.1.1</t>
  </si>
  <si>
    <t>Perfil</t>
  </si>
  <si>
    <t>Armar la estructura del perfil</t>
  </si>
  <si>
    <t>Asignar estilos visuales al perfil</t>
  </si>
  <si>
    <t>Permitir y desarrollar la modificacion del nombre de usuario</t>
  </si>
  <si>
    <t>1.2.1.2</t>
  </si>
  <si>
    <t>Cambio de clave</t>
  </si>
  <si>
    <t>Desarrollar la vista de la nueva clave</t>
  </si>
  <si>
    <t>Actualizar la nueva clave en la BD</t>
  </si>
  <si>
    <t>1.2.1.3</t>
  </si>
  <si>
    <t>Recuperacion de clave</t>
  </si>
  <si>
    <t>Generar clave temporal</t>
  </si>
  <si>
    <t>Implementar libs y enviar mail al correo del usuario</t>
  </si>
  <si>
    <t>Desarrollar vistas para el proceso de recuperacion de clave</t>
  </si>
  <si>
    <t>1.1</t>
  </si>
  <si>
    <t>S4</t>
  </si>
  <si>
    <t>1.1.1</t>
  </si>
  <si>
    <t>Vistas para el checkout</t>
  </si>
  <si>
    <t>Desarrollar la vista del envío</t>
  </si>
  <si>
    <t>Desarrollar la vista de los pagos</t>
  </si>
  <si>
    <t>1.2</t>
  </si>
  <si>
    <t>1.2.2</t>
  </si>
  <si>
    <t>Carrito</t>
  </si>
  <si>
    <t>Implementar dependencias con productos</t>
  </si>
  <si>
    <t>Desarrollar botones interactivos en el carrito (ej: eliminar productos)</t>
  </si>
  <si>
    <t>Asignar carrito a cada usuario</t>
  </si>
  <si>
    <t>1.2.5</t>
  </si>
  <si>
    <t>Descuentos personalizados</t>
  </si>
  <si>
    <t>Idear política de descuentos</t>
  </si>
  <si>
    <t>Asignar descuentos a usuarios</t>
  </si>
  <si>
    <t>Implementar inserción del descuento en el pedido</t>
  </si>
  <si>
    <t>1.2.6</t>
  </si>
  <si>
    <t>Valoración</t>
  </si>
  <si>
    <t>Implementar comentarios y valoraciones a vistas de productos</t>
  </si>
  <si>
    <t>Habilitar permisos a usuarios para valorar</t>
  </si>
  <si>
    <t>1.2.7</t>
  </si>
  <si>
    <t>Checkout</t>
  </si>
  <si>
    <t>S6</t>
  </si>
  <si>
    <t>1.2.7.1</t>
  </si>
  <si>
    <t>Pagos</t>
  </si>
  <si>
    <t>Implementar sistema de pagos</t>
  </si>
  <si>
    <t>Validar sistema de pagos</t>
  </si>
  <si>
    <t>Enviar comprobante de pedido al usuario (vía mail)</t>
  </si>
  <si>
    <t>1.2.7.2</t>
  </si>
  <si>
    <t>Envío</t>
  </si>
  <si>
    <t>Implementar lógica de envío</t>
  </si>
  <si>
    <t>Comunicar frontend con backend</t>
  </si>
  <si>
    <t>1.2.7.3</t>
  </si>
  <si>
    <t>Mail de confirmación de pedido</t>
  </si>
  <si>
    <t>Enviar mail a la administración del ecommerce con datos del comprador</t>
  </si>
  <si>
    <t>Enviar a la administración del ecommerce el pedido a preparar y datos logísticos</t>
  </si>
  <si>
    <t>1.3.1</t>
  </si>
  <si>
    <t>Importador de productos desde formato Excel</t>
  </si>
  <si>
    <t>Implementar API de carga</t>
  </si>
  <si>
    <t>Reflejar datos cargados en el sitio</t>
  </si>
  <si>
    <t>1.2.4</t>
  </si>
  <si>
    <t>Formulario de contacto</t>
  </si>
  <si>
    <t>S7</t>
  </si>
  <si>
    <t>Vincular frontend con backend</t>
  </si>
  <si>
    <t>Enviar datos al mail de la administración del ecommerce</t>
  </si>
  <si>
    <t>1.3.2</t>
  </si>
  <si>
    <t>Exportador de productos a formato Facebook</t>
  </si>
  <si>
    <t>S8</t>
  </si>
  <si>
    <t>Implementar API de exportación</t>
  </si>
  <si>
    <t>Respaldar código con formato Facebook</t>
  </si>
  <si>
    <t>1.3.4</t>
  </si>
  <si>
    <t>Gestión del home</t>
  </si>
  <si>
    <t>Asignar permisos de modificación del sitio a ciertos usuarios</t>
  </si>
  <si>
    <t>Implementar funcionalidades de edición de datos</t>
  </si>
  <si>
    <t>Desvio calendrio</t>
  </si>
  <si>
    <t>Desvio costos</t>
  </si>
  <si>
    <t>Estamos al inicio de la semana 3</t>
  </si>
  <si>
    <t>Lo que avancé frente a lo que tenía que avanzar</t>
  </si>
  <si>
    <t>Lo que gané frente a lo que gasté</t>
  </si>
  <si>
    <t>Si se respeta el presupuesto</t>
  </si>
  <si>
    <t xml:space="preserve">Si se mantiene el rendimiento </t>
  </si>
  <si>
    <t>Si se mantiene el rendimiento desde el costo</t>
  </si>
  <si>
    <t>Lo que debería rendir cada peso</t>
  </si>
  <si>
    <t>Informe de Avance - Semana 2</t>
  </si>
  <si>
    <t>Proyecto</t>
  </si>
  <si>
    <t>E-commerce Sports</t>
  </si>
  <si>
    <t>Fecha</t>
  </si>
  <si>
    <t>20/9/2020</t>
  </si>
  <si>
    <t>PM</t>
  </si>
  <si>
    <t>Aguirre Franco, Ávalos Sergio, Borsani Franco, Hernández Walter, Rivera Tomás</t>
  </si>
  <si>
    <r>
      <t>Análisis:</t>
    </r>
    <r>
      <rPr>
        <b/>
        <u/>
        <sz val="10"/>
        <color rgb="FF000000"/>
        <rFont val="Arial"/>
      </rPr>
      <t xml:space="preserve"> Finalizamos la segunda semana, si bien no pudimos completar todas las actividades de los componentes de la semana 1 ( 1.2.3 ; 1.3.3.2 ; 1.3.3.4)  , las mismas fueron finalizadas en la semana 2 satisfactoriamente. En cuanto a las actividades de la segunda semana todas fueron completadas.</t>
    </r>
  </si>
  <si>
    <t>Indicadores</t>
  </si>
  <si>
    <t>Fórmulas</t>
  </si>
  <si>
    <t>Análisis/Dcripción</t>
  </si>
  <si>
    <t>Numero de integrantes * horas de trabajo * cant. De semanas</t>
  </si>
  <si>
    <t>Luego del trabajo realizado esta semana el costo actual refleja que se estimo más tiempo de lo que en realidad llevaron esas actividades, concretamente 1:45 de más.</t>
  </si>
  <si>
    <t>El EV quedo alineado con el PV. Esto quiere decir que alcanzamos a completar todas las actividades hasta el momento.</t>
  </si>
  <si>
    <t>El SV es igual a 0, lo que significa que no estamos atrasados o adelantados frente al calendario.</t>
  </si>
  <si>
    <t>Como es mayor a 0, significa que estimamos mal. Mas especificamente, estimamos 1:45 horas de más.</t>
  </si>
  <si>
    <t>Cada hora de trabajo rinde 1 hora.</t>
  </si>
  <si>
    <t>Cada recurso invertido en el proyecto rinde 1,26. Si bien lo más optimo seria 1, la diferencia no es tan grande, por lo que nos esta indicando que podemos mejorar.</t>
  </si>
  <si>
    <t>Lo que faltaba para terminar la semana 2 eran 15,5 horas.</t>
  </si>
  <si>
    <t>El rendimiento aumentó en la semana 2, en comparación con la 1</t>
  </si>
  <si>
    <t>-</t>
  </si>
  <si>
    <t xml:space="preserve">Análisis: A pesar de haber estimado tiempo de más, consideramos que por el momento no estamos retrasados en cuanto a lo planificado </t>
  </si>
  <si>
    <t>Firma</t>
  </si>
  <si>
    <t>Informe de Avance - Semana 3</t>
  </si>
  <si>
    <t>27/9/2020</t>
  </si>
  <si>
    <r>
      <t>Análisis:</t>
    </r>
    <r>
      <rPr>
        <b/>
        <sz val="13"/>
        <color rgb="FF000000"/>
        <rFont val="Calibri"/>
      </rPr>
      <t xml:space="preserve"> Al comienzo de la semana 3, todas las actividades de la semana 2 fueron finalizadas en tiempo y forma. Sin embargo, en la semana 3 muchas actividades de los distintos componentes no fueron completadas por 2 motivos: subestimación de complejidad de actividades e inconvenientes personales con uno de los integrantes del grupo.</t>
    </r>
  </si>
  <si>
    <t>Luego del análisis de la semana 2, la estimación fue casi al 100% precisa respecto al trabajo que llevó.</t>
  </si>
  <si>
    <t>El EV esta alineado con el PV. Esto quiere decir que alcanzamos a completar todas las actividades hasta el momento.</t>
  </si>
  <si>
    <t>Como es mayor a 0, significa que estimamos mal. Mas especificamente, estimamos 30 min de más.</t>
  </si>
  <si>
    <t xml:space="preserve">Cada hora de trabajo rinde 1 hora. </t>
  </si>
  <si>
    <t xml:space="preserve">Cada recurso invertido en el proyecto rinde 1.02, el valor esta muy proximo a 1, lo que nos estaria indicando que es casi optimo, consiguiendo una pequeña mejora en comparación con la semana anterior. </t>
  </si>
  <si>
    <t>Lo que falta para terminar el proyecto son 64 horas</t>
  </si>
  <si>
    <r>
      <t>Análisis:</t>
    </r>
    <r>
      <rPr>
        <b/>
        <sz val="13"/>
        <color rgb="FF000000"/>
        <rFont val="Calibri"/>
      </rPr>
      <t xml:space="preserve"> La semana 2 se llevó a cabo correctamente, pero las estimaciones de la semana 3 delatan inconvenientes que se ven reflejados internamente por 2 motivos: se subestimó la complejidad de algunas actividades y se presentó un problema personal con un integrante del grupo</t>
    </r>
  </si>
  <si>
    <t>S5</t>
  </si>
  <si>
    <t>S9</t>
  </si>
  <si>
    <t>s5</t>
  </si>
  <si>
    <t>s6</t>
  </si>
  <si>
    <t>s7</t>
  </si>
  <si>
    <t>s8</t>
  </si>
  <si>
    <t>s9</t>
  </si>
  <si>
    <r>
      <t>Análisis:</t>
    </r>
    <r>
      <rPr>
        <b/>
        <sz val="13"/>
        <color rgb="FF000000"/>
        <rFont val="Calibri"/>
      </rPr>
      <t xml:space="preserve"> Al comienzo de la semana 4, en el gráfico se puede observar que no todas las actividades de la semana 3 se realizaron, pero algo bueno es que de lo que hicimos (EV), se estimaron bien los recursos que se requirieron (AC).</t>
    </r>
  </si>
  <si>
    <t>Luego del análisis de la semana 3, la estimación fue casi al 100% precisa respecto al trabajo que llevó.</t>
  </si>
  <si>
    <t>El EV esta alineado con el PV. Esto quiere decir estimamos bien los tiempos</t>
  </si>
  <si>
    <t>Refleja, en relación al EV, que no todas las actividades fueron realizadas</t>
  </si>
  <si>
    <t>Significa que estamos atrasados con ciertas actividades del proyecto, específicamente 7,5 horas</t>
  </si>
  <si>
    <t>Como es poco mayor a 0, significa que estimamos bastante bien los tiempos, específicamente media hora de más</t>
  </si>
  <si>
    <t>Significa que avanzamos menos de lo que realmente deberíamos haber hecho</t>
  </si>
  <si>
    <t>Ganamos casi lo mismo frente a los recursos que gastamos</t>
  </si>
  <si>
    <t>Lo que falta para terminar el proyecto son 53 horas</t>
  </si>
  <si>
    <t>El rendimiento disminuyó en la semana 3, en comparación con la 2</t>
  </si>
  <si>
    <r>
      <t>Análisis:</t>
    </r>
    <r>
      <rPr>
        <b/>
        <sz val="13"/>
        <color rgb="FF000000"/>
        <rFont val="Calibri"/>
      </rPr>
      <t xml:space="preserve"> La resultados de la semana 3 muestran que disminuyó el rendimiento del proyecto, pero las estimaciones de los recursos fueron correctas.</t>
    </r>
  </si>
  <si>
    <t>Informe de Avance - Semana 4</t>
  </si>
  <si>
    <t>Las actividades 1-114 se realizan con la regla de avance 0 / 100</t>
  </si>
  <si>
    <t>Ofertas</t>
  </si>
  <si>
    <t>Implementar política de ofertas</t>
  </si>
  <si>
    <t>Establecer dependencias y Listar ofertas</t>
  </si>
  <si>
    <t>Las actividades 1-77 se realizan con la regla de avance 0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</si>
</sst>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d/m/yyyy"/>
  </numFmts>
  <fonts count="16" x14ac:knownFonts="1">
    <font>
      <sz val="10"/>
      <color rgb="FF000000"/>
      <name val="Arial"/>
    </font>
    <font>
      <b/>
      <sz val="10"/>
      <color theme="1"/>
      <name val="Arial"/>
    </font>
    <font>
      <sz val="10"/>
      <name val="Arial"/>
    </font>
    <font>
      <sz val="10"/>
      <color theme="1"/>
      <name val="Arial"/>
    </font>
    <font>
      <b/>
      <sz val="10"/>
      <color rgb="FF000000"/>
      <name val="Arial"/>
    </font>
    <font>
      <b/>
      <sz val="14"/>
      <color rgb="FF000000"/>
      <name val="Arial"/>
    </font>
    <font>
      <b/>
      <u/>
      <sz val="13"/>
      <color rgb="FF000000"/>
      <name val="Calibri"/>
    </font>
    <font>
      <sz val="12"/>
      <color rgb="FF000000"/>
      <name val="Calibri"/>
    </font>
    <font>
      <b/>
      <u/>
      <sz val="10"/>
      <color rgb="FF000000"/>
      <name val="Arial"/>
    </font>
    <font>
      <b/>
      <sz val="13"/>
      <color rgb="FF000000"/>
      <name val="Calibri"/>
    </font>
    <font>
      <sz val="10"/>
      <color theme="1"/>
      <name val="Arial"/>
      <family val="2"/>
    </font>
    <font>
      <b/>
      <sz val="10"/>
      <color rgb="FF000000"/>
      <name val="Arial"/>
      <family val="2"/>
    </font>
    <font>
      <sz val="10"/>
      <color rgb="FF000000"/>
      <name val="Arial"/>
      <family val="2"/>
    </font>
    <font>
      <b/>
      <u/>
      <sz val="13"/>
      <color rgb="FF000000"/>
      <name val="Calibri"/>
      <family val="2"/>
    </font>
    <font>
      <sz val="12"/>
      <color rgb="FF000000"/>
      <name val="Calibri"/>
      <family val="2"/>
    </font>
    <font>
      <b/>
      <sz val="14"/>
      <color rgb="FF000000"/>
      <name val="Arial"/>
      <family val="2"/>
    </font>
  </fonts>
  <fills count="8">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A5A5A5"/>
        <bgColor rgb="FFA5A5A5"/>
      </patternFill>
    </fill>
    <fill>
      <patternFill patternType="solid">
        <fgColor rgb="FF8DB5F8"/>
        <bgColor rgb="FF8DB5F8"/>
      </patternFill>
    </fill>
    <fill>
      <patternFill patternType="solid">
        <fgColor rgb="FFFFFF00"/>
        <bgColor rgb="FFFFFF00"/>
      </patternFill>
    </fill>
    <fill>
      <patternFill patternType="solid">
        <fgColor rgb="FFD9E6FC"/>
        <bgColor rgb="FFD9E6FC"/>
      </patternFill>
    </fill>
  </fills>
  <borders count="4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right style="medium">
        <color rgb="FFCCCCCC"/>
      </right>
      <top style="medium">
        <color rgb="FF000000"/>
      </top>
      <bottom style="medium">
        <color rgb="FFCCCCCC"/>
      </bottom>
      <diagonal/>
    </border>
    <border>
      <left style="medium">
        <color rgb="FF000000"/>
      </left>
      <right/>
      <top style="medium">
        <color rgb="FF000000"/>
      </top>
      <bottom style="medium">
        <color rgb="FF000000"/>
      </bottom>
      <diagonal/>
    </border>
    <border>
      <left style="medium">
        <color rgb="FFCCCCCC"/>
      </left>
      <right style="medium">
        <color rgb="FFCCCCCC"/>
      </right>
      <top/>
      <bottom style="medium">
        <color rgb="FF000000"/>
      </bottom>
      <diagonal/>
    </border>
    <border>
      <left/>
      <right style="thin">
        <color rgb="FF000000"/>
      </right>
      <top/>
      <bottom/>
      <diagonal/>
    </border>
  </borders>
  <cellStyleXfs count="1">
    <xf numFmtId="0" fontId="0" fillId="0" borderId="0"/>
  </cellStyleXfs>
  <cellXfs count="129">
    <xf numFmtId="0" fontId="0" fillId="0" borderId="0" xfId="0" applyFont="1" applyAlignment="1"/>
    <xf numFmtId="0" fontId="1" fillId="0" borderId="1" xfId="0" applyFont="1" applyBorder="1" applyAlignment="1">
      <alignment horizontal="center"/>
    </xf>
    <xf numFmtId="0" fontId="0" fillId="0" borderId="0" xfId="0" applyFont="1"/>
    <xf numFmtId="164" fontId="1" fillId="3" borderId="10" xfId="0" applyNumberFormat="1" applyFont="1" applyFill="1" applyBorder="1" applyAlignment="1">
      <alignment horizontal="center"/>
    </xf>
    <xf numFmtId="0" fontId="1" fillId="3" borderId="10" xfId="0" applyFont="1" applyFill="1" applyBorder="1"/>
    <xf numFmtId="164" fontId="1" fillId="3" borderId="10" xfId="0" applyNumberFormat="1" applyFont="1" applyFill="1" applyBorder="1"/>
    <xf numFmtId="0" fontId="1" fillId="4" borderId="11" xfId="0" applyFont="1" applyFill="1" applyBorder="1" applyAlignment="1">
      <alignment horizontal="center"/>
    </xf>
    <xf numFmtId="0" fontId="0" fillId="0" borderId="10" xfId="0" applyFont="1" applyBorder="1"/>
    <xf numFmtId="0" fontId="0" fillId="0" borderId="10" xfId="0" applyFont="1" applyBorder="1" applyAlignment="1">
      <alignment horizontal="center"/>
    </xf>
    <xf numFmtId="165" fontId="3" fillId="0" borderId="10" xfId="0" applyNumberFormat="1" applyFont="1" applyBorder="1" applyAlignment="1">
      <alignment horizontal="center" vertical="center"/>
    </xf>
    <xf numFmtId="0" fontId="1" fillId="5" borderId="10" xfId="0" applyFont="1" applyFill="1" applyBorder="1" applyAlignment="1">
      <alignment horizontal="center"/>
    </xf>
    <xf numFmtId="0" fontId="1" fillId="3" borderId="10" xfId="0" applyFont="1" applyFill="1" applyBorder="1" applyAlignment="1">
      <alignment horizontal="center" vertical="center"/>
    </xf>
    <xf numFmtId="0" fontId="1" fillId="5" borderId="10" xfId="0" applyFont="1" applyFill="1" applyBorder="1" applyAlignment="1">
      <alignment horizontal="center" vertical="center"/>
    </xf>
    <xf numFmtId="0" fontId="0" fillId="0" borderId="10" xfId="0" applyFont="1" applyBorder="1" applyAlignment="1">
      <alignment horizontal="center" vertical="center"/>
    </xf>
    <xf numFmtId="165" fontId="0" fillId="0" borderId="10" xfId="0" applyNumberFormat="1" applyFont="1" applyBorder="1" applyAlignment="1">
      <alignment horizontal="center"/>
    </xf>
    <xf numFmtId="165" fontId="0" fillId="0" borderId="10" xfId="0" applyNumberFormat="1" applyFont="1" applyBorder="1" applyAlignment="1">
      <alignment horizontal="center" vertical="center"/>
    </xf>
    <xf numFmtId="0" fontId="1" fillId="3" borderId="10" xfId="0" applyFont="1" applyFill="1" applyBorder="1" applyAlignment="1">
      <alignment horizontal="center"/>
    </xf>
    <xf numFmtId="0" fontId="3" fillId="0" borderId="10" xfId="0" applyFont="1" applyBorder="1" applyAlignment="1">
      <alignment horizontal="center"/>
    </xf>
    <xf numFmtId="0" fontId="3" fillId="0" borderId="10" xfId="0" applyFont="1" applyBorder="1"/>
    <xf numFmtId="0" fontId="4" fillId="5" borderId="10" xfId="0" applyFont="1" applyFill="1" applyBorder="1" applyAlignment="1">
      <alignment horizontal="center"/>
    </xf>
    <xf numFmtId="0" fontId="0" fillId="5" borderId="10" xfId="0" applyFont="1" applyFill="1" applyBorder="1"/>
    <xf numFmtId="0" fontId="3" fillId="0" borderId="10" xfId="0" quotePrefix="1" applyFont="1" applyBorder="1" applyAlignment="1">
      <alignment horizontal="center"/>
    </xf>
    <xf numFmtId="0" fontId="3" fillId="0" borderId="0" xfId="0" applyFont="1" applyAlignment="1">
      <alignment horizontal="center"/>
    </xf>
    <xf numFmtId="0" fontId="3" fillId="0" borderId="0" xfId="0" applyFont="1"/>
    <xf numFmtId="0" fontId="4" fillId="3" borderId="10" xfId="0" applyFont="1" applyFill="1" applyBorder="1" applyAlignment="1">
      <alignment horizontal="center"/>
    </xf>
    <xf numFmtId="0" fontId="0" fillId="3" borderId="10" xfId="0" applyFont="1" applyFill="1" applyBorder="1"/>
    <xf numFmtId="0" fontId="0" fillId="0" borderId="0" xfId="0" applyFont="1" applyAlignment="1">
      <alignment horizontal="left"/>
    </xf>
    <xf numFmtId="2" fontId="0" fillId="0" borderId="10" xfId="0" applyNumberFormat="1" applyFont="1" applyBorder="1" applyAlignment="1">
      <alignment horizontal="center"/>
    </xf>
    <xf numFmtId="0" fontId="0" fillId="0" borderId="15" xfId="0" applyFont="1" applyBorder="1"/>
    <xf numFmtId="0" fontId="0" fillId="0" borderId="16" xfId="0" applyFont="1" applyBorder="1"/>
    <xf numFmtId="0" fontId="0" fillId="0" borderId="10" xfId="0" applyFont="1" applyBorder="1" applyAlignment="1">
      <alignment horizontal="left"/>
    </xf>
    <xf numFmtId="0" fontId="4" fillId="0" borderId="10" xfId="0" applyFont="1" applyBorder="1" applyAlignment="1">
      <alignment horizontal="center" vertical="center"/>
    </xf>
    <xf numFmtId="0" fontId="4" fillId="0" borderId="10" xfId="0" applyFont="1" applyBorder="1" applyAlignment="1">
      <alignment horizontal="center"/>
    </xf>
    <xf numFmtId="0" fontId="0" fillId="6" borderId="10" xfId="0" applyFont="1" applyFill="1" applyBorder="1" applyAlignment="1">
      <alignment horizontal="center"/>
    </xf>
    <xf numFmtId="0" fontId="1" fillId="6" borderId="10" xfId="0" applyFont="1" applyFill="1" applyBorder="1" applyAlignment="1">
      <alignment horizontal="center" vertical="center"/>
    </xf>
    <xf numFmtId="0" fontId="0" fillId="6" borderId="10" xfId="0" applyFont="1" applyFill="1" applyBorder="1" applyAlignment="1">
      <alignment horizontal="center" vertical="center"/>
    </xf>
    <xf numFmtId="165" fontId="0" fillId="6" borderId="10" xfId="0" applyNumberFormat="1" applyFont="1" applyFill="1" applyBorder="1" applyAlignment="1">
      <alignment horizontal="center"/>
    </xf>
    <xf numFmtId="165" fontId="0" fillId="6" borderId="10" xfId="0" applyNumberFormat="1" applyFont="1" applyFill="1" applyBorder="1" applyAlignment="1">
      <alignment horizontal="center" vertical="center"/>
    </xf>
    <xf numFmtId="0" fontId="1" fillId="0" borderId="10" xfId="0" applyFont="1" applyBorder="1" applyAlignment="1">
      <alignment horizontal="center" vertical="center"/>
    </xf>
    <xf numFmtId="165" fontId="3" fillId="6" borderId="10" xfId="0" applyNumberFormat="1" applyFont="1" applyFill="1" applyBorder="1" applyAlignment="1">
      <alignment horizontal="center" vertical="center"/>
    </xf>
    <xf numFmtId="0" fontId="4" fillId="5" borderId="10" xfId="0" applyFont="1" applyFill="1" applyBorder="1" applyAlignment="1">
      <alignment horizontal="center" vertical="center"/>
    </xf>
    <xf numFmtId="0" fontId="0" fillId="0" borderId="10" xfId="0" applyFont="1" applyBorder="1" applyAlignment="1">
      <alignment horizontal="center"/>
    </xf>
    <xf numFmtId="0" fontId="3" fillId="0" borderId="10" xfId="0" applyFont="1" applyBorder="1" applyAlignment="1">
      <alignment horizontal="center" vertical="center"/>
    </xf>
    <xf numFmtId="0" fontId="0" fillId="0" borderId="10" xfId="0" applyFont="1" applyBorder="1" applyAlignment="1">
      <alignment horizontal="center" vertical="center"/>
    </xf>
    <xf numFmtId="0" fontId="4" fillId="3" borderId="17" xfId="0" applyFont="1" applyFill="1" applyBorder="1" applyAlignment="1">
      <alignment horizontal="center"/>
    </xf>
    <xf numFmtId="0" fontId="0" fillId="3" borderId="17" xfId="0" applyFont="1" applyFill="1" applyBorder="1"/>
    <xf numFmtId="0" fontId="4" fillId="3" borderId="17" xfId="0" applyFont="1" applyFill="1" applyBorder="1"/>
    <xf numFmtId="0" fontId="0" fillId="0" borderId="0" xfId="0" applyFont="1" applyAlignment="1">
      <alignment horizontal="center"/>
    </xf>
    <xf numFmtId="0" fontId="1" fillId="0" borderId="7" xfId="0" applyFont="1" applyBorder="1" applyAlignment="1">
      <alignment horizontal="center" vertical="center"/>
    </xf>
    <xf numFmtId="0" fontId="0" fillId="6" borderId="0" xfId="0" applyFont="1" applyFill="1" applyAlignment="1">
      <alignment horizontal="center"/>
    </xf>
    <xf numFmtId="0" fontId="0" fillId="6" borderId="0" xfId="0" applyFont="1" applyFill="1"/>
    <xf numFmtId="0" fontId="0" fillId="6" borderId="16" xfId="0" applyFont="1" applyFill="1" applyBorder="1"/>
    <xf numFmtId="0" fontId="4" fillId="7" borderId="21" xfId="0" applyFont="1" applyFill="1" applyBorder="1" applyAlignment="1">
      <alignment horizontal="center" vertical="center" wrapText="1"/>
    </xf>
    <xf numFmtId="0" fontId="0" fillId="0" borderId="30" xfId="0" applyFont="1" applyBorder="1" applyAlignment="1">
      <alignment wrapText="1"/>
    </xf>
    <xf numFmtId="0" fontId="0" fillId="0" borderId="31" xfId="0" applyFont="1" applyBorder="1" applyAlignment="1">
      <alignment wrapText="1"/>
    </xf>
    <xf numFmtId="0" fontId="4" fillId="0" borderId="32" xfId="0" applyFont="1" applyBorder="1" applyAlignment="1">
      <alignment horizontal="center" wrapText="1"/>
    </xf>
    <xf numFmtId="0" fontId="4" fillId="0" borderId="33" xfId="0" applyFont="1" applyBorder="1" applyAlignment="1">
      <alignment horizontal="center" vertical="center"/>
    </xf>
    <xf numFmtId="0" fontId="4" fillId="0" borderId="34" xfId="0" applyFont="1" applyBorder="1" applyAlignment="1">
      <alignment horizontal="center" wrapText="1"/>
    </xf>
    <xf numFmtId="0" fontId="4" fillId="0" borderId="35" xfId="0" applyFont="1" applyBorder="1" applyAlignment="1">
      <alignment horizontal="center" wrapText="1"/>
    </xf>
    <xf numFmtId="0" fontId="0" fillId="0" borderId="36" xfId="0" applyFont="1" applyBorder="1" applyAlignment="1">
      <alignment horizontal="center" wrapText="1"/>
    </xf>
    <xf numFmtId="0" fontId="0" fillId="0" borderId="37" xfId="0" applyFont="1" applyBorder="1" applyAlignment="1">
      <alignment horizontal="center" wrapText="1"/>
    </xf>
    <xf numFmtId="0" fontId="0" fillId="0" borderId="38" xfId="0" applyFont="1" applyBorder="1" applyAlignment="1">
      <alignment wrapText="1"/>
    </xf>
    <xf numFmtId="0" fontId="0" fillId="0" borderId="39" xfId="0" applyFont="1" applyBorder="1" applyAlignment="1">
      <alignment wrapText="1"/>
    </xf>
    <xf numFmtId="0" fontId="0" fillId="0" borderId="40" xfId="0" applyFont="1" applyBorder="1" applyAlignment="1">
      <alignment horizontal="center" wrapText="1"/>
    </xf>
    <xf numFmtId="0" fontId="4" fillId="7" borderId="41" xfId="0" applyFont="1" applyFill="1" applyBorder="1" applyAlignment="1">
      <alignment horizontal="center" wrapText="1"/>
    </xf>
    <xf numFmtId="0" fontId="4" fillId="0" borderId="21" xfId="0" applyFont="1" applyBorder="1" applyAlignment="1">
      <alignment horizontal="center" wrapText="1"/>
    </xf>
    <xf numFmtId="0" fontId="4" fillId="0" borderId="21" xfId="0" applyFont="1" applyBorder="1" applyAlignment="1">
      <alignment horizontal="center" vertical="center"/>
    </xf>
    <xf numFmtId="0" fontId="4" fillId="0" borderId="21" xfId="0" applyFont="1" applyBorder="1" applyAlignment="1">
      <alignment horizontal="center"/>
    </xf>
    <xf numFmtId="0" fontId="0" fillId="0" borderId="21" xfId="0" applyFont="1" applyBorder="1" applyAlignment="1">
      <alignment horizontal="center" wrapText="1"/>
    </xf>
    <xf numFmtId="0" fontId="0" fillId="0" borderId="21" xfId="0" applyFont="1" applyBorder="1" applyAlignment="1">
      <alignment horizontal="left" wrapText="1"/>
    </xf>
    <xf numFmtId="0" fontId="4" fillId="0" borderId="21" xfId="0" applyFont="1" applyBorder="1" applyAlignment="1">
      <alignment horizontal="left" wrapText="1"/>
    </xf>
    <xf numFmtId="0" fontId="0" fillId="0" borderId="42" xfId="0" applyFont="1" applyBorder="1" applyAlignment="1">
      <alignment wrapText="1"/>
    </xf>
    <xf numFmtId="0" fontId="0" fillId="0" borderId="0" xfId="0" applyFont="1" applyAlignment="1"/>
    <xf numFmtId="0" fontId="0" fillId="0" borderId="0" xfId="0" applyFont="1"/>
    <xf numFmtId="0" fontId="11" fillId="0" borderId="10" xfId="0" applyFont="1" applyBorder="1" applyAlignment="1">
      <alignment horizontal="center"/>
    </xf>
    <xf numFmtId="0" fontId="11" fillId="3" borderId="17" xfId="0" applyFont="1" applyFill="1" applyBorder="1" applyAlignment="1">
      <alignment horizontal="center"/>
    </xf>
    <xf numFmtId="165" fontId="12" fillId="6"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165" fontId="10" fillId="0" borderId="10" xfId="0" applyNumberFormat="1" applyFont="1" applyBorder="1" applyAlignment="1">
      <alignment horizontal="center" vertical="center"/>
    </xf>
    <xf numFmtId="0" fontId="12" fillId="0" borderId="10" xfId="0" applyFont="1" applyBorder="1" applyAlignment="1">
      <alignment horizontal="center"/>
    </xf>
    <xf numFmtId="0" fontId="4" fillId="0" borderId="21" xfId="0" applyFont="1" applyBorder="1" applyAlignment="1">
      <alignment horizontal="center" vertical="center" wrapText="1"/>
    </xf>
    <xf numFmtId="0" fontId="0" fillId="0" borderId="0" xfId="0" applyFont="1" applyAlignment="1"/>
    <xf numFmtId="0" fontId="0" fillId="0" borderId="43" xfId="0" applyFont="1" applyFill="1" applyBorder="1" applyAlignment="1">
      <alignment horizontal="center"/>
    </xf>
    <xf numFmtId="0" fontId="1" fillId="3" borderId="4" xfId="0" applyFont="1" applyFill="1" applyBorder="1" applyAlignment="1">
      <alignment horizontal="center"/>
    </xf>
    <xf numFmtId="0" fontId="2" fillId="0" borderId="5" xfId="0" applyFont="1" applyBorder="1"/>
    <xf numFmtId="0" fontId="2" fillId="0" borderId="6" xfId="0" applyFont="1" applyBorder="1"/>
    <xf numFmtId="0" fontId="1" fillId="0" borderId="1" xfId="0" applyFont="1" applyBorder="1" applyAlignment="1">
      <alignment horizontal="center"/>
    </xf>
    <xf numFmtId="0" fontId="2" fillId="0" borderId="7" xfId="0" applyFont="1" applyBorder="1"/>
    <xf numFmtId="0" fontId="1" fillId="2" borderId="2" xfId="0" applyFont="1" applyFill="1" applyBorder="1" applyAlignment="1">
      <alignment horizontal="center"/>
    </xf>
    <xf numFmtId="0" fontId="2" fillId="0" borderId="3" xfId="0" applyFont="1" applyBorder="1"/>
    <xf numFmtId="0" fontId="2" fillId="0" borderId="8" xfId="0" applyFont="1" applyBorder="1"/>
    <xf numFmtId="0" fontId="2" fillId="0" borderId="9" xfId="0" applyFont="1" applyBorder="1"/>
    <xf numFmtId="0" fontId="1" fillId="0" borderId="1" xfId="0" applyFont="1" applyBorder="1" applyAlignment="1">
      <alignment horizontal="center" wrapText="1"/>
    </xf>
    <xf numFmtId="0" fontId="0" fillId="0" borderId="0" xfId="0" applyFont="1" applyAlignment="1">
      <alignment horizontal="left"/>
    </xf>
    <xf numFmtId="0" fontId="0" fillId="0" borderId="0" xfId="0" applyFont="1" applyAlignment="1"/>
    <xf numFmtId="0" fontId="4" fillId="0" borderId="0" xfId="0" applyFont="1" applyAlignment="1">
      <alignment horizontal="center"/>
    </xf>
    <xf numFmtId="0" fontId="4" fillId="0" borderId="12" xfId="0" applyFont="1" applyBorder="1" applyAlignment="1">
      <alignment horizontal="center"/>
    </xf>
    <xf numFmtId="0" fontId="2" fillId="0" borderId="13" xfId="0" applyFont="1" applyBorder="1"/>
    <xf numFmtId="0" fontId="2" fillId="0" borderId="14" xfId="0" applyFont="1" applyBorder="1"/>
    <xf numFmtId="0" fontId="0" fillId="0" borderId="4" xfId="0" applyFont="1" applyBorder="1"/>
    <xf numFmtId="0" fontId="0" fillId="0" borderId="0" xfId="0" applyFont="1"/>
    <xf numFmtId="0" fontId="0" fillId="0" borderId="4" xfId="0" applyFont="1" applyBorder="1" applyAlignment="1">
      <alignment horizontal="center" wrapText="1"/>
    </xf>
    <xf numFmtId="0" fontId="5" fillId="0" borderId="18" xfId="0" applyFont="1" applyBorder="1" applyAlignment="1">
      <alignment horizontal="center" vertical="center" wrapText="1"/>
    </xf>
    <xf numFmtId="0" fontId="2" fillId="0" borderId="19" xfId="0" applyFont="1" applyBorder="1"/>
    <xf numFmtId="0" fontId="2" fillId="0" borderId="20" xfId="0" applyFont="1" applyBorder="1"/>
    <xf numFmtId="0" fontId="0" fillId="0" borderId="18" xfId="0" applyFont="1" applyBorder="1" applyAlignment="1">
      <alignment horizontal="center" vertical="center" wrapText="1"/>
    </xf>
    <xf numFmtId="0" fontId="6" fillId="0" borderId="22" xfId="0" applyFont="1" applyBorder="1" applyAlignment="1">
      <alignment vertical="center" wrapText="1"/>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5" fillId="0" borderId="18" xfId="0" applyFont="1" applyBorder="1" applyAlignment="1">
      <alignment horizontal="left" wrapText="1"/>
    </xf>
    <xf numFmtId="0" fontId="4" fillId="7" borderId="18" xfId="0" applyFont="1" applyFill="1" applyBorder="1" applyAlignment="1">
      <alignment horizontal="center" wrapText="1"/>
    </xf>
    <xf numFmtId="0" fontId="4" fillId="0" borderId="18" xfId="0" applyFont="1" applyBorder="1" applyAlignment="1">
      <alignment horizontal="center" wrapText="1"/>
    </xf>
    <xf numFmtId="0" fontId="0" fillId="0" borderId="18" xfId="0" applyFont="1" applyBorder="1" applyAlignment="1">
      <alignment horizontal="center" wrapText="1"/>
    </xf>
    <xf numFmtId="0" fontId="7" fillId="0" borderId="18" xfId="0" applyFont="1" applyBorder="1" applyAlignment="1">
      <alignment horizontal="center" vertical="center" wrapText="1"/>
    </xf>
    <xf numFmtId="0" fontId="0" fillId="0" borderId="27" xfId="0" applyFont="1" applyBorder="1" applyAlignment="1">
      <alignment horizontal="center" wrapText="1"/>
    </xf>
    <xf numFmtId="0" fontId="0" fillId="0" borderId="18" xfId="0" applyFont="1" applyBorder="1" applyAlignment="1">
      <alignment wrapText="1"/>
    </xf>
    <xf numFmtId="0" fontId="0" fillId="0" borderId="27" xfId="0" applyFont="1" applyBorder="1" applyAlignment="1">
      <alignment wrapText="1"/>
    </xf>
    <xf numFmtId="0" fontId="13" fillId="0" borderId="22" xfId="0" applyFont="1" applyBorder="1" applyAlignment="1">
      <alignment vertical="center"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14" fontId="0" fillId="0" borderId="18" xfId="0" applyNumberFormat="1" applyFont="1" applyBorder="1" applyAlignment="1">
      <alignment horizontal="center" vertical="center" wrapText="1"/>
    </xf>
    <xf numFmtId="0" fontId="15" fillId="0" borderId="18" xfId="0" applyFont="1" applyBorder="1" applyAlignment="1">
      <alignment horizontal="left" wrapText="1"/>
    </xf>
    <xf numFmtId="0" fontId="12" fillId="0" borderId="18" xfId="0" applyFont="1" applyBorder="1" applyAlignment="1">
      <alignment horizontal="center" wrapText="1"/>
    </xf>
    <xf numFmtId="0" fontId="11" fillId="0" borderId="17"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1DED-4C66-9F00-7A6F2A3D85C6}"/>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1DED-4C66-9F00-7A6F2A3D85C6}"/>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1DED-4C66-9F00-7A6F2A3D85C6}"/>
            </c:ext>
          </c:extLst>
        </c:ser>
        <c:dLbls>
          <c:showLegendKey val="0"/>
          <c:showVal val="0"/>
          <c:showCatName val="0"/>
          <c:showSerName val="0"/>
          <c:showPercent val="0"/>
          <c:showBubbleSize val="0"/>
        </c:dLbls>
        <c:smooth val="0"/>
        <c:axId val="786344922"/>
        <c:axId val="1581242985"/>
      </c:lineChart>
      <c:catAx>
        <c:axId val="78634492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581242985"/>
        <c:crosses val="autoZero"/>
        <c:auto val="1"/>
        <c:lblAlgn val="ctr"/>
        <c:lblOffset val="100"/>
        <c:noMultiLvlLbl val="1"/>
      </c:catAx>
      <c:valAx>
        <c:axId val="15812429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786344922"/>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8564-4B16-B8A1-833F11FD702A}"/>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8564-4B16-B8A1-833F11FD702A}"/>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8564-4B16-B8A1-833F11FD702A}"/>
            </c:ext>
          </c:extLst>
        </c:ser>
        <c:dLbls>
          <c:showLegendKey val="0"/>
          <c:showVal val="0"/>
          <c:showCatName val="0"/>
          <c:showSerName val="0"/>
          <c:showPercent val="0"/>
          <c:showBubbleSize val="0"/>
        </c:dLbls>
        <c:smooth val="0"/>
        <c:axId val="1372358987"/>
        <c:axId val="439464025"/>
      </c:lineChart>
      <c:catAx>
        <c:axId val="1372358987"/>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439464025"/>
        <c:crosses val="autoZero"/>
        <c:auto val="1"/>
        <c:lblAlgn val="ctr"/>
        <c:lblOffset val="100"/>
        <c:noMultiLvlLbl val="1"/>
      </c:catAx>
      <c:valAx>
        <c:axId val="439464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372358987"/>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S4'!$H$100</c:f>
              <c:strCache>
                <c:ptCount val="1"/>
                <c:pt idx="0">
                  <c:v>PV</c:v>
                </c:pt>
              </c:strCache>
            </c:strRef>
          </c:tx>
          <c:spPr>
            <a:ln w="28575" cap="rnd">
              <a:solidFill>
                <a:schemeClr val="accent1"/>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8B3E-419D-B32B-5AA998DA2415}"/>
            </c:ext>
          </c:extLst>
        </c:ser>
        <c:ser>
          <c:idx val="1"/>
          <c:order val="1"/>
          <c:tx>
            <c:strRef>
              <c:f>'CI S4'!$I$100</c:f>
              <c:strCache>
                <c:ptCount val="1"/>
                <c:pt idx="0">
                  <c:v>EV</c:v>
                </c:pt>
              </c:strCache>
            </c:strRef>
          </c:tx>
          <c:spPr>
            <a:ln w="28575" cap="rnd">
              <a:solidFill>
                <a:schemeClr val="accent2"/>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8B3E-419D-B32B-5AA998DA2415}"/>
            </c:ext>
          </c:extLst>
        </c:ser>
        <c:ser>
          <c:idx val="2"/>
          <c:order val="2"/>
          <c:tx>
            <c:strRef>
              <c:f>'CI S4'!$J$100</c:f>
              <c:strCache>
                <c:ptCount val="1"/>
                <c:pt idx="0">
                  <c:v>AC</c:v>
                </c:pt>
              </c:strCache>
            </c:strRef>
          </c:tx>
          <c:spPr>
            <a:ln w="28575" cap="rnd">
              <a:solidFill>
                <a:schemeClr val="accent3"/>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8B3E-419D-B32B-5AA998DA2415}"/>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7453258157545118E-2"/>
          <c:y val="5.215123859191656E-2"/>
          <c:w val="0.77593665953792812"/>
          <c:h val="0.84914501397885889"/>
        </c:manualLayout>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6A6C-45B4-9F5A-C3F994E39798}"/>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6A6C-45B4-9F5A-C3F994E39798}"/>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6A6C-45B4-9F5A-C3F994E39798}"/>
            </c:ext>
          </c:extLst>
        </c:ser>
        <c:dLbls>
          <c:showLegendKey val="0"/>
          <c:showVal val="0"/>
          <c:showCatName val="0"/>
          <c:showSerName val="0"/>
          <c:showPercent val="0"/>
          <c:showBubbleSize val="0"/>
        </c:dLbls>
        <c:smooth val="0"/>
        <c:axId val="1301713146"/>
        <c:axId val="1382444323"/>
      </c:lineChart>
      <c:catAx>
        <c:axId val="1301713146"/>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382444323"/>
        <c:crosses val="autoZero"/>
        <c:auto val="1"/>
        <c:lblAlgn val="ctr"/>
        <c:lblOffset val="100"/>
        <c:noMultiLvlLbl val="1"/>
      </c:catAx>
      <c:valAx>
        <c:axId val="13824443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1301713146"/>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11F0-4174-B9D8-1442E853D2EF}"/>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11F0-4174-B9D8-1442E853D2EF}"/>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11F0-4174-B9D8-1442E853D2EF}"/>
            </c:ext>
          </c:extLst>
        </c:ser>
        <c:dLbls>
          <c:showLegendKey val="0"/>
          <c:showVal val="0"/>
          <c:showCatName val="0"/>
          <c:showSerName val="0"/>
          <c:showPercent val="0"/>
          <c:showBubbleSize val="0"/>
        </c:dLbls>
        <c:smooth val="0"/>
        <c:axId val="1985366213"/>
        <c:axId val="1004835069"/>
      </c:lineChart>
      <c:catAx>
        <c:axId val="198536621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1004835069"/>
        <c:crosses val="autoZero"/>
        <c:auto val="1"/>
        <c:lblAlgn val="ctr"/>
        <c:lblOffset val="100"/>
        <c:noMultiLvlLbl val="1"/>
      </c:catAx>
      <c:valAx>
        <c:axId val="1004835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985366213"/>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S4'!$H$100</c:f>
              <c:strCache>
                <c:ptCount val="1"/>
                <c:pt idx="0">
                  <c:v>PV</c:v>
                </c:pt>
              </c:strCache>
            </c:strRef>
          </c:tx>
          <c:spPr>
            <a:ln w="28575" cap="rnd">
              <a:solidFill>
                <a:schemeClr val="accent1"/>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1010-440E-B0D5-B14FB8DA6C19}"/>
            </c:ext>
          </c:extLst>
        </c:ser>
        <c:ser>
          <c:idx val="1"/>
          <c:order val="1"/>
          <c:tx>
            <c:strRef>
              <c:f>'CI S4'!$I$100</c:f>
              <c:strCache>
                <c:ptCount val="1"/>
                <c:pt idx="0">
                  <c:v>EV</c:v>
                </c:pt>
              </c:strCache>
            </c:strRef>
          </c:tx>
          <c:spPr>
            <a:ln w="28575" cap="rnd">
              <a:solidFill>
                <a:schemeClr val="accent2"/>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1010-440E-B0D5-B14FB8DA6C19}"/>
            </c:ext>
          </c:extLst>
        </c:ser>
        <c:ser>
          <c:idx val="2"/>
          <c:order val="2"/>
          <c:tx>
            <c:strRef>
              <c:f>'CI S4'!$J$100</c:f>
              <c:strCache>
                <c:ptCount val="1"/>
                <c:pt idx="0">
                  <c:v>AC</c:v>
                </c:pt>
              </c:strCache>
            </c:strRef>
          </c:tx>
          <c:spPr>
            <a:ln w="28575" cap="rnd">
              <a:solidFill>
                <a:schemeClr val="accent3"/>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1010-440E-B0D5-B14FB8DA6C19}"/>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10</xdr:col>
      <xdr:colOff>733425</xdr:colOff>
      <xdr:row>76</xdr:row>
      <xdr:rowOff>9525</xdr:rowOff>
    </xdr:from>
    <xdr:ext cx="4810125" cy="2819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295275</xdr:colOff>
      <xdr:row>134</xdr:row>
      <xdr:rowOff>123825</xdr:rowOff>
    </xdr:from>
    <xdr:ext cx="4286250" cy="2838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10</xdr:col>
      <xdr:colOff>571501</xdr:colOff>
      <xdr:row>97</xdr:row>
      <xdr:rowOff>17930</xdr:rowOff>
    </xdr:from>
    <xdr:to>
      <xdr:col>17</xdr:col>
      <xdr:colOff>123266</xdr:colOff>
      <xdr:row>114</xdr:row>
      <xdr:rowOff>94130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276225</xdr:colOff>
      <xdr:row>6</xdr:row>
      <xdr:rowOff>104775</xdr:rowOff>
    </xdr:from>
    <xdr:ext cx="5362575" cy="28194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266700</xdr:colOff>
      <xdr:row>5</xdr:row>
      <xdr:rowOff>152400</xdr:rowOff>
    </xdr:from>
    <xdr:ext cx="4572000" cy="2838450"/>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2</xdr:col>
      <xdr:colOff>438150</xdr:colOff>
      <xdr:row>6</xdr:row>
      <xdr:rowOff>0</xdr:rowOff>
    </xdr:from>
    <xdr:to>
      <xdr:col>5</xdr:col>
      <xdr:colOff>657225</xdr:colOff>
      <xdr:row>22</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
  <cols>
    <col min="1" max="1" width="16.140625" customWidth="1"/>
    <col min="2" max="2" width="19.28515625" customWidth="1"/>
    <col min="3" max="3" width="27.140625" customWidth="1"/>
    <col min="4" max="4" width="35.140625" customWidth="1"/>
    <col min="5" max="7" width="11.42578125" customWidth="1"/>
    <col min="8" max="22" width="11.7109375" customWidth="1"/>
    <col min="23" max="26" width="11.42578125" customWidth="1"/>
  </cols>
  <sheetData>
    <row r="1" spans="1:26" ht="12.75" customHeight="1" x14ac:dyDescent="0.2">
      <c r="A1" s="86" t="s">
        <v>0</v>
      </c>
      <c r="B1" s="88" t="s">
        <v>1</v>
      </c>
      <c r="C1" s="89"/>
      <c r="D1" s="86" t="s">
        <v>2</v>
      </c>
      <c r="E1" s="92" t="s">
        <v>3</v>
      </c>
      <c r="F1" s="92" t="s">
        <v>4</v>
      </c>
      <c r="G1" s="92" t="s">
        <v>5</v>
      </c>
      <c r="H1" s="83" t="s">
        <v>6</v>
      </c>
      <c r="I1" s="84"/>
      <c r="J1" s="85"/>
      <c r="K1" s="83" t="s">
        <v>7</v>
      </c>
      <c r="L1" s="84"/>
      <c r="M1" s="85"/>
      <c r="N1" s="83" t="s">
        <v>8</v>
      </c>
      <c r="O1" s="84"/>
      <c r="P1" s="85"/>
      <c r="Q1" s="83" t="s">
        <v>9</v>
      </c>
      <c r="R1" s="84"/>
      <c r="S1" s="85"/>
      <c r="T1" s="83" t="s">
        <v>10</v>
      </c>
      <c r="U1" s="84"/>
      <c r="V1" s="85"/>
      <c r="W1" s="2"/>
      <c r="X1" s="2"/>
      <c r="Y1" s="2"/>
      <c r="Z1" s="2"/>
    </row>
    <row r="2" spans="1:26" ht="12.75" customHeight="1" x14ac:dyDescent="0.2">
      <c r="A2" s="87"/>
      <c r="B2" s="90"/>
      <c r="C2" s="91"/>
      <c r="D2" s="87"/>
      <c r="E2" s="87"/>
      <c r="F2" s="87"/>
      <c r="G2" s="87"/>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87"/>
      <c r="B3" s="1" t="s">
        <v>11</v>
      </c>
      <c r="C3" s="1" t="s">
        <v>12</v>
      </c>
      <c r="D3" s="87"/>
      <c r="E3" s="87"/>
      <c r="F3" s="87"/>
      <c r="G3" s="8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v>8.5</v>
      </c>
      <c r="F4" s="9" t="s">
        <v>18</v>
      </c>
      <c r="G4" s="9" t="s">
        <v>18</v>
      </c>
      <c r="H4" s="10"/>
      <c r="I4" s="10"/>
      <c r="J4" s="10"/>
      <c r="K4" s="11"/>
      <c r="L4" s="11"/>
      <c r="M4" s="11"/>
      <c r="N4" s="12"/>
      <c r="O4" s="12"/>
      <c r="P4" s="12"/>
      <c r="Q4" s="11"/>
      <c r="R4" s="11"/>
      <c r="S4" s="11"/>
      <c r="T4" s="12"/>
      <c r="U4" s="12"/>
      <c r="V4" s="12"/>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c r="U5" s="12"/>
      <c r="V5" s="12"/>
      <c r="W5" s="2"/>
      <c r="X5" s="2"/>
      <c r="Y5" s="2"/>
      <c r="Z5" s="2"/>
    </row>
    <row r="6" spans="1:26" ht="12.75" customHeight="1" x14ac:dyDescent="0.2">
      <c r="A6" s="7"/>
      <c r="B6" s="8"/>
      <c r="C6" s="7"/>
      <c r="D6" s="7" t="s">
        <v>21</v>
      </c>
      <c r="E6" s="13">
        <v>0.5</v>
      </c>
      <c r="F6" s="9" t="s">
        <v>18</v>
      </c>
      <c r="G6" s="15" t="s">
        <v>18</v>
      </c>
      <c r="H6" s="10">
        <v>0.5</v>
      </c>
      <c r="I6" s="10">
        <v>0.5</v>
      </c>
      <c r="J6" s="10">
        <v>0.5</v>
      </c>
      <c r="K6" s="7"/>
      <c r="L6" s="11"/>
      <c r="M6" s="11"/>
      <c r="N6" s="12"/>
      <c r="O6" s="12"/>
      <c r="P6" s="12"/>
      <c r="Q6" s="11"/>
      <c r="R6" s="11"/>
      <c r="S6" s="11"/>
      <c r="T6" s="12">
        <f t="shared" ref="T6:V6" si="0">SUM(H6+K6+N6+Q6)</f>
        <v>0.5</v>
      </c>
      <c r="U6" s="12">
        <f t="shared" si="0"/>
        <v>0.5</v>
      </c>
      <c r="V6" s="12">
        <f t="shared" si="0"/>
        <v>0.5</v>
      </c>
      <c r="W6" s="2"/>
      <c r="X6" s="2"/>
      <c r="Y6" s="2"/>
      <c r="Z6" s="2"/>
    </row>
    <row r="7" spans="1:26" ht="12.75" customHeight="1" x14ac:dyDescent="0.2">
      <c r="A7" s="7"/>
      <c r="B7" s="8"/>
      <c r="C7" s="7"/>
      <c r="D7" s="7" t="s">
        <v>22</v>
      </c>
      <c r="E7" s="13">
        <v>0.5</v>
      </c>
      <c r="F7" s="9" t="s">
        <v>18</v>
      </c>
      <c r="G7" s="15" t="s">
        <v>18</v>
      </c>
      <c r="H7" s="10">
        <v>0</v>
      </c>
      <c r="I7" s="10">
        <v>0</v>
      </c>
      <c r="J7" s="10">
        <v>0</v>
      </c>
      <c r="K7" s="7"/>
      <c r="L7" s="11"/>
      <c r="M7" s="11"/>
      <c r="N7" s="12"/>
      <c r="O7" s="12"/>
      <c r="P7" s="12"/>
      <c r="Q7" s="11"/>
      <c r="R7" s="11"/>
      <c r="S7" s="11"/>
      <c r="T7" s="12">
        <f t="shared" ref="T7:V7" si="1">SUM(H7+K7+N7+Q7)</f>
        <v>0</v>
      </c>
      <c r="U7" s="12">
        <f t="shared" si="1"/>
        <v>0</v>
      </c>
      <c r="V7" s="12">
        <f t="shared" si="1"/>
        <v>0</v>
      </c>
      <c r="W7" s="2"/>
      <c r="X7" s="2"/>
      <c r="Y7" s="2"/>
      <c r="Z7" s="2"/>
    </row>
    <row r="8" spans="1:26" ht="12.75" customHeight="1" x14ac:dyDescent="0.2">
      <c r="A8" s="7"/>
      <c r="B8" s="17"/>
      <c r="C8" s="18"/>
      <c r="D8" s="7" t="s">
        <v>23</v>
      </c>
      <c r="E8" s="13">
        <v>0.5</v>
      </c>
      <c r="F8" s="9" t="s">
        <v>18</v>
      </c>
      <c r="G8" s="15" t="s">
        <v>18</v>
      </c>
      <c r="H8" s="10">
        <v>0.5</v>
      </c>
      <c r="I8" s="10">
        <v>0.5</v>
      </c>
      <c r="J8" s="10">
        <v>0.25</v>
      </c>
      <c r="K8" s="7"/>
      <c r="L8" s="11"/>
      <c r="M8" s="11"/>
      <c r="N8" s="12"/>
      <c r="O8" s="12"/>
      <c r="P8" s="12"/>
      <c r="Q8" s="11"/>
      <c r="R8" s="11"/>
      <c r="S8" s="11"/>
      <c r="T8" s="12">
        <f t="shared" ref="T8:V8" si="2">SUM(H8+K8+N8+Q8)</f>
        <v>0.5</v>
      </c>
      <c r="U8" s="12">
        <f t="shared" si="2"/>
        <v>0.5</v>
      </c>
      <c r="V8" s="12">
        <f t="shared" si="2"/>
        <v>0.25</v>
      </c>
      <c r="W8" s="2"/>
      <c r="X8" s="2"/>
      <c r="Y8" s="2"/>
      <c r="Z8" s="2"/>
    </row>
    <row r="9" spans="1:26" ht="12.75" customHeight="1" x14ac:dyDescent="0.2">
      <c r="A9" s="7"/>
      <c r="B9" s="17"/>
      <c r="C9" s="18"/>
      <c r="D9" s="7" t="s">
        <v>24</v>
      </c>
      <c r="E9" s="13">
        <v>0.5</v>
      </c>
      <c r="F9" s="9" t="s">
        <v>18</v>
      </c>
      <c r="G9" s="15" t="s">
        <v>18</v>
      </c>
      <c r="H9" s="10">
        <v>0</v>
      </c>
      <c r="I9" s="10">
        <v>0</v>
      </c>
      <c r="J9" s="10">
        <v>0</v>
      </c>
      <c r="K9" s="7"/>
      <c r="L9" s="11"/>
      <c r="M9" s="11"/>
      <c r="N9" s="12"/>
      <c r="O9" s="12"/>
      <c r="P9" s="12"/>
      <c r="Q9" s="11"/>
      <c r="R9" s="11"/>
      <c r="S9" s="11"/>
      <c r="T9" s="12">
        <f t="shared" ref="T9:V9" si="3">SUM(H9+K9+N9+Q9)</f>
        <v>0</v>
      </c>
      <c r="U9" s="12">
        <f t="shared" si="3"/>
        <v>0</v>
      </c>
      <c r="V9" s="12">
        <f t="shared" si="3"/>
        <v>0</v>
      </c>
      <c r="W9" s="2"/>
      <c r="X9" s="2"/>
      <c r="Y9" s="2"/>
      <c r="Z9" s="2"/>
    </row>
    <row r="10" spans="1:26" ht="12.75" customHeight="1" x14ac:dyDescent="0.2">
      <c r="A10" s="7"/>
      <c r="B10" s="17"/>
      <c r="C10" s="18"/>
      <c r="D10" s="7" t="s">
        <v>25</v>
      </c>
      <c r="E10" s="13">
        <v>0.5</v>
      </c>
      <c r="F10" s="9" t="s">
        <v>18</v>
      </c>
      <c r="G10" s="15" t="s">
        <v>18</v>
      </c>
      <c r="H10" s="10">
        <v>0.5</v>
      </c>
      <c r="I10" s="10">
        <v>0.5</v>
      </c>
      <c r="J10" s="10">
        <v>0.25</v>
      </c>
      <c r="K10" s="7"/>
      <c r="L10" s="11"/>
      <c r="M10" s="11"/>
      <c r="N10" s="12"/>
      <c r="O10" s="12"/>
      <c r="P10" s="12"/>
      <c r="Q10" s="11"/>
      <c r="R10" s="11"/>
      <c r="S10" s="11"/>
      <c r="T10" s="12">
        <f t="shared" ref="T10:V10" si="4">SUM(H10+K10+N10+Q10)</f>
        <v>0.5</v>
      </c>
      <c r="U10" s="12">
        <f t="shared" si="4"/>
        <v>0.5</v>
      </c>
      <c r="V10" s="12">
        <f t="shared" si="4"/>
        <v>0.25</v>
      </c>
      <c r="W10" s="2"/>
      <c r="X10" s="2"/>
      <c r="Y10" s="2"/>
      <c r="Z10" s="2"/>
    </row>
    <row r="11" spans="1:26" ht="12.75" customHeight="1" x14ac:dyDescent="0.2">
      <c r="A11" s="7"/>
      <c r="B11" s="8" t="s">
        <v>26</v>
      </c>
      <c r="C11" s="7" t="s">
        <v>27</v>
      </c>
      <c r="D11" s="7"/>
      <c r="E11" s="13">
        <v>3</v>
      </c>
      <c r="F11" s="14" t="s">
        <v>18</v>
      </c>
      <c r="G11" s="15" t="s">
        <v>18</v>
      </c>
      <c r="H11" s="10"/>
      <c r="I11" s="10"/>
      <c r="J11" s="10"/>
      <c r="K11" s="7"/>
      <c r="L11" s="11"/>
      <c r="M11" s="11"/>
      <c r="N11" s="12"/>
      <c r="O11" s="12"/>
      <c r="P11" s="12"/>
      <c r="Q11" s="11"/>
      <c r="R11" s="11"/>
      <c r="S11" s="11"/>
      <c r="T11" s="12">
        <f t="shared" ref="T11:V11" si="5">SUM(H11+K11+N11+Q11)</f>
        <v>0</v>
      </c>
      <c r="U11" s="12">
        <f t="shared" si="5"/>
        <v>0</v>
      </c>
      <c r="V11" s="12">
        <f t="shared" si="5"/>
        <v>0</v>
      </c>
      <c r="W11" s="2"/>
      <c r="X11" s="2"/>
      <c r="Y11" s="2"/>
      <c r="Z11" s="2"/>
    </row>
    <row r="12" spans="1:26" ht="12.75" customHeight="1" x14ac:dyDescent="0.2">
      <c r="A12" s="7"/>
      <c r="B12" s="17"/>
      <c r="C12" s="18"/>
      <c r="D12" s="7" t="s">
        <v>28</v>
      </c>
      <c r="E12" s="13">
        <v>1</v>
      </c>
      <c r="F12" s="9" t="s">
        <v>18</v>
      </c>
      <c r="G12" s="15" t="s">
        <v>18</v>
      </c>
      <c r="H12" s="10">
        <v>1</v>
      </c>
      <c r="I12" s="10">
        <v>1</v>
      </c>
      <c r="J12" s="10">
        <v>0.5</v>
      </c>
      <c r="K12" s="7"/>
      <c r="L12" s="11"/>
      <c r="M12" s="11"/>
      <c r="N12" s="12"/>
      <c r="O12" s="12"/>
      <c r="P12" s="12"/>
      <c r="Q12" s="11"/>
      <c r="R12" s="11"/>
      <c r="S12" s="11"/>
      <c r="T12" s="12">
        <f t="shared" ref="T12:V12" si="6">SUM(H12+K12+N12+Q12)</f>
        <v>1</v>
      </c>
      <c r="U12" s="12">
        <f t="shared" si="6"/>
        <v>1</v>
      </c>
      <c r="V12" s="12">
        <f t="shared" si="6"/>
        <v>0.5</v>
      </c>
      <c r="W12" s="2"/>
      <c r="X12" s="2"/>
      <c r="Y12" s="2"/>
      <c r="Z12" s="2"/>
    </row>
    <row r="13" spans="1:26" ht="12.75" customHeight="1" x14ac:dyDescent="0.2">
      <c r="A13" s="7"/>
      <c r="B13" s="8"/>
      <c r="C13" s="7"/>
      <c r="D13" s="7" t="s">
        <v>29</v>
      </c>
      <c r="E13" s="13">
        <v>0.5</v>
      </c>
      <c r="F13" s="9" t="s">
        <v>18</v>
      </c>
      <c r="G13" s="15" t="s">
        <v>18</v>
      </c>
      <c r="H13" s="10">
        <v>0</v>
      </c>
      <c r="I13" s="10">
        <v>0</v>
      </c>
      <c r="J13" s="10">
        <v>0</v>
      </c>
      <c r="K13" s="7"/>
      <c r="L13" s="11"/>
      <c r="M13" s="11"/>
      <c r="N13" s="12"/>
      <c r="O13" s="12"/>
      <c r="P13" s="12"/>
      <c r="Q13" s="11"/>
      <c r="R13" s="11"/>
      <c r="S13" s="11"/>
      <c r="T13" s="12">
        <f t="shared" ref="T13:V13" si="7">SUM(H13+K13+N13+Q13)</f>
        <v>0</v>
      </c>
      <c r="U13" s="12">
        <f t="shared" si="7"/>
        <v>0</v>
      </c>
      <c r="V13" s="12">
        <f t="shared" si="7"/>
        <v>0</v>
      </c>
      <c r="W13" s="2"/>
      <c r="X13" s="2"/>
      <c r="Y13" s="2"/>
      <c r="Z13" s="2"/>
    </row>
    <row r="14" spans="1:26" ht="12.75" customHeight="1" x14ac:dyDescent="0.2">
      <c r="A14" s="7"/>
      <c r="B14" s="8"/>
      <c r="C14" s="7"/>
      <c r="D14" s="7" t="s">
        <v>30</v>
      </c>
      <c r="E14" s="13">
        <v>0.5</v>
      </c>
      <c r="F14" s="9" t="s">
        <v>18</v>
      </c>
      <c r="G14" s="15" t="s">
        <v>18</v>
      </c>
      <c r="H14" s="10">
        <v>0.5</v>
      </c>
      <c r="I14" s="10">
        <v>0.5</v>
      </c>
      <c r="J14" s="10">
        <v>0.25</v>
      </c>
      <c r="K14" s="7"/>
      <c r="L14" s="11"/>
      <c r="M14" s="11"/>
      <c r="N14" s="12"/>
      <c r="O14" s="12"/>
      <c r="P14" s="12"/>
      <c r="Q14" s="11"/>
      <c r="R14" s="11"/>
      <c r="S14" s="11"/>
      <c r="T14" s="12">
        <f t="shared" ref="T14:V14" si="8">SUM(H14+K14+N14+Q14)</f>
        <v>0.5</v>
      </c>
      <c r="U14" s="12">
        <f t="shared" si="8"/>
        <v>0.5</v>
      </c>
      <c r="V14" s="12">
        <f t="shared" si="8"/>
        <v>0.25</v>
      </c>
      <c r="W14" s="2"/>
      <c r="X14" s="2"/>
      <c r="Y14" s="2"/>
      <c r="Z14" s="2"/>
    </row>
    <row r="15" spans="1:26" ht="12.75" customHeight="1" x14ac:dyDescent="0.2">
      <c r="A15" s="7"/>
      <c r="B15" s="8"/>
      <c r="C15" s="7"/>
      <c r="D15" s="7" t="s">
        <v>31</v>
      </c>
      <c r="E15" s="13">
        <v>0.5</v>
      </c>
      <c r="F15" s="9" t="s">
        <v>18</v>
      </c>
      <c r="G15" s="15" t="s">
        <v>18</v>
      </c>
      <c r="H15" s="10">
        <v>0</v>
      </c>
      <c r="I15" s="10">
        <v>0</v>
      </c>
      <c r="J15" s="10">
        <v>0</v>
      </c>
      <c r="K15" s="7"/>
      <c r="L15" s="11"/>
      <c r="M15" s="11"/>
      <c r="N15" s="12"/>
      <c r="O15" s="12"/>
      <c r="P15" s="12"/>
      <c r="Q15" s="11"/>
      <c r="R15" s="11"/>
      <c r="S15" s="11"/>
      <c r="T15" s="12">
        <f t="shared" ref="T15:V15" si="9">SUM(H15+K15+N15+Q15)</f>
        <v>0</v>
      </c>
      <c r="U15" s="12">
        <f t="shared" si="9"/>
        <v>0</v>
      </c>
      <c r="V15" s="12">
        <f t="shared" si="9"/>
        <v>0</v>
      </c>
      <c r="W15" s="2"/>
      <c r="X15" s="2"/>
      <c r="Y15" s="2"/>
      <c r="Z15" s="2"/>
    </row>
    <row r="16" spans="1:26" ht="12.75" customHeight="1" x14ac:dyDescent="0.2">
      <c r="A16" s="7"/>
      <c r="B16" s="17"/>
      <c r="C16" s="18"/>
      <c r="D16" s="7" t="s">
        <v>32</v>
      </c>
      <c r="E16" s="13">
        <v>0.5</v>
      </c>
      <c r="F16" s="9" t="s">
        <v>18</v>
      </c>
      <c r="G16" s="15" t="s">
        <v>18</v>
      </c>
      <c r="H16" s="10">
        <v>0.5</v>
      </c>
      <c r="I16" s="10">
        <v>0.5</v>
      </c>
      <c r="J16" s="10">
        <v>0.25</v>
      </c>
      <c r="K16" s="7"/>
      <c r="L16" s="11"/>
      <c r="M16" s="11"/>
      <c r="N16" s="12"/>
      <c r="O16" s="12"/>
      <c r="P16" s="12"/>
      <c r="Q16" s="11"/>
      <c r="R16" s="11"/>
      <c r="S16" s="11"/>
      <c r="T16" s="12">
        <f t="shared" ref="T16:V16" si="10">SUM(H16+K16+N16+Q16)</f>
        <v>0.5</v>
      </c>
      <c r="U16" s="12">
        <f t="shared" si="10"/>
        <v>0.5</v>
      </c>
      <c r="V16" s="12">
        <f t="shared" si="10"/>
        <v>0.25</v>
      </c>
      <c r="W16" s="2"/>
      <c r="X16" s="2"/>
      <c r="Y16" s="2"/>
      <c r="Z16" s="2"/>
    </row>
    <row r="17" spans="1:26" ht="12.75" customHeight="1" x14ac:dyDescent="0.2">
      <c r="A17" s="7"/>
      <c r="B17" s="8" t="s">
        <v>33</v>
      </c>
      <c r="C17" s="7" t="s">
        <v>34</v>
      </c>
      <c r="D17" s="7"/>
      <c r="E17" s="13">
        <v>3</v>
      </c>
      <c r="F17" s="14" t="s">
        <v>18</v>
      </c>
      <c r="G17" s="15" t="s">
        <v>18</v>
      </c>
      <c r="H17" s="10"/>
      <c r="I17" s="10"/>
      <c r="J17" s="10"/>
      <c r="K17" s="7"/>
      <c r="L17" s="11"/>
      <c r="M17" s="11"/>
      <c r="N17" s="12"/>
      <c r="O17" s="12"/>
      <c r="P17" s="12"/>
      <c r="Q17" s="11"/>
      <c r="R17" s="11"/>
      <c r="S17" s="11"/>
      <c r="T17" s="12">
        <f t="shared" ref="T17:V17" si="11">SUM(H17+K17+N17+Q17)</f>
        <v>0</v>
      </c>
      <c r="U17" s="12">
        <f t="shared" si="11"/>
        <v>0</v>
      </c>
      <c r="V17" s="12">
        <f t="shared" si="11"/>
        <v>0</v>
      </c>
      <c r="W17" s="2"/>
      <c r="X17" s="2"/>
      <c r="Y17" s="2"/>
      <c r="Z17" s="2"/>
    </row>
    <row r="18" spans="1:26" ht="12.75" customHeight="1" x14ac:dyDescent="0.2">
      <c r="A18" s="7"/>
      <c r="B18" s="17"/>
      <c r="C18" s="18"/>
      <c r="D18" s="7" t="s">
        <v>35</v>
      </c>
      <c r="E18" s="13">
        <v>1</v>
      </c>
      <c r="F18" s="9" t="s">
        <v>18</v>
      </c>
      <c r="G18" s="15" t="s">
        <v>18</v>
      </c>
      <c r="H18" s="10">
        <v>1</v>
      </c>
      <c r="I18" s="10">
        <v>1</v>
      </c>
      <c r="J18" s="19">
        <v>0.5</v>
      </c>
      <c r="K18" s="7"/>
      <c r="L18" s="11"/>
      <c r="M18" s="11"/>
      <c r="N18" s="12"/>
      <c r="O18" s="12"/>
      <c r="P18" s="12"/>
      <c r="Q18" s="11"/>
      <c r="R18" s="11"/>
      <c r="S18" s="11"/>
      <c r="T18" s="12">
        <f t="shared" ref="T18:V18" si="12">SUM(H18+K18+N18+Q18)</f>
        <v>1</v>
      </c>
      <c r="U18" s="12">
        <f t="shared" si="12"/>
        <v>1</v>
      </c>
      <c r="V18" s="12">
        <f t="shared" si="12"/>
        <v>0.5</v>
      </c>
      <c r="W18" s="2"/>
      <c r="X18" s="2"/>
      <c r="Y18" s="2"/>
      <c r="Z18" s="2"/>
    </row>
    <row r="19" spans="1:26" ht="12.75" customHeight="1" x14ac:dyDescent="0.2">
      <c r="A19" s="7"/>
      <c r="B19" s="8"/>
      <c r="C19" s="7"/>
      <c r="D19" s="7" t="s">
        <v>36</v>
      </c>
      <c r="E19" s="13">
        <v>0.5</v>
      </c>
      <c r="F19" s="9" t="s">
        <v>18</v>
      </c>
      <c r="G19" s="15" t="s">
        <v>18</v>
      </c>
      <c r="H19" s="10">
        <v>0</v>
      </c>
      <c r="I19" s="10">
        <v>0</v>
      </c>
      <c r="J19" s="19">
        <v>0</v>
      </c>
      <c r="K19" s="7"/>
      <c r="L19" s="11"/>
      <c r="M19" s="11"/>
      <c r="N19" s="12"/>
      <c r="O19" s="12"/>
      <c r="P19" s="12"/>
      <c r="Q19" s="11"/>
      <c r="R19" s="11"/>
      <c r="S19" s="11"/>
      <c r="T19" s="12">
        <f t="shared" ref="T19:V19" si="13">SUM(H19+K19+N19+Q19)</f>
        <v>0</v>
      </c>
      <c r="U19" s="12">
        <f t="shared" si="13"/>
        <v>0</v>
      </c>
      <c r="V19" s="12">
        <f t="shared" si="13"/>
        <v>0</v>
      </c>
      <c r="W19" s="2"/>
      <c r="X19" s="2"/>
      <c r="Y19" s="2"/>
      <c r="Z19" s="2"/>
    </row>
    <row r="20" spans="1:26" ht="12.75" customHeight="1" x14ac:dyDescent="0.2">
      <c r="A20" s="7"/>
      <c r="B20" s="8"/>
      <c r="C20" s="7"/>
      <c r="D20" s="7" t="s">
        <v>37</v>
      </c>
      <c r="E20" s="13">
        <v>0.5</v>
      </c>
      <c r="F20" s="9" t="s">
        <v>18</v>
      </c>
      <c r="G20" s="15" t="s">
        <v>18</v>
      </c>
      <c r="H20" s="10">
        <v>0.5</v>
      </c>
      <c r="I20" s="10">
        <v>0.5</v>
      </c>
      <c r="J20" s="19">
        <v>0.25</v>
      </c>
      <c r="K20" s="7"/>
      <c r="L20" s="7"/>
      <c r="M20" s="7"/>
      <c r="N20" s="20"/>
      <c r="O20" s="20"/>
      <c r="P20" s="20"/>
      <c r="Q20" s="7"/>
      <c r="R20" s="7"/>
      <c r="S20" s="7"/>
      <c r="T20" s="12">
        <f t="shared" ref="T20:V20" si="14">SUM(H20+K20+N20+Q20)</f>
        <v>0.5</v>
      </c>
      <c r="U20" s="12">
        <f t="shared" si="14"/>
        <v>0.5</v>
      </c>
      <c r="V20" s="12">
        <f t="shared" si="14"/>
        <v>0.25</v>
      </c>
      <c r="W20" s="2"/>
      <c r="X20" s="2"/>
      <c r="Y20" s="2"/>
      <c r="Z20" s="2"/>
    </row>
    <row r="21" spans="1:26" ht="12.75" customHeight="1" x14ac:dyDescent="0.2">
      <c r="A21" s="7"/>
      <c r="B21" s="8"/>
      <c r="C21" s="7"/>
      <c r="D21" s="7" t="s">
        <v>38</v>
      </c>
      <c r="E21" s="13">
        <v>0.5</v>
      </c>
      <c r="F21" s="9" t="s">
        <v>18</v>
      </c>
      <c r="G21" s="15" t="s">
        <v>18</v>
      </c>
      <c r="H21" s="10">
        <v>0</v>
      </c>
      <c r="I21" s="10">
        <v>0</v>
      </c>
      <c r="J21" s="10">
        <v>0</v>
      </c>
      <c r="K21" s="7"/>
      <c r="L21" s="7"/>
      <c r="M21" s="7"/>
      <c r="N21" s="20"/>
      <c r="O21" s="20"/>
      <c r="P21" s="20"/>
      <c r="Q21" s="7"/>
      <c r="R21" s="7"/>
      <c r="S21" s="7"/>
      <c r="T21" s="12">
        <f t="shared" ref="T21:V21" si="15">SUM(H21+K21+N21+Q21)</f>
        <v>0</v>
      </c>
      <c r="U21" s="12">
        <f t="shared" si="15"/>
        <v>0</v>
      </c>
      <c r="V21" s="12">
        <f t="shared" si="15"/>
        <v>0</v>
      </c>
      <c r="W21" s="2"/>
      <c r="X21" s="2"/>
      <c r="Y21" s="2"/>
      <c r="Z21" s="2"/>
    </row>
    <row r="22" spans="1:26" ht="12.75" customHeight="1" x14ac:dyDescent="0.2">
      <c r="A22" s="7"/>
      <c r="B22" s="17"/>
      <c r="C22" s="18"/>
      <c r="D22" s="7" t="s">
        <v>39</v>
      </c>
      <c r="E22" s="13">
        <v>0.5</v>
      </c>
      <c r="F22" s="9" t="s">
        <v>18</v>
      </c>
      <c r="G22" s="15" t="s">
        <v>18</v>
      </c>
      <c r="H22" s="10">
        <v>0.5</v>
      </c>
      <c r="I22" s="10">
        <v>0.5</v>
      </c>
      <c r="J22" s="10">
        <v>0.5</v>
      </c>
      <c r="K22" s="7"/>
      <c r="L22" s="7"/>
      <c r="M22" s="7"/>
      <c r="N22" s="20"/>
      <c r="O22" s="20"/>
      <c r="P22" s="20"/>
      <c r="Q22" s="7"/>
      <c r="R22" s="7"/>
      <c r="S22" s="7"/>
      <c r="T22" s="12">
        <f t="shared" ref="T22:V22" si="16">SUM(H22+K22+N22+Q22)</f>
        <v>0.5</v>
      </c>
      <c r="U22" s="12">
        <f t="shared" si="16"/>
        <v>0.5</v>
      </c>
      <c r="V22" s="12">
        <f t="shared" si="16"/>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7"/>
      <c r="L23" s="7"/>
      <c r="M23" s="7"/>
      <c r="N23" s="20"/>
      <c r="O23" s="20"/>
      <c r="P23" s="20"/>
      <c r="Q23" s="7"/>
      <c r="R23" s="7"/>
      <c r="S23" s="7"/>
      <c r="T23" s="12">
        <f t="shared" ref="T23:V23" si="17">SUM(H23+K23+N23+Q23)</f>
        <v>0</v>
      </c>
      <c r="U23" s="12">
        <f t="shared" si="17"/>
        <v>0</v>
      </c>
      <c r="V23" s="12">
        <f t="shared" si="17"/>
        <v>0</v>
      </c>
      <c r="W23" s="2"/>
      <c r="X23" s="2"/>
      <c r="Y23" s="2"/>
      <c r="Z23" s="2"/>
    </row>
    <row r="24" spans="1:26" ht="12.75" customHeight="1" x14ac:dyDescent="0.2">
      <c r="A24" s="7"/>
      <c r="B24" s="21" t="s">
        <v>41</v>
      </c>
      <c r="C24" s="18" t="s">
        <v>42</v>
      </c>
      <c r="D24" s="7"/>
      <c r="E24" s="13">
        <v>0.5</v>
      </c>
      <c r="F24" s="14" t="s">
        <v>18</v>
      </c>
      <c r="G24" s="15" t="s">
        <v>18</v>
      </c>
      <c r="H24" s="19"/>
      <c r="I24" s="19"/>
      <c r="J24" s="19"/>
      <c r="K24" s="7"/>
      <c r="L24" s="7"/>
      <c r="M24" s="7"/>
      <c r="N24" s="20"/>
      <c r="O24" s="20"/>
      <c r="P24" s="20"/>
      <c r="Q24" s="7"/>
      <c r="R24" s="7"/>
      <c r="S24" s="7"/>
      <c r="T24" s="12">
        <f t="shared" ref="T24:V24" si="18">SUM(H24+K24+N24+Q24)</f>
        <v>0</v>
      </c>
      <c r="U24" s="12">
        <f t="shared" si="18"/>
        <v>0</v>
      </c>
      <c r="V24" s="12">
        <f t="shared" si="18"/>
        <v>0</v>
      </c>
      <c r="W24" s="2"/>
      <c r="X24" s="2"/>
      <c r="Y24" s="2"/>
      <c r="Z24" s="2"/>
    </row>
    <row r="25" spans="1:26" ht="12.75" customHeight="1" x14ac:dyDescent="0.2">
      <c r="A25" s="7"/>
      <c r="B25" s="17"/>
      <c r="C25" s="18"/>
      <c r="D25" s="7" t="s">
        <v>43</v>
      </c>
      <c r="E25" s="13">
        <v>0.5</v>
      </c>
      <c r="F25" s="9" t="s">
        <v>18</v>
      </c>
      <c r="G25" s="15" t="s">
        <v>18</v>
      </c>
      <c r="H25" s="19">
        <v>0.5</v>
      </c>
      <c r="I25" s="19">
        <v>0.5</v>
      </c>
      <c r="J25" s="19">
        <v>1</v>
      </c>
      <c r="K25" s="7"/>
      <c r="L25" s="7"/>
      <c r="M25" s="7"/>
      <c r="N25" s="20"/>
      <c r="O25" s="20"/>
      <c r="P25" s="20"/>
      <c r="Q25" s="7"/>
      <c r="R25" s="7"/>
      <c r="S25" s="7"/>
      <c r="T25" s="12">
        <f t="shared" ref="T25:V25" si="19">SUM(H25+K25+N25+Q25)</f>
        <v>0.5</v>
      </c>
      <c r="U25" s="12">
        <f t="shared" si="19"/>
        <v>0.5</v>
      </c>
      <c r="V25" s="12">
        <f t="shared" si="19"/>
        <v>1</v>
      </c>
      <c r="W25" s="2"/>
      <c r="X25" s="2"/>
      <c r="Y25" s="2"/>
      <c r="Z25" s="2"/>
    </row>
    <row r="26" spans="1:26" ht="12.75" customHeight="1" x14ac:dyDescent="0.2">
      <c r="A26" s="7"/>
      <c r="B26" s="21" t="s">
        <v>44</v>
      </c>
      <c r="C26" s="18" t="s">
        <v>45</v>
      </c>
      <c r="D26" s="7"/>
      <c r="E26" s="13">
        <v>1</v>
      </c>
      <c r="F26" s="9" t="s">
        <v>18</v>
      </c>
      <c r="G26" s="15" t="s">
        <v>18</v>
      </c>
      <c r="H26" s="19"/>
      <c r="I26" s="19"/>
      <c r="J26" s="19"/>
      <c r="K26" s="7"/>
      <c r="L26" s="7"/>
      <c r="M26" s="7"/>
      <c r="N26" s="20"/>
      <c r="O26" s="20"/>
      <c r="P26" s="20"/>
      <c r="Q26" s="7"/>
      <c r="R26" s="7"/>
      <c r="S26" s="7"/>
      <c r="T26" s="12">
        <f t="shared" ref="T26:V26" si="20">SUM(H26+K26+N26+Q26)</f>
        <v>0</v>
      </c>
      <c r="U26" s="12">
        <f t="shared" si="20"/>
        <v>0</v>
      </c>
      <c r="V26" s="12">
        <f t="shared" si="20"/>
        <v>0</v>
      </c>
      <c r="W26" s="2"/>
      <c r="X26" s="2"/>
      <c r="Y26" s="2"/>
      <c r="Z26" s="2"/>
    </row>
    <row r="27" spans="1:26" ht="12.75" customHeight="1" x14ac:dyDescent="0.2">
      <c r="A27" s="7"/>
      <c r="B27" s="17"/>
      <c r="C27" s="18"/>
      <c r="D27" s="7" t="s">
        <v>46</v>
      </c>
      <c r="E27" s="13">
        <v>0.5</v>
      </c>
      <c r="F27" s="9" t="s">
        <v>18</v>
      </c>
      <c r="G27" s="15" t="s">
        <v>18</v>
      </c>
      <c r="H27" s="19">
        <v>0.5</v>
      </c>
      <c r="I27" s="19">
        <v>0.5</v>
      </c>
      <c r="J27" s="19">
        <v>0.5</v>
      </c>
      <c r="K27" s="7"/>
      <c r="L27" s="7"/>
      <c r="M27" s="7"/>
      <c r="N27" s="20"/>
      <c r="O27" s="20"/>
      <c r="P27" s="20"/>
      <c r="Q27" s="7"/>
      <c r="R27" s="7"/>
      <c r="S27" s="7"/>
      <c r="T27" s="12">
        <f t="shared" ref="T27:V27" si="21">SUM(H27+K27+N27+Q27)</f>
        <v>0.5</v>
      </c>
      <c r="U27" s="12">
        <f t="shared" si="21"/>
        <v>0.5</v>
      </c>
      <c r="V27" s="12">
        <f t="shared" si="21"/>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7"/>
      <c r="L28" s="7"/>
      <c r="M28" s="7"/>
      <c r="N28" s="20"/>
      <c r="O28" s="20"/>
      <c r="P28" s="20"/>
      <c r="Q28" s="7"/>
      <c r="R28" s="7"/>
      <c r="S28" s="7"/>
      <c r="T28" s="12">
        <f t="shared" ref="T28:V28" si="22">SUM(H28+K28+N28+Q28)</f>
        <v>0.5</v>
      </c>
      <c r="U28" s="12">
        <f t="shared" si="22"/>
        <v>0.5</v>
      </c>
      <c r="V28" s="12">
        <f t="shared" si="22"/>
        <v>0.5</v>
      </c>
      <c r="W28" s="2"/>
      <c r="X28" s="2"/>
      <c r="Y28" s="2"/>
      <c r="Z28" s="2"/>
    </row>
    <row r="29" spans="1:26" ht="12.75" customHeight="1" x14ac:dyDescent="0.2">
      <c r="A29" s="7"/>
      <c r="B29" s="21" t="s">
        <v>48</v>
      </c>
      <c r="C29" s="18" t="s">
        <v>49</v>
      </c>
      <c r="D29" s="7"/>
      <c r="E29" s="13">
        <v>1</v>
      </c>
      <c r="F29" s="9" t="s">
        <v>18</v>
      </c>
      <c r="G29" s="15" t="s">
        <v>18</v>
      </c>
      <c r="H29" s="19"/>
      <c r="I29" s="19"/>
      <c r="J29" s="19"/>
      <c r="K29" s="7"/>
      <c r="L29" s="7"/>
      <c r="M29" s="7"/>
      <c r="N29" s="20"/>
      <c r="O29" s="20"/>
      <c r="P29" s="20"/>
      <c r="Q29" s="7"/>
      <c r="R29" s="7"/>
      <c r="S29" s="7"/>
      <c r="T29" s="12">
        <f t="shared" ref="T29:V29" si="23">SUM(H29+K29+N29+Q29)</f>
        <v>0</v>
      </c>
      <c r="U29" s="12">
        <f t="shared" si="23"/>
        <v>0</v>
      </c>
      <c r="V29" s="12">
        <f t="shared" si="23"/>
        <v>0</v>
      </c>
      <c r="W29" s="2"/>
      <c r="X29" s="2"/>
      <c r="Y29" s="2"/>
      <c r="Z29" s="2"/>
    </row>
    <row r="30" spans="1:26" ht="12.75" customHeight="1" x14ac:dyDescent="0.2">
      <c r="A30" s="7"/>
      <c r="B30" s="17"/>
      <c r="C30" s="18"/>
      <c r="D30" s="7" t="s">
        <v>50</v>
      </c>
      <c r="E30" s="13">
        <v>1</v>
      </c>
      <c r="F30" s="9" t="s">
        <v>18</v>
      </c>
      <c r="G30" s="15" t="s">
        <v>18</v>
      </c>
      <c r="H30" s="19">
        <v>1</v>
      </c>
      <c r="I30" s="19">
        <v>1</v>
      </c>
      <c r="J30" s="19">
        <v>1</v>
      </c>
      <c r="K30" s="7"/>
      <c r="L30" s="7"/>
      <c r="M30" s="7"/>
      <c r="N30" s="20"/>
      <c r="O30" s="20"/>
      <c r="P30" s="20"/>
      <c r="Q30" s="7"/>
      <c r="R30" s="7"/>
      <c r="S30" s="7"/>
      <c r="T30" s="12">
        <f t="shared" ref="T30:V30" si="24">SUM(H30+K30+N30+Q30)</f>
        <v>1</v>
      </c>
      <c r="U30" s="12">
        <f t="shared" si="24"/>
        <v>1</v>
      </c>
      <c r="V30" s="12">
        <f t="shared" si="24"/>
        <v>1</v>
      </c>
      <c r="W30" s="2"/>
      <c r="X30" s="2"/>
      <c r="Y30" s="2"/>
      <c r="Z30" s="2"/>
    </row>
    <row r="31" spans="1:26" ht="12.75" customHeight="1" x14ac:dyDescent="0.2">
      <c r="A31" s="7"/>
      <c r="B31" s="21" t="s">
        <v>51</v>
      </c>
      <c r="C31" s="18" t="s">
        <v>52</v>
      </c>
      <c r="D31" s="7"/>
      <c r="E31" s="13">
        <v>0.5</v>
      </c>
      <c r="F31" s="9" t="s">
        <v>18</v>
      </c>
      <c r="G31" s="15" t="s">
        <v>18</v>
      </c>
      <c r="H31" s="19"/>
      <c r="I31" s="19"/>
      <c r="J31" s="19"/>
      <c r="K31" s="7"/>
      <c r="L31" s="7"/>
      <c r="M31" s="7"/>
      <c r="N31" s="20"/>
      <c r="O31" s="20"/>
      <c r="P31" s="20"/>
      <c r="Q31" s="7"/>
      <c r="R31" s="7"/>
      <c r="S31" s="7"/>
      <c r="T31" s="12">
        <f t="shared" ref="T31:V31" si="25">SUM(H31+K31+N31+Q31)</f>
        <v>0</v>
      </c>
      <c r="U31" s="12">
        <f t="shared" si="25"/>
        <v>0</v>
      </c>
      <c r="V31" s="12">
        <f t="shared" si="25"/>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7"/>
      <c r="L32" s="7"/>
      <c r="M32" s="7"/>
      <c r="N32" s="20"/>
      <c r="O32" s="20"/>
      <c r="P32" s="20"/>
      <c r="Q32" s="7"/>
      <c r="R32" s="7"/>
      <c r="S32" s="7"/>
      <c r="T32" s="12">
        <f t="shared" ref="T32:V32" si="26">SUM(H32+K32+N32+Q32)</f>
        <v>0.5</v>
      </c>
      <c r="U32" s="12">
        <f t="shared" si="26"/>
        <v>0.5</v>
      </c>
      <c r="V32" s="12">
        <f t="shared" si="26"/>
        <v>0.5</v>
      </c>
      <c r="W32" s="2"/>
      <c r="X32" s="2"/>
      <c r="Y32" s="2"/>
      <c r="Z32" s="2"/>
    </row>
    <row r="33" spans="1:26" ht="12.75" customHeight="1" x14ac:dyDescent="0.2">
      <c r="A33" s="2"/>
      <c r="B33" s="22"/>
      <c r="C33" s="23"/>
      <c r="D33" s="23"/>
      <c r="E33" s="7" t="s">
        <v>53</v>
      </c>
      <c r="F33" s="7"/>
      <c r="G33" s="7"/>
      <c r="H33" s="24">
        <f t="shared" ref="H33:J33" si="27">SUM(H6:H32)</f>
        <v>8.5</v>
      </c>
      <c r="I33" s="16">
        <f t="shared" si="27"/>
        <v>8.5</v>
      </c>
      <c r="J33" s="24">
        <f t="shared" si="27"/>
        <v>6.75</v>
      </c>
      <c r="K33" s="25"/>
      <c r="L33" s="25"/>
      <c r="M33" s="25"/>
      <c r="N33" s="25"/>
      <c r="O33" s="25"/>
      <c r="P33" s="25"/>
      <c r="Q33" s="25"/>
      <c r="R33" s="25"/>
      <c r="S33" s="25"/>
      <c r="T33" s="11">
        <f t="shared" ref="T33:V33" si="28">SUM(T6:T32)</f>
        <v>8.5</v>
      </c>
      <c r="U33" s="11">
        <f t="shared" si="28"/>
        <v>8.5</v>
      </c>
      <c r="V33" s="11">
        <f t="shared" si="28"/>
        <v>6.75</v>
      </c>
      <c r="W33" s="2"/>
      <c r="X33" s="2"/>
      <c r="Y33" s="2"/>
      <c r="Z33" s="2"/>
    </row>
    <row r="34" spans="1:26" ht="12.75" customHeight="1" x14ac:dyDescent="0.2">
      <c r="A34" s="2"/>
      <c r="B34" s="22"/>
      <c r="C34" s="23"/>
      <c r="D34" s="23"/>
      <c r="E34" s="7" t="s">
        <v>54</v>
      </c>
      <c r="F34" s="7"/>
      <c r="G34" s="7"/>
      <c r="H34" s="24">
        <f t="shared" ref="H34:J34" si="29">SUM(H6:H32)</f>
        <v>8.5</v>
      </c>
      <c r="I34" s="16">
        <f t="shared" si="29"/>
        <v>8.5</v>
      </c>
      <c r="J34" s="24">
        <f t="shared" si="29"/>
        <v>6.75</v>
      </c>
      <c r="K34" s="25"/>
      <c r="L34" s="25"/>
      <c r="M34" s="25"/>
      <c r="N34" s="25"/>
      <c r="O34" s="25"/>
      <c r="P34" s="25"/>
      <c r="Q34" s="25"/>
      <c r="R34" s="25"/>
      <c r="S34" s="25"/>
      <c r="T34" s="11"/>
      <c r="U34" s="11"/>
      <c r="V34" s="11"/>
      <c r="W34" s="2"/>
      <c r="X34" s="2"/>
      <c r="Y34" s="2"/>
      <c r="Z34" s="2"/>
    </row>
    <row r="35" spans="1:26" ht="12.75" customHeight="1" x14ac:dyDescent="0.2">
      <c r="A35" s="2"/>
      <c r="B35" s="22"/>
      <c r="C35" s="23"/>
      <c r="D35" s="23"/>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2"/>
      <c r="C36" s="23"/>
      <c r="D36" s="23"/>
      <c r="E36" s="2"/>
      <c r="F36" s="2"/>
      <c r="G36" s="93"/>
      <c r="H36" s="94"/>
      <c r="I36" s="94"/>
      <c r="J36" s="94"/>
      <c r="K36" s="94"/>
      <c r="L36" s="94"/>
      <c r="M36" s="94"/>
      <c r="N36" s="2"/>
      <c r="O36" s="2"/>
      <c r="P36" s="2"/>
      <c r="Q36" s="2"/>
      <c r="R36" s="2"/>
      <c r="S36" s="2"/>
      <c r="T36" s="2"/>
      <c r="U36" s="2"/>
      <c r="V36" s="2"/>
      <c r="W36" s="2"/>
      <c r="X36" s="2"/>
      <c r="Y36" s="2"/>
      <c r="Z36" s="2"/>
    </row>
    <row r="37" spans="1:26" ht="12.75" customHeight="1" x14ac:dyDescent="0.2">
      <c r="A37" s="2"/>
      <c r="B37" s="22"/>
      <c r="C37" s="23"/>
      <c r="D37" s="23"/>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2"/>
      <c r="C38" s="23"/>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95"/>
      <c r="B39" s="94"/>
      <c r="C39" s="94"/>
      <c r="D39" s="94"/>
      <c r="E39" s="94"/>
      <c r="F39" s="2"/>
      <c r="G39" s="96" t="s">
        <v>55</v>
      </c>
      <c r="H39" s="97"/>
      <c r="I39" s="97"/>
      <c r="J39" s="97"/>
      <c r="K39" s="97"/>
      <c r="L39" s="97"/>
      <c r="M39" s="98"/>
      <c r="N39" s="2"/>
      <c r="O39" s="2"/>
      <c r="P39" s="2"/>
      <c r="Q39" s="2"/>
      <c r="R39" s="2"/>
      <c r="S39" s="2"/>
      <c r="T39" s="2"/>
      <c r="U39" s="2"/>
      <c r="V39" s="2"/>
      <c r="W39" s="2"/>
      <c r="X39" s="2"/>
      <c r="Y39" s="2"/>
      <c r="Z39" s="2"/>
    </row>
    <row r="40" spans="1:26" ht="12.75" customHeight="1" x14ac:dyDescent="0.2">
      <c r="A40" s="93"/>
      <c r="B40" s="94"/>
      <c r="C40" s="94"/>
      <c r="D40" s="94"/>
      <c r="E40" s="94"/>
      <c r="F40" s="2"/>
      <c r="G40" s="93"/>
      <c r="H40" s="94"/>
      <c r="I40" s="94"/>
      <c r="J40" s="94"/>
      <c r="K40" s="94"/>
      <c r="L40" s="94"/>
      <c r="M40" s="94"/>
      <c r="N40" s="2"/>
      <c r="O40" s="2"/>
      <c r="P40" s="2"/>
      <c r="Q40" s="2"/>
      <c r="R40" s="2"/>
      <c r="S40" s="2"/>
      <c r="T40" s="2"/>
      <c r="U40" s="2"/>
      <c r="V40" s="2"/>
      <c r="W40" s="2"/>
      <c r="X40" s="2"/>
      <c r="Y40" s="2"/>
      <c r="Z40" s="2"/>
    </row>
    <row r="41" spans="1:26" ht="12.75" customHeight="1" x14ac:dyDescent="0.2">
      <c r="A41" s="93"/>
      <c r="B41" s="94"/>
      <c r="C41" s="94"/>
      <c r="D41" s="94"/>
      <c r="E41" s="94"/>
      <c r="F41" s="2"/>
      <c r="G41" s="93"/>
      <c r="H41" s="94"/>
      <c r="I41" s="94"/>
      <c r="J41" s="94"/>
      <c r="K41" s="94"/>
      <c r="L41" s="94"/>
      <c r="M41" s="94"/>
      <c r="N41" s="2"/>
      <c r="O41" s="2"/>
      <c r="P41" s="2"/>
      <c r="Q41" s="2"/>
      <c r="R41" s="2"/>
      <c r="S41" s="2"/>
      <c r="T41" s="2"/>
      <c r="U41" s="2"/>
      <c r="V41" s="2"/>
      <c r="W41" s="2"/>
      <c r="X41" s="2"/>
      <c r="Y41" s="2"/>
      <c r="Z41" s="2"/>
    </row>
    <row r="42" spans="1:26" ht="12.75" customHeight="1" x14ac:dyDescent="0.2">
      <c r="A42" s="93"/>
      <c r="B42" s="94"/>
      <c r="C42" s="94"/>
      <c r="D42" s="94"/>
      <c r="E42" s="94"/>
      <c r="F42" s="2"/>
      <c r="G42" s="26"/>
      <c r="H42" s="26"/>
      <c r="I42" s="26"/>
      <c r="J42" s="26"/>
      <c r="K42" s="26"/>
      <c r="L42" s="2"/>
      <c r="M42" s="2"/>
      <c r="N42" s="2"/>
      <c r="O42" s="2"/>
      <c r="P42" s="2"/>
      <c r="Q42" s="2"/>
      <c r="R42" s="2"/>
      <c r="S42" s="2"/>
      <c r="T42" s="2"/>
      <c r="U42" s="2"/>
      <c r="V42" s="2"/>
      <c r="W42" s="2"/>
      <c r="X42" s="2"/>
      <c r="Y42" s="2"/>
      <c r="Z42" s="2"/>
    </row>
    <row r="43" spans="1:26" ht="12.75" customHeight="1" x14ac:dyDescent="0.2">
      <c r="A43" s="2"/>
      <c r="B43" s="2"/>
      <c r="C43" s="2"/>
      <c r="D43" s="2"/>
      <c r="E43" s="2"/>
      <c r="F43" s="2"/>
      <c r="G43" s="93"/>
      <c r="H43" s="94"/>
      <c r="I43" s="26"/>
      <c r="J43" s="26"/>
      <c r="K43" s="26"/>
      <c r="L43" s="2"/>
      <c r="M43" s="2"/>
      <c r="N43" s="2"/>
      <c r="O43" s="2"/>
      <c r="P43" s="2"/>
      <c r="Q43" s="2"/>
      <c r="R43" s="2"/>
      <c r="S43" s="2"/>
      <c r="T43" s="2"/>
      <c r="U43" s="2"/>
      <c r="V43" s="2"/>
      <c r="W43" s="2"/>
      <c r="X43" s="2"/>
      <c r="Y43" s="2"/>
      <c r="Z43" s="2"/>
    </row>
    <row r="44" spans="1:26" ht="12.75" customHeight="1" x14ac:dyDescent="0.2">
      <c r="A44" s="2"/>
      <c r="B44" s="2"/>
      <c r="C44" s="2"/>
      <c r="D44" s="2"/>
      <c r="E44" s="2"/>
      <c r="F44" s="2"/>
      <c r="G44" s="93"/>
      <c r="H44" s="94"/>
      <c r="I44" s="94"/>
      <c r="J44" s="94"/>
      <c r="K44" s="94"/>
      <c r="L44" s="94"/>
      <c r="M44" s="94"/>
      <c r="N44" s="2"/>
      <c r="O44" s="2"/>
      <c r="P44" s="2"/>
      <c r="Q44" s="2"/>
      <c r="R44" s="2"/>
      <c r="S44" s="2"/>
      <c r="T44" s="2"/>
      <c r="U44" s="2"/>
      <c r="V44" s="2"/>
      <c r="W44" s="2"/>
      <c r="X44" s="2"/>
      <c r="Y44" s="2"/>
      <c r="Z44" s="2"/>
    </row>
    <row r="45" spans="1:26" ht="12.75" customHeight="1" x14ac:dyDescent="0.2">
      <c r="A45" s="2"/>
      <c r="B45" s="2"/>
      <c r="C45" s="2"/>
      <c r="D45" s="2"/>
      <c r="E45" s="2"/>
      <c r="F45" s="2"/>
      <c r="G45" s="93"/>
      <c r="H45" s="94"/>
      <c r="I45" s="94"/>
      <c r="J45" s="94"/>
      <c r="K45" s="94"/>
      <c r="L45" s="94"/>
      <c r="M45" s="94"/>
      <c r="N45" s="2"/>
      <c r="O45" s="2"/>
      <c r="P45" s="2"/>
      <c r="Q45" s="2"/>
      <c r="R45" s="2"/>
      <c r="S45" s="2"/>
      <c r="T45" s="2"/>
      <c r="U45" s="2"/>
      <c r="V45" s="2"/>
      <c r="W45" s="2"/>
      <c r="X45" s="2"/>
      <c r="Y45" s="2"/>
      <c r="Z45" s="2"/>
    </row>
    <row r="46" spans="1:26"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7" t="s">
        <v>56</v>
      </c>
      <c r="H50" s="27">
        <f>E56-E54</f>
        <v>0</v>
      </c>
      <c r="I50" s="99" t="s">
        <v>57</v>
      </c>
      <c r="J50" s="85"/>
      <c r="K50" s="100"/>
      <c r="L50" s="94"/>
      <c r="M50" s="94"/>
      <c r="N50" s="94"/>
      <c r="O50" s="94"/>
      <c r="P50" s="94"/>
      <c r="Q50" s="94"/>
      <c r="R50" s="2"/>
      <c r="S50" s="2"/>
      <c r="T50" s="2"/>
      <c r="U50" s="2"/>
      <c r="V50" s="2"/>
      <c r="W50" s="2"/>
      <c r="X50" s="2"/>
      <c r="Y50" s="2"/>
      <c r="Z50" s="2"/>
    </row>
    <row r="51" spans="1:26" ht="12.75" customHeight="1" x14ac:dyDescent="0.2">
      <c r="A51" s="2"/>
      <c r="B51" s="2"/>
      <c r="C51" s="2"/>
      <c r="D51" s="28"/>
      <c r="E51" s="2"/>
      <c r="F51" s="2"/>
      <c r="G51" s="7" t="s">
        <v>58</v>
      </c>
      <c r="H51" s="27">
        <f>E56-E55</f>
        <v>0</v>
      </c>
      <c r="I51" s="99" t="s">
        <v>59</v>
      </c>
      <c r="J51" s="85"/>
      <c r="K51" s="100"/>
      <c r="L51" s="94"/>
      <c r="M51" s="94"/>
      <c r="N51" s="94"/>
      <c r="O51" s="94"/>
      <c r="P51" s="94"/>
      <c r="Q51" s="94"/>
      <c r="R51" s="2"/>
      <c r="S51" s="2"/>
      <c r="T51" s="2"/>
      <c r="U51" s="2"/>
      <c r="V51" s="2"/>
      <c r="W51" s="2"/>
      <c r="X51" s="2"/>
      <c r="Y51" s="2"/>
      <c r="Z51" s="2"/>
    </row>
    <row r="52" spans="1:26" ht="12.75" customHeight="1" x14ac:dyDescent="0.2">
      <c r="A52" s="2"/>
      <c r="B52" s="2"/>
      <c r="C52" s="2"/>
      <c r="D52" s="101" t="s">
        <v>60</v>
      </c>
      <c r="E52" s="85"/>
      <c r="F52" s="2"/>
      <c r="G52" s="7" t="s">
        <v>61</v>
      </c>
      <c r="H52" s="27" t="e">
        <f>E56/E54</f>
        <v>#DIV/0!</v>
      </c>
      <c r="I52" s="99" t="s">
        <v>62</v>
      </c>
      <c r="J52" s="85"/>
      <c r="K52" s="100"/>
      <c r="L52" s="94"/>
      <c r="M52" s="94"/>
      <c r="N52" s="94"/>
      <c r="O52" s="94"/>
      <c r="P52" s="94"/>
      <c r="Q52" s="94"/>
      <c r="R52" s="2"/>
      <c r="S52" s="2"/>
      <c r="T52" s="2"/>
      <c r="U52" s="2"/>
      <c r="V52" s="2"/>
      <c r="W52" s="2"/>
      <c r="X52" s="2"/>
      <c r="Y52" s="2"/>
      <c r="Z52" s="2"/>
    </row>
    <row r="53" spans="1:26" ht="12.75" customHeight="1" x14ac:dyDescent="0.2">
      <c r="A53" s="2"/>
      <c r="B53" s="2"/>
      <c r="C53" s="2"/>
      <c r="D53" s="29" t="s">
        <v>63</v>
      </c>
      <c r="E53" s="29"/>
      <c r="F53" s="2"/>
      <c r="G53" s="7" t="s">
        <v>64</v>
      </c>
      <c r="H53" s="27" t="e">
        <f>E56/E55</f>
        <v>#DIV/0!</v>
      </c>
      <c r="I53" s="99" t="s">
        <v>65</v>
      </c>
      <c r="J53" s="85"/>
      <c r="K53" s="100"/>
      <c r="L53" s="94"/>
      <c r="M53" s="94"/>
      <c r="N53" s="94"/>
      <c r="O53" s="94"/>
      <c r="P53" s="94"/>
      <c r="Q53" s="94"/>
      <c r="R53" s="2"/>
      <c r="S53" s="2"/>
      <c r="T53" s="2"/>
      <c r="U53" s="2"/>
      <c r="V53" s="2"/>
      <c r="W53" s="2"/>
      <c r="X53" s="2"/>
      <c r="Y53" s="2"/>
      <c r="Z53" s="2"/>
    </row>
    <row r="54" spans="1:26" ht="12.75" customHeight="1" x14ac:dyDescent="0.2">
      <c r="A54" s="2"/>
      <c r="B54" s="2"/>
      <c r="C54" s="2"/>
      <c r="D54" s="7" t="s">
        <v>13</v>
      </c>
      <c r="E54" s="7"/>
      <c r="F54" s="2"/>
      <c r="G54" s="7" t="s">
        <v>66</v>
      </c>
      <c r="H54" s="27">
        <f>E53-E56</f>
        <v>0</v>
      </c>
      <c r="I54" s="99" t="s">
        <v>67</v>
      </c>
      <c r="J54" s="85"/>
      <c r="K54" s="100"/>
      <c r="L54" s="94"/>
      <c r="M54" s="94"/>
      <c r="N54" s="94"/>
      <c r="O54" s="94"/>
      <c r="P54" s="94"/>
      <c r="Q54" s="94"/>
      <c r="R54" s="2"/>
      <c r="S54" s="2"/>
      <c r="T54" s="2"/>
      <c r="U54" s="2"/>
      <c r="V54" s="2"/>
      <c r="W54" s="2"/>
      <c r="X54" s="2"/>
      <c r="Y54" s="2"/>
      <c r="Z54" s="2"/>
    </row>
    <row r="55" spans="1:26" ht="12.75" customHeight="1" x14ac:dyDescent="0.2">
      <c r="A55" s="2"/>
      <c r="B55" s="2"/>
      <c r="C55" s="2"/>
      <c r="D55" s="30" t="s">
        <v>15</v>
      </c>
      <c r="E55" s="7"/>
      <c r="F55" s="2"/>
      <c r="G55" s="7" t="s">
        <v>66</v>
      </c>
      <c r="H55" s="27" t="e">
        <f>(E53-E56)/(H52*H53)</f>
        <v>#DIV/0!</v>
      </c>
      <c r="I55" s="99" t="s">
        <v>68</v>
      </c>
      <c r="J55" s="85"/>
      <c r="K55" s="100"/>
      <c r="L55" s="94"/>
      <c r="M55" s="94"/>
      <c r="N55" s="94"/>
      <c r="O55" s="94"/>
      <c r="P55" s="94"/>
      <c r="Q55" s="94"/>
      <c r="R55" s="2"/>
      <c r="S55" s="2"/>
      <c r="T55" s="2"/>
      <c r="U55" s="2"/>
      <c r="V55" s="2"/>
      <c r="W55" s="2"/>
      <c r="X55" s="2"/>
      <c r="Y55" s="2"/>
      <c r="Z55" s="2"/>
    </row>
    <row r="56" spans="1:26" ht="12.75" customHeight="1" x14ac:dyDescent="0.2">
      <c r="A56" s="2"/>
      <c r="B56" s="2"/>
      <c r="C56" s="2"/>
      <c r="D56" s="7" t="s">
        <v>14</v>
      </c>
      <c r="E56" s="7"/>
      <c r="F56" s="2"/>
      <c r="G56" s="7" t="s">
        <v>69</v>
      </c>
      <c r="H56" s="27">
        <f>E55+(E53-E56)</f>
        <v>0</v>
      </c>
      <c r="I56" s="99" t="s">
        <v>70</v>
      </c>
      <c r="J56" s="85"/>
      <c r="K56" s="100"/>
      <c r="L56" s="94"/>
      <c r="M56" s="94"/>
      <c r="N56" s="94"/>
      <c r="O56" s="94"/>
      <c r="P56" s="94"/>
      <c r="Q56" s="94"/>
      <c r="R56" s="2"/>
      <c r="S56" s="2"/>
      <c r="T56" s="2"/>
      <c r="U56" s="2"/>
      <c r="V56" s="2"/>
      <c r="W56" s="2"/>
      <c r="X56" s="2"/>
      <c r="Y56" s="2"/>
      <c r="Z56" s="2"/>
    </row>
    <row r="57" spans="1:26" ht="12.75" customHeight="1" x14ac:dyDescent="0.2">
      <c r="A57" s="2"/>
      <c r="B57" s="2"/>
      <c r="C57" s="2"/>
      <c r="D57" s="2"/>
      <c r="E57" s="2"/>
      <c r="F57" s="2"/>
      <c r="G57" s="7" t="s">
        <v>69</v>
      </c>
      <c r="H57" s="27" t="e">
        <f>E53/H53</f>
        <v>#DIV/0!</v>
      </c>
      <c r="I57" s="99" t="s">
        <v>71</v>
      </c>
      <c r="J57" s="85"/>
      <c r="K57" s="100"/>
      <c r="L57" s="94"/>
      <c r="M57" s="94"/>
      <c r="N57" s="94"/>
      <c r="O57" s="94"/>
      <c r="P57" s="94"/>
      <c r="Q57" s="94"/>
      <c r="R57" s="2"/>
      <c r="S57" s="2"/>
      <c r="T57" s="2"/>
      <c r="U57" s="2"/>
      <c r="V57" s="2"/>
      <c r="W57" s="2"/>
      <c r="X57" s="2"/>
      <c r="Y57" s="2"/>
      <c r="Z57" s="2"/>
    </row>
    <row r="58" spans="1:26" ht="12.75" customHeight="1" x14ac:dyDescent="0.2">
      <c r="A58" s="2"/>
      <c r="B58" s="2"/>
      <c r="C58" s="2"/>
      <c r="D58" s="2"/>
      <c r="E58" s="2"/>
      <c r="F58" s="2"/>
      <c r="G58" s="7" t="s">
        <v>69</v>
      </c>
      <c r="H58" s="27" t="e">
        <f>E55+(E53-E56)/(H52*H53)</f>
        <v>#DIV/0!</v>
      </c>
      <c r="I58" s="99" t="s">
        <v>72</v>
      </c>
      <c r="J58" s="85"/>
      <c r="K58" s="100"/>
      <c r="L58" s="94"/>
      <c r="M58" s="94"/>
      <c r="N58" s="94"/>
      <c r="O58" s="94"/>
      <c r="P58" s="94"/>
      <c r="Q58" s="94"/>
      <c r="R58" s="2"/>
      <c r="S58" s="2"/>
      <c r="T58" s="2"/>
      <c r="U58" s="2"/>
      <c r="V58" s="2"/>
      <c r="W58" s="2"/>
      <c r="X58" s="2"/>
      <c r="Y58" s="2"/>
      <c r="Z58" s="2"/>
    </row>
    <row r="59" spans="1:26" ht="12.75" customHeight="1" x14ac:dyDescent="0.2">
      <c r="A59" s="2"/>
      <c r="B59" s="2"/>
      <c r="C59" s="2"/>
      <c r="D59" s="2"/>
      <c r="E59" s="2"/>
      <c r="F59" s="2"/>
      <c r="G59" s="7" t="s">
        <v>73</v>
      </c>
      <c r="H59" s="27" t="e">
        <f>(E53-E56)/(E53-E55)</f>
        <v>#DIV/0!</v>
      </c>
      <c r="I59" s="99" t="s">
        <v>74</v>
      </c>
      <c r="J59" s="85"/>
      <c r="K59" s="100"/>
      <c r="L59" s="94"/>
      <c r="M59" s="94"/>
      <c r="N59" s="94"/>
      <c r="O59" s="94"/>
      <c r="P59" s="94"/>
      <c r="Q59" s="94"/>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3">
    <mergeCell ref="D52:E52"/>
    <mergeCell ref="I52:J52"/>
    <mergeCell ref="K52:Q52"/>
    <mergeCell ref="I53:J53"/>
    <mergeCell ref="K53:Q53"/>
    <mergeCell ref="K55:Q55"/>
    <mergeCell ref="K56:Q56"/>
    <mergeCell ref="K57:Q57"/>
    <mergeCell ref="K58:Q58"/>
    <mergeCell ref="K59:Q59"/>
    <mergeCell ref="I55:J55"/>
    <mergeCell ref="I56:J56"/>
    <mergeCell ref="I57:J57"/>
    <mergeCell ref="I58:J58"/>
    <mergeCell ref="I59:J59"/>
    <mergeCell ref="G45:M45"/>
    <mergeCell ref="I50:J50"/>
    <mergeCell ref="K50:Q50"/>
    <mergeCell ref="K51:Q51"/>
    <mergeCell ref="I54:J54"/>
    <mergeCell ref="I51:J51"/>
    <mergeCell ref="K54:Q54"/>
    <mergeCell ref="A41:E41"/>
    <mergeCell ref="G41:M41"/>
    <mergeCell ref="A42:E42"/>
    <mergeCell ref="G43:H43"/>
    <mergeCell ref="G44:M44"/>
    <mergeCell ref="G36:M36"/>
    <mergeCell ref="A39:E39"/>
    <mergeCell ref="G39:M39"/>
    <mergeCell ref="A40:E40"/>
    <mergeCell ref="G40:M40"/>
    <mergeCell ref="K1:M1"/>
    <mergeCell ref="N1:P1"/>
    <mergeCell ref="Q1:S1"/>
    <mergeCell ref="T1:V1"/>
    <mergeCell ref="A1:A3"/>
    <mergeCell ref="B1:C2"/>
    <mergeCell ref="D1:D3"/>
    <mergeCell ref="E1:E3"/>
    <mergeCell ref="F1:F3"/>
    <mergeCell ref="G1:G3"/>
    <mergeCell ref="H1:J1"/>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32" workbookViewId="0">
      <selection activeCell="E52" sqref="E52"/>
    </sheetView>
  </sheetViews>
  <sheetFormatPr baseColWidth="10" defaultColWidth="14.42578125" defaultRowHeight="15" customHeight="1" x14ac:dyDescent="0.2"/>
  <cols>
    <col min="1" max="1" width="16.140625" customWidth="1"/>
    <col min="2" max="2" width="19.28515625" customWidth="1"/>
    <col min="3" max="3" width="27.140625" customWidth="1"/>
    <col min="4" max="4" width="39.85546875" customWidth="1"/>
    <col min="5" max="7" width="11.42578125" customWidth="1"/>
    <col min="8" max="22" width="11.7109375" customWidth="1"/>
    <col min="23" max="26" width="11.42578125" customWidth="1"/>
  </cols>
  <sheetData>
    <row r="1" spans="1:26" ht="12.75" customHeight="1" x14ac:dyDescent="0.2">
      <c r="A1" s="86" t="s">
        <v>0</v>
      </c>
      <c r="B1" s="88" t="s">
        <v>1</v>
      </c>
      <c r="C1" s="89"/>
      <c r="D1" s="86" t="s">
        <v>2</v>
      </c>
      <c r="E1" s="92" t="s">
        <v>3</v>
      </c>
      <c r="F1" s="92" t="s">
        <v>4</v>
      </c>
      <c r="G1" s="92" t="s">
        <v>5</v>
      </c>
      <c r="H1" s="83" t="s">
        <v>6</v>
      </c>
      <c r="I1" s="84"/>
      <c r="J1" s="85"/>
      <c r="K1" s="83" t="s">
        <v>7</v>
      </c>
      <c r="L1" s="84"/>
      <c r="M1" s="85"/>
      <c r="N1" s="83" t="s">
        <v>8</v>
      </c>
      <c r="O1" s="84"/>
      <c r="P1" s="85"/>
      <c r="Q1" s="83" t="s">
        <v>9</v>
      </c>
      <c r="R1" s="84"/>
      <c r="S1" s="85"/>
      <c r="T1" s="83" t="s">
        <v>10</v>
      </c>
      <c r="U1" s="84"/>
      <c r="V1" s="85"/>
      <c r="W1" s="2"/>
      <c r="X1" s="2"/>
      <c r="Y1" s="2"/>
      <c r="Z1" s="2"/>
    </row>
    <row r="2" spans="1:26" ht="12.75" customHeight="1" x14ac:dyDescent="0.2">
      <c r="A2" s="87"/>
      <c r="B2" s="90"/>
      <c r="C2" s="91"/>
      <c r="D2" s="87"/>
      <c r="E2" s="87"/>
      <c r="F2" s="87"/>
      <c r="G2" s="87"/>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87"/>
      <c r="B3" s="1" t="s">
        <v>11</v>
      </c>
      <c r="C3" s="1" t="s">
        <v>12</v>
      </c>
      <c r="D3" s="87"/>
      <c r="E3" s="87"/>
      <c r="F3" s="87"/>
      <c r="G3" s="8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c r="F4" s="9"/>
      <c r="G4" s="9"/>
      <c r="H4" s="10"/>
      <c r="I4" s="10"/>
      <c r="J4" s="10"/>
      <c r="K4" s="11"/>
      <c r="L4" s="11"/>
      <c r="M4" s="11"/>
      <c r="N4" s="12"/>
      <c r="O4" s="12"/>
      <c r="P4" s="12"/>
      <c r="Q4" s="11"/>
      <c r="R4" s="11"/>
      <c r="S4" s="11"/>
      <c r="T4" s="12">
        <f t="shared" ref="T4:V4" si="0">H4+K4+N4+Q4</f>
        <v>0</v>
      </c>
      <c r="U4" s="12">
        <f t="shared" si="0"/>
        <v>0</v>
      </c>
      <c r="V4" s="12">
        <f t="shared" si="0"/>
        <v>0</v>
      </c>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f t="shared" ref="T5:V5" si="1">H5+K5+N5+Q5</f>
        <v>0</v>
      </c>
      <c r="U5" s="12">
        <f t="shared" si="1"/>
        <v>0</v>
      </c>
      <c r="V5" s="12">
        <f t="shared" si="1"/>
        <v>0</v>
      </c>
      <c r="W5" s="2"/>
      <c r="X5" s="2"/>
      <c r="Y5" s="2"/>
      <c r="Z5" s="2"/>
    </row>
    <row r="6" spans="1:26" ht="12.75" customHeight="1" x14ac:dyDescent="0.2">
      <c r="A6" s="7"/>
      <c r="B6" s="8"/>
      <c r="C6" s="7"/>
      <c r="D6" s="7" t="s">
        <v>21</v>
      </c>
      <c r="E6" s="13">
        <v>0.5</v>
      </c>
      <c r="F6" s="9" t="s">
        <v>18</v>
      </c>
      <c r="G6" s="15" t="s">
        <v>18</v>
      </c>
      <c r="H6" s="10">
        <v>0.5</v>
      </c>
      <c r="I6" s="10">
        <v>0.5</v>
      </c>
      <c r="J6" s="10">
        <v>0.5</v>
      </c>
      <c r="K6" s="13"/>
      <c r="L6" s="11"/>
      <c r="M6" s="11"/>
      <c r="N6" s="12"/>
      <c r="O6" s="12"/>
      <c r="P6" s="12"/>
      <c r="Q6" s="11"/>
      <c r="R6" s="11"/>
      <c r="S6" s="11"/>
      <c r="T6" s="12">
        <f t="shared" ref="T6:V6" si="2">SUM(H6+K6+N6+Q6)</f>
        <v>0.5</v>
      </c>
      <c r="U6" s="12">
        <f t="shared" si="2"/>
        <v>0.5</v>
      </c>
      <c r="V6" s="12">
        <f t="shared" si="2"/>
        <v>0.5</v>
      </c>
      <c r="W6" s="2"/>
      <c r="X6" s="2"/>
      <c r="Y6" s="2"/>
      <c r="Z6" s="2"/>
    </row>
    <row r="7" spans="1:26" ht="12.75" customHeight="1" x14ac:dyDescent="0.2">
      <c r="A7" s="7"/>
      <c r="B7" s="8"/>
      <c r="C7" s="7"/>
      <c r="D7" s="7" t="s">
        <v>22</v>
      </c>
      <c r="E7" s="13">
        <v>0.5</v>
      </c>
      <c r="F7" s="9" t="s">
        <v>18</v>
      </c>
      <c r="G7" s="15" t="s">
        <v>18</v>
      </c>
      <c r="H7" s="10">
        <v>0</v>
      </c>
      <c r="I7" s="10">
        <v>0</v>
      </c>
      <c r="J7" s="10">
        <v>0</v>
      </c>
      <c r="K7" s="31">
        <v>0.5</v>
      </c>
      <c r="L7" s="11">
        <v>0.5</v>
      </c>
      <c r="M7" s="11">
        <v>0.25</v>
      </c>
      <c r="N7" s="12"/>
      <c r="O7" s="12"/>
      <c r="P7" s="12"/>
      <c r="Q7" s="11"/>
      <c r="R7" s="11"/>
      <c r="S7" s="11"/>
      <c r="T7" s="12">
        <f t="shared" ref="T7:V7" si="3">SUM(H7+K7+N7+Q7)</f>
        <v>0.5</v>
      </c>
      <c r="U7" s="12">
        <f t="shared" si="3"/>
        <v>0.5</v>
      </c>
      <c r="V7" s="12">
        <f t="shared" si="3"/>
        <v>0.25</v>
      </c>
      <c r="W7" s="2"/>
      <c r="X7" s="2"/>
      <c r="Y7" s="2"/>
      <c r="Z7" s="2"/>
    </row>
    <row r="8" spans="1:26" ht="12.75" customHeight="1" x14ac:dyDescent="0.2">
      <c r="A8" s="7"/>
      <c r="B8" s="17"/>
      <c r="C8" s="18"/>
      <c r="D8" s="7" t="s">
        <v>23</v>
      </c>
      <c r="E8" s="13">
        <v>0.5</v>
      </c>
      <c r="F8" s="9" t="s">
        <v>18</v>
      </c>
      <c r="G8" s="15" t="s">
        <v>18</v>
      </c>
      <c r="H8" s="10">
        <v>0.5</v>
      </c>
      <c r="I8" s="10">
        <v>0.5</v>
      </c>
      <c r="J8" s="10">
        <v>0.25</v>
      </c>
      <c r="K8" s="13"/>
      <c r="L8" s="11"/>
      <c r="M8" s="11"/>
      <c r="N8" s="12"/>
      <c r="O8" s="12"/>
      <c r="P8" s="12"/>
      <c r="Q8" s="11"/>
      <c r="R8" s="11"/>
      <c r="S8" s="11"/>
      <c r="T8" s="12">
        <f t="shared" ref="T8:V8" si="4">SUM(H8+K8+N8+Q8)</f>
        <v>0.5</v>
      </c>
      <c r="U8" s="12">
        <f t="shared" si="4"/>
        <v>0.5</v>
      </c>
      <c r="V8" s="12">
        <f t="shared" si="4"/>
        <v>0.25</v>
      </c>
      <c r="W8" s="2"/>
      <c r="X8" s="2"/>
      <c r="Y8" s="2"/>
      <c r="Z8" s="2"/>
    </row>
    <row r="9" spans="1:26" ht="12.75" customHeight="1" x14ac:dyDescent="0.2">
      <c r="A9" s="7"/>
      <c r="B9" s="17"/>
      <c r="C9" s="18"/>
      <c r="D9" s="7" t="s">
        <v>24</v>
      </c>
      <c r="E9" s="13">
        <v>0.5</v>
      </c>
      <c r="F9" s="9" t="s">
        <v>18</v>
      </c>
      <c r="G9" s="15" t="s">
        <v>18</v>
      </c>
      <c r="H9" s="10">
        <v>0</v>
      </c>
      <c r="I9" s="10">
        <v>0</v>
      </c>
      <c r="J9" s="10">
        <v>0</v>
      </c>
      <c r="K9" s="31">
        <v>0.5</v>
      </c>
      <c r="L9" s="11">
        <v>0.5</v>
      </c>
      <c r="M9" s="11">
        <v>0.25</v>
      </c>
      <c r="N9" s="12"/>
      <c r="O9" s="12"/>
      <c r="P9" s="12"/>
      <c r="Q9" s="11"/>
      <c r="R9" s="11"/>
      <c r="S9" s="11"/>
      <c r="T9" s="12">
        <f t="shared" ref="T9:V9" si="5">SUM(H9+K9+N9+Q9)</f>
        <v>0.5</v>
      </c>
      <c r="U9" s="12">
        <f t="shared" si="5"/>
        <v>0.5</v>
      </c>
      <c r="V9" s="12">
        <f t="shared" si="5"/>
        <v>0.25</v>
      </c>
      <c r="W9" s="2"/>
      <c r="X9" s="2"/>
      <c r="Y9" s="2"/>
      <c r="Z9" s="2"/>
    </row>
    <row r="10" spans="1:26" ht="12.75" customHeight="1" x14ac:dyDescent="0.2">
      <c r="A10" s="7"/>
      <c r="B10" s="17"/>
      <c r="C10" s="18"/>
      <c r="D10" s="7" t="s">
        <v>25</v>
      </c>
      <c r="E10" s="13">
        <v>0.5</v>
      </c>
      <c r="F10" s="9" t="s">
        <v>18</v>
      </c>
      <c r="G10" s="15" t="s">
        <v>18</v>
      </c>
      <c r="H10" s="10">
        <v>0.5</v>
      </c>
      <c r="I10" s="10">
        <v>0.5</v>
      </c>
      <c r="J10" s="10">
        <v>0.25</v>
      </c>
      <c r="K10" s="31"/>
      <c r="L10" s="11"/>
      <c r="M10" s="11"/>
      <c r="N10" s="12"/>
      <c r="O10" s="12"/>
      <c r="P10" s="12"/>
      <c r="Q10" s="11"/>
      <c r="R10" s="11"/>
      <c r="S10" s="11"/>
      <c r="T10" s="12">
        <f t="shared" ref="T10:V10" si="6">SUM(H10+K10+N10+Q10)</f>
        <v>0.5</v>
      </c>
      <c r="U10" s="12">
        <f t="shared" si="6"/>
        <v>0.5</v>
      </c>
      <c r="V10" s="12">
        <f t="shared" si="6"/>
        <v>0.25</v>
      </c>
      <c r="W10" s="2"/>
      <c r="X10" s="2"/>
      <c r="Y10" s="2"/>
      <c r="Z10" s="2"/>
    </row>
    <row r="11" spans="1:26" ht="12.75" customHeight="1" x14ac:dyDescent="0.2">
      <c r="A11" s="7"/>
      <c r="B11" s="8" t="s">
        <v>26</v>
      </c>
      <c r="C11" s="7" t="s">
        <v>27</v>
      </c>
      <c r="D11" s="7"/>
      <c r="E11" s="13">
        <v>3</v>
      </c>
      <c r="F11" s="14" t="s">
        <v>18</v>
      </c>
      <c r="G11" s="15" t="s">
        <v>18</v>
      </c>
      <c r="H11" s="10"/>
      <c r="I11" s="10"/>
      <c r="J11" s="10"/>
      <c r="K11" s="31"/>
      <c r="L11" s="11"/>
      <c r="M11" s="11"/>
      <c r="N11" s="12"/>
      <c r="O11" s="12"/>
      <c r="P11" s="12"/>
      <c r="Q11" s="11"/>
      <c r="R11" s="11"/>
      <c r="S11" s="11"/>
      <c r="T11" s="12">
        <f t="shared" ref="T11:V11" si="7">SUM(H11+K11+N11+Q11)</f>
        <v>0</v>
      </c>
      <c r="U11" s="12">
        <f t="shared" si="7"/>
        <v>0</v>
      </c>
      <c r="V11" s="12">
        <f t="shared" si="7"/>
        <v>0</v>
      </c>
      <c r="W11" s="2"/>
      <c r="X11" s="2"/>
      <c r="Y11" s="2"/>
      <c r="Z11" s="2"/>
    </row>
    <row r="12" spans="1:26" ht="12.75" customHeight="1" x14ac:dyDescent="0.2">
      <c r="A12" s="7"/>
      <c r="B12" s="17"/>
      <c r="C12" s="18"/>
      <c r="D12" s="7" t="s">
        <v>28</v>
      </c>
      <c r="E12" s="13">
        <v>1</v>
      </c>
      <c r="F12" s="9" t="s">
        <v>18</v>
      </c>
      <c r="G12" s="15" t="s">
        <v>18</v>
      </c>
      <c r="H12" s="10">
        <v>1</v>
      </c>
      <c r="I12" s="10">
        <v>1</v>
      </c>
      <c r="J12" s="10">
        <v>0.5</v>
      </c>
      <c r="K12" s="31"/>
      <c r="L12" s="11"/>
      <c r="M12" s="11"/>
      <c r="N12" s="12"/>
      <c r="O12" s="12"/>
      <c r="P12" s="12"/>
      <c r="Q12" s="11"/>
      <c r="R12" s="11"/>
      <c r="S12" s="11"/>
      <c r="T12" s="12">
        <f t="shared" ref="T12:V12" si="8">SUM(H12+K12+N12+Q12)</f>
        <v>1</v>
      </c>
      <c r="U12" s="12">
        <f t="shared" si="8"/>
        <v>1</v>
      </c>
      <c r="V12" s="12">
        <f t="shared" si="8"/>
        <v>0.5</v>
      </c>
      <c r="W12" s="2"/>
      <c r="X12" s="2"/>
      <c r="Y12" s="2"/>
      <c r="Z12" s="2"/>
    </row>
    <row r="13" spans="1:26" ht="12.75" customHeight="1" x14ac:dyDescent="0.2">
      <c r="A13" s="7"/>
      <c r="B13" s="8"/>
      <c r="C13" s="7"/>
      <c r="D13" s="7" t="s">
        <v>29</v>
      </c>
      <c r="E13" s="13">
        <v>0.5</v>
      </c>
      <c r="F13" s="9" t="s">
        <v>18</v>
      </c>
      <c r="G13" s="15" t="s">
        <v>18</v>
      </c>
      <c r="H13" s="10">
        <v>0</v>
      </c>
      <c r="I13" s="10">
        <v>0</v>
      </c>
      <c r="J13" s="10">
        <v>0</v>
      </c>
      <c r="K13" s="31">
        <v>0.5</v>
      </c>
      <c r="L13" s="11">
        <v>0.5</v>
      </c>
      <c r="M13" s="11">
        <v>0.25</v>
      </c>
      <c r="N13" s="12"/>
      <c r="O13" s="12"/>
      <c r="P13" s="12"/>
      <c r="Q13" s="11"/>
      <c r="R13" s="11"/>
      <c r="S13" s="11"/>
      <c r="T13" s="12">
        <f t="shared" ref="T13:V13" si="9">SUM(H13+K13+N13+Q13)</f>
        <v>0.5</v>
      </c>
      <c r="U13" s="12">
        <f t="shared" si="9"/>
        <v>0.5</v>
      </c>
      <c r="V13" s="12">
        <f t="shared" si="9"/>
        <v>0.25</v>
      </c>
      <c r="W13" s="2"/>
      <c r="X13" s="2"/>
      <c r="Y13" s="2"/>
      <c r="Z13" s="2"/>
    </row>
    <row r="14" spans="1:26" ht="12.75" customHeight="1" x14ac:dyDescent="0.2">
      <c r="A14" s="7"/>
      <c r="B14" s="8"/>
      <c r="C14" s="7"/>
      <c r="D14" s="7" t="s">
        <v>30</v>
      </c>
      <c r="E14" s="13">
        <v>0.5</v>
      </c>
      <c r="F14" s="9" t="s">
        <v>18</v>
      </c>
      <c r="G14" s="15" t="s">
        <v>18</v>
      </c>
      <c r="H14" s="10">
        <v>0.5</v>
      </c>
      <c r="I14" s="10">
        <v>0.5</v>
      </c>
      <c r="J14" s="10">
        <v>0.25</v>
      </c>
      <c r="K14" s="31"/>
      <c r="L14" s="11"/>
      <c r="M14" s="11"/>
      <c r="N14" s="12"/>
      <c r="O14" s="12"/>
      <c r="P14" s="12"/>
      <c r="Q14" s="11"/>
      <c r="R14" s="11"/>
      <c r="S14" s="11"/>
      <c r="T14" s="12">
        <f t="shared" ref="T14:V14" si="10">SUM(H14+K14+N14+Q14)</f>
        <v>0.5</v>
      </c>
      <c r="U14" s="12">
        <f t="shared" si="10"/>
        <v>0.5</v>
      </c>
      <c r="V14" s="12">
        <f t="shared" si="10"/>
        <v>0.25</v>
      </c>
      <c r="W14" s="2"/>
      <c r="X14" s="2"/>
      <c r="Y14" s="2"/>
      <c r="Z14" s="2"/>
    </row>
    <row r="15" spans="1:26" ht="12.75" customHeight="1" x14ac:dyDescent="0.2">
      <c r="A15" s="7"/>
      <c r="B15" s="8"/>
      <c r="C15" s="7"/>
      <c r="D15" s="7" t="s">
        <v>31</v>
      </c>
      <c r="E15" s="13">
        <v>0.5</v>
      </c>
      <c r="F15" s="9" t="s">
        <v>18</v>
      </c>
      <c r="G15" s="15" t="s">
        <v>18</v>
      </c>
      <c r="H15" s="10">
        <v>0</v>
      </c>
      <c r="I15" s="10">
        <v>0</v>
      </c>
      <c r="J15" s="10">
        <v>0</v>
      </c>
      <c r="K15" s="31">
        <v>0.5</v>
      </c>
      <c r="L15" s="11">
        <v>0.5</v>
      </c>
      <c r="M15" s="11">
        <v>0.25</v>
      </c>
      <c r="N15" s="12"/>
      <c r="O15" s="12"/>
      <c r="P15" s="12"/>
      <c r="Q15" s="11"/>
      <c r="R15" s="11"/>
      <c r="S15" s="11"/>
      <c r="T15" s="12">
        <f t="shared" ref="T15:V15" si="11">SUM(H15+K15+N15+Q15)</f>
        <v>0.5</v>
      </c>
      <c r="U15" s="12">
        <f t="shared" si="11"/>
        <v>0.5</v>
      </c>
      <c r="V15" s="12">
        <f t="shared" si="11"/>
        <v>0.25</v>
      </c>
      <c r="W15" s="2"/>
      <c r="X15" s="2"/>
      <c r="Y15" s="2"/>
      <c r="Z15" s="2"/>
    </row>
    <row r="16" spans="1:26" ht="12.75" customHeight="1" x14ac:dyDescent="0.2">
      <c r="A16" s="7"/>
      <c r="B16" s="17"/>
      <c r="C16" s="18"/>
      <c r="D16" s="7" t="s">
        <v>32</v>
      </c>
      <c r="E16" s="13">
        <v>0.5</v>
      </c>
      <c r="F16" s="9" t="s">
        <v>18</v>
      </c>
      <c r="G16" s="15" t="s">
        <v>18</v>
      </c>
      <c r="H16" s="10">
        <v>0.5</v>
      </c>
      <c r="I16" s="10">
        <v>0.5</v>
      </c>
      <c r="J16" s="10">
        <v>0.25</v>
      </c>
      <c r="K16" s="31"/>
      <c r="L16" s="11"/>
      <c r="M16" s="11"/>
      <c r="N16" s="12"/>
      <c r="O16" s="12"/>
      <c r="P16" s="12"/>
      <c r="Q16" s="11"/>
      <c r="R16" s="11"/>
      <c r="S16" s="11"/>
      <c r="T16" s="12">
        <f t="shared" ref="T16:V16" si="12">SUM(H16+K16+N16+Q16)</f>
        <v>0.5</v>
      </c>
      <c r="U16" s="12">
        <f t="shared" si="12"/>
        <v>0.5</v>
      </c>
      <c r="V16" s="12">
        <f t="shared" si="12"/>
        <v>0.25</v>
      </c>
      <c r="W16" s="2"/>
      <c r="X16" s="2"/>
      <c r="Y16" s="2"/>
      <c r="Z16" s="2"/>
    </row>
    <row r="17" spans="1:26" ht="12.75" customHeight="1" x14ac:dyDescent="0.2">
      <c r="A17" s="7"/>
      <c r="B17" s="8" t="s">
        <v>33</v>
      </c>
      <c r="C17" s="7" t="s">
        <v>34</v>
      </c>
      <c r="D17" s="7"/>
      <c r="E17" s="13">
        <v>3</v>
      </c>
      <c r="F17" s="14" t="s">
        <v>18</v>
      </c>
      <c r="G17" s="15" t="s">
        <v>18</v>
      </c>
      <c r="H17" s="10"/>
      <c r="I17" s="10"/>
      <c r="J17" s="10"/>
      <c r="K17" s="31"/>
      <c r="L17" s="11"/>
      <c r="M17" s="11"/>
      <c r="N17" s="12"/>
      <c r="O17" s="12"/>
      <c r="P17" s="12"/>
      <c r="Q17" s="11"/>
      <c r="R17" s="11"/>
      <c r="S17" s="11"/>
      <c r="T17" s="12">
        <f t="shared" ref="T17:V17" si="13">SUM(H17+K17+N17+Q17)</f>
        <v>0</v>
      </c>
      <c r="U17" s="12">
        <f t="shared" si="13"/>
        <v>0</v>
      </c>
      <c r="V17" s="12">
        <f t="shared" si="13"/>
        <v>0</v>
      </c>
      <c r="W17" s="2"/>
      <c r="X17" s="2"/>
      <c r="Y17" s="2"/>
      <c r="Z17" s="2"/>
    </row>
    <row r="18" spans="1:26" ht="12.75" customHeight="1" x14ac:dyDescent="0.2">
      <c r="A18" s="7"/>
      <c r="B18" s="17"/>
      <c r="C18" s="18"/>
      <c r="D18" s="7" t="s">
        <v>35</v>
      </c>
      <c r="E18" s="13">
        <v>1</v>
      </c>
      <c r="F18" s="9" t="s">
        <v>18</v>
      </c>
      <c r="G18" s="15" t="s">
        <v>18</v>
      </c>
      <c r="H18" s="10">
        <v>1</v>
      </c>
      <c r="I18" s="10">
        <v>1</v>
      </c>
      <c r="J18" s="19">
        <v>0.5</v>
      </c>
      <c r="K18" s="31"/>
      <c r="L18" s="11"/>
      <c r="M18" s="11"/>
      <c r="N18" s="12"/>
      <c r="O18" s="12"/>
      <c r="P18" s="12"/>
      <c r="Q18" s="11"/>
      <c r="R18" s="11"/>
      <c r="S18" s="11"/>
      <c r="T18" s="12">
        <f t="shared" ref="T18:V18" si="14">SUM(H18+K18+N18+Q18)</f>
        <v>1</v>
      </c>
      <c r="U18" s="12">
        <f t="shared" si="14"/>
        <v>1</v>
      </c>
      <c r="V18" s="12">
        <f t="shared" si="14"/>
        <v>0.5</v>
      </c>
      <c r="W18" s="2"/>
      <c r="X18" s="2"/>
      <c r="Y18" s="2"/>
      <c r="Z18" s="2"/>
    </row>
    <row r="19" spans="1:26" ht="12.75" customHeight="1" x14ac:dyDescent="0.2">
      <c r="A19" s="7"/>
      <c r="B19" s="8"/>
      <c r="C19" s="7"/>
      <c r="D19" s="7" t="s">
        <v>36</v>
      </c>
      <c r="E19" s="13">
        <v>0.5</v>
      </c>
      <c r="F19" s="9" t="s">
        <v>18</v>
      </c>
      <c r="G19" s="15" t="s">
        <v>18</v>
      </c>
      <c r="H19" s="10">
        <v>0</v>
      </c>
      <c r="I19" s="10">
        <v>0</v>
      </c>
      <c r="J19" s="19">
        <v>0</v>
      </c>
      <c r="K19" s="31">
        <v>0.5</v>
      </c>
      <c r="L19" s="11">
        <v>0.5</v>
      </c>
      <c r="M19" s="11">
        <v>0.25</v>
      </c>
      <c r="N19" s="12"/>
      <c r="O19" s="12"/>
      <c r="P19" s="12"/>
      <c r="Q19" s="11"/>
      <c r="R19" s="11"/>
      <c r="S19" s="11"/>
      <c r="T19" s="12">
        <f t="shared" ref="T19:V19" si="15">SUM(H19+K19+N19+Q19)</f>
        <v>0.5</v>
      </c>
      <c r="U19" s="12">
        <f t="shared" si="15"/>
        <v>0.5</v>
      </c>
      <c r="V19" s="12">
        <f t="shared" si="15"/>
        <v>0.25</v>
      </c>
      <c r="W19" s="2"/>
      <c r="X19" s="2"/>
      <c r="Y19" s="2"/>
      <c r="Z19" s="2"/>
    </row>
    <row r="20" spans="1:26" ht="12.75" customHeight="1" x14ac:dyDescent="0.2">
      <c r="A20" s="7"/>
      <c r="B20" s="8"/>
      <c r="C20" s="7"/>
      <c r="D20" s="7" t="s">
        <v>37</v>
      </c>
      <c r="E20" s="13">
        <v>0.5</v>
      </c>
      <c r="F20" s="9" t="s">
        <v>18</v>
      </c>
      <c r="G20" s="15" t="s">
        <v>18</v>
      </c>
      <c r="H20" s="10">
        <v>0.5</v>
      </c>
      <c r="I20" s="10">
        <v>0.5</v>
      </c>
      <c r="J20" s="19">
        <v>0.25</v>
      </c>
      <c r="K20" s="31"/>
      <c r="L20" s="13"/>
      <c r="M20" s="13"/>
      <c r="N20" s="20"/>
      <c r="O20" s="20"/>
      <c r="P20" s="20"/>
      <c r="Q20" s="7"/>
      <c r="R20" s="7"/>
      <c r="S20" s="7"/>
      <c r="T20" s="12">
        <f t="shared" ref="T20:V20" si="16">SUM(H20+K20+N20+Q20)</f>
        <v>0.5</v>
      </c>
      <c r="U20" s="12">
        <f t="shared" si="16"/>
        <v>0.5</v>
      </c>
      <c r="V20" s="12">
        <f t="shared" si="16"/>
        <v>0.25</v>
      </c>
      <c r="W20" s="2"/>
      <c r="X20" s="2"/>
      <c r="Y20" s="2"/>
      <c r="Z20" s="2"/>
    </row>
    <row r="21" spans="1:26" ht="12.75" customHeight="1" x14ac:dyDescent="0.2">
      <c r="A21" s="7"/>
      <c r="B21" s="8"/>
      <c r="C21" s="7"/>
      <c r="D21" s="7" t="s">
        <v>38</v>
      </c>
      <c r="E21" s="13">
        <v>0.5</v>
      </c>
      <c r="F21" s="9" t="s">
        <v>18</v>
      </c>
      <c r="G21" s="15" t="s">
        <v>18</v>
      </c>
      <c r="H21" s="10">
        <v>0</v>
      </c>
      <c r="I21" s="10">
        <v>0</v>
      </c>
      <c r="J21" s="10">
        <v>0</v>
      </c>
      <c r="K21" s="31">
        <v>0.5</v>
      </c>
      <c r="L21" s="31">
        <v>0.5</v>
      </c>
      <c r="M21" s="31">
        <v>0.5</v>
      </c>
      <c r="N21" s="20"/>
      <c r="O21" s="20"/>
      <c r="P21" s="20"/>
      <c r="Q21" s="7"/>
      <c r="R21" s="7"/>
      <c r="S21" s="7"/>
      <c r="T21" s="12">
        <f t="shared" ref="T21:V21" si="17">SUM(H21+K21+N21+Q21)</f>
        <v>0.5</v>
      </c>
      <c r="U21" s="12">
        <f t="shared" si="17"/>
        <v>0.5</v>
      </c>
      <c r="V21" s="12">
        <f t="shared" si="17"/>
        <v>0.5</v>
      </c>
      <c r="W21" s="2"/>
      <c r="X21" s="2"/>
      <c r="Y21" s="2"/>
      <c r="Z21" s="2"/>
    </row>
    <row r="22" spans="1:26" ht="12.75" customHeight="1" x14ac:dyDescent="0.2">
      <c r="A22" s="7"/>
      <c r="B22" s="17"/>
      <c r="C22" s="18"/>
      <c r="D22" s="7" t="s">
        <v>39</v>
      </c>
      <c r="E22" s="13">
        <v>0.5</v>
      </c>
      <c r="F22" s="9" t="s">
        <v>18</v>
      </c>
      <c r="G22" s="15" t="s">
        <v>18</v>
      </c>
      <c r="H22" s="10">
        <v>0.5</v>
      </c>
      <c r="I22" s="10">
        <v>0.5</v>
      </c>
      <c r="J22" s="10">
        <v>0.5</v>
      </c>
      <c r="K22" s="31"/>
      <c r="L22" s="13"/>
      <c r="M22" s="13"/>
      <c r="N22" s="20"/>
      <c r="O22" s="20"/>
      <c r="P22" s="20"/>
      <c r="Q22" s="7"/>
      <c r="R22" s="7"/>
      <c r="S22" s="7"/>
      <c r="T22" s="12">
        <f t="shared" ref="T22:V22" si="18">SUM(H22+K22+N22+Q22)</f>
        <v>0.5</v>
      </c>
      <c r="U22" s="12">
        <f t="shared" si="18"/>
        <v>0.5</v>
      </c>
      <c r="V22" s="12">
        <f t="shared" si="18"/>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31"/>
      <c r="L23" s="13"/>
      <c r="M23" s="13"/>
      <c r="N23" s="20"/>
      <c r="O23" s="20"/>
      <c r="P23" s="20"/>
      <c r="Q23" s="7"/>
      <c r="R23" s="7"/>
      <c r="S23" s="7"/>
      <c r="T23" s="12">
        <f t="shared" ref="T23:V23" si="19">SUM(H23+K23+N23+Q23)</f>
        <v>0</v>
      </c>
      <c r="U23" s="12">
        <f t="shared" si="19"/>
        <v>0</v>
      </c>
      <c r="V23" s="12">
        <f t="shared" si="19"/>
        <v>0</v>
      </c>
      <c r="W23" s="2"/>
      <c r="X23" s="2"/>
      <c r="Y23" s="2"/>
      <c r="Z23" s="2"/>
    </row>
    <row r="24" spans="1:26" ht="12.75" customHeight="1" x14ac:dyDescent="0.2">
      <c r="A24" s="7"/>
      <c r="B24" s="21" t="s">
        <v>41</v>
      </c>
      <c r="C24" s="18" t="s">
        <v>42</v>
      </c>
      <c r="D24" s="7"/>
      <c r="E24" s="13">
        <v>0.5</v>
      </c>
      <c r="F24" s="14" t="s">
        <v>18</v>
      </c>
      <c r="G24" s="15" t="s">
        <v>18</v>
      </c>
      <c r="H24" s="19"/>
      <c r="I24" s="19"/>
      <c r="J24" s="19"/>
      <c r="K24" s="13"/>
      <c r="L24" s="13"/>
      <c r="M24" s="13"/>
      <c r="N24" s="20"/>
      <c r="O24" s="20"/>
      <c r="P24" s="20"/>
      <c r="Q24" s="7"/>
      <c r="R24" s="7"/>
      <c r="S24" s="7"/>
      <c r="T24" s="12">
        <f t="shared" ref="T24:V24" si="20">SUM(H24+K24+N24+Q24)</f>
        <v>0</v>
      </c>
      <c r="U24" s="12">
        <f t="shared" si="20"/>
        <v>0</v>
      </c>
      <c r="V24" s="12">
        <f t="shared" si="20"/>
        <v>0</v>
      </c>
      <c r="W24" s="2"/>
      <c r="X24" s="2"/>
      <c r="Y24" s="2"/>
      <c r="Z24" s="2"/>
    </row>
    <row r="25" spans="1:26" ht="12.75" customHeight="1" x14ac:dyDescent="0.2">
      <c r="A25" s="7"/>
      <c r="B25" s="17"/>
      <c r="C25" s="18"/>
      <c r="D25" s="7" t="s">
        <v>43</v>
      </c>
      <c r="E25" s="13">
        <v>0.5</v>
      </c>
      <c r="F25" s="9" t="s">
        <v>18</v>
      </c>
      <c r="G25" s="15" t="s">
        <v>18</v>
      </c>
      <c r="H25" s="19">
        <v>0.5</v>
      </c>
      <c r="I25" s="19">
        <v>0.5</v>
      </c>
      <c r="J25" s="19">
        <v>1</v>
      </c>
      <c r="K25" s="8"/>
      <c r="L25" s="8"/>
      <c r="M25" s="8"/>
      <c r="N25" s="20"/>
      <c r="O25" s="20"/>
      <c r="P25" s="20"/>
      <c r="Q25" s="7"/>
      <c r="R25" s="7"/>
      <c r="S25" s="7"/>
      <c r="T25" s="12">
        <f t="shared" ref="T25:V25" si="21">SUM(H25+K25+N25+Q25)</f>
        <v>0.5</v>
      </c>
      <c r="U25" s="12">
        <f t="shared" si="21"/>
        <v>0.5</v>
      </c>
      <c r="V25" s="12">
        <f t="shared" si="21"/>
        <v>1</v>
      </c>
      <c r="W25" s="2"/>
      <c r="X25" s="2"/>
      <c r="Y25" s="2"/>
      <c r="Z25" s="2"/>
    </row>
    <row r="26" spans="1:26" ht="12.75" customHeight="1" x14ac:dyDescent="0.2">
      <c r="A26" s="7"/>
      <c r="B26" s="21" t="s">
        <v>44</v>
      </c>
      <c r="C26" s="18" t="s">
        <v>45</v>
      </c>
      <c r="D26" s="7"/>
      <c r="E26" s="13">
        <v>1</v>
      </c>
      <c r="F26" s="9" t="s">
        <v>18</v>
      </c>
      <c r="G26" s="15" t="s">
        <v>18</v>
      </c>
      <c r="H26" s="19"/>
      <c r="I26" s="19"/>
      <c r="J26" s="19"/>
      <c r="K26" s="8"/>
      <c r="L26" s="8"/>
      <c r="M26" s="8"/>
      <c r="N26" s="20"/>
      <c r="O26" s="20"/>
      <c r="P26" s="20"/>
      <c r="Q26" s="7"/>
      <c r="R26" s="7"/>
      <c r="S26" s="7"/>
      <c r="T26" s="12">
        <f t="shared" ref="T26:V26" si="22">SUM(H26+K26+N26+Q26)</f>
        <v>0</v>
      </c>
      <c r="U26" s="12">
        <f t="shared" si="22"/>
        <v>0</v>
      </c>
      <c r="V26" s="12">
        <f t="shared" si="22"/>
        <v>0</v>
      </c>
      <c r="W26" s="2"/>
      <c r="X26" s="2"/>
      <c r="Y26" s="2"/>
      <c r="Z26" s="2"/>
    </row>
    <row r="27" spans="1:26" ht="12.75" customHeight="1" x14ac:dyDescent="0.2">
      <c r="A27" s="7"/>
      <c r="B27" s="17"/>
      <c r="C27" s="18"/>
      <c r="D27" s="7" t="s">
        <v>46</v>
      </c>
      <c r="E27" s="13">
        <v>0.5</v>
      </c>
      <c r="F27" s="9" t="s">
        <v>18</v>
      </c>
      <c r="G27" s="15" t="s">
        <v>18</v>
      </c>
      <c r="H27" s="19">
        <v>0.5</v>
      </c>
      <c r="I27" s="19">
        <v>0.5</v>
      </c>
      <c r="J27" s="19">
        <v>0.5</v>
      </c>
      <c r="K27" s="8"/>
      <c r="L27" s="8"/>
      <c r="M27" s="8"/>
      <c r="N27" s="20"/>
      <c r="O27" s="20"/>
      <c r="P27" s="20"/>
      <c r="Q27" s="7"/>
      <c r="R27" s="7"/>
      <c r="S27" s="7"/>
      <c r="T27" s="12">
        <f t="shared" ref="T27:V27" si="23">SUM(H27+K27+N27+Q27)</f>
        <v>0.5</v>
      </c>
      <c r="U27" s="12">
        <f t="shared" si="23"/>
        <v>0.5</v>
      </c>
      <c r="V27" s="12">
        <f t="shared" si="23"/>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8"/>
      <c r="L28" s="8"/>
      <c r="M28" s="8"/>
      <c r="N28" s="20"/>
      <c r="O28" s="20"/>
      <c r="P28" s="20"/>
      <c r="Q28" s="7"/>
      <c r="R28" s="7"/>
      <c r="S28" s="7"/>
      <c r="T28" s="12">
        <f t="shared" ref="T28:V28" si="24">SUM(H28+K28+N28+Q28)</f>
        <v>0.5</v>
      </c>
      <c r="U28" s="12">
        <f t="shared" si="24"/>
        <v>0.5</v>
      </c>
      <c r="V28" s="12">
        <f t="shared" si="24"/>
        <v>0.5</v>
      </c>
      <c r="W28" s="2"/>
      <c r="X28" s="2"/>
      <c r="Y28" s="2"/>
      <c r="Z28" s="2"/>
    </row>
    <row r="29" spans="1:26" ht="12.75" customHeight="1" x14ac:dyDescent="0.2">
      <c r="A29" s="7"/>
      <c r="B29" s="21" t="s">
        <v>48</v>
      </c>
      <c r="C29" s="18" t="s">
        <v>49</v>
      </c>
      <c r="D29" s="7"/>
      <c r="E29" s="13">
        <v>1</v>
      </c>
      <c r="F29" s="9" t="s">
        <v>18</v>
      </c>
      <c r="G29" s="15" t="s">
        <v>18</v>
      </c>
      <c r="H29" s="19"/>
      <c r="I29" s="19"/>
      <c r="J29" s="19"/>
      <c r="K29" s="8"/>
      <c r="L29" s="8"/>
      <c r="M29" s="8"/>
      <c r="N29" s="20"/>
      <c r="O29" s="20"/>
      <c r="P29" s="20"/>
      <c r="Q29" s="7"/>
      <c r="R29" s="7"/>
      <c r="S29" s="7"/>
      <c r="T29" s="12">
        <f t="shared" ref="T29:V29" si="25">SUM(H29+K29+N29+Q29)</f>
        <v>0</v>
      </c>
      <c r="U29" s="12">
        <f t="shared" si="25"/>
        <v>0</v>
      </c>
      <c r="V29" s="12">
        <f t="shared" si="25"/>
        <v>0</v>
      </c>
      <c r="W29" s="2"/>
      <c r="X29" s="2"/>
      <c r="Y29" s="2"/>
      <c r="Z29" s="2"/>
    </row>
    <row r="30" spans="1:26" ht="12.75" customHeight="1" x14ac:dyDescent="0.2">
      <c r="A30" s="7"/>
      <c r="B30" s="17"/>
      <c r="C30" s="18"/>
      <c r="D30" s="7" t="s">
        <v>50</v>
      </c>
      <c r="E30" s="13">
        <v>1</v>
      </c>
      <c r="F30" s="9" t="s">
        <v>18</v>
      </c>
      <c r="G30" s="15" t="s">
        <v>18</v>
      </c>
      <c r="H30" s="19">
        <v>1</v>
      </c>
      <c r="I30" s="19">
        <v>1</v>
      </c>
      <c r="J30" s="19">
        <v>1</v>
      </c>
      <c r="K30" s="8"/>
      <c r="L30" s="8"/>
      <c r="M30" s="8"/>
      <c r="N30" s="20"/>
      <c r="O30" s="20"/>
      <c r="P30" s="20"/>
      <c r="Q30" s="7"/>
      <c r="R30" s="7"/>
      <c r="S30" s="7"/>
      <c r="T30" s="12">
        <f t="shared" ref="T30:V30" si="26">SUM(H30+K30+N30+Q30)</f>
        <v>1</v>
      </c>
      <c r="U30" s="12">
        <f t="shared" si="26"/>
        <v>1</v>
      </c>
      <c r="V30" s="12">
        <f t="shared" si="26"/>
        <v>1</v>
      </c>
      <c r="W30" s="2"/>
      <c r="X30" s="2"/>
      <c r="Y30" s="2"/>
      <c r="Z30" s="2"/>
    </row>
    <row r="31" spans="1:26" ht="12.75" customHeight="1" x14ac:dyDescent="0.2">
      <c r="A31" s="7"/>
      <c r="B31" s="21" t="s">
        <v>51</v>
      </c>
      <c r="C31" s="18" t="s">
        <v>52</v>
      </c>
      <c r="D31" s="7"/>
      <c r="E31" s="13">
        <v>0.5</v>
      </c>
      <c r="F31" s="9" t="s">
        <v>18</v>
      </c>
      <c r="G31" s="15" t="s">
        <v>18</v>
      </c>
      <c r="H31" s="19"/>
      <c r="I31" s="19"/>
      <c r="J31" s="19"/>
      <c r="K31" s="8"/>
      <c r="L31" s="8"/>
      <c r="M31" s="8"/>
      <c r="N31" s="20"/>
      <c r="O31" s="20"/>
      <c r="P31" s="20"/>
      <c r="Q31" s="7"/>
      <c r="R31" s="7"/>
      <c r="S31" s="7"/>
      <c r="T31" s="12">
        <f t="shared" ref="T31:V31" si="27">SUM(H31+K31+N31+Q31)</f>
        <v>0</v>
      </c>
      <c r="U31" s="12">
        <f t="shared" si="27"/>
        <v>0</v>
      </c>
      <c r="V31" s="12">
        <f t="shared" si="27"/>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8"/>
      <c r="L32" s="8"/>
      <c r="M32" s="8"/>
      <c r="N32" s="20"/>
      <c r="O32" s="20"/>
      <c r="P32" s="20"/>
      <c r="Q32" s="7"/>
      <c r="R32" s="7"/>
      <c r="S32" s="7"/>
      <c r="T32" s="12">
        <f t="shared" ref="T32:V32" si="28">SUM(H32+K32+N32+Q32)</f>
        <v>0.5</v>
      </c>
      <c r="U32" s="12">
        <f t="shared" si="28"/>
        <v>0.5</v>
      </c>
      <c r="V32" s="12">
        <f t="shared" si="28"/>
        <v>0.5</v>
      </c>
      <c r="W32" s="2"/>
      <c r="X32" s="2"/>
      <c r="Y32" s="2"/>
      <c r="Z32" s="2"/>
    </row>
    <row r="33" spans="1:26" ht="12.75" customHeight="1" x14ac:dyDescent="0.2">
      <c r="A33" s="7"/>
      <c r="B33" s="21" t="s">
        <v>75</v>
      </c>
      <c r="C33" s="18" t="s">
        <v>76</v>
      </c>
      <c r="D33" s="7"/>
      <c r="E33" s="13">
        <v>1.5</v>
      </c>
      <c r="F33" s="9" t="s">
        <v>77</v>
      </c>
      <c r="G33" s="15" t="s">
        <v>77</v>
      </c>
      <c r="H33" s="19"/>
      <c r="I33" s="19"/>
      <c r="J33" s="19"/>
      <c r="K33" s="13"/>
      <c r="L33" s="8"/>
      <c r="M33" s="8"/>
      <c r="N33" s="20"/>
      <c r="O33" s="20"/>
      <c r="P33" s="20"/>
      <c r="Q33" s="7"/>
      <c r="R33" s="7"/>
      <c r="S33" s="7"/>
      <c r="T33" s="19">
        <f t="shared" ref="T33:V33" si="29">H33+K33+N33+Q33</f>
        <v>0</v>
      </c>
      <c r="U33" s="19">
        <f t="shared" si="29"/>
        <v>0</v>
      </c>
      <c r="V33" s="19">
        <f t="shared" si="29"/>
        <v>0</v>
      </c>
      <c r="W33" s="2"/>
      <c r="X33" s="2"/>
      <c r="Y33" s="2"/>
      <c r="Z33" s="2"/>
    </row>
    <row r="34" spans="1:26" ht="12.75" customHeight="1" x14ac:dyDescent="0.2">
      <c r="A34" s="7"/>
      <c r="B34" s="17"/>
      <c r="C34" s="18"/>
      <c r="D34" s="7" t="s">
        <v>78</v>
      </c>
      <c r="E34" s="13">
        <v>0.5</v>
      </c>
      <c r="F34" s="9" t="s">
        <v>77</v>
      </c>
      <c r="G34" s="9" t="s">
        <v>77</v>
      </c>
      <c r="H34" s="19"/>
      <c r="I34" s="19"/>
      <c r="J34" s="19"/>
      <c r="K34" s="31">
        <v>0.5</v>
      </c>
      <c r="L34" s="31">
        <v>0.5</v>
      </c>
      <c r="M34" s="32">
        <v>2</v>
      </c>
      <c r="N34" s="20"/>
      <c r="O34" s="20"/>
      <c r="P34" s="20"/>
      <c r="Q34" s="7"/>
      <c r="R34" s="7"/>
      <c r="S34" s="7"/>
      <c r="T34" s="19">
        <f t="shared" ref="T34:V34" si="30">H34+K34+N34+Q34</f>
        <v>0.5</v>
      </c>
      <c r="U34" s="19">
        <f t="shared" si="30"/>
        <v>0.5</v>
      </c>
      <c r="V34" s="19">
        <f t="shared" si="30"/>
        <v>2</v>
      </c>
      <c r="W34" s="2"/>
      <c r="X34" s="2"/>
      <c r="Y34" s="2"/>
      <c r="Z34" s="2"/>
    </row>
    <row r="35" spans="1:26" ht="12.75" customHeight="1" x14ac:dyDescent="0.2">
      <c r="A35" s="7"/>
      <c r="B35" s="17"/>
      <c r="C35" s="18"/>
      <c r="D35" s="7" t="s">
        <v>79</v>
      </c>
      <c r="E35" s="13">
        <v>0.5</v>
      </c>
      <c r="F35" s="9" t="s">
        <v>77</v>
      </c>
      <c r="G35" s="15" t="s">
        <v>77</v>
      </c>
      <c r="H35" s="19"/>
      <c r="I35" s="19"/>
      <c r="J35" s="19"/>
      <c r="K35" s="31">
        <v>0.5</v>
      </c>
      <c r="L35" s="31">
        <v>0.5</v>
      </c>
      <c r="M35" s="32">
        <v>1</v>
      </c>
      <c r="N35" s="20"/>
      <c r="O35" s="20"/>
      <c r="P35" s="20"/>
      <c r="Q35" s="7"/>
      <c r="R35" s="7"/>
      <c r="S35" s="7"/>
      <c r="T35" s="19">
        <f t="shared" ref="T35:V35" si="31">H35+K35+N35+Q35</f>
        <v>0.5</v>
      </c>
      <c r="U35" s="19">
        <f t="shared" si="31"/>
        <v>0.5</v>
      </c>
      <c r="V35" s="19">
        <f t="shared" si="31"/>
        <v>1</v>
      </c>
      <c r="W35" s="2"/>
      <c r="X35" s="2"/>
      <c r="Y35" s="2"/>
      <c r="Z35" s="2"/>
    </row>
    <row r="36" spans="1:26" ht="12.75" customHeight="1" x14ac:dyDescent="0.2">
      <c r="A36" s="7"/>
      <c r="B36" s="17"/>
      <c r="C36" s="18"/>
      <c r="D36" s="7" t="s">
        <v>80</v>
      </c>
      <c r="E36" s="13">
        <v>0.5</v>
      </c>
      <c r="F36" s="9" t="s">
        <v>77</v>
      </c>
      <c r="G36" s="9" t="s">
        <v>77</v>
      </c>
      <c r="H36" s="19"/>
      <c r="I36" s="19"/>
      <c r="J36" s="19"/>
      <c r="K36" s="31">
        <v>0.5</v>
      </c>
      <c r="L36" s="31">
        <v>0.5</v>
      </c>
      <c r="M36" s="32">
        <v>0.5</v>
      </c>
      <c r="N36" s="20"/>
      <c r="O36" s="20"/>
      <c r="P36" s="20"/>
      <c r="Q36" s="7"/>
      <c r="R36" s="7"/>
      <c r="S36" s="7"/>
      <c r="T36" s="19">
        <f t="shared" ref="T36:V36" si="32">H36+K36+N36+Q36</f>
        <v>0.5</v>
      </c>
      <c r="U36" s="19">
        <f t="shared" si="32"/>
        <v>0.5</v>
      </c>
      <c r="V36" s="19">
        <f t="shared" si="32"/>
        <v>0.5</v>
      </c>
      <c r="W36" s="2"/>
      <c r="X36" s="2"/>
      <c r="Y36" s="2"/>
      <c r="Z36" s="2"/>
    </row>
    <row r="37" spans="1:26" ht="12.75" customHeight="1" x14ac:dyDescent="0.2">
      <c r="A37" s="7"/>
      <c r="B37" s="21" t="s">
        <v>81</v>
      </c>
      <c r="C37" s="18" t="s">
        <v>82</v>
      </c>
      <c r="D37" s="7"/>
      <c r="E37" s="13">
        <v>6</v>
      </c>
      <c r="F37" s="9" t="s">
        <v>77</v>
      </c>
      <c r="G37" s="15" t="s">
        <v>77</v>
      </c>
      <c r="H37" s="19"/>
      <c r="I37" s="19"/>
      <c r="J37" s="19"/>
      <c r="K37" s="31"/>
      <c r="L37" s="32"/>
      <c r="M37" s="32"/>
      <c r="N37" s="20"/>
      <c r="O37" s="20"/>
      <c r="P37" s="20"/>
      <c r="Q37" s="7"/>
      <c r="R37" s="7"/>
      <c r="S37" s="7"/>
      <c r="T37" s="19">
        <f t="shared" ref="T37:V37" si="33">H37+K37+N37+Q37</f>
        <v>0</v>
      </c>
      <c r="U37" s="19">
        <f t="shared" si="33"/>
        <v>0</v>
      </c>
      <c r="V37" s="19">
        <f t="shared" si="33"/>
        <v>0</v>
      </c>
      <c r="W37" s="2"/>
      <c r="X37" s="2"/>
      <c r="Y37" s="2"/>
      <c r="Z37" s="2"/>
    </row>
    <row r="38" spans="1:26" ht="12.75" customHeight="1" x14ac:dyDescent="0.2">
      <c r="A38" s="7"/>
      <c r="B38" s="17"/>
      <c r="C38" s="18"/>
      <c r="D38" s="7" t="s">
        <v>83</v>
      </c>
      <c r="E38" s="13">
        <v>3</v>
      </c>
      <c r="F38" s="9" t="s">
        <v>77</v>
      </c>
      <c r="G38" s="9" t="s">
        <v>77</v>
      </c>
      <c r="H38" s="19"/>
      <c r="I38" s="19"/>
      <c r="J38" s="19"/>
      <c r="K38" s="31">
        <v>3</v>
      </c>
      <c r="L38" s="32">
        <v>3</v>
      </c>
      <c r="M38" s="32">
        <v>2</v>
      </c>
      <c r="N38" s="20"/>
      <c r="O38" s="20"/>
      <c r="P38" s="20"/>
      <c r="Q38" s="7"/>
      <c r="R38" s="7"/>
      <c r="S38" s="7"/>
      <c r="T38" s="19">
        <f t="shared" ref="T38:V38" si="34">H38+K38+N38+Q38</f>
        <v>3</v>
      </c>
      <c r="U38" s="19">
        <f t="shared" si="34"/>
        <v>3</v>
      </c>
      <c r="V38" s="19">
        <f t="shared" si="34"/>
        <v>2</v>
      </c>
      <c r="W38" s="2"/>
      <c r="X38" s="2"/>
      <c r="Y38" s="2"/>
      <c r="Z38" s="2"/>
    </row>
    <row r="39" spans="1:26" ht="12.75" customHeight="1" x14ac:dyDescent="0.2">
      <c r="A39" s="7"/>
      <c r="B39" s="17"/>
      <c r="C39" s="18"/>
      <c r="D39" s="7" t="s">
        <v>84</v>
      </c>
      <c r="E39" s="13">
        <v>2</v>
      </c>
      <c r="F39" s="9" t="s">
        <v>77</v>
      </c>
      <c r="G39" s="15" t="s">
        <v>77</v>
      </c>
      <c r="H39" s="19"/>
      <c r="I39" s="19"/>
      <c r="J39" s="19"/>
      <c r="K39" s="31">
        <v>2</v>
      </c>
      <c r="L39" s="32">
        <v>2</v>
      </c>
      <c r="M39" s="32">
        <v>2</v>
      </c>
      <c r="N39" s="20"/>
      <c r="O39" s="20"/>
      <c r="P39" s="20"/>
      <c r="Q39" s="7"/>
      <c r="R39" s="7"/>
      <c r="S39" s="7"/>
      <c r="T39" s="19">
        <f t="shared" ref="T39:V39" si="35">H39+K39+N39+Q39</f>
        <v>2</v>
      </c>
      <c r="U39" s="19">
        <f t="shared" si="35"/>
        <v>2</v>
      </c>
      <c r="V39" s="19">
        <f t="shared" si="35"/>
        <v>2</v>
      </c>
      <c r="W39" s="2"/>
      <c r="X39" s="2"/>
      <c r="Y39" s="2"/>
      <c r="Z39" s="2"/>
    </row>
    <row r="40" spans="1:26" ht="12.75" customHeight="1" x14ac:dyDescent="0.2">
      <c r="A40" s="7"/>
      <c r="B40" s="17"/>
      <c r="C40" s="18"/>
      <c r="D40" s="7" t="s">
        <v>85</v>
      </c>
      <c r="E40" s="13">
        <v>1</v>
      </c>
      <c r="F40" s="9" t="s">
        <v>77</v>
      </c>
      <c r="G40" s="9" t="s">
        <v>77</v>
      </c>
      <c r="H40" s="19"/>
      <c r="I40" s="19"/>
      <c r="J40" s="19"/>
      <c r="K40" s="31">
        <v>1</v>
      </c>
      <c r="L40" s="32">
        <v>1</v>
      </c>
      <c r="M40" s="32">
        <v>2</v>
      </c>
      <c r="N40" s="20"/>
      <c r="O40" s="20"/>
      <c r="P40" s="20"/>
      <c r="Q40" s="7"/>
      <c r="R40" s="7"/>
      <c r="S40" s="7"/>
      <c r="T40" s="19">
        <f t="shared" ref="T40:V40" si="36">H40+K40+N40+Q40</f>
        <v>1</v>
      </c>
      <c r="U40" s="19">
        <f t="shared" si="36"/>
        <v>1</v>
      </c>
      <c r="V40" s="19">
        <f t="shared" si="36"/>
        <v>2</v>
      </c>
      <c r="W40" s="2"/>
      <c r="X40" s="2"/>
      <c r="Y40" s="2"/>
      <c r="Z40" s="2"/>
    </row>
    <row r="41" spans="1:26" ht="12.75" customHeight="1" x14ac:dyDescent="0.2">
      <c r="A41" s="7"/>
      <c r="B41" s="21" t="s">
        <v>86</v>
      </c>
      <c r="C41" s="18" t="s">
        <v>87</v>
      </c>
      <c r="D41" s="18"/>
      <c r="E41" s="13">
        <v>5</v>
      </c>
      <c r="F41" s="9" t="s">
        <v>77</v>
      </c>
      <c r="G41" s="15" t="s">
        <v>77</v>
      </c>
      <c r="H41" s="19"/>
      <c r="I41" s="19"/>
      <c r="J41" s="19"/>
      <c r="K41" s="31"/>
      <c r="L41" s="32"/>
      <c r="M41" s="32"/>
      <c r="N41" s="20"/>
      <c r="O41" s="20"/>
      <c r="P41" s="20"/>
      <c r="Q41" s="7"/>
      <c r="R41" s="7"/>
      <c r="S41" s="7"/>
      <c r="T41" s="19">
        <f t="shared" ref="T41:V41" si="37">H41+K41+N41+Q41</f>
        <v>0</v>
      </c>
      <c r="U41" s="19">
        <f t="shared" si="37"/>
        <v>0</v>
      </c>
      <c r="V41" s="19">
        <f t="shared" si="37"/>
        <v>0</v>
      </c>
      <c r="W41" s="2"/>
      <c r="X41" s="2"/>
      <c r="Y41" s="2"/>
      <c r="Z41" s="2"/>
    </row>
    <row r="42" spans="1:26" ht="12.75" customHeight="1" x14ac:dyDescent="0.2">
      <c r="A42" s="7"/>
      <c r="B42" s="21" t="s">
        <v>88</v>
      </c>
      <c r="C42" s="18" t="s">
        <v>89</v>
      </c>
      <c r="D42" s="18"/>
      <c r="E42" s="13">
        <v>2</v>
      </c>
      <c r="F42" s="9" t="s">
        <v>77</v>
      </c>
      <c r="G42" s="9" t="s">
        <v>77</v>
      </c>
      <c r="H42" s="19"/>
      <c r="I42" s="19"/>
      <c r="J42" s="19"/>
      <c r="K42" s="31"/>
      <c r="L42" s="32"/>
      <c r="M42" s="32"/>
      <c r="N42" s="20"/>
      <c r="O42" s="20"/>
      <c r="P42" s="20"/>
      <c r="Q42" s="7"/>
      <c r="R42" s="7"/>
      <c r="S42" s="7"/>
      <c r="T42" s="19">
        <f t="shared" ref="T42:V42" si="38">H42+K42+N42+Q42</f>
        <v>0</v>
      </c>
      <c r="U42" s="19">
        <f t="shared" si="38"/>
        <v>0</v>
      </c>
      <c r="V42" s="19">
        <f t="shared" si="38"/>
        <v>0</v>
      </c>
      <c r="W42" s="2"/>
      <c r="X42" s="2"/>
      <c r="Y42" s="2"/>
      <c r="Z42" s="2"/>
    </row>
    <row r="43" spans="1:26" ht="12.75" customHeight="1" x14ac:dyDescent="0.2">
      <c r="A43" s="7"/>
      <c r="B43" s="17"/>
      <c r="C43" s="18"/>
      <c r="D43" s="18" t="s">
        <v>90</v>
      </c>
      <c r="E43" s="13">
        <v>1</v>
      </c>
      <c r="F43" s="9" t="s">
        <v>77</v>
      </c>
      <c r="G43" s="15" t="s">
        <v>77</v>
      </c>
      <c r="H43" s="19"/>
      <c r="I43" s="19"/>
      <c r="J43" s="19"/>
      <c r="K43" s="31">
        <v>1</v>
      </c>
      <c r="L43" s="32">
        <v>1</v>
      </c>
      <c r="M43" s="32">
        <v>1</v>
      </c>
      <c r="N43" s="20"/>
      <c r="O43" s="20"/>
      <c r="P43" s="20"/>
      <c r="Q43" s="7"/>
      <c r="R43" s="7"/>
      <c r="S43" s="7"/>
      <c r="T43" s="19">
        <f t="shared" ref="T43:V43" si="39">H43+K43+N43+Q43</f>
        <v>1</v>
      </c>
      <c r="U43" s="19">
        <f t="shared" si="39"/>
        <v>1</v>
      </c>
      <c r="V43" s="19">
        <f t="shared" si="39"/>
        <v>1</v>
      </c>
      <c r="W43" s="2"/>
      <c r="X43" s="2"/>
      <c r="Y43" s="2"/>
      <c r="Z43" s="2"/>
    </row>
    <row r="44" spans="1:26" ht="12.75" customHeight="1" x14ac:dyDescent="0.2">
      <c r="A44" s="7"/>
      <c r="B44" s="17"/>
      <c r="C44" s="18"/>
      <c r="D44" s="18" t="s">
        <v>91</v>
      </c>
      <c r="E44" s="13">
        <v>1</v>
      </c>
      <c r="F44" s="9" t="s">
        <v>77</v>
      </c>
      <c r="G44" s="9" t="s">
        <v>77</v>
      </c>
      <c r="H44" s="19"/>
      <c r="I44" s="19"/>
      <c r="J44" s="19"/>
      <c r="K44" s="31">
        <v>1</v>
      </c>
      <c r="L44" s="32">
        <v>1</v>
      </c>
      <c r="M44" s="32">
        <v>1</v>
      </c>
      <c r="N44" s="20"/>
      <c r="O44" s="20"/>
      <c r="P44" s="20"/>
      <c r="Q44" s="7"/>
      <c r="R44" s="7"/>
      <c r="S44" s="7"/>
      <c r="T44" s="19">
        <f t="shared" ref="T44:V44" si="40">H44+K44+N44+Q44</f>
        <v>1</v>
      </c>
      <c r="U44" s="19">
        <f t="shared" si="40"/>
        <v>1</v>
      </c>
      <c r="V44" s="19">
        <f t="shared" si="40"/>
        <v>1</v>
      </c>
      <c r="W44" s="2"/>
      <c r="X44" s="2"/>
      <c r="Y44" s="2"/>
      <c r="Z44" s="2"/>
    </row>
    <row r="45" spans="1:26" ht="12.75" customHeight="1" x14ac:dyDescent="0.2">
      <c r="A45" s="7"/>
      <c r="B45" s="21" t="s">
        <v>92</v>
      </c>
      <c r="C45" s="18" t="s">
        <v>93</v>
      </c>
      <c r="D45" s="18"/>
      <c r="E45" s="13">
        <v>3</v>
      </c>
      <c r="F45" s="9" t="s">
        <v>77</v>
      </c>
      <c r="G45" s="15" t="s">
        <v>77</v>
      </c>
      <c r="H45" s="19"/>
      <c r="I45" s="19"/>
      <c r="J45" s="19"/>
      <c r="K45" s="31"/>
      <c r="L45" s="32"/>
      <c r="M45" s="32"/>
      <c r="N45" s="20"/>
      <c r="O45" s="20"/>
      <c r="P45" s="20"/>
      <c r="Q45" s="7"/>
      <c r="R45" s="7"/>
      <c r="S45" s="7"/>
      <c r="T45" s="19">
        <f t="shared" ref="T45:V45" si="41">H45+K45+N45+Q45</f>
        <v>0</v>
      </c>
      <c r="U45" s="19">
        <f t="shared" si="41"/>
        <v>0</v>
      </c>
      <c r="V45" s="19">
        <f t="shared" si="41"/>
        <v>0</v>
      </c>
      <c r="W45" s="2"/>
      <c r="X45" s="2"/>
      <c r="Y45" s="2"/>
      <c r="Z45" s="2"/>
    </row>
    <row r="46" spans="1:26" ht="12.75" customHeight="1" x14ac:dyDescent="0.2">
      <c r="A46" s="7"/>
      <c r="B46" s="17"/>
      <c r="C46" s="18"/>
      <c r="D46" s="18" t="s">
        <v>94</v>
      </c>
      <c r="E46" s="13">
        <v>2</v>
      </c>
      <c r="F46" s="9" t="s">
        <v>77</v>
      </c>
      <c r="G46" s="9" t="s">
        <v>77</v>
      </c>
      <c r="H46" s="19"/>
      <c r="I46" s="19"/>
      <c r="J46" s="19"/>
      <c r="K46" s="31">
        <v>2</v>
      </c>
      <c r="L46" s="32">
        <v>2</v>
      </c>
      <c r="M46" s="32">
        <v>2.5</v>
      </c>
      <c r="N46" s="20"/>
      <c r="O46" s="20"/>
      <c r="P46" s="20"/>
      <c r="Q46" s="7"/>
      <c r="R46" s="7"/>
      <c r="S46" s="7"/>
      <c r="T46" s="19">
        <f t="shared" ref="T46:V46" si="42">H46+K46+N46+Q46</f>
        <v>2</v>
      </c>
      <c r="U46" s="19">
        <f t="shared" si="42"/>
        <v>2</v>
      </c>
      <c r="V46" s="19">
        <f t="shared" si="42"/>
        <v>2.5</v>
      </c>
      <c r="W46" s="2"/>
      <c r="X46" s="2"/>
      <c r="Y46" s="2"/>
      <c r="Z46" s="2"/>
    </row>
    <row r="47" spans="1:26" ht="12.75" customHeight="1" x14ac:dyDescent="0.2">
      <c r="A47" s="7"/>
      <c r="B47" s="17"/>
      <c r="C47" s="18"/>
      <c r="D47" s="18" t="s">
        <v>95</v>
      </c>
      <c r="E47" s="13">
        <v>1</v>
      </c>
      <c r="F47" s="9" t="s">
        <v>77</v>
      </c>
      <c r="G47" s="15" t="s">
        <v>77</v>
      </c>
      <c r="H47" s="19"/>
      <c r="I47" s="19"/>
      <c r="J47" s="19"/>
      <c r="K47" s="31">
        <v>1</v>
      </c>
      <c r="L47" s="32">
        <v>1</v>
      </c>
      <c r="M47" s="32">
        <v>1</v>
      </c>
      <c r="N47" s="20"/>
      <c r="O47" s="20"/>
      <c r="P47" s="20"/>
      <c r="Q47" s="7"/>
      <c r="R47" s="7"/>
      <c r="S47" s="7"/>
      <c r="T47" s="19">
        <f t="shared" ref="T47:V47" si="43">H47+K47+N47+Q47</f>
        <v>1</v>
      </c>
      <c r="U47" s="19">
        <f t="shared" si="43"/>
        <v>1</v>
      </c>
      <c r="V47" s="19">
        <f t="shared" si="43"/>
        <v>1</v>
      </c>
      <c r="W47" s="2"/>
      <c r="X47" s="2"/>
      <c r="Y47" s="2"/>
      <c r="Z47" s="2"/>
    </row>
    <row r="48" spans="1:26" ht="12.75" customHeight="1" x14ac:dyDescent="0.2">
      <c r="A48" s="23"/>
      <c r="B48" s="2"/>
      <c r="C48" s="22"/>
      <c r="D48" s="23"/>
      <c r="E48" s="29" t="s">
        <v>53</v>
      </c>
      <c r="F48" s="2"/>
      <c r="G48" s="29"/>
      <c r="H48" s="24">
        <f t="shared" ref="H48:J48" si="44">SUM(H6:H32)</f>
        <v>8.5</v>
      </c>
      <c r="I48" s="16">
        <f t="shared" si="44"/>
        <v>8.5</v>
      </c>
      <c r="J48" s="24">
        <f t="shared" si="44"/>
        <v>6.75</v>
      </c>
      <c r="K48" s="24">
        <f t="shared" ref="K48:M48" si="45">SUM(K4:K47)</f>
        <v>15.5</v>
      </c>
      <c r="L48" s="24">
        <f t="shared" si="45"/>
        <v>15.5</v>
      </c>
      <c r="M48" s="24">
        <f t="shared" si="45"/>
        <v>16.75</v>
      </c>
      <c r="N48" s="25"/>
      <c r="O48" s="25"/>
      <c r="P48" s="25"/>
      <c r="Q48" s="25"/>
      <c r="R48" s="25"/>
      <c r="S48" s="25"/>
      <c r="T48" s="24">
        <f t="shared" ref="T48:V48" si="46">SUM(T4:T47)</f>
        <v>24</v>
      </c>
      <c r="U48" s="24">
        <f t="shared" si="46"/>
        <v>24</v>
      </c>
      <c r="V48" s="24">
        <f t="shared" si="46"/>
        <v>23.5</v>
      </c>
      <c r="W48" s="2"/>
      <c r="X48" s="2"/>
      <c r="Y48" s="2"/>
      <c r="Z48" s="2"/>
    </row>
    <row r="49" spans="1:26" ht="12.75" customHeight="1" x14ac:dyDescent="0.2">
      <c r="A49" s="2"/>
      <c r="B49" s="22"/>
      <c r="C49" s="23"/>
      <c r="D49" s="23"/>
      <c r="E49" s="7" t="s">
        <v>54</v>
      </c>
      <c r="F49" s="7"/>
      <c r="G49" s="7"/>
      <c r="H49" s="24">
        <f t="shared" ref="H49:J49" si="47">H48</f>
        <v>8.5</v>
      </c>
      <c r="I49" s="16">
        <f t="shared" si="47"/>
        <v>8.5</v>
      </c>
      <c r="J49" s="24">
        <f t="shared" si="47"/>
        <v>6.75</v>
      </c>
      <c r="K49" s="24">
        <f t="shared" ref="K49:M49" si="48">K48+H49</f>
        <v>24</v>
      </c>
      <c r="L49" s="24">
        <f t="shared" si="48"/>
        <v>24</v>
      </c>
      <c r="M49" s="24">
        <f t="shared" si="48"/>
        <v>23.5</v>
      </c>
      <c r="N49" s="25"/>
      <c r="O49" s="25"/>
      <c r="P49" s="25"/>
      <c r="Q49" s="25"/>
      <c r="R49" s="25"/>
      <c r="S49" s="25"/>
      <c r="T49" s="25"/>
      <c r="U49" s="25"/>
      <c r="V49" s="25"/>
      <c r="W49" s="2"/>
      <c r="X49" s="2"/>
      <c r="Y49" s="2"/>
      <c r="Z49" s="2"/>
    </row>
    <row r="50" spans="1:26" ht="12.75" customHeight="1" x14ac:dyDescent="0.2">
      <c r="A50" s="2"/>
      <c r="B50" s="22"/>
      <c r="C50" s="23"/>
      <c r="D50" s="23"/>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2"/>
      <c r="C51" s="23"/>
      <c r="D51" s="23"/>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2"/>
      <c r="C52" s="23"/>
      <c r="D52" s="23"/>
      <c r="E52" s="2"/>
      <c r="F52" s="2"/>
      <c r="G52" s="96" t="s">
        <v>55</v>
      </c>
      <c r="H52" s="97"/>
      <c r="I52" s="97"/>
      <c r="J52" s="97"/>
      <c r="K52" s="97"/>
      <c r="L52" s="97"/>
      <c r="M52" s="98"/>
      <c r="N52" s="2"/>
      <c r="O52" s="2"/>
      <c r="P52" s="2"/>
      <c r="Q52" s="2"/>
      <c r="R52" s="2"/>
      <c r="S52" s="2"/>
      <c r="T52" s="2"/>
      <c r="U52" s="2"/>
      <c r="V52" s="2"/>
      <c r="W52" s="2"/>
      <c r="X52" s="2"/>
      <c r="Y52" s="2"/>
      <c r="Z52" s="2"/>
    </row>
    <row r="53" spans="1:26" ht="12.75" customHeight="1" x14ac:dyDescent="0.2">
      <c r="A53" s="2"/>
      <c r="B53" s="22"/>
      <c r="C53" s="23"/>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95"/>
      <c r="B54" s="94"/>
      <c r="C54" s="94"/>
      <c r="D54" s="94"/>
      <c r="E54" s="94"/>
      <c r="F54" s="2"/>
      <c r="G54" s="26"/>
      <c r="H54" s="26"/>
      <c r="I54" s="26"/>
      <c r="J54" s="26"/>
      <c r="K54" s="26"/>
      <c r="L54" s="26"/>
      <c r="M54" s="26"/>
      <c r="N54" s="2"/>
      <c r="O54" s="2"/>
      <c r="P54" s="2"/>
      <c r="Q54" s="2"/>
      <c r="R54" s="2"/>
      <c r="S54" s="2"/>
      <c r="T54" s="2"/>
      <c r="U54" s="2"/>
      <c r="V54" s="2"/>
      <c r="W54" s="2"/>
      <c r="X54" s="2"/>
      <c r="Y54" s="2"/>
      <c r="Z54" s="2"/>
    </row>
    <row r="55" spans="1:26" ht="12.75" customHeight="1" x14ac:dyDescent="0.2">
      <c r="A55" s="93"/>
      <c r="B55" s="94"/>
      <c r="C55" s="94"/>
      <c r="D55" s="94"/>
      <c r="E55" s="94"/>
      <c r="F55" s="2"/>
      <c r="G55" s="26"/>
      <c r="H55" s="26"/>
      <c r="I55" s="26"/>
      <c r="J55" s="26"/>
      <c r="K55" s="26"/>
      <c r="L55" s="26"/>
      <c r="M55" s="26"/>
      <c r="N55" s="2"/>
      <c r="O55" s="2"/>
      <c r="P55" s="2"/>
      <c r="Q55" s="2"/>
      <c r="R55" s="2"/>
      <c r="S55" s="2"/>
      <c r="T55" s="2"/>
      <c r="U55" s="2"/>
      <c r="V55" s="2"/>
      <c r="W55" s="2"/>
      <c r="X55" s="2"/>
      <c r="Y55" s="2"/>
      <c r="Z55" s="2"/>
    </row>
    <row r="56" spans="1:26" ht="12.75" customHeight="1" x14ac:dyDescent="0.2">
      <c r="A56" s="93"/>
      <c r="B56" s="94"/>
      <c r="C56" s="94"/>
      <c r="D56" s="94"/>
      <c r="E56" s="94"/>
      <c r="F56" s="2"/>
      <c r="G56" s="26"/>
      <c r="H56" s="26"/>
      <c r="I56" s="26"/>
      <c r="J56" s="26"/>
      <c r="K56" s="26"/>
      <c r="L56" s="26"/>
      <c r="M56" s="26"/>
      <c r="N56" s="2"/>
      <c r="O56" s="2"/>
      <c r="P56" s="2"/>
      <c r="Q56" s="2"/>
      <c r="R56" s="2"/>
      <c r="S56" s="2"/>
      <c r="T56" s="2"/>
      <c r="U56" s="2"/>
      <c r="V56" s="2"/>
      <c r="W56" s="2"/>
      <c r="X56" s="2"/>
      <c r="Y56" s="2"/>
      <c r="Z56" s="2"/>
    </row>
    <row r="57" spans="1:26" ht="12.75" customHeight="1" x14ac:dyDescent="0.2">
      <c r="A57" s="93"/>
      <c r="B57" s="94"/>
      <c r="C57" s="94"/>
      <c r="D57" s="94"/>
      <c r="E57" s="94"/>
      <c r="F57" s="2"/>
      <c r="G57" s="26"/>
      <c r="H57" s="26"/>
      <c r="I57" s="26"/>
      <c r="J57" s="26"/>
      <c r="K57" s="26"/>
      <c r="L57" s="2"/>
      <c r="M57" s="2"/>
      <c r="N57" s="2"/>
      <c r="O57" s="2"/>
      <c r="P57" s="2"/>
      <c r="Q57" s="2"/>
      <c r="R57" s="2"/>
      <c r="S57" s="2"/>
      <c r="T57" s="2"/>
      <c r="U57" s="2"/>
      <c r="V57" s="2"/>
      <c r="W57" s="2"/>
      <c r="X57" s="2"/>
      <c r="Y57" s="2"/>
      <c r="Z57" s="2"/>
    </row>
    <row r="58" spans="1:26" ht="12.75" customHeight="1" x14ac:dyDescent="0.2">
      <c r="A58" s="2"/>
      <c r="B58" s="2"/>
      <c r="C58" s="2"/>
      <c r="D58" s="2"/>
      <c r="E58" s="2"/>
      <c r="F58" s="2"/>
      <c r="G58" s="93"/>
      <c r="H58" s="94"/>
      <c r="I58" s="26"/>
      <c r="J58" s="26"/>
      <c r="K58" s="26"/>
      <c r="L58" s="2"/>
      <c r="M58" s="2"/>
      <c r="N58" s="2"/>
      <c r="O58" s="2"/>
      <c r="P58" s="2"/>
      <c r="Q58" s="2"/>
      <c r="R58" s="2"/>
      <c r="S58" s="2"/>
      <c r="T58" s="2"/>
      <c r="U58" s="2"/>
      <c r="V58" s="2"/>
      <c r="W58" s="2"/>
      <c r="X58" s="2"/>
      <c r="Y58" s="2"/>
      <c r="Z58" s="2"/>
    </row>
    <row r="59" spans="1:26" ht="12.75" customHeight="1" x14ac:dyDescent="0.2">
      <c r="A59" s="2"/>
      <c r="B59" s="2"/>
      <c r="C59" s="2"/>
      <c r="D59" s="2"/>
      <c r="E59" s="2"/>
      <c r="F59" s="2"/>
      <c r="G59" s="26"/>
      <c r="H59" s="26"/>
      <c r="I59" s="26"/>
      <c r="J59" s="26"/>
      <c r="K59" s="26"/>
      <c r="L59" s="26"/>
      <c r="M59" s="26"/>
      <c r="N59" s="2"/>
      <c r="O59" s="2"/>
      <c r="P59" s="2"/>
      <c r="Q59" s="2"/>
      <c r="R59" s="2"/>
      <c r="S59" s="2"/>
      <c r="T59" s="2"/>
      <c r="U59" s="2"/>
      <c r="V59" s="2"/>
      <c r="W59" s="2"/>
      <c r="X59" s="2"/>
      <c r="Y59" s="2"/>
      <c r="Z59" s="2"/>
    </row>
    <row r="60" spans="1:26" ht="12.75" customHeight="1" x14ac:dyDescent="0.2">
      <c r="A60" s="2"/>
      <c r="B60" s="2"/>
      <c r="C60" s="2"/>
      <c r="D60" s="2"/>
      <c r="E60" s="2"/>
      <c r="F60" s="2"/>
      <c r="G60" s="26"/>
      <c r="H60" s="26"/>
      <c r="I60" s="26"/>
      <c r="J60" s="26"/>
      <c r="K60" s="26"/>
      <c r="L60" s="26"/>
      <c r="M60" s="26"/>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7" t="s">
        <v>56</v>
      </c>
      <c r="H65" s="27">
        <f>E71-E69</f>
        <v>0</v>
      </c>
      <c r="I65" s="99" t="s">
        <v>57</v>
      </c>
      <c r="J65" s="85"/>
      <c r="K65" s="100"/>
      <c r="L65" s="94"/>
      <c r="M65" s="94"/>
      <c r="N65" s="94"/>
      <c r="O65" s="94"/>
      <c r="P65" s="94"/>
      <c r="Q65" s="94"/>
      <c r="R65" s="2"/>
      <c r="S65" s="2"/>
      <c r="T65" s="2"/>
      <c r="U65" s="2"/>
      <c r="V65" s="2"/>
      <c r="W65" s="2"/>
      <c r="X65" s="2"/>
      <c r="Y65" s="2"/>
      <c r="Z65" s="2"/>
    </row>
    <row r="66" spans="1:26" ht="12.75" customHeight="1" x14ac:dyDescent="0.2">
      <c r="A66" s="2"/>
      <c r="B66" s="2"/>
      <c r="C66" s="2"/>
      <c r="D66" s="2"/>
      <c r="E66" s="2"/>
      <c r="F66" s="2"/>
      <c r="G66" s="7" t="s">
        <v>58</v>
      </c>
      <c r="H66" s="27">
        <f>E71-E70</f>
        <v>1.75</v>
      </c>
      <c r="I66" s="99" t="s">
        <v>59</v>
      </c>
      <c r="J66" s="85"/>
      <c r="K66" s="100"/>
      <c r="L66" s="94"/>
      <c r="M66" s="94"/>
      <c r="N66" s="94"/>
      <c r="O66" s="94"/>
      <c r="P66" s="94"/>
      <c r="Q66" s="94"/>
      <c r="R66" s="2"/>
      <c r="S66" s="2"/>
      <c r="T66" s="2"/>
      <c r="U66" s="2"/>
      <c r="V66" s="2"/>
      <c r="W66" s="2"/>
      <c r="X66" s="2"/>
      <c r="Y66" s="2"/>
      <c r="Z66" s="2"/>
    </row>
    <row r="67" spans="1:26" ht="12.75" customHeight="1" x14ac:dyDescent="0.2">
      <c r="A67" s="2"/>
      <c r="B67" s="2"/>
      <c r="C67" s="2"/>
      <c r="D67" s="101" t="s">
        <v>96</v>
      </c>
      <c r="E67" s="85"/>
      <c r="F67" s="2"/>
      <c r="G67" s="7" t="s">
        <v>61</v>
      </c>
      <c r="H67" s="27">
        <f>E71/E69</f>
        <v>1</v>
      </c>
      <c r="I67" s="99" t="s">
        <v>62</v>
      </c>
      <c r="J67" s="85"/>
      <c r="K67" s="100"/>
      <c r="L67" s="94"/>
      <c r="M67" s="94"/>
      <c r="N67" s="94"/>
      <c r="O67" s="94"/>
      <c r="P67" s="94"/>
      <c r="Q67" s="94"/>
      <c r="R67" s="2"/>
      <c r="S67" s="2"/>
      <c r="T67" s="2"/>
      <c r="U67" s="2"/>
      <c r="V67" s="2"/>
      <c r="W67" s="2"/>
      <c r="X67" s="2"/>
      <c r="Y67" s="2"/>
      <c r="Z67" s="2"/>
    </row>
    <row r="68" spans="1:26" ht="12.75" customHeight="1" x14ac:dyDescent="0.2">
      <c r="A68" s="2"/>
      <c r="B68" s="2"/>
      <c r="C68" s="2"/>
      <c r="D68" s="29" t="s">
        <v>63</v>
      </c>
      <c r="E68" s="29">
        <v>225</v>
      </c>
      <c r="F68" s="2"/>
      <c r="G68" s="7" t="s">
        <v>64</v>
      </c>
      <c r="H68" s="27">
        <f>E71/E70</f>
        <v>1.2592592592592593</v>
      </c>
      <c r="I68" s="99" t="s">
        <v>65</v>
      </c>
      <c r="J68" s="85"/>
      <c r="K68" s="100"/>
      <c r="L68" s="94"/>
      <c r="M68" s="94"/>
      <c r="N68" s="94"/>
      <c r="O68" s="94"/>
      <c r="P68" s="94"/>
      <c r="Q68" s="94"/>
      <c r="R68" s="2"/>
      <c r="S68" s="2"/>
      <c r="T68" s="2"/>
      <c r="U68" s="2"/>
      <c r="V68" s="2"/>
      <c r="W68" s="2"/>
      <c r="X68" s="2"/>
      <c r="Y68" s="2"/>
      <c r="Z68" s="2"/>
    </row>
    <row r="69" spans="1:26" ht="12.75" customHeight="1" x14ac:dyDescent="0.2">
      <c r="A69" s="2"/>
      <c r="B69" s="2"/>
      <c r="C69" s="2"/>
      <c r="D69" s="7" t="s">
        <v>13</v>
      </c>
      <c r="E69" s="7">
        <f>H49</f>
        <v>8.5</v>
      </c>
      <c r="F69" s="2"/>
      <c r="G69" s="7" t="s">
        <v>66</v>
      </c>
      <c r="H69" s="27">
        <f>E68-E71</f>
        <v>216.5</v>
      </c>
      <c r="I69" s="99" t="s">
        <v>67</v>
      </c>
      <c r="J69" s="85"/>
      <c r="K69" s="100"/>
      <c r="L69" s="94"/>
      <c r="M69" s="94"/>
      <c r="N69" s="94"/>
      <c r="O69" s="94"/>
      <c r="P69" s="94"/>
      <c r="Q69" s="94"/>
      <c r="R69" s="2"/>
      <c r="S69" s="2"/>
      <c r="T69" s="2"/>
      <c r="U69" s="2"/>
      <c r="V69" s="2"/>
      <c r="W69" s="2"/>
      <c r="X69" s="2"/>
      <c r="Y69" s="2"/>
      <c r="Z69" s="2"/>
    </row>
    <row r="70" spans="1:26" ht="12.75" customHeight="1" x14ac:dyDescent="0.2">
      <c r="A70" s="2"/>
      <c r="B70" s="2"/>
      <c r="C70" s="2"/>
      <c r="D70" s="30" t="s">
        <v>15</v>
      </c>
      <c r="E70" s="7">
        <f>J49</f>
        <v>6.75</v>
      </c>
      <c r="F70" s="2"/>
      <c r="G70" s="7" t="s">
        <v>66</v>
      </c>
      <c r="H70" s="27">
        <f>(E68-E71)/(H67*H68)</f>
        <v>171.92647058823528</v>
      </c>
      <c r="I70" s="99" t="s">
        <v>68</v>
      </c>
      <c r="J70" s="85"/>
      <c r="K70" s="100"/>
      <c r="L70" s="94"/>
      <c r="M70" s="94"/>
      <c r="N70" s="94"/>
      <c r="O70" s="94"/>
      <c r="P70" s="94"/>
      <c r="Q70" s="94"/>
      <c r="R70" s="2"/>
      <c r="S70" s="2"/>
      <c r="T70" s="2"/>
      <c r="U70" s="2"/>
      <c r="V70" s="2"/>
      <c r="W70" s="2"/>
      <c r="X70" s="2"/>
      <c r="Y70" s="2"/>
      <c r="Z70" s="2"/>
    </row>
    <row r="71" spans="1:26" ht="12.75" customHeight="1" x14ac:dyDescent="0.2">
      <c r="A71" s="2"/>
      <c r="B71" s="2"/>
      <c r="C71" s="2"/>
      <c r="D71" s="7" t="s">
        <v>14</v>
      </c>
      <c r="E71" s="7">
        <f>I49</f>
        <v>8.5</v>
      </c>
      <c r="F71" s="2"/>
      <c r="G71" s="7" t="s">
        <v>69</v>
      </c>
      <c r="H71" s="27">
        <f>E70+(E68-E71)</f>
        <v>223.25</v>
      </c>
      <c r="I71" s="99" t="s">
        <v>70</v>
      </c>
      <c r="J71" s="85"/>
      <c r="K71" s="100"/>
      <c r="L71" s="94"/>
      <c r="M71" s="94"/>
      <c r="N71" s="94"/>
      <c r="O71" s="94"/>
      <c r="P71" s="94"/>
      <c r="Q71" s="94"/>
      <c r="R71" s="2"/>
      <c r="S71" s="2"/>
      <c r="T71" s="2"/>
      <c r="U71" s="2"/>
      <c r="V71" s="2"/>
      <c r="W71" s="2"/>
      <c r="X71" s="2"/>
      <c r="Y71" s="2"/>
      <c r="Z71" s="2"/>
    </row>
    <row r="72" spans="1:26" ht="12.75" customHeight="1" x14ac:dyDescent="0.2">
      <c r="A72" s="2"/>
      <c r="B72" s="2"/>
      <c r="C72" s="2"/>
      <c r="D72" s="2"/>
      <c r="E72" s="2"/>
      <c r="F72" s="2"/>
      <c r="G72" s="7" t="s">
        <v>69</v>
      </c>
      <c r="H72" s="27">
        <f>E68/H68</f>
        <v>178.67647058823528</v>
      </c>
      <c r="I72" s="99" t="s">
        <v>71</v>
      </c>
      <c r="J72" s="85"/>
      <c r="K72" s="100"/>
      <c r="L72" s="94"/>
      <c r="M72" s="94"/>
      <c r="N72" s="94"/>
      <c r="O72" s="94"/>
      <c r="P72" s="94"/>
      <c r="Q72" s="94"/>
      <c r="R72" s="2"/>
      <c r="S72" s="2"/>
      <c r="T72" s="2"/>
      <c r="U72" s="2"/>
      <c r="V72" s="2"/>
      <c r="W72" s="2"/>
      <c r="X72" s="2"/>
      <c r="Y72" s="2"/>
      <c r="Z72" s="2"/>
    </row>
    <row r="73" spans="1:26" ht="12.75" customHeight="1" x14ac:dyDescent="0.2">
      <c r="A73" s="2"/>
      <c r="B73" s="2"/>
      <c r="C73" s="2"/>
      <c r="D73" s="2"/>
      <c r="E73" s="2"/>
      <c r="F73" s="2"/>
      <c r="G73" s="7" t="s">
        <v>69</v>
      </c>
      <c r="H73" s="27">
        <f>E70+(E68-E71)/(H67*H68)</f>
        <v>178.67647058823528</v>
      </c>
      <c r="I73" s="99" t="s">
        <v>72</v>
      </c>
      <c r="J73" s="85"/>
      <c r="K73" s="100"/>
      <c r="L73" s="94"/>
      <c r="M73" s="94"/>
      <c r="N73" s="94"/>
      <c r="O73" s="94"/>
      <c r="P73" s="94"/>
      <c r="Q73" s="94"/>
      <c r="R73" s="2"/>
      <c r="S73" s="2"/>
      <c r="T73" s="2"/>
      <c r="U73" s="2"/>
      <c r="V73" s="2"/>
      <c r="W73" s="2"/>
      <c r="X73" s="2"/>
      <c r="Y73" s="2"/>
      <c r="Z73" s="2"/>
    </row>
    <row r="74" spans="1:26" ht="12.75" customHeight="1" x14ac:dyDescent="0.2">
      <c r="A74" s="2"/>
      <c r="B74" s="2"/>
      <c r="C74" s="2"/>
      <c r="D74" s="2"/>
      <c r="E74" s="2"/>
      <c r="F74" s="2"/>
      <c r="G74" s="7" t="s">
        <v>73</v>
      </c>
      <c r="H74" s="27">
        <f>(E68-E71)/(E68-E70)</f>
        <v>0.99198167239404356</v>
      </c>
      <c r="I74" s="99" t="s">
        <v>74</v>
      </c>
      <c r="J74" s="85"/>
      <c r="K74" s="100"/>
      <c r="L74" s="94"/>
      <c r="M74" s="94"/>
      <c r="N74" s="94"/>
      <c r="O74" s="94"/>
      <c r="P74" s="94"/>
      <c r="Q74" s="94"/>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7"/>
      <c r="H77" s="7" t="s">
        <v>13</v>
      </c>
      <c r="I77" s="7" t="s">
        <v>14</v>
      </c>
      <c r="J77" s="7" t="s">
        <v>15</v>
      </c>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7" t="s">
        <v>97</v>
      </c>
      <c r="H78" s="7">
        <f t="shared" ref="H78:J78" si="49">H49</f>
        <v>8.5</v>
      </c>
      <c r="I78" s="7">
        <f t="shared" si="49"/>
        <v>8.5</v>
      </c>
      <c r="J78" s="7">
        <f t="shared" si="49"/>
        <v>6.75</v>
      </c>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7" t="s">
        <v>98</v>
      </c>
      <c r="H79" s="7">
        <f t="shared" ref="H79:J79" si="50">K49</f>
        <v>24</v>
      </c>
      <c r="I79" s="7">
        <f t="shared" si="50"/>
        <v>24</v>
      </c>
      <c r="J79" s="7">
        <f t="shared" si="50"/>
        <v>23.5</v>
      </c>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7" t="s">
        <v>99</v>
      </c>
      <c r="H80" s="7"/>
      <c r="I80" s="7"/>
      <c r="J80" s="7"/>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7" t="s">
        <v>100</v>
      </c>
      <c r="H81" s="7"/>
      <c r="I81" s="7"/>
      <c r="J81" s="7"/>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D67:E67"/>
    <mergeCell ref="I67:J67"/>
    <mergeCell ref="K67:Q67"/>
    <mergeCell ref="K68:Q68"/>
    <mergeCell ref="I71:J71"/>
    <mergeCell ref="I72:J72"/>
    <mergeCell ref="I73:J73"/>
    <mergeCell ref="I74:J74"/>
    <mergeCell ref="K69:Q69"/>
    <mergeCell ref="K70:Q70"/>
    <mergeCell ref="K71:Q71"/>
    <mergeCell ref="K72:Q72"/>
    <mergeCell ref="K73:Q73"/>
    <mergeCell ref="K74:Q74"/>
    <mergeCell ref="G58:H58"/>
    <mergeCell ref="K65:Q65"/>
    <mergeCell ref="I68:J68"/>
    <mergeCell ref="I69:J69"/>
    <mergeCell ref="I70:J70"/>
    <mergeCell ref="I65:J65"/>
    <mergeCell ref="I66:J66"/>
    <mergeCell ref="K66:Q66"/>
    <mergeCell ref="G52:M52"/>
    <mergeCell ref="A54:E54"/>
    <mergeCell ref="A55:E55"/>
    <mergeCell ref="A56:E56"/>
    <mergeCell ref="A57:E57"/>
    <mergeCell ref="K1:M1"/>
    <mergeCell ref="N1:P1"/>
    <mergeCell ref="Q1:S1"/>
    <mergeCell ref="T1:V1"/>
    <mergeCell ref="A1:A3"/>
    <mergeCell ref="B1:C2"/>
    <mergeCell ref="D1:D3"/>
    <mergeCell ref="E1:E3"/>
    <mergeCell ref="F1:F3"/>
    <mergeCell ref="G1:G3"/>
    <mergeCell ref="H1:J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0"/>
  <sheetViews>
    <sheetView topLeftCell="A106" workbookViewId="0">
      <selection activeCell="D121" sqref="D121"/>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86" t="s">
        <v>0</v>
      </c>
      <c r="B1" s="88" t="s">
        <v>1</v>
      </c>
      <c r="C1" s="89"/>
      <c r="D1" s="86" t="s">
        <v>2</v>
      </c>
      <c r="E1" s="92" t="s">
        <v>3</v>
      </c>
      <c r="F1" s="92" t="s">
        <v>4</v>
      </c>
      <c r="G1" s="92" t="s">
        <v>5</v>
      </c>
      <c r="H1" s="83" t="s">
        <v>6</v>
      </c>
      <c r="I1" s="84"/>
      <c r="J1" s="85"/>
      <c r="K1" s="83" t="s">
        <v>7</v>
      </c>
      <c r="L1" s="84"/>
      <c r="M1" s="85"/>
      <c r="N1" s="83" t="s">
        <v>8</v>
      </c>
      <c r="O1" s="84"/>
      <c r="P1" s="85"/>
      <c r="Q1" s="83" t="s">
        <v>9</v>
      </c>
      <c r="R1" s="84"/>
      <c r="S1" s="85"/>
      <c r="T1" s="83" t="s">
        <v>101</v>
      </c>
      <c r="U1" s="84"/>
      <c r="V1" s="85"/>
      <c r="W1" s="83" t="s">
        <v>102</v>
      </c>
      <c r="X1" s="84"/>
      <c r="Y1" s="85"/>
      <c r="Z1" s="83" t="s">
        <v>103</v>
      </c>
      <c r="AA1" s="84"/>
      <c r="AB1" s="85"/>
      <c r="AC1" s="83" t="s">
        <v>104</v>
      </c>
      <c r="AD1" s="84"/>
      <c r="AE1" s="85"/>
      <c r="AF1" s="83" t="s">
        <v>105</v>
      </c>
      <c r="AG1" s="84"/>
      <c r="AH1" s="85"/>
      <c r="AI1" s="83" t="s">
        <v>10</v>
      </c>
      <c r="AJ1" s="84"/>
      <c r="AK1" s="85"/>
    </row>
    <row r="2" spans="1:37" ht="12.75" customHeight="1" x14ac:dyDescent="0.2">
      <c r="A2" s="87"/>
      <c r="B2" s="90"/>
      <c r="C2" s="91"/>
      <c r="D2" s="87"/>
      <c r="E2" s="87"/>
      <c r="F2" s="87"/>
      <c r="G2" s="87"/>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87"/>
      <c r="B3" s="1" t="s">
        <v>11</v>
      </c>
      <c r="C3" s="1" t="s">
        <v>12</v>
      </c>
      <c r="D3" s="87"/>
      <c r="E3" s="87"/>
      <c r="F3" s="87"/>
      <c r="G3" s="8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8">
        <v>1</v>
      </c>
      <c r="B4" s="8" t="s">
        <v>16</v>
      </c>
      <c r="C4" s="7" t="s">
        <v>17</v>
      </c>
      <c r="D4" s="7"/>
      <c r="E4" s="33">
        <v>8.5</v>
      </c>
      <c r="F4" s="9"/>
      <c r="G4" s="9"/>
      <c r="H4" s="10"/>
      <c r="I4" s="10"/>
      <c r="J4" s="10"/>
      <c r="K4" s="11"/>
      <c r="L4" s="11"/>
      <c r="M4" s="11"/>
      <c r="N4" s="12"/>
      <c r="O4" s="12"/>
      <c r="P4" s="12"/>
      <c r="Q4" s="11"/>
      <c r="R4" s="11"/>
      <c r="S4" s="11"/>
      <c r="T4" s="12"/>
      <c r="U4" s="12"/>
      <c r="V4" s="12"/>
      <c r="W4" s="11"/>
      <c r="X4" s="11"/>
      <c r="Y4" s="11"/>
      <c r="Z4" s="12"/>
      <c r="AA4" s="12"/>
      <c r="AB4" s="12"/>
      <c r="AC4" s="11"/>
      <c r="AD4" s="11"/>
      <c r="AE4" s="11"/>
      <c r="AF4" s="12"/>
      <c r="AG4" s="12"/>
      <c r="AH4" s="12"/>
      <c r="AI4" s="34">
        <f t="shared" ref="AI4:AK4" si="0">H4+K4+N4+Q4+T4+W4+Z4+AC4+AF4</f>
        <v>0</v>
      </c>
      <c r="AJ4" s="34">
        <f t="shared" si="0"/>
        <v>0</v>
      </c>
      <c r="AK4" s="34">
        <f t="shared" si="0"/>
        <v>0</v>
      </c>
    </row>
    <row r="5" spans="1:37" ht="12.75" customHeight="1" x14ac:dyDescent="0.2">
      <c r="A5" s="8">
        <v>2</v>
      </c>
      <c r="B5" s="8" t="s">
        <v>19</v>
      </c>
      <c r="C5" s="7" t="s">
        <v>20</v>
      </c>
      <c r="D5" s="7"/>
      <c r="E5" s="35">
        <v>2.5</v>
      </c>
      <c r="F5" s="36" t="s">
        <v>18</v>
      </c>
      <c r="G5" s="37" t="s">
        <v>18</v>
      </c>
      <c r="H5" s="10"/>
      <c r="I5" s="10"/>
      <c r="J5" s="10"/>
      <c r="K5" s="16"/>
      <c r="L5" s="11"/>
      <c r="M5" s="11"/>
      <c r="N5" s="12"/>
      <c r="O5" s="12"/>
      <c r="P5" s="12"/>
      <c r="Q5" s="11"/>
      <c r="R5" s="11"/>
      <c r="S5" s="11"/>
      <c r="T5" s="12"/>
      <c r="U5" s="12"/>
      <c r="V5" s="12"/>
      <c r="W5" s="11"/>
      <c r="X5" s="11"/>
      <c r="Y5" s="11"/>
      <c r="Z5" s="12"/>
      <c r="AA5" s="12"/>
      <c r="AB5" s="12"/>
      <c r="AC5" s="11"/>
      <c r="AD5" s="11"/>
      <c r="AE5" s="11"/>
      <c r="AF5" s="12"/>
      <c r="AG5" s="12"/>
      <c r="AH5" s="12"/>
      <c r="AI5" s="38">
        <f t="shared" ref="AI5:AK5" si="1">H5+K5+N5+Q5+T5+W5+Z5+AC5+AF5</f>
        <v>0</v>
      </c>
      <c r="AJ5" s="38">
        <f t="shared" si="1"/>
        <v>0</v>
      </c>
      <c r="AK5" s="38">
        <f t="shared" si="1"/>
        <v>0</v>
      </c>
    </row>
    <row r="6" spans="1:37" ht="12.75" customHeight="1" x14ac:dyDescent="0.2">
      <c r="A6" s="8">
        <v>3</v>
      </c>
      <c r="B6" s="8"/>
      <c r="C6" s="7"/>
      <c r="D6" s="7" t="s">
        <v>21</v>
      </c>
      <c r="E6" s="13">
        <v>0.5</v>
      </c>
      <c r="F6" s="39" t="s">
        <v>18</v>
      </c>
      <c r="G6" s="37" t="s">
        <v>18</v>
      </c>
      <c r="H6" s="10">
        <v>0.5</v>
      </c>
      <c r="I6" s="10">
        <v>0.5</v>
      </c>
      <c r="J6" s="10">
        <v>0.5</v>
      </c>
      <c r="K6" s="13"/>
      <c r="L6" s="11"/>
      <c r="M6" s="11"/>
      <c r="N6" s="12"/>
      <c r="O6" s="12"/>
      <c r="P6" s="12"/>
      <c r="Q6" s="11"/>
      <c r="R6" s="11"/>
      <c r="S6" s="11"/>
      <c r="T6" s="12"/>
      <c r="U6" s="12"/>
      <c r="V6" s="12"/>
      <c r="W6" s="11"/>
      <c r="X6" s="11"/>
      <c r="Y6" s="11"/>
      <c r="Z6" s="12"/>
      <c r="AA6" s="12"/>
      <c r="AB6" s="12"/>
      <c r="AC6" s="11"/>
      <c r="AD6" s="11"/>
      <c r="AE6" s="11"/>
      <c r="AF6" s="12"/>
      <c r="AG6" s="12"/>
      <c r="AH6" s="12"/>
      <c r="AI6" s="38">
        <f t="shared" ref="AI6:AK6" si="2">H6+K6+N6+Q6+T6+W6+Z6+AC6+AF6</f>
        <v>0.5</v>
      </c>
      <c r="AJ6" s="38">
        <f t="shared" si="2"/>
        <v>0.5</v>
      </c>
      <c r="AK6" s="38">
        <f t="shared" si="2"/>
        <v>0.5</v>
      </c>
    </row>
    <row r="7" spans="1:37" ht="12.75" customHeight="1" x14ac:dyDescent="0.2">
      <c r="A7" s="8">
        <v>4</v>
      </c>
      <c r="B7" s="8"/>
      <c r="C7" s="7"/>
      <c r="D7" s="7" t="s">
        <v>22</v>
      </c>
      <c r="E7" s="13">
        <v>0.5</v>
      </c>
      <c r="F7" s="39" t="s">
        <v>18</v>
      </c>
      <c r="G7" s="37" t="s">
        <v>77</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ref="AI7:AK7" si="3">H7+K7+N7+Q7+T7+W7+Z7+AC7+AF7</f>
        <v>0.5</v>
      </c>
      <c r="AJ7" s="38">
        <f t="shared" si="3"/>
        <v>0.5</v>
      </c>
      <c r="AK7" s="38">
        <f t="shared" si="3"/>
        <v>0.25</v>
      </c>
    </row>
    <row r="8" spans="1:37" ht="12.75" customHeight="1" x14ac:dyDescent="0.2">
      <c r="A8" s="8">
        <v>5</v>
      </c>
      <c r="B8" s="17"/>
      <c r="C8" s="18"/>
      <c r="D8" s="7" t="s">
        <v>23</v>
      </c>
      <c r="E8" s="13">
        <v>0.5</v>
      </c>
      <c r="F8" s="9" t="s">
        <v>18</v>
      </c>
      <c r="G8" s="15" t="s">
        <v>18</v>
      </c>
      <c r="H8" s="10">
        <v>0.5</v>
      </c>
      <c r="I8" s="10">
        <v>0.5</v>
      </c>
      <c r="J8" s="10">
        <v>0.25</v>
      </c>
      <c r="K8" s="13"/>
      <c r="L8" s="11"/>
      <c r="M8" s="11"/>
      <c r="N8" s="12"/>
      <c r="O8" s="12"/>
      <c r="P8" s="12"/>
      <c r="Q8" s="11"/>
      <c r="R8" s="11"/>
      <c r="S8" s="11"/>
      <c r="T8" s="12"/>
      <c r="U8" s="12"/>
      <c r="V8" s="12"/>
      <c r="W8" s="11"/>
      <c r="X8" s="11"/>
      <c r="Y8" s="11"/>
      <c r="Z8" s="12"/>
      <c r="AA8" s="12"/>
      <c r="AB8" s="12"/>
      <c r="AC8" s="11"/>
      <c r="AD8" s="11"/>
      <c r="AE8" s="11"/>
      <c r="AF8" s="12"/>
      <c r="AG8" s="12"/>
      <c r="AH8" s="12"/>
      <c r="AI8" s="38">
        <f t="shared" ref="AI8:AK8" si="4">H8+K8+N8+Q8+T8+W8+Z8+AC8+AF8</f>
        <v>0.5</v>
      </c>
      <c r="AJ8" s="38">
        <f t="shared" si="4"/>
        <v>0.5</v>
      </c>
      <c r="AK8" s="38">
        <f t="shared" si="4"/>
        <v>0.25</v>
      </c>
    </row>
    <row r="9" spans="1:37" ht="12.75" customHeight="1" x14ac:dyDescent="0.2">
      <c r="A9" s="8">
        <v>6</v>
      </c>
      <c r="B9" s="17"/>
      <c r="C9" s="18"/>
      <c r="D9" s="7" t="s">
        <v>24</v>
      </c>
      <c r="E9" s="13">
        <v>0.5</v>
      </c>
      <c r="F9" s="9" t="s">
        <v>18</v>
      </c>
      <c r="G9" s="15" t="s">
        <v>77</v>
      </c>
      <c r="H9" s="10">
        <v>0.5</v>
      </c>
      <c r="I9" s="10"/>
      <c r="J9" s="10"/>
      <c r="K9" s="31"/>
      <c r="L9" s="11">
        <v>0.5</v>
      </c>
      <c r="M9" s="11">
        <v>0.25</v>
      </c>
      <c r="N9" s="12"/>
      <c r="O9" s="12"/>
      <c r="P9" s="12"/>
      <c r="Q9" s="11"/>
      <c r="R9" s="11"/>
      <c r="S9" s="11"/>
      <c r="T9" s="12"/>
      <c r="U9" s="12"/>
      <c r="V9" s="12"/>
      <c r="W9" s="11"/>
      <c r="X9" s="11"/>
      <c r="Y9" s="11"/>
      <c r="Z9" s="12"/>
      <c r="AA9" s="12"/>
      <c r="AB9" s="12"/>
      <c r="AC9" s="11"/>
      <c r="AD9" s="11"/>
      <c r="AE9" s="11"/>
      <c r="AF9" s="12"/>
      <c r="AG9" s="12"/>
      <c r="AH9" s="12"/>
      <c r="AI9" s="38">
        <f t="shared" ref="AI9:AK9" si="5">H9+K9+N9+Q9+T9+W9+Z9+AC9+AF9</f>
        <v>0.5</v>
      </c>
      <c r="AJ9" s="38">
        <f t="shared" si="5"/>
        <v>0.5</v>
      </c>
      <c r="AK9" s="38">
        <f t="shared" si="5"/>
        <v>0.25</v>
      </c>
    </row>
    <row r="10" spans="1:37" ht="12.75" customHeight="1" x14ac:dyDescent="0.2">
      <c r="A10" s="8">
        <v>7</v>
      </c>
      <c r="B10" s="17"/>
      <c r="C10" s="18"/>
      <c r="D10" s="7" t="s">
        <v>25</v>
      </c>
      <c r="E10" s="13">
        <v>0.5</v>
      </c>
      <c r="F10" s="9" t="s">
        <v>18</v>
      </c>
      <c r="G10" s="15" t="s">
        <v>18</v>
      </c>
      <c r="H10" s="10">
        <v>0.5</v>
      </c>
      <c r="I10" s="10">
        <v>0.5</v>
      </c>
      <c r="J10" s="10">
        <v>0.25</v>
      </c>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f t="shared" ref="AI10:AK10" si="6">H10+K10+N10+Q10+T10+W10+Z10+AC10+AF10</f>
        <v>0.5</v>
      </c>
      <c r="AJ10" s="38">
        <f t="shared" si="6"/>
        <v>0.5</v>
      </c>
      <c r="AK10" s="38">
        <f t="shared" si="6"/>
        <v>0.25</v>
      </c>
    </row>
    <row r="11" spans="1:37" ht="12.75" customHeight="1" x14ac:dyDescent="0.2">
      <c r="A11" s="8">
        <v>8</v>
      </c>
      <c r="B11" s="8" t="s">
        <v>26</v>
      </c>
      <c r="C11" s="7" t="s">
        <v>27</v>
      </c>
      <c r="D11" s="7"/>
      <c r="E11" s="35">
        <v>3</v>
      </c>
      <c r="F11" s="14" t="s">
        <v>18</v>
      </c>
      <c r="G11" s="15" t="s">
        <v>18</v>
      </c>
      <c r="H11" s="10"/>
      <c r="I11" s="10"/>
      <c r="J11" s="10"/>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4">
        <f t="shared" ref="AI11:AK11" si="7">H11+K11+N11+Q11+T11+W11+Z11+AC11+AF11</f>
        <v>0</v>
      </c>
      <c r="AJ11" s="34">
        <f t="shared" si="7"/>
        <v>0</v>
      </c>
      <c r="AK11" s="34">
        <f t="shared" si="7"/>
        <v>0</v>
      </c>
    </row>
    <row r="12" spans="1:37" ht="12.75" customHeight="1" x14ac:dyDescent="0.2">
      <c r="A12" s="8">
        <v>9</v>
      </c>
      <c r="B12" s="17"/>
      <c r="C12" s="18"/>
      <c r="D12" s="7" t="s">
        <v>28</v>
      </c>
      <c r="E12" s="13">
        <v>1</v>
      </c>
      <c r="F12" s="9" t="s">
        <v>18</v>
      </c>
      <c r="G12" s="15" t="s">
        <v>18</v>
      </c>
      <c r="H12" s="10">
        <v>1</v>
      </c>
      <c r="I12" s="10">
        <v>1</v>
      </c>
      <c r="J12" s="10">
        <v>0.5</v>
      </c>
      <c r="K12" s="31"/>
      <c r="L12" s="11"/>
      <c r="M12" s="11"/>
      <c r="N12" s="12"/>
      <c r="O12" s="12"/>
      <c r="P12" s="12"/>
      <c r="Q12" s="11"/>
      <c r="R12" s="11"/>
      <c r="S12" s="11"/>
      <c r="T12" s="12"/>
      <c r="U12" s="12"/>
      <c r="V12" s="12"/>
      <c r="W12" s="11"/>
      <c r="X12" s="11"/>
      <c r="Y12" s="11"/>
      <c r="Z12" s="12"/>
      <c r="AA12" s="12"/>
      <c r="AB12" s="12"/>
      <c r="AC12" s="11"/>
      <c r="AD12" s="11"/>
      <c r="AE12" s="11"/>
      <c r="AF12" s="12"/>
      <c r="AG12" s="12"/>
      <c r="AH12" s="12"/>
      <c r="AI12" s="38">
        <f t="shared" ref="AI12:AK12" si="8">H12+K12+N12+Q12+T12+W12+Z12+AC12+AF12</f>
        <v>1</v>
      </c>
      <c r="AJ12" s="38">
        <f t="shared" si="8"/>
        <v>1</v>
      </c>
      <c r="AK12" s="38">
        <f t="shared" si="8"/>
        <v>0.5</v>
      </c>
    </row>
    <row r="13" spans="1:37" ht="12.75" customHeight="1" x14ac:dyDescent="0.2">
      <c r="A13" s="8">
        <v>10</v>
      </c>
      <c r="B13" s="8"/>
      <c r="C13" s="7"/>
      <c r="D13" s="7" t="s">
        <v>29</v>
      </c>
      <c r="E13" s="13">
        <v>0.5</v>
      </c>
      <c r="F13" s="9" t="s">
        <v>18</v>
      </c>
      <c r="G13" s="15" t="s">
        <v>77</v>
      </c>
      <c r="H13" s="10">
        <v>0.5</v>
      </c>
      <c r="I13" s="10"/>
      <c r="J13" s="10"/>
      <c r="K13" s="31"/>
      <c r="L13" s="11">
        <v>0.5</v>
      </c>
      <c r="M13" s="11">
        <v>0.25</v>
      </c>
      <c r="N13" s="12"/>
      <c r="O13" s="12"/>
      <c r="P13" s="12"/>
      <c r="Q13" s="11"/>
      <c r="R13" s="11"/>
      <c r="S13" s="11"/>
      <c r="T13" s="12"/>
      <c r="U13" s="12"/>
      <c r="V13" s="12"/>
      <c r="W13" s="11"/>
      <c r="X13" s="11"/>
      <c r="Y13" s="11"/>
      <c r="Z13" s="12"/>
      <c r="AA13" s="12"/>
      <c r="AB13" s="12"/>
      <c r="AC13" s="11"/>
      <c r="AD13" s="11"/>
      <c r="AE13" s="11"/>
      <c r="AF13" s="12"/>
      <c r="AG13" s="12"/>
      <c r="AH13" s="12"/>
      <c r="AI13" s="38">
        <f t="shared" ref="AI13:AK13" si="9">H13+K13+N13+Q13+T13+W13+Z13+AC13+AF13</f>
        <v>0.5</v>
      </c>
      <c r="AJ13" s="38">
        <f t="shared" si="9"/>
        <v>0.5</v>
      </c>
      <c r="AK13" s="38">
        <f t="shared" si="9"/>
        <v>0.25</v>
      </c>
    </row>
    <row r="14" spans="1:37" ht="12.75" customHeight="1" x14ac:dyDescent="0.2">
      <c r="A14" s="8">
        <v>11</v>
      </c>
      <c r="B14" s="8"/>
      <c r="C14" s="7"/>
      <c r="D14" s="7" t="s">
        <v>30</v>
      </c>
      <c r="E14" s="13">
        <v>0.5</v>
      </c>
      <c r="F14" s="9" t="s">
        <v>18</v>
      </c>
      <c r="G14" s="15" t="s">
        <v>18</v>
      </c>
      <c r="H14" s="10">
        <v>0.5</v>
      </c>
      <c r="I14" s="10">
        <v>0.5</v>
      </c>
      <c r="J14" s="10">
        <v>0.25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ref="AI14:AK14" si="10">H14+K14+N14+Q14+T14+W14+Z14+AC14+AF14</f>
        <v>0.5</v>
      </c>
      <c r="AJ14" s="38">
        <f t="shared" si="10"/>
        <v>0.5</v>
      </c>
      <c r="AK14" s="38">
        <f t="shared" si="10"/>
        <v>0.25</v>
      </c>
    </row>
    <row r="15" spans="1:37" ht="12.75" customHeight="1" x14ac:dyDescent="0.2">
      <c r="A15" s="8">
        <v>12</v>
      </c>
      <c r="B15" s="8"/>
      <c r="C15" s="7"/>
      <c r="D15" s="7" t="s">
        <v>31</v>
      </c>
      <c r="E15" s="13">
        <v>0.5</v>
      </c>
      <c r="F15" s="9" t="s">
        <v>18</v>
      </c>
      <c r="G15" s="15" t="s">
        <v>77</v>
      </c>
      <c r="H15" s="10">
        <v>0.5</v>
      </c>
      <c r="I15" s="10"/>
      <c r="J15" s="10"/>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ref="AI15:AK15" si="11">H15+K15+N15+Q15+T15+W15+Z15+AC15+AF15</f>
        <v>0.5</v>
      </c>
      <c r="AJ15" s="38">
        <f t="shared" si="11"/>
        <v>0.5</v>
      </c>
      <c r="AK15" s="38">
        <f t="shared" si="11"/>
        <v>0.25</v>
      </c>
    </row>
    <row r="16" spans="1:37" ht="12.75" customHeight="1" x14ac:dyDescent="0.2">
      <c r="A16" s="8">
        <v>13</v>
      </c>
      <c r="B16" s="17"/>
      <c r="C16" s="18"/>
      <c r="D16" s="7" t="s">
        <v>32</v>
      </c>
      <c r="E16" s="13">
        <v>0.5</v>
      </c>
      <c r="F16" s="9" t="s">
        <v>18</v>
      </c>
      <c r="G16" s="15" t="s">
        <v>18</v>
      </c>
      <c r="H16" s="10">
        <v>0.5</v>
      </c>
      <c r="I16" s="10">
        <v>0.5</v>
      </c>
      <c r="J16" s="10">
        <v>0.25</v>
      </c>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f t="shared" ref="AI16:AK16" si="12">H16+K16+N16+Q16+T16+W16+Z16+AC16+AF16</f>
        <v>0.5</v>
      </c>
      <c r="AJ16" s="38">
        <f t="shared" si="12"/>
        <v>0.5</v>
      </c>
      <c r="AK16" s="38">
        <f t="shared" si="12"/>
        <v>0.25</v>
      </c>
    </row>
    <row r="17" spans="1:37" ht="12.75" customHeight="1" x14ac:dyDescent="0.2">
      <c r="A17" s="8">
        <v>14</v>
      </c>
      <c r="B17" s="8" t="s">
        <v>33</v>
      </c>
      <c r="C17" s="7" t="s">
        <v>34</v>
      </c>
      <c r="D17" s="7"/>
      <c r="E17" s="35">
        <v>3</v>
      </c>
      <c r="F17" s="14" t="s">
        <v>18</v>
      </c>
      <c r="G17" s="15" t="s">
        <v>18</v>
      </c>
      <c r="H17" s="10"/>
      <c r="I17" s="10"/>
      <c r="J17" s="10"/>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4">
        <f t="shared" ref="AI17:AK17" si="13">H17+K17+N17+Q17+T17+W17+Z17+AC17+AF17</f>
        <v>0</v>
      </c>
      <c r="AJ17" s="34">
        <f t="shared" si="13"/>
        <v>0</v>
      </c>
      <c r="AK17" s="34">
        <f t="shared" si="13"/>
        <v>0</v>
      </c>
    </row>
    <row r="18" spans="1:37" ht="12.75" customHeight="1" x14ac:dyDescent="0.2">
      <c r="A18" s="8">
        <v>15</v>
      </c>
      <c r="B18" s="17"/>
      <c r="C18" s="18"/>
      <c r="D18" s="7" t="s">
        <v>35</v>
      </c>
      <c r="E18" s="13">
        <v>1</v>
      </c>
      <c r="F18" s="9" t="s">
        <v>18</v>
      </c>
      <c r="G18" s="15" t="s">
        <v>18</v>
      </c>
      <c r="H18" s="10">
        <v>1</v>
      </c>
      <c r="I18" s="10">
        <v>1</v>
      </c>
      <c r="J18" s="19">
        <v>0.5</v>
      </c>
      <c r="K18" s="31"/>
      <c r="L18" s="11"/>
      <c r="M18" s="11"/>
      <c r="N18" s="12"/>
      <c r="O18" s="12"/>
      <c r="P18" s="12"/>
      <c r="Q18" s="11"/>
      <c r="R18" s="11"/>
      <c r="S18" s="11"/>
      <c r="T18" s="12"/>
      <c r="U18" s="12"/>
      <c r="V18" s="12"/>
      <c r="W18" s="11"/>
      <c r="X18" s="11"/>
      <c r="Y18" s="11"/>
      <c r="Z18" s="12"/>
      <c r="AA18" s="12"/>
      <c r="AB18" s="12"/>
      <c r="AC18" s="11"/>
      <c r="AD18" s="11"/>
      <c r="AE18" s="11"/>
      <c r="AF18" s="12"/>
      <c r="AG18" s="12"/>
      <c r="AH18" s="12"/>
      <c r="AI18" s="38">
        <f t="shared" ref="AI18:AK18" si="14">H18+K18+N18+Q18+T18+W18+Z18+AC18+AF18</f>
        <v>1</v>
      </c>
      <c r="AJ18" s="38">
        <f t="shared" si="14"/>
        <v>1</v>
      </c>
      <c r="AK18" s="38">
        <f t="shared" si="14"/>
        <v>0.5</v>
      </c>
    </row>
    <row r="19" spans="1:37" ht="12.75" customHeight="1" x14ac:dyDescent="0.2">
      <c r="A19" s="8">
        <v>16</v>
      </c>
      <c r="B19" s="8"/>
      <c r="C19" s="7"/>
      <c r="D19" s="7" t="s">
        <v>36</v>
      </c>
      <c r="E19" s="13">
        <v>0.5</v>
      </c>
      <c r="F19" s="9" t="s">
        <v>18</v>
      </c>
      <c r="G19" s="15" t="s">
        <v>77</v>
      </c>
      <c r="H19" s="10">
        <v>0.5</v>
      </c>
      <c r="I19" s="10"/>
      <c r="J19" s="19"/>
      <c r="K19" s="31"/>
      <c r="L19" s="11">
        <v>0.5</v>
      </c>
      <c r="M19" s="11">
        <v>0.25</v>
      </c>
      <c r="N19" s="12"/>
      <c r="O19" s="12"/>
      <c r="P19" s="12"/>
      <c r="Q19" s="11"/>
      <c r="R19" s="11"/>
      <c r="S19" s="11"/>
      <c r="T19" s="12"/>
      <c r="U19" s="12"/>
      <c r="V19" s="12"/>
      <c r="W19" s="11"/>
      <c r="X19" s="11"/>
      <c r="Y19" s="11"/>
      <c r="Z19" s="12"/>
      <c r="AA19" s="12"/>
      <c r="AB19" s="12"/>
      <c r="AC19" s="11"/>
      <c r="AD19" s="11"/>
      <c r="AE19" s="11"/>
      <c r="AF19" s="12"/>
      <c r="AG19" s="12"/>
      <c r="AH19" s="12"/>
      <c r="AI19" s="38">
        <f t="shared" ref="AI19:AK19" si="15">H19+K19+N19+Q19+T19+W19+Z19+AC19+AF19</f>
        <v>0.5</v>
      </c>
      <c r="AJ19" s="38">
        <f t="shared" si="15"/>
        <v>0.5</v>
      </c>
      <c r="AK19" s="38">
        <f t="shared" si="15"/>
        <v>0.25</v>
      </c>
    </row>
    <row r="20" spans="1:37" ht="12.75" customHeight="1" x14ac:dyDescent="0.2">
      <c r="A20" s="8">
        <v>17</v>
      </c>
      <c r="B20" s="8"/>
      <c r="C20" s="7"/>
      <c r="D20" s="7" t="s">
        <v>37</v>
      </c>
      <c r="E20" s="13">
        <v>0.5</v>
      </c>
      <c r="F20" s="9" t="s">
        <v>18</v>
      </c>
      <c r="G20" s="15" t="s">
        <v>18</v>
      </c>
      <c r="H20" s="10">
        <v>0.5</v>
      </c>
      <c r="I20" s="10">
        <v>0.5</v>
      </c>
      <c r="J20" s="19">
        <v>0.25</v>
      </c>
      <c r="K20" s="31"/>
      <c r="L20" s="13"/>
      <c r="M20" s="13"/>
      <c r="N20" s="20"/>
      <c r="O20" s="20"/>
      <c r="P20" s="20"/>
      <c r="Q20" s="7"/>
      <c r="R20" s="7"/>
      <c r="S20" s="7"/>
      <c r="T20" s="12"/>
      <c r="U20" s="12"/>
      <c r="V20" s="12"/>
      <c r="W20" s="7"/>
      <c r="X20" s="7"/>
      <c r="Y20" s="7"/>
      <c r="Z20" s="12"/>
      <c r="AA20" s="12"/>
      <c r="AB20" s="12"/>
      <c r="AC20" s="7"/>
      <c r="AD20" s="7"/>
      <c r="AE20" s="7"/>
      <c r="AF20" s="12"/>
      <c r="AG20" s="12"/>
      <c r="AH20" s="12"/>
      <c r="AI20" s="38">
        <f t="shared" ref="AI20:AK20" si="16">H20+K20+N20+Q20+T20+W20+Z20+AC20+AF20</f>
        <v>0.5</v>
      </c>
      <c r="AJ20" s="38">
        <f t="shared" si="16"/>
        <v>0.5</v>
      </c>
      <c r="AK20" s="38">
        <f t="shared" si="16"/>
        <v>0.25</v>
      </c>
    </row>
    <row r="21" spans="1:37" ht="12.75" customHeight="1" x14ac:dyDescent="0.2">
      <c r="A21" s="8">
        <v>18</v>
      </c>
      <c r="B21" s="8"/>
      <c r="C21" s="7"/>
      <c r="D21" s="7" t="s">
        <v>38</v>
      </c>
      <c r="E21" s="13">
        <v>0.5</v>
      </c>
      <c r="F21" s="9" t="s">
        <v>18</v>
      </c>
      <c r="G21" s="15" t="s">
        <v>77</v>
      </c>
      <c r="H21" s="10">
        <v>0.5</v>
      </c>
      <c r="I21" s="10"/>
      <c r="J21" s="10"/>
      <c r="K21" s="31"/>
      <c r="L21" s="31">
        <v>0.5</v>
      </c>
      <c r="M21" s="31">
        <v>0.5</v>
      </c>
      <c r="N21" s="20"/>
      <c r="O21" s="20"/>
      <c r="P21" s="20"/>
      <c r="Q21" s="7"/>
      <c r="R21" s="7"/>
      <c r="S21" s="7"/>
      <c r="T21" s="12"/>
      <c r="U21" s="12"/>
      <c r="V21" s="12"/>
      <c r="W21" s="7"/>
      <c r="X21" s="7"/>
      <c r="Y21" s="7"/>
      <c r="Z21" s="12"/>
      <c r="AA21" s="12"/>
      <c r="AB21" s="12"/>
      <c r="AC21" s="7"/>
      <c r="AD21" s="7"/>
      <c r="AE21" s="7"/>
      <c r="AF21" s="12"/>
      <c r="AG21" s="12"/>
      <c r="AH21" s="12"/>
      <c r="AI21" s="38">
        <f t="shared" ref="AI21:AK21" si="17">H21+K21+N21+Q21+T21+W21+Z21+AC21+AF21</f>
        <v>0.5</v>
      </c>
      <c r="AJ21" s="38">
        <f t="shared" si="17"/>
        <v>0.5</v>
      </c>
      <c r="AK21" s="38">
        <f t="shared" si="17"/>
        <v>0.5</v>
      </c>
    </row>
    <row r="22" spans="1:37" ht="12.75" customHeight="1" x14ac:dyDescent="0.2">
      <c r="A22" s="8">
        <v>19</v>
      </c>
      <c r="B22" s="17"/>
      <c r="C22" s="18"/>
      <c r="D22" s="7" t="s">
        <v>39</v>
      </c>
      <c r="E22" s="13">
        <v>0.5</v>
      </c>
      <c r="F22" s="9" t="s">
        <v>18</v>
      </c>
      <c r="G22" s="15" t="s">
        <v>18</v>
      </c>
      <c r="H22" s="10">
        <v>0.5</v>
      </c>
      <c r="I22" s="10">
        <v>0.5</v>
      </c>
      <c r="J22" s="10">
        <v>0.5</v>
      </c>
      <c r="K22" s="31"/>
      <c r="L22" s="13"/>
      <c r="M22" s="13"/>
      <c r="N22" s="20"/>
      <c r="O22" s="20"/>
      <c r="P22" s="20"/>
      <c r="Q22" s="7"/>
      <c r="R22" s="7"/>
      <c r="S22" s="7"/>
      <c r="T22" s="12"/>
      <c r="U22" s="12"/>
      <c r="V22" s="12"/>
      <c r="W22" s="7"/>
      <c r="X22" s="7"/>
      <c r="Y22" s="7"/>
      <c r="Z22" s="12"/>
      <c r="AA22" s="12"/>
      <c r="AB22" s="12"/>
      <c r="AC22" s="7"/>
      <c r="AD22" s="7"/>
      <c r="AE22" s="7"/>
      <c r="AF22" s="12"/>
      <c r="AG22" s="12"/>
      <c r="AH22" s="12"/>
      <c r="AI22" s="38">
        <f t="shared" ref="AI22:AK22" si="18">H22+K22+N22+Q22+T22+W22+Z22+AC22+AF22</f>
        <v>0.5</v>
      </c>
      <c r="AJ22" s="38">
        <f t="shared" si="18"/>
        <v>0.5</v>
      </c>
      <c r="AK22" s="38">
        <f t="shared" si="18"/>
        <v>0.5</v>
      </c>
    </row>
    <row r="23" spans="1:37" ht="12.75" customHeight="1" x14ac:dyDescent="0.2">
      <c r="A23" s="8">
        <v>20</v>
      </c>
      <c r="B23" s="17">
        <v>1.1000000000000001</v>
      </c>
      <c r="C23" s="18" t="s">
        <v>40</v>
      </c>
      <c r="D23" s="7"/>
      <c r="E23" s="35">
        <v>4.5</v>
      </c>
      <c r="F23" s="9" t="s">
        <v>18</v>
      </c>
      <c r="G23" s="15" t="s">
        <v>18</v>
      </c>
      <c r="H23" s="19"/>
      <c r="I23" s="19"/>
      <c r="J23" s="19"/>
      <c r="K23" s="31"/>
      <c r="L23" s="13"/>
      <c r="M23" s="13"/>
      <c r="N23" s="20"/>
      <c r="O23" s="20"/>
      <c r="P23" s="20"/>
      <c r="Q23" s="7"/>
      <c r="R23" s="7"/>
      <c r="S23" s="7"/>
      <c r="T23" s="12"/>
      <c r="U23" s="12"/>
      <c r="V23" s="12"/>
      <c r="W23" s="7"/>
      <c r="X23" s="7"/>
      <c r="Y23" s="7"/>
      <c r="Z23" s="12"/>
      <c r="AA23" s="12"/>
      <c r="AB23" s="12"/>
      <c r="AC23" s="7"/>
      <c r="AD23" s="7"/>
      <c r="AE23" s="7"/>
      <c r="AF23" s="12"/>
      <c r="AG23" s="12"/>
      <c r="AH23" s="12"/>
      <c r="AI23" s="34">
        <f t="shared" ref="AI23:AK23" si="19">H23+K23+N23+Q23+T23+W23+Z23+AC23+AF23</f>
        <v>0</v>
      </c>
      <c r="AJ23" s="34">
        <f t="shared" si="19"/>
        <v>0</v>
      </c>
      <c r="AK23" s="34">
        <f t="shared" si="19"/>
        <v>0</v>
      </c>
    </row>
    <row r="24" spans="1:37" ht="12.75" customHeight="1" x14ac:dyDescent="0.2">
      <c r="A24" s="8">
        <v>21</v>
      </c>
      <c r="B24" s="21" t="s">
        <v>41</v>
      </c>
      <c r="C24" s="18" t="s">
        <v>42</v>
      </c>
      <c r="D24" s="7"/>
      <c r="E24" s="35">
        <v>0.5</v>
      </c>
      <c r="F24" s="14" t="s">
        <v>18</v>
      </c>
      <c r="G24" s="15" t="s">
        <v>18</v>
      </c>
      <c r="H24" s="19"/>
      <c r="I24" s="19"/>
      <c r="J24" s="19"/>
      <c r="K24" s="13"/>
      <c r="L24" s="13"/>
      <c r="M24" s="13"/>
      <c r="N24" s="20"/>
      <c r="O24" s="20"/>
      <c r="P24" s="20"/>
      <c r="Q24" s="7"/>
      <c r="R24" s="7"/>
      <c r="S24" s="7"/>
      <c r="T24" s="12"/>
      <c r="U24" s="12"/>
      <c r="V24" s="12"/>
      <c r="W24" s="7"/>
      <c r="X24" s="7"/>
      <c r="Y24" s="7"/>
      <c r="Z24" s="12"/>
      <c r="AA24" s="12"/>
      <c r="AB24" s="12"/>
      <c r="AC24" s="7"/>
      <c r="AD24" s="7"/>
      <c r="AE24" s="7"/>
      <c r="AF24" s="12"/>
      <c r="AG24" s="12"/>
      <c r="AH24" s="12"/>
      <c r="AI24" s="34">
        <f t="shared" ref="AI24:AK24" si="20">H24+K24+N24+Q24+T24+W24+Z24+AC24+AF24</f>
        <v>0</v>
      </c>
      <c r="AJ24" s="34">
        <f t="shared" si="20"/>
        <v>0</v>
      </c>
      <c r="AK24" s="34">
        <f t="shared" si="20"/>
        <v>0</v>
      </c>
    </row>
    <row r="25" spans="1:37" ht="12.75" customHeight="1" x14ac:dyDescent="0.2">
      <c r="A25" s="8">
        <v>22</v>
      </c>
      <c r="B25" s="17"/>
      <c r="C25" s="18"/>
      <c r="D25" s="7" t="s">
        <v>43</v>
      </c>
      <c r="E25" s="13" t="s">
        <v>106</v>
      </c>
      <c r="F25" s="9" t="s">
        <v>18</v>
      </c>
      <c r="G25" s="15" t="s">
        <v>18</v>
      </c>
      <c r="H25" s="19">
        <v>0.5</v>
      </c>
      <c r="I25" s="19">
        <v>0.5</v>
      </c>
      <c r="J25" s="19">
        <v>1</v>
      </c>
      <c r="K25" s="8"/>
      <c r="L25" s="8"/>
      <c r="M25" s="8"/>
      <c r="N25" s="20"/>
      <c r="O25" s="20"/>
      <c r="P25" s="20"/>
      <c r="Q25" s="7"/>
      <c r="R25" s="7"/>
      <c r="S25" s="7"/>
      <c r="T25" s="12"/>
      <c r="U25" s="12"/>
      <c r="V25" s="12"/>
      <c r="W25" s="7"/>
      <c r="X25" s="7"/>
      <c r="Y25" s="7"/>
      <c r="Z25" s="12"/>
      <c r="AA25" s="12"/>
      <c r="AB25" s="12"/>
      <c r="AC25" s="7"/>
      <c r="AD25" s="7"/>
      <c r="AE25" s="7"/>
      <c r="AF25" s="12"/>
      <c r="AG25" s="12"/>
      <c r="AH25" s="12"/>
      <c r="AI25" s="38">
        <f t="shared" ref="AI25:AK25" si="21">H25+K25+N25+Q25+T25+W25+Z25+AC25+AF25</f>
        <v>0.5</v>
      </c>
      <c r="AJ25" s="38">
        <f t="shared" si="21"/>
        <v>0.5</v>
      </c>
      <c r="AK25" s="38">
        <f t="shared" si="21"/>
        <v>1</v>
      </c>
    </row>
    <row r="26" spans="1:37" ht="12.75" customHeight="1" x14ac:dyDescent="0.2">
      <c r="A26" s="8">
        <v>23</v>
      </c>
      <c r="B26" s="21" t="s">
        <v>44</v>
      </c>
      <c r="C26" s="18" t="s">
        <v>45</v>
      </c>
      <c r="D26" s="7"/>
      <c r="E26" s="35">
        <v>1</v>
      </c>
      <c r="F26" s="9" t="s">
        <v>18</v>
      </c>
      <c r="G26" s="15" t="s">
        <v>18</v>
      </c>
      <c r="H26" s="19"/>
      <c r="I26" s="19"/>
      <c r="J26" s="19"/>
      <c r="K26" s="8"/>
      <c r="L26" s="8"/>
      <c r="M26" s="8"/>
      <c r="N26" s="20"/>
      <c r="O26" s="20"/>
      <c r="P26" s="20"/>
      <c r="Q26" s="7"/>
      <c r="R26" s="7"/>
      <c r="S26" s="7"/>
      <c r="T26" s="12"/>
      <c r="U26" s="12"/>
      <c r="V26" s="12"/>
      <c r="W26" s="7"/>
      <c r="X26" s="7"/>
      <c r="Y26" s="7"/>
      <c r="Z26" s="12"/>
      <c r="AA26" s="12"/>
      <c r="AB26" s="12"/>
      <c r="AC26" s="7"/>
      <c r="AD26" s="7"/>
      <c r="AE26" s="7"/>
      <c r="AF26" s="12"/>
      <c r="AG26" s="12"/>
      <c r="AH26" s="12"/>
      <c r="AI26" s="38">
        <f t="shared" ref="AI26:AK26" si="22">H26+K26+N26+Q26+T26+W26+Z26+AC26+AF26</f>
        <v>0</v>
      </c>
      <c r="AJ26" s="38">
        <f t="shared" si="22"/>
        <v>0</v>
      </c>
      <c r="AK26" s="38">
        <f t="shared" si="22"/>
        <v>0</v>
      </c>
    </row>
    <row r="27" spans="1:37" ht="12.75" customHeight="1" x14ac:dyDescent="0.2">
      <c r="A27" s="8">
        <v>24</v>
      </c>
      <c r="B27" s="17"/>
      <c r="C27" s="18"/>
      <c r="D27" s="7" t="s">
        <v>46</v>
      </c>
      <c r="E27" s="13">
        <v>0.5</v>
      </c>
      <c r="F27" s="9" t="s">
        <v>18</v>
      </c>
      <c r="G27" s="15" t="s">
        <v>18</v>
      </c>
      <c r="H27" s="19">
        <v>0.5</v>
      </c>
      <c r="I27" s="19">
        <v>0.5</v>
      </c>
      <c r="J27" s="19">
        <v>0.5</v>
      </c>
      <c r="K27" s="8"/>
      <c r="L27" s="8"/>
      <c r="M27" s="8"/>
      <c r="N27" s="20"/>
      <c r="O27" s="20"/>
      <c r="P27" s="20"/>
      <c r="Q27" s="7"/>
      <c r="R27" s="7"/>
      <c r="S27" s="7"/>
      <c r="T27" s="12"/>
      <c r="U27" s="12"/>
      <c r="V27" s="12"/>
      <c r="W27" s="7"/>
      <c r="X27" s="7"/>
      <c r="Y27" s="7"/>
      <c r="Z27" s="12"/>
      <c r="AA27" s="12"/>
      <c r="AB27" s="12"/>
      <c r="AC27" s="7"/>
      <c r="AD27" s="7"/>
      <c r="AE27" s="7"/>
      <c r="AF27" s="12"/>
      <c r="AG27" s="12"/>
      <c r="AH27" s="12"/>
      <c r="AI27" s="38">
        <f t="shared" ref="AI27:AK27" si="23">H27+K27+N27+Q27+T27+W27+Z27+AC27+AF27</f>
        <v>0.5</v>
      </c>
      <c r="AJ27" s="38">
        <f t="shared" si="23"/>
        <v>0.5</v>
      </c>
      <c r="AK27" s="38">
        <f t="shared" si="23"/>
        <v>0.5</v>
      </c>
    </row>
    <row r="28" spans="1:37" ht="12.75" customHeight="1" x14ac:dyDescent="0.2">
      <c r="A28" s="8">
        <v>25</v>
      </c>
      <c r="B28" s="17"/>
      <c r="C28" s="18"/>
      <c r="D28" s="7" t="s">
        <v>47</v>
      </c>
      <c r="E28" s="13">
        <v>0.5</v>
      </c>
      <c r="F28" s="9" t="s">
        <v>18</v>
      </c>
      <c r="G28" s="15" t="s">
        <v>18</v>
      </c>
      <c r="H28" s="19">
        <v>0.5</v>
      </c>
      <c r="I28" s="19">
        <v>0.5</v>
      </c>
      <c r="J28" s="19">
        <v>0.5</v>
      </c>
      <c r="K28" s="8"/>
      <c r="L28" s="8"/>
      <c r="M28" s="8"/>
      <c r="N28" s="20"/>
      <c r="O28" s="20"/>
      <c r="P28" s="20"/>
      <c r="Q28" s="7"/>
      <c r="R28" s="7"/>
      <c r="S28" s="7"/>
      <c r="T28" s="12"/>
      <c r="U28" s="12"/>
      <c r="V28" s="12"/>
      <c r="W28" s="7"/>
      <c r="X28" s="7"/>
      <c r="Y28" s="7"/>
      <c r="Z28" s="12"/>
      <c r="AA28" s="12"/>
      <c r="AB28" s="12"/>
      <c r="AC28" s="7"/>
      <c r="AD28" s="7"/>
      <c r="AE28" s="7"/>
      <c r="AF28" s="12"/>
      <c r="AG28" s="12"/>
      <c r="AH28" s="12"/>
      <c r="AI28" s="38">
        <f t="shared" ref="AI28:AK28" si="24">H28+K28+N28+Q28+T28+W28+Z28+AC28+AF28</f>
        <v>0.5</v>
      </c>
      <c r="AJ28" s="38">
        <f t="shared" si="24"/>
        <v>0.5</v>
      </c>
      <c r="AK28" s="38">
        <f t="shared" si="24"/>
        <v>0.5</v>
      </c>
    </row>
    <row r="29" spans="1:37" ht="12.75" customHeight="1" x14ac:dyDescent="0.2">
      <c r="A29" s="8">
        <v>26</v>
      </c>
      <c r="B29" s="21" t="s">
        <v>48</v>
      </c>
      <c r="C29" s="18" t="s">
        <v>49</v>
      </c>
      <c r="D29" s="7"/>
      <c r="E29" s="35">
        <v>1</v>
      </c>
      <c r="F29" s="9" t="s">
        <v>18</v>
      </c>
      <c r="G29" s="15" t="s">
        <v>18</v>
      </c>
      <c r="H29" s="19"/>
      <c r="I29" s="19"/>
      <c r="J29" s="19"/>
      <c r="K29" s="8"/>
      <c r="L29" s="8"/>
      <c r="M29" s="8"/>
      <c r="N29" s="20"/>
      <c r="O29" s="20"/>
      <c r="P29" s="20"/>
      <c r="Q29" s="7"/>
      <c r="R29" s="7"/>
      <c r="S29" s="7"/>
      <c r="T29" s="12"/>
      <c r="U29" s="12"/>
      <c r="V29" s="12"/>
      <c r="W29" s="7"/>
      <c r="X29" s="7"/>
      <c r="Y29" s="7"/>
      <c r="Z29" s="12"/>
      <c r="AA29" s="12"/>
      <c r="AB29" s="12"/>
      <c r="AC29" s="7"/>
      <c r="AD29" s="7"/>
      <c r="AE29" s="7"/>
      <c r="AF29" s="12"/>
      <c r="AG29" s="12"/>
      <c r="AH29" s="12"/>
      <c r="AI29" s="38">
        <f t="shared" ref="AI29:AK29" si="25">H29+K29+N29+Q29+T29+W29+Z29+AC29+AF29</f>
        <v>0</v>
      </c>
      <c r="AJ29" s="38">
        <f t="shared" si="25"/>
        <v>0</v>
      </c>
      <c r="AK29" s="38">
        <f t="shared" si="25"/>
        <v>0</v>
      </c>
    </row>
    <row r="30" spans="1:37" ht="12.75" customHeight="1" x14ac:dyDescent="0.2">
      <c r="A30" s="8">
        <v>27</v>
      </c>
      <c r="B30" s="17"/>
      <c r="C30" s="18"/>
      <c r="D30" s="7" t="s">
        <v>50</v>
      </c>
      <c r="E30" s="13">
        <v>1</v>
      </c>
      <c r="F30" s="9" t="s">
        <v>18</v>
      </c>
      <c r="G30" s="15" t="s">
        <v>18</v>
      </c>
      <c r="H30" s="19">
        <v>1</v>
      </c>
      <c r="I30" s="19">
        <v>1</v>
      </c>
      <c r="J30" s="19">
        <v>1</v>
      </c>
      <c r="K30" s="8"/>
      <c r="L30" s="8"/>
      <c r="M30" s="8"/>
      <c r="N30" s="20"/>
      <c r="O30" s="20"/>
      <c r="P30" s="20"/>
      <c r="Q30" s="7"/>
      <c r="R30" s="7"/>
      <c r="S30" s="7"/>
      <c r="T30" s="12"/>
      <c r="U30" s="12"/>
      <c r="V30" s="12"/>
      <c r="W30" s="7"/>
      <c r="X30" s="7"/>
      <c r="Y30" s="7"/>
      <c r="Z30" s="12"/>
      <c r="AA30" s="12"/>
      <c r="AB30" s="12"/>
      <c r="AC30" s="7"/>
      <c r="AD30" s="7"/>
      <c r="AE30" s="7"/>
      <c r="AF30" s="12"/>
      <c r="AG30" s="12"/>
      <c r="AH30" s="12"/>
      <c r="AI30" s="38">
        <f t="shared" ref="AI30:AK30" si="26">H30+K30+N30+Q30+T30+W30+Z30+AC30+AF30</f>
        <v>1</v>
      </c>
      <c r="AJ30" s="38">
        <f t="shared" si="26"/>
        <v>1</v>
      </c>
      <c r="AK30" s="38">
        <f t="shared" si="26"/>
        <v>1</v>
      </c>
    </row>
    <row r="31" spans="1:37" ht="12.75" customHeight="1" x14ac:dyDescent="0.2">
      <c r="A31" s="8">
        <v>28</v>
      </c>
      <c r="B31" s="21" t="s">
        <v>51</v>
      </c>
      <c r="C31" s="18" t="s">
        <v>52</v>
      </c>
      <c r="D31" s="7"/>
      <c r="E31" s="13">
        <v>0.5</v>
      </c>
      <c r="F31" s="9" t="s">
        <v>18</v>
      </c>
      <c r="G31" s="15" t="s">
        <v>18</v>
      </c>
      <c r="H31" s="19"/>
      <c r="I31" s="19"/>
      <c r="J31" s="19"/>
      <c r="K31" s="8"/>
      <c r="L31" s="8"/>
      <c r="M31" s="8"/>
      <c r="N31" s="20"/>
      <c r="O31" s="20"/>
      <c r="P31" s="20"/>
      <c r="Q31" s="7"/>
      <c r="R31" s="7"/>
      <c r="S31" s="7"/>
      <c r="T31" s="12"/>
      <c r="U31" s="12"/>
      <c r="V31" s="12"/>
      <c r="W31" s="7"/>
      <c r="X31" s="7"/>
      <c r="Y31" s="7"/>
      <c r="Z31" s="12"/>
      <c r="AA31" s="12"/>
      <c r="AB31" s="12"/>
      <c r="AC31" s="7"/>
      <c r="AD31" s="7"/>
      <c r="AE31" s="7"/>
      <c r="AF31" s="12"/>
      <c r="AG31" s="12"/>
      <c r="AH31" s="12"/>
      <c r="AI31" s="38">
        <f t="shared" ref="AI31:AK31" si="27">H31+K31+N31+Q31+T31+W31+Z31+AC31+AF31</f>
        <v>0</v>
      </c>
      <c r="AJ31" s="38">
        <f t="shared" si="27"/>
        <v>0</v>
      </c>
      <c r="AK31" s="38">
        <f t="shared" si="27"/>
        <v>0</v>
      </c>
    </row>
    <row r="32" spans="1:37" ht="12.75" customHeight="1" x14ac:dyDescent="0.2">
      <c r="A32" s="8">
        <v>29</v>
      </c>
      <c r="B32" s="17"/>
      <c r="C32" s="18"/>
      <c r="D32" s="18" t="s">
        <v>52</v>
      </c>
      <c r="E32" s="13">
        <v>0.5</v>
      </c>
      <c r="F32" s="9" t="s">
        <v>18</v>
      </c>
      <c r="G32" s="15" t="s">
        <v>18</v>
      </c>
      <c r="H32" s="19">
        <v>0.5</v>
      </c>
      <c r="I32" s="19">
        <v>0.5</v>
      </c>
      <c r="J32" s="19">
        <v>0.5</v>
      </c>
      <c r="K32" s="8"/>
      <c r="L32" s="8"/>
      <c r="M32" s="8"/>
      <c r="N32" s="20"/>
      <c r="O32" s="20"/>
      <c r="P32" s="20"/>
      <c r="Q32" s="7"/>
      <c r="R32" s="7"/>
      <c r="S32" s="7"/>
      <c r="T32" s="12"/>
      <c r="U32" s="12"/>
      <c r="V32" s="12"/>
      <c r="W32" s="7"/>
      <c r="X32" s="7"/>
      <c r="Y32" s="7"/>
      <c r="Z32" s="12"/>
      <c r="AA32" s="12"/>
      <c r="AB32" s="12"/>
      <c r="AC32" s="7"/>
      <c r="AD32" s="7"/>
      <c r="AE32" s="7"/>
      <c r="AF32" s="12"/>
      <c r="AG32" s="12"/>
      <c r="AH32" s="12"/>
      <c r="AI32" s="38">
        <f t="shared" ref="AI32:AK32" si="28">H32+K32+N32+Q32+T32+W32+Z32+AC32+AF32</f>
        <v>0.5</v>
      </c>
      <c r="AJ32" s="38">
        <f t="shared" si="28"/>
        <v>0.5</v>
      </c>
      <c r="AK32" s="38">
        <f t="shared" si="28"/>
        <v>0.5</v>
      </c>
    </row>
    <row r="33" spans="1:37" ht="12.75" customHeight="1" x14ac:dyDescent="0.2">
      <c r="A33" s="8">
        <v>30</v>
      </c>
      <c r="B33" s="21" t="s">
        <v>75</v>
      </c>
      <c r="C33" s="18" t="s">
        <v>76</v>
      </c>
      <c r="D33" s="7"/>
      <c r="E33" s="13">
        <v>1.5</v>
      </c>
      <c r="F33" s="9" t="s">
        <v>77</v>
      </c>
      <c r="G33" s="15" t="s">
        <v>77</v>
      </c>
      <c r="H33" s="19"/>
      <c r="I33" s="19"/>
      <c r="J33" s="19"/>
      <c r="K33" s="13"/>
      <c r="L33" s="8"/>
      <c r="M33" s="8"/>
      <c r="N33" s="20"/>
      <c r="O33" s="20"/>
      <c r="P33" s="20"/>
      <c r="Q33" s="7"/>
      <c r="R33" s="7"/>
      <c r="S33" s="7"/>
      <c r="T33" s="12"/>
      <c r="U33" s="12"/>
      <c r="V33" s="12"/>
      <c r="W33" s="7"/>
      <c r="X33" s="7"/>
      <c r="Y33" s="7"/>
      <c r="Z33" s="12"/>
      <c r="AA33" s="12"/>
      <c r="AB33" s="12"/>
      <c r="AC33" s="7"/>
      <c r="AD33" s="7"/>
      <c r="AE33" s="7"/>
      <c r="AF33" s="12"/>
      <c r="AG33" s="12"/>
      <c r="AH33" s="12"/>
      <c r="AI33" s="38">
        <f t="shared" ref="AI33:AK33" si="29">H33+K33+N33+Q33+T33+W33+Z33+AC33+AF33</f>
        <v>0</v>
      </c>
      <c r="AJ33" s="38">
        <f t="shared" si="29"/>
        <v>0</v>
      </c>
      <c r="AK33" s="38">
        <f t="shared" si="29"/>
        <v>0</v>
      </c>
    </row>
    <row r="34" spans="1:37" ht="12.75" customHeight="1" x14ac:dyDescent="0.2">
      <c r="A34" s="8">
        <v>31</v>
      </c>
      <c r="B34" s="17"/>
      <c r="C34" s="18"/>
      <c r="D34" s="7" t="s">
        <v>78</v>
      </c>
      <c r="E34" s="13">
        <v>0.5</v>
      </c>
      <c r="F34" s="9" t="s">
        <v>77</v>
      </c>
      <c r="G34" s="9" t="s">
        <v>77</v>
      </c>
      <c r="H34" s="19"/>
      <c r="I34" s="19"/>
      <c r="J34" s="19"/>
      <c r="K34" s="31">
        <v>0.5</v>
      </c>
      <c r="L34" s="31">
        <v>0.5</v>
      </c>
      <c r="M34" s="32">
        <v>2</v>
      </c>
      <c r="N34" s="20"/>
      <c r="O34" s="20"/>
      <c r="P34" s="20"/>
      <c r="Q34" s="7"/>
      <c r="R34" s="7"/>
      <c r="S34" s="7"/>
      <c r="T34" s="12"/>
      <c r="U34" s="12"/>
      <c r="V34" s="12"/>
      <c r="W34" s="7"/>
      <c r="X34" s="7"/>
      <c r="Y34" s="7"/>
      <c r="Z34" s="12"/>
      <c r="AA34" s="12"/>
      <c r="AB34" s="12"/>
      <c r="AC34" s="7"/>
      <c r="AD34" s="7"/>
      <c r="AE34" s="7"/>
      <c r="AF34" s="12"/>
      <c r="AG34" s="12"/>
      <c r="AH34" s="12"/>
      <c r="AI34" s="38">
        <f t="shared" ref="AI34:AK34" si="30">H34+K34+N34+Q34+T34+W34+Z34+AC34+AF34</f>
        <v>0.5</v>
      </c>
      <c r="AJ34" s="38">
        <f t="shared" si="30"/>
        <v>0.5</v>
      </c>
      <c r="AK34" s="38">
        <f t="shared" si="30"/>
        <v>2</v>
      </c>
    </row>
    <row r="35" spans="1:37" ht="12.75" customHeight="1" x14ac:dyDescent="0.2">
      <c r="A35" s="8">
        <v>32</v>
      </c>
      <c r="B35" s="17"/>
      <c r="C35" s="18"/>
      <c r="D35" s="7" t="s">
        <v>79</v>
      </c>
      <c r="E35" s="13">
        <v>0.5</v>
      </c>
      <c r="F35" s="9" t="s">
        <v>77</v>
      </c>
      <c r="G35" s="15" t="s">
        <v>77</v>
      </c>
      <c r="H35" s="19"/>
      <c r="I35" s="19"/>
      <c r="J35" s="19"/>
      <c r="K35" s="31">
        <v>0.5</v>
      </c>
      <c r="L35" s="31">
        <v>0.5</v>
      </c>
      <c r="M35" s="32">
        <v>1</v>
      </c>
      <c r="N35" s="20"/>
      <c r="O35" s="20"/>
      <c r="P35" s="20"/>
      <c r="Q35" s="7"/>
      <c r="R35" s="7"/>
      <c r="S35" s="7"/>
      <c r="T35" s="12"/>
      <c r="U35" s="12"/>
      <c r="V35" s="12"/>
      <c r="W35" s="7"/>
      <c r="X35" s="7"/>
      <c r="Y35" s="7"/>
      <c r="Z35" s="12"/>
      <c r="AA35" s="12"/>
      <c r="AB35" s="12"/>
      <c r="AC35" s="7"/>
      <c r="AD35" s="7"/>
      <c r="AE35" s="7"/>
      <c r="AF35" s="12"/>
      <c r="AG35" s="12"/>
      <c r="AH35" s="12"/>
      <c r="AI35" s="38">
        <f t="shared" ref="AI35:AK35" si="31">H35+K35+N35+Q35+T35+W35+Z35+AC35+AF35</f>
        <v>0.5</v>
      </c>
      <c r="AJ35" s="38">
        <f t="shared" si="31"/>
        <v>0.5</v>
      </c>
      <c r="AK35" s="38">
        <f t="shared" si="31"/>
        <v>1</v>
      </c>
    </row>
    <row r="36" spans="1:37" ht="12.75" customHeight="1" x14ac:dyDescent="0.2">
      <c r="A36" s="8">
        <v>33</v>
      </c>
      <c r="B36" s="17"/>
      <c r="C36" s="18"/>
      <c r="D36" s="7" t="s">
        <v>80</v>
      </c>
      <c r="E36" s="13">
        <v>0.5</v>
      </c>
      <c r="F36" s="9" t="s">
        <v>77</v>
      </c>
      <c r="G36" s="9" t="s">
        <v>77</v>
      </c>
      <c r="H36" s="19"/>
      <c r="I36" s="19"/>
      <c r="J36" s="19"/>
      <c r="K36" s="31">
        <v>0.5</v>
      </c>
      <c r="L36" s="31">
        <v>0.5</v>
      </c>
      <c r="M36" s="32">
        <v>0.5</v>
      </c>
      <c r="N36" s="20"/>
      <c r="O36" s="20"/>
      <c r="P36" s="20"/>
      <c r="Q36" s="7"/>
      <c r="R36" s="7"/>
      <c r="S36" s="7"/>
      <c r="T36" s="12"/>
      <c r="U36" s="12"/>
      <c r="V36" s="12"/>
      <c r="W36" s="7"/>
      <c r="X36" s="7"/>
      <c r="Y36" s="7"/>
      <c r="Z36" s="12"/>
      <c r="AA36" s="12"/>
      <c r="AB36" s="12"/>
      <c r="AC36" s="7"/>
      <c r="AD36" s="7"/>
      <c r="AE36" s="7"/>
      <c r="AF36" s="12"/>
      <c r="AG36" s="12"/>
      <c r="AH36" s="12"/>
      <c r="AI36" s="38">
        <f t="shared" ref="AI36:AK36" si="32">H36+K36+N36+Q36+T36+W36+Z36+AC36+AF36</f>
        <v>0.5</v>
      </c>
      <c r="AJ36" s="38">
        <f t="shared" si="32"/>
        <v>0.5</v>
      </c>
      <c r="AK36" s="38">
        <f t="shared" si="32"/>
        <v>0.5</v>
      </c>
    </row>
    <row r="37" spans="1:37" ht="12.75" customHeight="1" x14ac:dyDescent="0.2">
      <c r="A37" s="8">
        <v>34</v>
      </c>
      <c r="B37" s="21" t="s">
        <v>81</v>
      </c>
      <c r="C37" s="18" t="s">
        <v>82</v>
      </c>
      <c r="D37" s="7"/>
      <c r="E37" s="13">
        <v>6</v>
      </c>
      <c r="F37" s="9" t="s">
        <v>77</v>
      </c>
      <c r="G37" s="15" t="s">
        <v>77</v>
      </c>
      <c r="H37" s="19"/>
      <c r="I37" s="19"/>
      <c r="J37" s="19"/>
      <c r="K37" s="31"/>
      <c r="L37" s="32"/>
      <c r="M37" s="32"/>
      <c r="N37" s="20"/>
      <c r="O37" s="20"/>
      <c r="P37" s="20"/>
      <c r="Q37" s="7"/>
      <c r="R37" s="7"/>
      <c r="S37" s="7"/>
      <c r="T37" s="12"/>
      <c r="U37" s="12"/>
      <c r="V37" s="12"/>
      <c r="W37" s="7"/>
      <c r="X37" s="7"/>
      <c r="Y37" s="7"/>
      <c r="Z37" s="12"/>
      <c r="AA37" s="12"/>
      <c r="AB37" s="12"/>
      <c r="AC37" s="7"/>
      <c r="AD37" s="7"/>
      <c r="AE37" s="7"/>
      <c r="AF37" s="12"/>
      <c r="AG37" s="12"/>
      <c r="AH37" s="12"/>
      <c r="AI37" s="38">
        <f t="shared" ref="AI37:AK37" si="33">H37+K37+N37+Q37+T37+W37+Z37+AC37+AF37</f>
        <v>0</v>
      </c>
      <c r="AJ37" s="38">
        <f t="shared" si="33"/>
        <v>0</v>
      </c>
      <c r="AK37" s="38">
        <f t="shared" si="33"/>
        <v>0</v>
      </c>
    </row>
    <row r="38" spans="1:37" ht="12.75" customHeight="1" x14ac:dyDescent="0.2">
      <c r="A38" s="8">
        <v>35</v>
      </c>
      <c r="B38" s="17"/>
      <c r="C38" s="18"/>
      <c r="D38" s="7" t="s">
        <v>83</v>
      </c>
      <c r="E38" s="13">
        <v>3</v>
      </c>
      <c r="F38" s="9" t="s">
        <v>77</v>
      </c>
      <c r="G38" s="9" t="s">
        <v>77</v>
      </c>
      <c r="H38" s="19"/>
      <c r="I38" s="19"/>
      <c r="J38" s="19"/>
      <c r="K38" s="31">
        <v>3</v>
      </c>
      <c r="L38" s="32">
        <v>3</v>
      </c>
      <c r="M38" s="32">
        <v>2</v>
      </c>
      <c r="N38" s="20"/>
      <c r="O38" s="20"/>
      <c r="P38" s="20"/>
      <c r="Q38" s="7"/>
      <c r="R38" s="7"/>
      <c r="S38" s="7"/>
      <c r="T38" s="12"/>
      <c r="U38" s="12"/>
      <c r="V38" s="12"/>
      <c r="W38" s="7"/>
      <c r="X38" s="7"/>
      <c r="Y38" s="7"/>
      <c r="Z38" s="12"/>
      <c r="AA38" s="12"/>
      <c r="AB38" s="12"/>
      <c r="AC38" s="7"/>
      <c r="AD38" s="7"/>
      <c r="AE38" s="7"/>
      <c r="AF38" s="12"/>
      <c r="AG38" s="12"/>
      <c r="AH38" s="12"/>
      <c r="AI38" s="38">
        <f t="shared" ref="AI38:AK38" si="34">H38+K38+N38+Q38+T38+W38+Z38+AC38+AF38</f>
        <v>3</v>
      </c>
      <c r="AJ38" s="38">
        <f t="shared" si="34"/>
        <v>3</v>
      </c>
      <c r="AK38" s="38">
        <f t="shared" si="34"/>
        <v>2</v>
      </c>
    </row>
    <row r="39" spans="1:37" ht="12.75" customHeight="1" x14ac:dyDescent="0.2">
      <c r="A39" s="8">
        <v>36</v>
      </c>
      <c r="B39" s="17"/>
      <c r="C39" s="18"/>
      <c r="D39" s="7" t="s">
        <v>84</v>
      </c>
      <c r="E39" s="13">
        <v>2</v>
      </c>
      <c r="F39" s="9" t="s">
        <v>77</v>
      </c>
      <c r="G39" s="15" t="s">
        <v>77</v>
      </c>
      <c r="H39" s="19"/>
      <c r="I39" s="19"/>
      <c r="J39" s="19"/>
      <c r="K39" s="31">
        <v>2</v>
      </c>
      <c r="L39" s="32">
        <v>2</v>
      </c>
      <c r="M39" s="32">
        <v>2</v>
      </c>
      <c r="N39" s="20"/>
      <c r="O39" s="20"/>
      <c r="P39" s="20"/>
      <c r="Q39" s="7"/>
      <c r="R39" s="7"/>
      <c r="S39" s="7"/>
      <c r="T39" s="12"/>
      <c r="U39" s="12"/>
      <c r="V39" s="12"/>
      <c r="W39" s="7"/>
      <c r="X39" s="7"/>
      <c r="Y39" s="7"/>
      <c r="Z39" s="12"/>
      <c r="AA39" s="12"/>
      <c r="AB39" s="12"/>
      <c r="AC39" s="7"/>
      <c r="AD39" s="7"/>
      <c r="AE39" s="7"/>
      <c r="AF39" s="12"/>
      <c r="AG39" s="12"/>
      <c r="AH39" s="12"/>
      <c r="AI39" s="38">
        <f t="shared" ref="AI39:AK39" si="35">H39+K39+N39+Q39+T39+W39+Z39+AC39+AF39</f>
        <v>2</v>
      </c>
      <c r="AJ39" s="38">
        <f t="shared" si="35"/>
        <v>2</v>
      </c>
      <c r="AK39" s="38">
        <f t="shared" si="35"/>
        <v>2</v>
      </c>
    </row>
    <row r="40" spans="1:37" ht="12.75" customHeight="1" x14ac:dyDescent="0.2">
      <c r="A40" s="8">
        <v>37</v>
      </c>
      <c r="B40" s="17"/>
      <c r="C40" s="18"/>
      <c r="D40" s="7" t="s">
        <v>85</v>
      </c>
      <c r="E40" s="13">
        <v>1</v>
      </c>
      <c r="F40" s="9" t="s">
        <v>77</v>
      </c>
      <c r="G40" s="9" t="s">
        <v>77</v>
      </c>
      <c r="H40" s="19"/>
      <c r="I40" s="19"/>
      <c r="J40" s="19"/>
      <c r="K40" s="31">
        <v>1</v>
      </c>
      <c r="L40" s="32">
        <v>1</v>
      </c>
      <c r="M40" s="32">
        <v>2</v>
      </c>
      <c r="N40" s="20"/>
      <c r="O40" s="20"/>
      <c r="P40" s="20"/>
      <c r="Q40" s="7"/>
      <c r="R40" s="7"/>
      <c r="S40" s="7"/>
      <c r="T40" s="12"/>
      <c r="U40" s="12"/>
      <c r="V40" s="12"/>
      <c r="W40" s="7"/>
      <c r="X40" s="7"/>
      <c r="Y40" s="7"/>
      <c r="Z40" s="12"/>
      <c r="AA40" s="12"/>
      <c r="AB40" s="12"/>
      <c r="AC40" s="7"/>
      <c r="AD40" s="7"/>
      <c r="AE40" s="7"/>
      <c r="AF40" s="12"/>
      <c r="AG40" s="12"/>
      <c r="AH40" s="12"/>
      <c r="AI40" s="38">
        <f t="shared" ref="AI40:AK40" si="36">H40+K40+N40+Q40+T40+W40+Z40+AC40+AF40</f>
        <v>1</v>
      </c>
      <c r="AJ40" s="38">
        <f t="shared" si="36"/>
        <v>1</v>
      </c>
      <c r="AK40" s="38">
        <f t="shared" si="36"/>
        <v>2</v>
      </c>
    </row>
    <row r="41" spans="1:37" ht="12.75" customHeight="1" x14ac:dyDescent="0.2">
      <c r="A41" s="8">
        <v>38</v>
      </c>
      <c r="B41" s="21" t="s">
        <v>86</v>
      </c>
      <c r="C41" s="18" t="s">
        <v>87</v>
      </c>
      <c r="D41" s="18"/>
      <c r="E41" s="13">
        <v>5</v>
      </c>
      <c r="F41" s="9" t="s">
        <v>77</v>
      </c>
      <c r="G41" s="15" t="s">
        <v>77</v>
      </c>
      <c r="H41" s="19"/>
      <c r="I41" s="19"/>
      <c r="J41" s="19"/>
      <c r="K41" s="31"/>
      <c r="L41" s="32"/>
      <c r="M41" s="32"/>
      <c r="N41" s="20"/>
      <c r="O41" s="20"/>
      <c r="P41" s="20"/>
      <c r="Q41" s="7"/>
      <c r="R41" s="7"/>
      <c r="S41" s="7"/>
      <c r="T41" s="12"/>
      <c r="U41" s="12"/>
      <c r="V41" s="12"/>
      <c r="W41" s="7"/>
      <c r="X41" s="7"/>
      <c r="Y41" s="7"/>
      <c r="Z41" s="12"/>
      <c r="AA41" s="12"/>
      <c r="AB41" s="12"/>
      <c r="AC41" s="7"/>
      <c r="AD41" s="7"/>
      <c r="AE41" s="7"/>
      <c r="AF41" s="12"/>
      <c r="AG41" s="12"/>
      <c r="AH41" s="12"/>
      <c r="AI41" s="38">
        <f t="shared" ref="AI41:AK41" si="37">H41+K41+N41+Q41+T41+W41+Z41+AC41+AF41</f>
        <v>0</v>
      </c>
      <c r="AJ41" s="38">
        <f t="shared" si="37"/>
        <v>0</v>
      </c>
      <c r="AK41" s="38">
        <f t="shared" si="37"/>
        <v>0</v>
      </c>
    </row>
    <row r="42" spans="1:37" ht="12.75" customHeight="1" x14ac:dyDescent="0.2">
      <c r="A42" s="8">
        <v>39</v>
      </c>
      <c r="B42" s="21" t="s">
        <v>88</v>
      </c>
      <c r="C42" s="18" t="s">
        <v>89</v>
      </c>
      <c r="D42" s="18"/>
      <c r="E42" s="13">
        <v>2</v>
      </c>
      <c r="F42" s="9" t="s">
        <v>77</v>
      </c>
      <c r="G42" s="9" t="s">
        <v>77</v>
      </c>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f t="shared" ref="AI42:AK42" si="38">H42+K42+N42+Q42+T42+W42+Z42+AC42+AF42</f>
        <v>0</v>
      </c>
      <c r="AJ42" s="38">
        <f t="shared" si="38"/>
        <v>0</v>
      </c>
      <c r="AK42" s="38">
        <f t="shared" si="38"/>
        <v>0</v>
      </c>
    </row>
    <row r="43" spans="1:37" ht="12.75" customHeight="1" x14ac:dyDescent="0.2">
      <c r="A43" s="8">
        <v>40</v>
      </c>
      <c r="B43" s="17"/>
      <c r="C43" s="18"/>
      <c r="D43" s="18" t="s">
        <v>90</v>
      </c>
      <c r="E43" s="13">
        <v>1</v>
      </c>
      <c r="F43" s="9" t="s">
        <v>77</v>
      </c>
      <c r="G43" s="15" t="s">
        <v>77</v>
      </c>
      <c r="H43" s="19"/>
      <c r="I43" s="19"/>
      <c r="J43" s="19"/>
      <c r="K43" s="31">
        <v>1</v>
      </c>
      <c r="L43" s="32">
        <v>1</v>
      </c>
      <c r="M43" s="32">
        <v>1</v>
      </c>
      <c r="N43" s="20"/>
      <c r="O43" s="20"/>
      <c r="P43" s="20"/>
      <c r="Q43" s="7"/>
      <c r="R43" s="7"/>
      <c r="S43" s="7"/>
      <c r="T43" s="12"/>
      <c r="U43" s="12"/>
      <c r="V43" s="12"/>
      <c r="W43" s="7"/>
      <c r="X43" s="7"/>
      <c r="Y43" s="7"/>
      <c r="Z43" s="12"/>
      <c r="AA43" s="12"/>
      <c r="AB43" s="12"/>
      <c r="AC43" s="7"/>
      <c r="AD43" s="7"/>
      <c r="AE43" s="7"/>
      <c r="AF43" s="12"/>
      <c r="AG43" s="12"/>
      <c r="AH43" s="12"/>
      <c r="AI43" s="38">
        <f t="shared" ref="AI43:AK43" si="39">H43+K43+N43+Q43+T43+W43+Z43+AC43+AF43</f>
        <v>1</v>
      </c>
      <c r="AJ43" s="38">
        <f t="shared" si="39"/>
        <v>1</v>
      </c>
      <c r="AK43" s="38">
        <f t="shared" si="39"/>
        <v>1</v>
      </c>
    </row>
    <row r="44" spans="1:37" ht="12.75" customHeight="1" x14ac:dyDescent="0.2">
      <c r="A44" s="8">
        <v>41</v>
      </c>
      <c r="B44" s="17"/>
      <c r="C44" s="18"/>
      <c r="D44" s="18" t="s">
        <v>91</v>
      </c>
      <c r="E44" s="13">
        <v>1</v>
      </c>
      <c r="F44" s="9" t="s">
        <v>77</v>
      </c>
      <c r="G44" s="9" t="s">
        <v>77</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ref="AI44:AK44" si="40">H44+K44+N44+Q44+T44+W44+Z44+AC44+AF44</f>
        <v>1</v>
      </c>
      <c r="AJ44" s="38">
        <f t="shared" si="40"/>
        <v>1</v>
      </c>
      <c r="AK44" s="38">
        <f t="shared" si="40"/>
        <v>1</v>
      </c>
    </row>
    <row r="45" spans="1:37" ht="12.75" customHeight="1" x14ac:dyDescent="0.2">
      <c r="A45" s="8">
        <v>42</v>
      </c>
      <c r="B45" s="21" t="s">
        <v>92</v>
      </c>
      <c r="C45" s="18" t="s">
        <v>93</v>
      </c>
      <c r="D45" s="18"/>
      <c r="E45" s="13">
        <v>3</v>
      </c>
      <c r="F45" s="9" t="s">
        <v>77</v>
      </c>
      <c r="G45" s="15" t="s">
        <v>77</v>
      </c>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f t="shared" ref="AI45:AK45" si="41">H45+K45+N45+Q45+T45+W45+Z45+AC45+AF45</f>
        <v>0</v>
      </c>
      <c r="AJ45" s="38">
        <f t="shared" si="41"/>
        <v>0</v>
      </c>
      <c r="AK45" s="38">
        <f t="shared" si="41"/>
        <v>0</v>
      </c>
    </row>
    <row r="46" spans="1:37" ht="12.75" customHeight="1" x14ac:dyDescent="0.2">
      <c r="A46" s="8">
        <v>43</v>
      </c>
      <c r="B46" s="17"/>
      <c r="C46" s="18"/>
      <c r="D46" s="18" t="s">
        <v>94</v>
      </c>
      <c r="E46" s="13">
        <v>2</v>
      </c>
      <c r="F46" s="9" t="s">
        <v>77</v>
      </c>
      <c r="G46" s="9" t="s">
        <v>77</v>
      </c>
      <c r="H46" s="19"/>
      <c r="I46" s="19"/>
      <c r="J46" s="19"/>
      <c r="K46" s="31">
        <v>2</v>
      </c>
      <c r="L46" s="32">
        <v>2</v>
      </c>
      <c r="M46" s="32">
        <v>2.5</v>
      </c>
      <c r="N46" s="20"/>
      <c r="O46" s="20"/>
      <c r="P46" s="20"/>
      <c r="Q46" s="7"/>
      <c r="R46" s="7"/>
      <c r="S46" s="7"/>
      <c r="T46" s="12"/>
      <c r="U46" s="12"/>
      <c r="V46" s="12"/>
      <c r="W46" s="7"/>
      <c r="X46" s="7"/>
      <c r="Y46" s="7"/>
      <c r="Z46" s="12"/>
      <c r="AA46" s="12"/>
      <c r="AB46" s="12"/>
      <c r="AC46" s="7"/>
      <c r="AD46" s="7"/>
      <c r="AE46" s="7"/>
      <c r="AF46" s="12"/>
      <c r="AG46" s="12"/>
      <c r="AH46" s="12"/>
      <c r="AI46" s="38">
        <f t="shared" ref="AI46:AK46" si="42">H46+K46+N46+Q46+T46+W46+Z46+AC46+AF46</f>
        <v>2</v>
      </c>
      <c r="AJ46" s="38">
        <f t="shared" si="42"/>
        <v>2</v>
      </c>
      <c r="AK46" s="38">
        <f t="shared" si="42"/>
        <v>2.5</v>
      </c>
    </row>
    <row r="47" spans="1:37" ht="12.75" customHeight="1" x14ac:dyDescent="0.2">
      <c r="A47" s="8">
        <v>44</v>
      </c>
      <c r="B47" s="17"/>
      <c r="C47" s="18"/>
      <c r="D47" s="18" t="s">
        <v>95</v>
      </c>
      <c r="E47" s="13">
        <v>1</v>
      </c>
      <c r="F47" s="9" t="s">
        <v>77</v>
      </c>
      <c r="G47" s="15" t="s">
        <v>77</v>
      </c>
      <c r="H47" s="19"/>
      <c r="I47" s="19"/>
      <c r="J47" s="19"/>
      <c r="K47" s="31">
        <v>1</v>
      </c>
      <c r="L47" s="32">
        <v>1</v>
      </c>
      <c r="M47" s="32">
        <v>1</v>
      </c>
      <c r="N47" s="20"/>
      <c r="O47" s="20"/>
      <c r="P47" s="20"/>
      <c r="Q47" s="7"/>
      <c r="R47" s="7"/>
      <c r="S47" s="7"/>
      <c r="T47" s="12"/>
      <c r="U47" s="12"/>
      <c r="V47" s="12"/>
      <c r="W47" s="7"/>
      <c r="X47" s="7"/>
      <c r="Y47" s="7"/>
      <c r="Z47" s="12"/>
      <c r="AA47" s="12"/>
      <c r="AB47" s="12"/>
      <c r="AC47" s="7"/>
      <c r="AD47" s="7"/>
      <c r="AE47" s="7"/>
      <c r="AF47" s="12"/>
      <c r="AG47" s="12"/>
      <c r="AH47" s="12"/>
      <c r="AI47" s="38">
        <f t="shared" ref="AI47:AK47" si="43">H47+K47+N47+Q47+T47+W47+Z47+AC47+AF47</f>
        <v>1</v>
      </c>
      <c r="AJ47" s="38">
        <f t="shared" si="43"/>
        <v>1</v>
      </c>
      <c r="AK47" s="38">
        <f t="shared" si="43"/>
        <v>1</v>
      </c>
    </row>
    <row r="48" spans="1:37" ht="12.75" customHeight="1" x14ac:dyDescent="0.2">
      <c r="A48" s="8">
        <v>45</v>
      </c>
      <c r="B48" s="17">
        <v>1.2</v>
      </c>
      <c r="C48" s="18" t="s">
        <v>107</v>
      </c>
      <c r="D48" s="18"/>
      <c r="E48" s="13">
        <v>4.5</v>
      </c>
      <c r="F48" s="9" t="s">
        <v>108</v>
      </c>
      <c r="G48" s="15" t="s">
        <v>108</v>
      </c>
      <c r="H48" s="19"/>
      <c r="I48" s="19"/>
      <c r="J48" s="19"/>
      <c r="K48" s="13"/>
      <c r="L48" s="7"/>
      <c r="M48" s="7"/>
      <c r="N48" s="40"/>
      <c r="O48" s="20"/>
      <c r="P48" s="20"/>
      <c r="Q48" s="7"/>
      <c r="R48" s="7"/>
      <c r="S48" s="7"/>
      <c r="T48" s="12"/>
      <c r="U48" s="12"/>
      <c r="V48" s="12"/>
      <c r="W48" s="7"/>
      <c r="X48" s="7"/>
      <c r="Y48" s="7"/>
      <c r="Z48" s="12"/>
      <c r="AA48" s="12"/>
      <c r="AB48" s="12"/>
      <c r="AC48" s="7"/>
      <c r="AD48" s="7"/>
      <c r="AE48" s="7"/>
      <c r="AF48" s="12"/>
      <c r="AG48" s="12"/>
      <c r="AH48" s="12"/>
      <c r="AI48" s="38">
        <f t="shared" ref="AI48:AK48" si="44">H48+K48+N48+Q48+T48+W48+Z48+AC48+AF48</f>
        <v>0</v>
      </c>
      <c r="AJ48" s="38">
        <f t="shared" si="44"/>
        <v>0</v>
      </c>
      <c r="AK48" s="38">
        <f t="shared" si="44"/>
        <v>0</v>
      </c>
    </row>
    <row r="49" spans="1:37" ht="12.75" customHeight="1" x14ac:dyDescent="0.2">
      <c r="A49" s="8">
        <v>46</v>
      </c>
      <c r="B49" s="21" t="s">
        <v>109</v>
      </c>
      <c r="C49" s="18" t="s">
        <v>110</v>
      </c>
      <c r="D49" s="18"/>
      <c r="E49" s="13">
        <v>4.5</v>
      </c>
      <c r="F49" s="9" t="s">
        <v>108</v>
      </c>
      <c r="G49" s="15" t="s">
        <v>108</v>
      </c>
      <c r="H49" s="19"/>
      <c r="I49" s="19"/>
      <c r="J49" s="19"/>
      <c r="K49" s="13"/>
      <c r="L49" s="7"/>
      <c r="M49" s="7"/>
      <c r="N49" s="40"/>
      <c r="O49" s="20"/>
      <c r="P49" s="20"/>
      <c r="Q49" s="7"/>
      <c r="R49" s="7"/>
      <c r="S49" s="7"/>
      <c r="T49" s="12"/>
      <c r="U49" s="12"/>
      <c r="V49" s="12"/>
      <c r="W49" s="7"/>
      <c r="X49" s="7"/>
      <c r="Y49" s="7"/>
      <c r="Z49" s="12"/>
      <c r="AA49" s="12"/>
      <c r="AB49" s="12"/>
      <c r="AC49" s="7"/>
      <c r="AD49" s="7"/>
      <c r="AE49" s="7"/>
      <c r="AF49" s="12"/>
      <c r="AG49" s="12"/>
      <c r="AH49" s="12"/>
      <c r="AI49" s="38">
        <f t="shared" ref="AI49:AK49" si="45">H49+K49+N49+Q49+T49+W49+Z49+AC49+AF49</f>
        <v>0</v>
      </c>
      <c r="AJ49" s="38">
        <f t="shared" si="45"/>
        <v>0</v>
      </c>
      <c r="AK49" s="38">
        <f t="shared" si="45"/>
        <v>0</v>
      </c>
    </row>
    <row r="50" spans="1:37" ht="12.75" customHeight="1" x14ac:dyDescent="0.2">
      <c r="A50" s="8">
        <v>47</v>
      </c>
      <c r="B50" s="17"/>
      <c r="C50" s="18"/>
      <c r="D50" s="18" t="s">
        <v>111</v>
      </c>
      <c r="E50" s="13">
        <v>0.5</v>
      </c>
      <c r="F50" s="9" t="s">
        <v>108</v>
      </c>
      <c r="G50" s="15" t="s">
        <v>108</v>
      </c>
      <c r="H50" s="19"/>
      <c r="I50" s="19"/>
      <c r="J50" s="19"/>
      <c r="K50" s="13"/>
      <c r="L50" s="7"/>
      <c r="M50" s="7"/>
      <c r="N50" s="40">
        <v>0.5</v>
      </c>
      <c r="O50" s="40">
        <v>0.5</v>
      </c>
      <c r="P50" s="19">
        <v>0.5</v>
      </c>
      <c r="Q50" s="7"/>
      <c r="R50" s="7"/>
      <c r="S50" s="7"/>
      <c r="T50" s="12"/>
      <c r="U50" s="12"/>
      <c r="V50" s="12"/>
      <c r="W50" s="7"/>
      <c r="X50" s="7"/>
      <c r="Y50" s="7"/>
      <c r="Z50" s="12"/>
      <c r="AA50" s="12"/>
      <c r="AB50" s="12"/>
      <c r="AC50" s="7"/>
      <c r="AD50" s="7"/>
      <c r="AE50" s="7"/>
      <c r="AF50" s="12"/>
      <c r="AG50" s="12"/>
      <c r="AH50" s="12"/>
      <c r="AI50" s="38">
        <f t="shared" ref="AI50:AK50" si="46">H50+K50+N50+Q50+T50+W50+Z50+AC50+AF50</f>
        <v>0.5</v>
      </c>
      <c r="AJ50" s="38">
        <f t="shared" si="46"/>
        <v>0.5</v>
      </c>
      <c r="AK50" s="38">
        <f t="shared" si="46"/>
        <v>0.5</v>
      </c>
    </row>
    <row r="51" spans="1:37" ht="12.75" customHeight="1" x14ac:dyDescent="0.2">
      <c r="A51" s="8">
        <v>48</v>
      </c>
      <c r="B51" s="17"/>
      <c r="C51" s="18"/>
      <c r="D51" s="18" t="s">
        <v>112</v>
      </c>
      <c r="E51" s="13">
        <v>2</v>
      </c>
      <c r="F51" s="9" t="s">
        <v>108</v>
      </c>
      <c r="G51" s="15" t="s">
        <v>108</v>
      </c>
      <c r="H51" s="19"/>
      <c r="I51" s="19"/>
      <c r="J51" s="19"/>
      <c r="K51" s="13"/>
      <c r="L51" s="7"/>
      <c r="M51" s="7"/>
      <c r="N51" s="40">
        <v>2</v>
      </c>
      <c r="O51" s="40">
        <v>2</v>
      </c>
      <c r="P51" s="19">
        <v>4.5</v>
      </c>
      <c r="Q51" s="7"/>
      <c r="R51" s="7"/>
      <c r="S51" s="7"/>
      <c r="T51" s="12"/>
      <c r="U51" s="12"/>
      <c r="V51" s="12"/>
      <c r="W51" s="7"/>
      <c r="X51" s="7"/>
      <c r="Y51" s="7"/>
      <c r="Z51" s="12"/>
      <c r="AA51" s="12"/>
      <c r="AB51" s="12"/>
      <c r="AC51" s="7"/>
      <c r="AD51" s="7"/>
      <c r="AE51" s="7"/>
      <c r="AF51" s="12"/>
      <c r="AG51" s="12"/>
      <c r="AH51" s="12"/>
      <c r="AI51" s="38">
        <f t="shared" ref="AI51:AK51" si="47">H51+K51+N51+Q51+T51+W51+Z51+AC51+AF51</f>
        <v>2</v>
      </c>
      <c r="AJ51" s="38">
        <f t="shared" si="47"/>
        <v>2</v>
      </c>
      <c r="AK51" s="38">
        <f t="shared" si="47"/>
        <v>4.5</v>
      </c>
    </row>
    <row r="52" spans="1:37" ht="12.75" customHeight="1" x14ac:dyDescent="0.2">
      <c r="A52" s="8">
        <v>49</v>
      </c>
      <c r="B52" s="17"/>
      <c r="C52" s="18"/>
      <c r="D52" s="18" t="s">
        <v>113</v>
      </c>
      <c r="E52" s="13">
        <v>2</v>
      </c>
      <c r="F52" s="9" t="s">
        <v>108</v>
      </c>
      <c r="G52" s="15" t="s">
        <v>108</v>
      </c>
      <c r="H52" s="19"/>
      <c r="I52" s="19"/>
      <c r="J52" s="19"/>
      <c r="K52" s="13"/>
      <c r="L52" s="7"/>
      <c r="M52" s="7"/>
      <c r="N52" s="40">
        <v>2</v>
      </c>
      <c r="O52" s="20"/>
      <c r="P52" s="19"/>
      <c r="Q52" s="7"/>
      <c r="R52" s="7"/>
      <c r="S52" s="7"/>
      <c r="T52" s="12"/>
      <c r="U52" s="12"/>
      <c r="V52" s="12"/>
      <c r="W52" s="7"/>
      <c r="X52" s="7"/>
      <c r="Y52" s="7"/>
      <c r="Z52" s="12"/>
      <c r="AA52" s="12"/>
      <c r="AB52" s="12"/>
      <c r="AC52" s="7"/>
      <c r="AD52" s="7"/>
      <c r="AE52" s="7"/>
      <c r="AF52" s="12"/>
      <c r="AG52" s="12"/>
      <c r="AH52" s="12"/>
      <c r="AI52" s="38">
        <f t="shared" ref="AI52:AK52" si="48">H52+K52+N52+Q52+T52+W52+Z52+AC52+AF52</f>
        <v>2</v>
      </c>
      <c r="AJ52" s="38">
        <f t="shared" si="48"/>
        <v>0</v>
      </c>
      <c r="AK52" s="38">
        <f t="shared" si="48"/>
        <v>0</v>
      </c>
    </row>
    <row r="53" spans="1:37" ht="12.75" customHeight="1" x14ac:dyDescent="0.2">
      <c r="A53" s="8">
        <v>50</v>
      </c>
      <c r="B53" s="17">
        <v>1.1000000000000001</v>
      </c>
      <c r="C53" s="18" t="s">
        <v>40</v>
      </c>
      <c r="D53" s="18"/>
      <c r="E53" s="13">
        <v>2</v>
      </c>
      <c r="F53" s="9" t="s">
        <v>108</v>
      </c>
      <c r="G53" s="15" t="s">
        <v>108</v>
      </c>
      <c r="H53" s="19"/>
      <c r="I53" s="19"/>
      <c r="J53" s="19"/>
      <c r="K53" s="13"/>
      <c r="L53" s="7"/>
      <c r="M53" s="7"/>
      <c r="N53" s="40"/>
      <c r="O53" s="20"/>
      <c r="P53" s="19"/>
      <c r="Q53" s="7"/>
      <c r="R53" s="7"/>
      <c r="S53" s="7"/>
      <c r="T53" s="12"/>
      <c r="U53" s="12"/>
      <c r="V53" s="12"/>
      <c r="W53" s="7"/>
      <c r="X53" s="7"/>
      <c r="Y53" s="7"/>
      <c r="Z53" s="12"/>
      <c r="AA53" s="12"/>
      <c r="AB53" s="12"/>
      <c r="AC53" s="7"/>
      <c r="AD53" s="7"/>
      <c r="AE53" s="7"/>
      <c r="AF53" s="12"/>
      <c r="AG53" s="12"/>
      <c r="AH53" s="12"/>
      <c r="AI53" s="38">
        <f t="shared" ref="AI53:AK53" si="49">H53+K53+N53+Q53+T53+W53+Z53+AC53+AF53</f>
        <v>0</v>
      </c>
      <c r="AJ53" s="38">
        <f t="shared" si="49"/>
        <v>0</v>
      </c>
      <c r="AK53" s="38">
        <f t="shared" si="49"/>
        <v>0</v>
      </c>
    </row>
    <row r="54" spans="1:37" ht="12.75" customHeight="1" x14ac:dyDescent="0.2">
      <c r="A54" s="8">
        <v>51</v>
      </c>
      <c r="B54" s="21" t="s">
        <v>48</v>
      </c>
      <c r="C54" s="18" t="s">
        <v>114</v>
      </c>
      <c r="D54" s="18"/>
      <c r="E54" s="13">
        <v>2</v>
      </c>
      <c r="F54" s="9" t="s">
        <v>108</v>
      </c>
      <c r="G54" s="15" t="s">
        <v>108</v>
      </c>
      <c r="H54" s="19"/>
      <c r="I54" s="19"/>
      <c r="J54" s="19"/>
      <c r="K54" s="13"/>
      <c r="L54" s="7"/>
      <c r="M54" s="7"/>
      <c r="N54" s="40"/>
      <c r="O54" s="20"/>
      <c r="P54" s="19"/>
      <c r="Q54" s="7"/>
      <c r="R54" s="7"/>
      <c r="S54" s="7"/>
      <c r="T54" s="12"/>
      <c r="U54" s="12"/>
      <c r="V54" s="12"/>
      <c r="W54" s="7"/>
      <c r="X54" s="7"/>
      <c r="Y54" s="7"/>
      <c r="Z54" s="12"/>
      <c r="AA54" s="12"/>
      <c r="AB54" s="12"/>
      <c r="AC54" s="7"/>
      <c r="AD54" s="7"/>
      <c r="AE54" s="7"/>
      <c r="AF54" s="12"/>
      <c r="AG54" s="12"/>
      <c r="AH54" s="12"/>
      <c r="AI54" s="38">
        <f t="shared" ref="AI54:AK54" si="50">H54+K54+N54+Q54+T54+W54+Z54+AC54+AF54</f>
        <v>0</v>
      </c>
      <c r="AJ54" s="38">
        <f t="shared" si="50"/>
        <v>0</v>
      </c>
      <c r="AK54" s="38">
        <f t="shared" si="50"/>
        <v>0</v>
      </c>
    </row>
    <row r="55" spans="1:37" ht="12.75" customHeight="1" x14ac:dyDescent="0.2">
      <c r="A55" s="8">
        <v>52</v>
      </c>
      <c r="B55" s="17"/>
      <c r="C55" s="18"/>
      <c r="D55" s="18" t="s">
        <v>115</v>
      </c>
      <c r="E55" s="13">
        <v>1</v>
      </c>
      <c r="F55" s="9" t="s">
        <v>108</v>
      </c>
      <c r="G55" s="15" t="s">
        <v>108</v>
      </c>
      <c r="H55" s="19"/>
      <c r="I55" s="19"/>
      <c r="J55" s="19"/>
      <c r="K55" s="13"/>
      <c r="L55" s="7"/>
      <c r="M55" s="7"/>
      <c r="N55" s="40">
        <v>1</v>
      </c>
      <c r="O55" s="20"/>
      <c r="P55" s="19"/>
      <c r="Q55" s="7"/>
      <c r="R55" s="7"/>
      <c r="S55" s="7"/>
      <c r="T55" s="12"/>
      <c r="U55" s="12"/>
      <c r="V55" s="12"/>
      <c r="W55" s="7"/>
      <c r="X55" s="7"/>
      <c r="Y55" s="7"/>
      <c r="Z55" s="12"/>
      <c r="AA55" s="12"/>
      <c r="AB55" s="12"/>
      <c r="AC55" s="7"/>
      <c r="AD55" s="7"/>
      <c r="AE55" s="7"/>
      <c r="AF55" s="12"/>
      <c r="AG55" s="12"/>
      <c r="AH55" s="12"/>
      <c r="AI55" s="38">
        <f t="shared" ref="AI55:AK55" si="51">H55+K55+N55+Q55+T55+W55+Z55+AC55+AF55</f>
        <v>1</v>
      </c>
      <c r="AJ55" s="38">
        <f t="shared" si="51"/>
        <v>0</v>
      </c>
      <c r="AK55" s="38">
        <f t="shared" si="51"/>
        <v>0</v>
      </c>
    </row>
    <row r="56" spans="1:37" ht="12.75" customHeight="1" x14ac:dyDescent="0.2">
      <c r="A56" s="8">
        <v>53</v>
      </c>
      <c r="B56" s="17"/>
      <c r="C56" s="18"/>
      <c r="D56" s="18" t="s">
        <v>116</v>
      </c>
      <c r="E56" s="13">
        <v>1</v>
      </c>
      <c r="F56" s="9" t="s">
        <v>108</v>
      </c>
      <c r="G56" s="15" t="s">
        <v>108</v>
      </c>
      <c r="H56" s="19"/>
      <c r="I56" s="19"/>
      <c r="J56" s="19"/>
      <c r="K56" s="13"/>
      <c r="L56" s="7"/>
      <c r="M56" s="7"/>
      <c r="N56" s="40">
        <v>1</v>
      </c>
      <c r="O56" s="20"/>
      <c r="P56" s="19"/>
      <c r="Q56" s="7"/>
      <c r="R56" s="7"/>
      <c r="S56" s="7"/>
      <c r="T56" s="12"/>
      <c r="U56" s="12"/>
      <c r="V56" s="12"/>
      <c r="W56" s="7"/>
      <c r="X56" s="7"/>
      <c r="Y56" s="7"/>
      <c r="Z56" s="12"/>
      <c r="AA56" s="12"/>
      <c r="AB56" s="12"/>
      <c r="AC56" s="7"/>
      <c r="AD56" s="7"/>
      <c r="AE56" s="7"/>
      <c r="AF56" s="12"/>
      <c r="AG56" s="12"/>
      <c r="AH56" s="12"/>
      <c r="AI56" s="38">
        <f t="shared" ref="AI56:AK56" si="52">H56+K56+N56+Q56+T56+W56+Z56+AC56+AF56</f>
        <v>1</v>
      </c>
      <c r="AJ56" s="38">
        <f t="shared" si="52"/>
        <v>0</v>
      </c>
      <c r="AK56" s="38">
        <f t="shared" si="52"/>
        <v>0</v>
      </c>
    </row>
    <row r="57" spans="1:37" ht="12.75" customHeight="1" x14ac:dyDescent="0.2">
      <c r="A57" s="8">
        <v>54</v>
      </c>
      <c r="B57" s="21" t="s">
        <v>16</v>
      </c>
      <c r="C57" s="18" t="s">
        <v>17</v>
      </c>
      <c r="D57" s="18"/>
      <c r="E57" s="13">
        <v>4</v>
      </c>
      <c r="F57" s="9" t="s">
        <v>108</v>
      </c>
      <c r="G57" s="15" t="s">
        <v>108</v>
      </c>
      <c r="H57" s="19"/>
      <c r="I57" s="19"/>
      <c r="J57" s="19"/>
      <c r="K57" s="13"/>
      <c r="L57" s="7"/>
      <c r="M57" s="7"/>
      <c r="N57" s="40"/>
      <c r="O57" s="20"/>
      <c r="P57" s="19"/>
      <c r="Q57" s="7"/>
      <c r="R57" s="7"/>
      <c r="S57" s="7"/>
      <c r="T57" s="12"/>
      <c r="U57" s="12"/>
      <c r="V57" s="12"/>
      <c r="W57" s="7"/>
      <c r="X57" s="7"/>
      <c r="Y57" s="7"/>
      <c r="Z57" s="12"/>
      <c r="AA57" s="12"/>
      <c r="AB57" s="12"/>
      <c r="AC57" s="7"/>
      <c r="AD57" s="7"/>
      <c r="AE57" s="7"/>
      <c r="AF57" s="12"/>
      <c r="AG57" s="12"/>
      <c r="AH57" s="12"/>
      <c r="AI57" s="38">
        <f t="shared" ref="AI57:AK57" si="53">H57+K57+N57+Q57+T57+W57+Z57+AC57+AF57</f>
        <v>0</v>
      </c>
      <c r="AJ57" s="38">
        <f t="shared" si="53"/>
        <v>0</v>
      </c>
      <c r="AK57" s="38">
        <f t="shared" si="53"/>
        <v>0</v>
      </c>
    </row>
    <row r="58" spans="1:37" ht="12.75" customHeight="1" x14ac:dyDescent="0.2">
      <c r="A58" s="8">
        <v>55</v>
      </c>
      <c r="B58" s="21" t="s">
        <v>117</v>
      </c>
      <c r="C58" s="18" t="s">
        <v>118</v>
      </c>
      <c r="D58" s="18"/>
      <c r="E58" s="13">
        <v>2</v>
      </c>
      <c r="F58" s="9" t="s">
        <v>108</v>
      </c>
      <c r="G58" s="15" t="s">
        <v>108</v>
      </c>
      <c r="H58" s="19"/>
      <c r="I58" s="19"/>
      <c r="J58" s="19"/>
      <c r="K58" s="13"/>
      <c r="L58" s="7"/>
      <c r="M58" s="7"/>
      <c r="N58" s="40"/>
      <c r="O58" s="20"/>
      <c r="P58" s="19"/>
      <c r="Q58" s="7"/>
      <c r="R58" s="7"/>
      <c r="S58" s="7"/>
      <c r="T58" s="12"/>
      <c r="U58" s="12"/>
      <c r="V58" s="12"/>
      <c r="W58" s="7"/>
      <c r="X58" s="7"/>
      <c r="Y58" s="7"/>
      <c r="Z58" s="12"/>
      <c r="AA58" s="12"/>
      <c r="AB58" s="12"/>
      <c r="AC58" s="7"/>
      <c r="AD58" s="7"/>
      <c r="AE58" s="7"/>
      <c r="AF58" s="12"/>
      <c r="AG58" s="12"/>
      <c r="AH58" s="12"/>
      <c r="AI58" s="38">
        <f t="shared" ref="AI58:AK58" si="54">H58+K58+N58+Q58+T58+W58+Z58+AC58+AF58</f>
        <v>0</v>
      </c>
      <c r="AJ58" s="38">
        <f t="shared" si="54"/>
        <v>0</v>
      </c>
      <c r="AK58" s="38">
        <f t="shared" si="54"/>
        <v>0</v>
      </c>
    </row>
    <row r="59" spans="1:37" ht="12.75" customHeight="1" x14ac:dyDescent="0.2">
      <c r="A59" s="8">
        <v>56</v>
      </c>
      <c r="B59" s="17"/>
      <c r="C59" s="18"/>
      <c r="D59" s="18" t="s">
        <v>119</v>
      </c>
      <c r="E59" s="13">
        <v>0.5</v>
      </c>
      <c r="F59" s="9" t="s">
        <v>108</v>
      </c>
      <c r="G59" s="15" t="s">
        <v>108</v>
      </c>
      <c r="H59" s="19"/>
      <c r="I59" s="19"/>
      <c r="J59" s="19"/>
      <c r="K59" s="13"/>
      <c r="L59" s="7"/>
      <c r="M59" s="7"/>
      <c r="N59" s="40">
        <v>0.5</v>
      </c>
      <c r="O59" s="40">
        <v>0.5</v>
      </c>
      <c r="P59" s="40">
        <v>0.5</v>
      </c>
      <c r="Q59" s="7"/>
      <c r="R59" s="7"/>
      <c r="S59" s="7"/>
      <c r="T59" s="12"/>
      <c r="U59" s="12"/>
      <c r="V59" s="12"/>
      <c r="W59" s="7"/>
      <c r="X59" s="7"/>
      <c r="Y59" s="7"/>
      <c r="Z59" s="12"/>
      <c r="AA59" s="12"/>
      <c r="AB59" s="12"/>
      <c r="AC59" s="7"/>
      <c r="AD59" s="7"/>
      <c r="AE59" s="7"/>
      <c r="AF59" s="12"/>
      <c r="AG59" s="12"/>
      <c r="AH59" s="12"/>
      <c r="AI59" s="38">
        <f t="shared" ref="AI59:AK59" si="55">H59+K59+N59+Q59+T59+W59+Z59+AC59+AF59</f>
        <v>0.5</v>
      </c>
      <c r="AJ59" s="38">
        <f t="shared" si="55"/>
        <v>0.5</v>
      </c>
      <c r="AK59" s="38">
        <f t="shared" si="55"/>
        <v>0.5</v>
      </c>
    </row>
    <row r="60" spans="1:37" ht="12.75" customHeight="1" x14ac:dyDescent="0.2">
      <c r="A60" s="8">
        <v>57</v>
      </c>
      <c r="B60" s="17"/>
      <c r="C60" s="18"/>
      <c r="D60" s="18" t="s">
        <v>120</v>
      </c>
      <c r="E60" s="13">
        <v>0.5</v>
      </c>
      <c r="F60" s="9" t="s">
        <v>108</v>
      </c>
      <c r="G60" s="15" t="s">
        <v>108</v>
      </c>
      <c r="H60" s="19"/>
      <c r="I60" s="19"/>
      <c r="J60" s="19"/>
      <c r="K60" s="13"/>
      <c r="L60" s="7"/>
      <c r="M60" s="7"/>
      <c r="N60" s="40">
        <v>0.5</v>
      </c>
      <c r="O60" s="40">
        <v>0.5</v>
      </c>
      <c r="P60" s="40">
        <v>0.5</v>
      </c>
      <c r="Q60" s="7"/>
      <c r="R60" s="7"/>
      <c r="S60" s="7"/>
      <c r="T60" s="12"/>
      <c r="U60" s="12"/>
      <c r="V60" s="12"/>
      <c r="W60" s="7"/>
      <c r="X60" s="7"/>
      <c r="Y60" s="7"/>
      <c r="Z60" s="12"/>
      <c r="AA60" s="12"/>
      <c r="AB60" s="12"/>
      <c r="AC60" s="7"/>
      <c r="AD60" s="7"/>
      <c r="AE60" s="7"/>
      <c r="AF60" s="12"/>
      <c r="AG60" s="12"/>
      <c r="AH60" s="12"/>
      <c r="AI60" s="38">
        <f t="shared" ref="AI60:AK60" si="56">H60+K60+N60+Q60+T60+W60+Z60+AC60+AF60</f>
        <v>0.5</v>
      </c>
      <c r="AJ60" s="38">
        <f t="shared" si="56"/>
        <v>0.5</v>
      </c>
      <c r="AK60" s="38">
        <f t="shared" si="56"/>
        <v>0.5</v>
      </c>
    </row>
    <row r="61" spans="1:37" ht="12.75" customHeight="1" x14ac:dyDescent="0.2">
      <c r="A61" s="8">
        <v>58</v>
      </c>
      <c r="B61" s="17"/>
      <c r="C61" s="18"/>
      <c r="D61" s="18" t="s">
        <v>121</v>
      </c>
      <c r="E61" s="13">
        <v>0.5</v>
      </c>
      <c r="F61" s="9" t="s">
        <v>108</v>
      </c>
      <c r="G61" s="15" t="s">
        <v>108</v>
      </c>
      <c r="H61" s="19"/>
      <c r="I61" s="19"/>
      <c r="J61" s="19"/>
      <c r="K61" s="13"/>
      <c r="L61" s="7"/>
      <c r="M61" s="7"/>
      <c r="N61" s="40">
        <v>0.5</v>
      </c>
      <c r="O61" s="40">
        <v>0.5</v>
      </c>
      <c r="P61" s="40">
        <v>0.5</v>
      </c>
      <c r="Q61" s="7"/>
      <c r="R61" s="7"/>
      <c r="S61" s="7"/>
      <c r="T61" s="12"/>
      <c r="U61" s="12"/>
      <c r="V61" s="12"/>
      <c r="W61" s="7"/>
      <c r="X61" s="7"/>
      <c r="Y61" s="7"/>
      <c r="Z61" s="12"/>
      <c r="AA61" s="12"/>
      <c r="AB61" s="12"/>
      <c r="AC61" s="7"/>
      <c r="AD61" s="7"/>
      <c r="AE61" s="7"/>
      <c r="AF61" s="12"/>
      <c r="AG61" s="12"/>
      <c r="AH61" s="12"/>
      <c r="AI61" s="38">
        <f t="shared" ref="AI61:AK61" si="57">H61+K61+N61+Q61+T61+W61+Z61+AC61+AF61</f>
        <v>0.5</v>
      </c>
      <c r="AJ61" s="38">
        <f t="shared" si="57"/>
        <v>0.5</v>
      </c>
      <c r="AK61" s="38">
        <f t="shared" si="57"/>
        <v>0.5</v>
      </c>
    </row>
    <row r="62" spans="1:37" ht="12.75" customHeight="1" x14ac:dyDescent="0.2">
      <c r="A62" s="8">
        <v>59</v>
      </c>
      <c r="B62" s="17"/>
      <c r="C62" s="18"/>
      <c r="D62" s="18" t="s">
        <v>122</v>
      </c>
      <c r="E62" s="13">
        <v>0.5</v>
      </c>
      <c r="F62" s="9" t="s">
        <v>108</v>
      </c>
      <c r="G62" s="15" t="s">
        <v>108</v>
      </c>
      <c r="H62" s="19"/>
      <c r="I62" s="19"/>
      <c r="J62" s="19"/>
      <c r="K62" s="13"/>
      <c r="L62" s="7"/>
      <c r="M62" s="7"/>
      <c r="N62" s="40">
        <v>0.5</v>
      </c>
      <c r="O62" s="40">
        <v>0.5</v>
      </c>
      <c r="P62" s="40">
        <v>0.5</v>
      </c>
      <c r="Q62" s="7"/>
      <c r="R62" s="7"/>
      <c r="S62" s="7"/>
      <c r="T62" s="12"/>
      <c r="U62" s="12"/>
      <c r="V62" s="12"/>
      <c r="W62" s="7"/>
      <c r="X62" s="7"/>
      <c r="Y62" s="7"/>
      <c r="Z62" s="12"/>
      <c r="AA62" s="12"/>
      <c r="AB62" s="12"/>
      <c r="AC62" s="7"/>
      <c r="AD62" s="7"/>
      <c r="AE62" s="7"/>
      <c r="AF62" s="12"/>
      <c r="AG62" s="12"/>
      <c r="AH62" s="12"/>
      <c r="AI62" s="38">
        <f t="shared" ref="AI62:AK62" si="58">H62+K62+N62+Q62+T62+W62+Z62+AC62+AF62</f>
        <v>0.5</v>
      </c>
      <c r="AJ62" s="38">
        <f t="shared" si="58"/>
        <v>0.5</v>
      </c>
      <c r="AK62" s="38">
        <f t="shared" si="58"/>
        <v>0.5</v>
      </c>
    </row>
    <row r="63" spans="1:37" ht="12.75" customHeight="1" x14ac:dyDescent="0.2">
      <c r="A63" s="8">
        <v>60</v>
      </c>
      <c r="B63" s="21" t="s">
        <v>123</v>
      </c>
      <c r="C63" s="18" t="s">
        <v>124</v>
      </c>
      <c r="D63" s="18"/>
      <c r="E63" s="13">
        <v>2</v>
      </c>
      <c r="F63" s="9" t="s">
        <v>108</v>
      </c>
      <c r="G63" s="15" t="s">
        <v>108</v>
      </c>
      <c r="H63" s="19"/>
      <c r="I63" s="19"/>
      <c r="J63" s="19"/>
      <c r="K63" s="13"/>
      <c r="L63" s="7"/>
      <c r="M63" s="7"/>
      <c r="N63" s="40"/>
      <c r="O63" s="40"/>
      <c r="P63" s="40"/>
      <c r="Q63" s="7"/>
      <c r="R63" s="7"/>
      <c r="S63" s="7"/>
      <c r="T63" s="12"/>
      <c r="U63" s="12"/>
      <c r="V63" s="12"/>
      <c r="W63" s="7"/>
      <c r="X63" s="7"/>
      <c r="Y63" s="7"/>
      <c r="Z63" s="12"/>
      <c r="AA63" s="12"/>
      <c r="AB63" s="12"/>
      <c r="AC63" s="7"/>
      <c r="AD63" s="7"/>
      <c r="AE63" s="7"/>
      <c r="AF63" s="12"/>
      <c r="AG63" s="12"/>
      <c r="AH63" s="12"/>
      <c r="AI63" s="38">
        <f t="shared" ref="AI63:AK63" si="59">H63+K63+N63+Q63+T63+W63+Z63+AC63+AF63</f>
        <v>0</v>
      </c>
      <c r="AJ63" s="38">
        <f t="shared" si="59"/>
        <v>0</v>
      </c>
      <c r="AK63" s="38">
        <f t="shared" si="59"/>
        <v>0</v>
      </c>
    </row>
    <row r="64" spans="1:37" ht="12.75" customHeight="1" x14ac:dyDescent="0.2">
      <c r="A64" s="8">
        <v>61</v>
      </c>
      <c r="B64" s="17"/>
      <c r="C64" s="18"/>
      <c r="D64" s="18" t="s">
        <v>125</v>
      </c>
      <c r="E64" s="13">
        <v>1</v>
      </c>
      <c r="F64" s="9" t="s">
        <v>108</v>
      </c>
      <c r="G64" s="15" t="s">
        <v>108</v>
      </c>
      <c r="H64" s="19"/>
      <c r="I64" s="19"/>
      <c r="J64" s="19"/>
      <c r="K64" s="13"/>
      <c r="L64" s="7"/>
      <c r="M64" s="7"/>
      <c r="N64" s="40">
        <v>1</v>
      </c>
      <c r="O64" s="40">
        <v>1</v>
      </c>
      <c r="P64" s="40">
        <v>1.5</v>
      </c>
      <c r="Q64" s="7"/>
      <c r="R64" s="7"/>
      <c r="S64" s="7"/>
      <c r="T64" s="12"/>
      <c r="U64" s="12"/>
      <c r="V64" s="12"/>
      <c r="W64" s="7"/>
      <c r="X64" s="7"/>
      <c r="Y64" s="7"/>
      <c r="Z64" s="12"/>
      <c r="AA64" s="12"/>
      <c r="AB64" s="12"/>
      <c r="AC64" s="7"/>
      <c r="AD64" s="7"/>
      <c r="AE64" s="7"/>
      <c r="AF64" s="12"/>
      <c r="AG64" s="12"/>
      <c r="AH64" s="12"/>
      <c r="AI64" s="38">
        <f t="shared" ref="AI64:AK64" si="60">H64+K64+N64+Q64+T64+W64+Z64+AC64+AF64</f>
        <v>1</v>
      </c>
      <c r="AJ64" s="38">
        <f t="shared" si="60"/>
        <v>1</v>
      </c>
      <c r="AK64" s="38">
        <f t="shared" si="60"/>
        <v>1.5</v>
      </c>
    </row>
    <row r="65" spans="1:37" ht="12.75" customHeight="1" x14ac:dyDescent="0.2">
      <c r="A65" s="8">
        <v>62</v>
      </c>
      <c r="B65" s="17"/>
      <c r="C65" s="18"/>
      <c r="D65" s="18" t="s">
        <v>126</v>
      </c>
      <c r="E65" s="13">
        <v>1</v>
      </c>
      <c r="F65" s="9" t="s">
        <v>108</v>
      </c>
      <c r="G65" s="15" t="s">
        <v>108</v>
      </c>
      <c r="H65" s="19"/>
      <c r="I65" s="19"/>
      <c r="J65" s="19"/>
      <c r="K65" s="7"/>
      <c r="L65" s="7"/>
      <c r="M65" s="7"/>
      <c r="N65" s="40">
        <v>1</v>
      </c>
      <c r="O65" s="20"/>
      <c r="P65" s="20"/>
      <c r="Q65" s="7"/>
      <c r="R65" s="7"/>
      <c r="S65" s="7"/>
      <c r="T65" s="12"/>
      <c r="U65" s="12"/>
      <c r="V65" s="12"/>
      <c r="W65" s="7"/>
      <c r="X65" s="7"/>
      <c r="Y65" s="7"/>
      <c r="Z65" s="12"/>
      <c r="AA65" s="12"/>
      <c r="AB65" s="12"/>
      <c r="AC65" s="7"/>
      <c r="AD65" s="7"/>
      <c r="AE65" s="7"/>
      <c r="AF65" s="12"/>
      <c r="AG65" s="12"/>
      <c r="AH65" s="12"/>
      <c r="AI65" s="38">
        <f t="shared" ref="AI65:AK65" si="61">H65+K65+N65+Q65+T65+W65+Z65+AC65+AF65</f>
        <v>1</v>
      </c>
      <c r="AJ65" s="38">
        <f t="shared" si="61"/>
        <v>0</v>
      </c>
      <c r="AK65" s="38">
        <f t="shared" si="61"/>
        <v>0</v>
      </c>
    </row>
    <row r="66" spans="1:37" ht="12.75" customHeight="1" x14ac:dyDescent="0.2">
      <c r="A66" s="8">
        <v>63</v>
      </c>
      <c r="B66" s="21" t="s">
        <v>86</v>
      </c>
      <c r="C66" s="18" t="s">
        <v>87</v>
      </c>
      <c r="D66" s="18"/>
      <c r="E66" s="13">
        <v>8</v>
      </c>
      <c r="F66" s="9" t="s">
        <v>108</v>
      </c>
      <c r="G66" s="15" t="s">
        <v>108</v>
      </c>
      <c r="H66" s="19"/>
      <c r="I66" s="19"/>
      <c r="J66" s="19"/>
      <c r="K66" s="7"/>
      <c r="L66" s="7"/>
      <c r="M66" s="7"/>
      <c r="N66" s="40"/>
      <c r="O66" s="20"/>
      <c r="P66" s="20"/>
      <c r="Q66" s="7"/>
      <c r="R66" s="7"/>
      <c r="S66" s="7"/>
      <c r="T66" s="12"/>
      <c r="U66" s="12"/>
      <c r="V66" s="12"/>
      <c r="W66" s="7"/>
      <c r="X66" s="7"/>
      <c r="Y66" s="7"/>
      <c r="Z66" s="12"/>
      <c r="AA66" s="12"/>
      <c r="AB66" s="12"/>
      <c r="AC66" s="7"/>
      <c r="AD66" s="7"/>
      <c r="AE66" s="7"/>
      <c r="AF66" s="12"/>
      <c r="AG66" s="12"/>
      <c r="AH66" s="12"/>
      <c r="AI66" s="38">
        <f t="shared" ref="AI66:AK66" si="62">H66+K66+N66+Q66+T66+W66+Z66+AC66+AF66</f>
        <v>0</v>
      </c>
      <c r="AJ66" s="38">
        <f t="shared" si="62"/>
        <v>0</v>
      </c>
      <c r="AK66" s="38">
        <f t="shared" si="62"/>
        <v>0</v>
      </c>
    </row>
    <row r="67" spans="1:37" ht="12.75" customHeight="1" x14ac:dyDescent="0.2">
      <c r="A67" s="41">
        <v>64</v>
      </c>
      <c r="B67" s="21" t="s">
        <v>127</v>
      </c>
      <c r="C67" s="18" t="s">
        <v>128</v>
      </c>
      <c r="D67" s="18"/>
      <c r="E67" s="13">
        <v>3</v>
      </c>
      <c r="F67" s="42" t="s">
        <v>108</v>
      </c>
      <c r="G67" s="43" t="s">
        <v>108</v>
      </c>
      <c r="H67" s="19"/>
      <c r="I67" s="19"/>
      <c r="J67" s="19"/>
      <c r="K67" s="7"/>
      <c r="L67" s="7"/>
      <c r="M67" s="7"/>
      <c r="N67" s="40"/>
      <c r="O67" s="20"/>
      <c r="P67" s="20"/>
      <c r="Q67" s="7"/>
      <c r="R67" s="7"/>
      <c r="S67" s="7"/>
      <c r="T67" s="12"/>
      <c r="U67" s="12"/>
      <c r="V67" s="12"/>
      <c r="W67" s="7"/>
      <c r="X67" s="7"/>
      <c r="Y67" s="7"/>
      <c r="Z67" s="12"/>
      <c r="AA67" s="12"/>
      <c r="AB67" s="12"/>
      <c r="AC67" s="7"/>
      <c r="AD67" s="7"/>
      <c r="AE67" s="7"/>
      <c r="AF67" s="12"/>
      <c r="AG67" s="12"/>
      <c r="AH67" s="12"/>
      <c r="AI67" s="38">
        <f t="shared" ref="AI67:AK67" si="63">H67+K67+N67+Q67+T67+W67+Z67+AC67+AF67</f>
        <v>0</v>
      </c>
      <c r="AJ67" s="38">
        <f t="shared" si="63"/>
        <v>0</v>
      </c>
      <c r="AK67" s="38">
        <f t="shared" si="63"/>
        <v>0</v>
      </c>
    </row>
    <row r="68" spans="1:37" ht="12.75" customHeight="1" x14ac:dyDescent="0.2">
      <c r="A68" s="41">
        <v>65</v>
      </c>
      <c r="B68" s="17"/>
      <c r="C68" s="18"/>
      <c r="D68" s="18" t="s">
        <v>129</v>
      </c>
      <c r="E68" s="13">
        <v>2</v>
      </c>
      <c r="F68" s="9" t="s">
        <v>108</v>
      </c>
      <c r="G68" s="15" t="s">
        <v>108</v>
      </c>
      <c r="H68" s="19"/>
      <c r="I68" s="19"/>
      <c r="J68" s="19"/>
      <c r="K68" s="7"/>
      <c r="L68" s="7"/>
      <c r="M68" s="7"/>
      <c r="N68" s="40">
        <v>2</v>
      </c>
      <c r="O68" s="20"/>
      <c r="P68" s="20"/>
      <c r="Q68" s="7"/>
      <c r="R68" s="7"/>
      <c r="S68" s="7"/>
      <c r="T68" s="12"/>
      <c r="U68" s="12"/>
      <c r="V68" s="12"/>
      <c r="W68" s="7"/>
      <c r="X68" s="7"/>
      <c r="Y68" s="7"/>
      <c r="Z68" s="12"/>
      <c r="AA68" s="12"/>
      <c r="AB68" s="12"/>
      <c r="AC68" s="7"/>
      <c r="AD68" s="7"/>
      <c r="AE68" s="7"/>
      <c r="AF68" s="12"/>
      <c r="AG68" s="12"/>
      <c r="AH68" s="12"/>
      <c r="AI68" s="38">
        <f t="shared" ref="AI68:AK68" si="64">H68+K68+N68+Q68+T68+W68+Z68+AC68+AF68</f>
        <v>2</v>
      </c>
      <c r="AJ68" s="38">
        <f t="shared" si="64"/>
        <v>0</v>
      </c>
      <c r="AK68" s="38">
        <f t="shared" si="64"/>
        <v>0</v>
      </c>
    </row>
    <row r="69" spans="1:37" ht="12.75" customHeight="1" x14ac:dyDescent="0.2">
      <c r="A69" s="41">
        <v>66</v>
      </c>
      <c r="B69" s="17"/>
      <c r="C69" s="18"/>
      <c r="D69" s="18" t="s">
        <v>130</v>
      </c>
      <c r="E69" s="13">
        <v>0.5</v>
      </c>
      <c r="F69" s="9" t="s">
        <v>108</v>
      </c>
      <c r="G69" s="15" t="s">
        <v>108</v>
      </c>
      <c r="H69" s="19"/>
      <c r="I69" s="19"/>
      <c r="J69" s="19"/>
      <c r="K69" s="7"/>
      <c r="L69" s="7"/>
      <c r="M69" s="7"/>
      <c r="N69" s="40">
        <v>0.5</v>
      </c>
      <c r="O69" s="40">
        <v>0.5</v>
      </c>
      <c r="P69" s="40">
        <v>1.5</v>
      </c>
      <c r="Q69" s="7"/>
      <c r="R69" s="7"/>
      <c r="S69" s="7"/>
      <c r="T69" s="12"/>
      <c r="U69" s="12"/>
      <c r="V69" s="12"/>
      <c r="W69" s="7"/>
      <c r="X69" s="7"/>
      <c r="Y69" s="7"/>
      <c r="Z69" s="12"/>
      <c r="AA69" s="12"/>
      <c r="AB69" s="12"/>
      <c r="AC69" s="7"/>
      <c r="AD69" s="7"/>
      <c r="AE69" s="7"/>
      <c r="AF69" s="12"/>
      <c r="AG69" s="12"/>
      <c r="AH69" s="12"/>
      <c r="AI69" s="38">
        <f t="shared" ref="AI69:AK69" si="65">H69+K69+N69+Q69+T69+W69+Z69+AC69+AF69</f>
        <v>0.5</v>
      </c>
      <c r="AJ69" s="38">
        <f t="shared" si="65"/>
        <v>0.5</v>
      </c>
      <c r="AK69" s="38">
        <f t="shared" si="65"/>
        <v>1.5</v>
      </c>
    </row>
    <row r="70" spans="1:37" ht="12.75" customHeight="1" x14ac:dyDescent="0.2">
      <c r="A70" s="41">
        <v>67</v>
      </c>
      <c r="B70" s="2"/>
      <c r="C70" s="18"/>
      <c r="D70" s="18" t="s">
        <v>131</v>
      </c>
      <c r="E70" s="13">
        <v>0.5</v>
      </c>
      <c r="F70" s="9" t="s">
        <v>108</v>
      </c>
      <c r="G70" s="15" t="s">
        <v>108</v>
      </c>
      <c r="H70" s="19"/>
      <c r="I70" s="19"/>
      <c r="J70" s="19"/>
      <c r="K70" s="7"/>
      <c r="L70" s="7"/>
      <c r="M70" s="7"/>
      <c r="N70" s="40">
        <v>0.5</v>
      </c>
      <c r="O70" s="20"/>
      <c r="P70" s="20"/>
      <c r="Q70" s="7"/>
      <c r="R70" s="7"/>
      <c r="S70" s="7"/>
      <c r="T70" s="12"/>
      <c r="U70" s="12"/>
      <c r="V70" s="12"/>
      <c r="W70" s="7"/>
      <c r="X70" s="7"/>
      <c r="Y70" s="7"/>
      <c r="Z70" s="12"/>
      <c r="AA70" s="12"/>
      <c r="AB70" s="12"/>
      <c r="AC70" s="7"/>
      <c r="AD70" s="7"/>
      <c r="AE70" s="7"/>
      <c r="AF70" s="12"/>
      <c r="AG70" s="12"/>
      <c r="AH70" s="12"/>
      <c r="AI70" s="38">
        <f t="shared" ref="AI70:AK70" si="66">H70+K70+N70+Q70+T70+W70+Z70+AC70+AF70</f>
        <v>0.5</v>
      </c>
      <c r="AJ70" s="38">
        <f t="shared" si="66"/>
        <v>0</v>
      </c>
      <c r="AK70" s="38">
        <f t="shared" si="66"/>
        <v>0</v>
      </c>
    </row>
    <row r="71" spans="1:37" ht="12.75" customHeight="1" x14ac:dyDescent="0.2">
      <c r="A71" s="41">
        <v>68</v>
      </c>
      <c r="B71" s="21" t="s">
        <v>132</v>
      </c>
      <c r="C71" s="18" t="s">
        <v>133</v>
      </c>
      <c r="D71" s="18"/>
      <c r="E71" s="13">
        <v>1</v>
      </c>
      <c r="F71" s="9" t="s">
        <v>108</v>
      </c>
      <c r="G71" s="15" t="s">
        <v>108</v>
      </c>
      <c r="H71" s="19"/>
      <c r="I71" s="19"/>
      <c r="J71" s="19"/>
      <c r="K71" s="7"/>
      <c r="L71" s="7"/>
      <c r="M71" s="7"/>
      <c r="N71" s="40"/>
      <c r="O71" s="20"/>
      <c r="P71" s="20"/>
      <c r="Q71" s="7"/>
      <c r="R71" s="7"/>
      <c r="S71" s="7"/>
      <c r="T71" s="12"/>
      <c r="U71" s="12"/>
      <c r="V71" s="12"/>
      <c r="W71" s="7"/>
      <c r="X71" s="7"/>
      <c r="Y71" s="7"/>
      <c r="Z71" s="12"/>
      <c r="AA71" s="12"/>
      <c r="AB71" s="12"/>
      <c r="AC71" s="7"/>
      <c r="AD71" s="7"/>
      <c r="AE71" s="7"/>
      <c r="AF71" s="12"/>
      <c r="AG71" s="12"/>
      <c r="AH71" s="12"/>
      <c r="AI71" s="38">
        <f t="shared" ref="AI71:AK71" si="67">H71+K71+N71+Q71+T71+W71+Z71+AC71+AF71</f>
        <v>0</v>
      </c>
      <c r="AJ71" s="38">
        <f t="shared" si="67"/>
        <v>0</v>
      </c>
      <c r="AK71" s="38">
        <f t="shared" si="67"/>
        <v>0</v>
      </c>
    </row>
    <row r="72" spans="1:37" ht="12.75" customHeight="1" x14ac:dyDescent="0.2">
      <c r="A72" s="41">
        <v>69</v>
      </c>
      <c r="B72" s="17"/>
      <c r="C72" s="18"/>
      <c r="D72" s="18" t="s">
        <v>134</v>
      </c>
      <c r="E72" s="13">
        <v>0.5</v>
      </c>
      <c r="F72" s="9" t="s">
        <v>108</v>
      </c>
      <c r="G72" s="15" t="s">
        <v>108</v>
      </c>
      <c r="H72" s="19"/>
      <c r="I72" s="19"/>
      <c r="J72" s="19"/>
      <c r="K72" s="7"/>
      <c r="L72" s="7"/>
      <c r="M72" s="7"/>
      <c r="N72" s="40">
        <v>0.5</v>
      </c>
      <c r="O72" s="20"/>
      <c r="P72" s="20"/>
      <c r="Q72" s="7"/>
      <c r="R72" s="7"/>
      <c r="S72" s="7"/>
      <c r="T72" s="12"/>
      <c r="U72" s="12"/>
      <c r="V72" s="12"/>
      <c r="W72" s="7"/>
      <c r="X72" s="7"/>
      <c r="Y72" s="7"/>
      <c r="Z72" s="12"/>
      <c r="AA72" s="12"/>
      <c r="AB72" s="12"/>
      <c r="AC72" s="7"/>
      <c r="AD72" s="7"/>
      <c r="AE72" s="7"/>
      <c r="AF72" s="12"/>
      <c r="AG72" s="12"/>
      <c r="AH72" s="12"/>
      <c r="AI72" s="38">
        <f t="shared" ref="AI72:AK72" si="68">H72+K72+N72+Q72+T72+W72+Z72+AC72+AF72</f>
        <v>0.5</v>
      </c>
      <c r="AJ72" s="38">
        <f t="shared" si="68"/>
        <v>0</v>
      </c>
      <c r="AK72" s="38">
        <f t="shared" si="68"/>
        <v>0</v>
      </c>
    </row>
    <row r="73" spans="1:37" ht="12.75" customHeight="1" x14ac:dyDescent="0.2">
      <c r="A73" s="41">
        <v>70</v>
      </c>
      <c r="B73" s="17"/>
      <c r="C73" s="18"/>
      <c r="D73" s="7" t="s">
        <v>135</v>
      </c>
      <c r="E73" s="13">
        <v>0.5</v>
      </c>
      <c r="F73" s="9" t="s">
        <v>108</v>
      </c>
      <c r="G73" s="15" t="s">
        <v>108</v>
      </c>
      <c r="H73" s="19"/>
      <c r="I73" s="19"/>
      <c r="J73" s="19"/>
      <c r="K73" s="7"/>
      <c r="L73" s="7"/>
      <c r="M73" s="7"/>
      <c r="N73" s="40">
        <v>0.5</v>
      </c>
      <c r="O73" s="20"/>
      <c r="P73" s="19"/>
      <c r="Q73" s="7"/>
      <c r="R73" s="7"/>
      <c r="S73" s="7"/>
      <c r="T73" s="12"/>
      <c r="U73" s="12"/>
      <c r="V73" s="12"/>
      <c r="W73" s="7"/>
      <c r="X73" s="7"/>
      <c r="Y73" s="7"/>
      <c r="Z73" s="12"/>
      <c r="AA73" s="12"/>
      <c r="AB73" s="12"/>
      <c r="AC73" s="7"/>
      <c r="AD73" s="7"/>
      <c r="AE73" s="7"/>
      <c r="AF73" s="12"/>
      <c r="AG73" s="12"/>
      <c r="AH73" s="12"/>
      <c r="AI73" s="38">
        <f t="shared" ref="AI73:AK73" si="69">H73+K73+N73+Q73+T73+W73+Z73+AC73+AF73</f>
        <v>0.5</v>
      </c>
      <c r="AJ73" s="38">
        <f t="shared" si="69"/>
        <v>0</v>
      </c>
      <c r="AK73" s="38">
        <f t="shared" si="69"/>
        <v>0</v>
      </c>
    </row>
    <row r="74" spans="1:37" ht="12.75" customHeight="1" x14ac:dyDescent="0.2">
      <c r="A74" s="41">
        <v>71</v>
      </c>
      <c r="B74" s="21" t="s">
        <v>136</v>
      </c>
      <c r="C74" s="18" t="s">
        <v>137</v>
      </c>
      <c r="D74" s="7"/>
      <c r="E74" s="13">
        <v>5</v>
      </c>
      <c r="F74" s="9" t="s">
        <v>108</v>
      </c>
      <c r="G74" s="15" t="s">
        <v>108</v>
      </c>
      <c r="H74" s="19"/>
      <c r="I74" s="19"/>
      <c r="J74" s="19"/>
      <c r="K74" s="7"/>
      <c r="L74" s="7"/>
      <c r="M74" s="7"/>
      <c r="N74" s="40"/>
      <c r="O74" s="20"/>
      <c r="P74" s="19"/>
      <c r="Q74" s="7"/>
      <c r="R74" s="7"/>
      <c r="S74" s="7"/>
      <c r="T74" s="12"/>
      <c r="U74" s="12"/>
      <c r="V74" s="12"/>
      <c r="W74" s="7"/>
      <c r="X74" s="7"/>
      <c r="Y74" s="7"/>
      <c r="Z74" s="12"/>
      <c r="AA74" s="12"/>
      <c r="AB74" s="12"/>
      <c r="AC74" s="7"/>
      <c r="AD74" s="7"/>
      <c r="AE74" s="7"/>
      <c r="AF74" s="12"/>
      <c r="AG74" s="12"/>
      <c r="AH74" s="12"/>
      <c r="AI74" s="38">
        <f t="shared" ref="AI74:AK74" si="70">H74+K74+N74+Q74+T74+W74+Z74+AC74+AF74</f>
        <v>0</v>
      </c>
      <c r="AJ74" s="38">
        <f t="shared" si="70"/>
        <v>0</v>
      </c>
      <c r="AK74" s="38">
        <f t="shared" si="70"/>
        <v>0</v>
      </c>
    </row>
    <row r="75" spans="1:37" ht="12.75" customHeight="1" x14ac:dyDescent="0.2">
      <c r="A75" s="41">
        <v>72</v>
      </c>
      <c r="B75" s="17"/>
      <c r="C75" s="18"/>
      <c r="D75" s="18" t="s">
        <v>138</v>
      </c>
      <c r="E75" s="13">
        <v>0.5</v>
      </c>
      <c r="F75" s="9" t="s">
        <v>108</v>
      </c>
      <c r="G75" s="15" t="s">
        <v>108</v>
      </c>
      <c r="H75" s="19"/>
      <c r="I75" s="19"/>
      <c r="J75" s="19"/>
      <c r="K75" s="7"/>
      <c r="L75" s="7"/>
      <c r="M75" s="7"/>
      <c r="N75" s="40">
        <v>0.5</v>
      </c>
      <c r="O75" s="40">
        <v>0.5</v>
      </c>
      <c r="P75" s="19">
        <v>0.5</v>
      </c>
      <c r="Q75" s="7"/>
      <c r="R75" s="7"/>
      <c r="S75" s="7"/>
      <c r="T75" s="12"/>
      <c r="U75" s="12"/>
      <c r="V75" s="12"/>
      <c r="W75" s="7"/>
      <c r="X75" s="7"/>
      <c r="Y75" s="7"/>
      <c r="Z75" s="12"/>
      <c r="AA75" s="12"/>
      <c r="AB75" s="12"/>
      <c r="AC75" s="7"/>
      <c r="AD75" s="7"/>
      <c r="AE75" s="7"/>
      <c r="AF75" s="12"/>
      <c r="AG75" s="12"/>
      <c r="AH75" s="12"/>
      <c r="AI75" s="38">
        <f t="shared" ref="AI75:AK75" si="71">H75+K75+N75+Q75+T75+W75+Z75+AC75+AF75</f>
        <v>0.5</v>
      </c>
      <c r="AJ75" s="38">
        <f t="shared" si="71"/>
        <v>0.5</v>
      </c>
      <c r="AK75" s="38">
        <f t="shared" si="71"/>
        <v>0.5</v>
      </c>
    </row>
    <row r="76" spans="1:37" ht="12.75" customHeight="1" x14ac:dyDescent="0.2">
      <c r="A76" s="41">
        <v>73</v>
      </c>
      <c r="B76" s="17"/>
      <c r="C76" s="18"/>
      <c r="D76" s="18" t="s">
        <v>139</v>
      </c>
      <c r="E76" s="13">
        <v>2</v>
      </c>
      <c r="F76" s="9" t="s">
        <v>108</v>
      </c>
      <c r="G76" s="15" t="s">
        <v>108</v>
      </c>
      <c r="H76" s="19"/>
      <c r="I76" s="19"/>
      <c r="J76" s="19"/>
      <c r="K76" s="7"/>
      <c r="L76" s="7"/>
      <c r="M76" s="7"/>
      <c r="N76" s="40">
        <v>2</v>
      </c>
      <c r="O76" s="40">
        <v>2</v>
      </c>
      <c r="P76" s="19">
        <v>1.5</v>
      </c>
      <c r="Q76" s="7"/>
      <c r="R76" s="7"/>
      <c r="S76" s="7"/>
      <c r="T76" s="12"/>
      <c r="U76" s="12"/>
      <c r="V76" s="12"/>
      <c r="W76" s="7"/>
      <c r="X76" s="7"/>
      <c r="Y76" s="7"/>
      <c r="Z76" s="12"/>
      <c r="AA76" s="12"/>
      <c r="AB76" s="12"/>
      <c r="AC76" s="7"/>
      <c r="AD76" s="7"/>
      <c r="AE76" s="7"/>
      <c r="AF76" s="12"/>
      <c r="AG76" s="12"/>
      <c r="AH76" s="12"/>
      <c r="AI76" s="38">
        <f t="shared" ref="AI76:AK76" si="72">H76+K76+N76+Q76+T76+W76+Z76+AC76+AF76</f>
        <v>2</v>
      </c>
      <c r="AJ76" s="38">
        <f t="shared" si="72"/>
        <v>2</v>
      </c>
      <c r="AK76" s="38">
        <f t="shared" si="72"/>
        <v>1.5</v>
      </c>
    </row>
    <row r="77" spans="1:37" ht="12.75" customHeight="1" x14ac:dyDescent="0.2">
      <c r="A77" s="41">
        <v>74</v>
      </c>
      <c r="B77" s="17"/>
      <c r="C77" s="18"/>
      <c r="D77" s="18" t="s">
        <v>140</v>
      </c>
      <c r="E77" s="13">
        <v>2</v>
      </c>
      <c r="F77" s="9" t="s">
        <v>108</v>
      </c>
      <c r="G77" s="15" t="s">
        <v>108</v>
      </c>
      <c r="H77" s="19"/>
      <c r="I77" s="19"/>
      <c r="J77" s="19"/>
      <c r="K77" s="7"/>
      <c r="L77" s="7"/>
      <c r="M77" s="7"/>
      <c r="N77" s="40">
        <v>2</v>
      </c>
      <c r="O77" s="40">
        <v>2</v>
      </c>
      <c r="P77" s="19">
        <v>0.5</v>
      </c>
      <c r="Q77" s="7"/>
      <c r="R77" s="7"/>
      <c r="S77" s="7"/>
      <c r="T77" s="12"/>
      <c r="U77" s="12"/>
      <c r="V77" s="12"/>
      <c r="W77" s="7"/>
      <c r="X77" s="7"/>
      <c r="Y77" s="7"/>
      <c r="Z77" s="12"/>
      <c r="AA77" s="12"/>
      <c r="AB77" s="12"/>
      <c r="AC77" s="7"/>
      <c r="AD77" s="7"/>
      <c r="AE77" s="7"/>
      <c r="AF77" s="12"/>
      <c r="AG77" s="12"/>
      <c r="AH77" s="12"/>
      <c r="AI77" s="38">
        <f t="shared" ref="AI77:AK77" si="73">H77+K77+N77+Q77+T77+W77+Z77+AC77+AF77</f>
        <v>2</v>
      </c>
      <c r="AJ77" s="38">
        <f t="shared" si="73"/>
        <v>2</v>
      </c>
      <c r="AK77" s="38">
        <f t="shared" si="73"/>
        <v>0.5</v>
      </c>
    </row>
    <row r="78" spans="1:37" ht="12.75" customHeight="1" x14ac:dyDescent="0.2">
      <c r="A78" s="41">
        <v>75</v>
      </c>
      <c r="B78" s="17"/>
      <c r="C78" s="18"/>
      <c r="D78" s="7" t="s">
        <v>135</v>
      </c>
      <c r="E78" s="13">
        <v>0.5</v>
      </c>
      <c r="F78" s="9" t="s">
        <v>108</v>
      </c>
      <c r="G78" s="15" t="s">
        <v>108</v>
      </c>
      <c r="H78" s="19"/>
      <c r="I78" s="19"/>
      <c r="J78" s="19"/>
      <c r="K78" s="7"/>
      <c r="L78" s="7"/>
      <c r="M78" s="7"/>
      <c r="N78" s="40">
        <v>0.5</v>
      </c>
      <c r="O78" s="40">
        <v>0.5</v>
      </c>
      <c r="P78" s="40">
        <v>0.5</v>
      </c>
      <c r="Q78" s="7"/>
      <c r="R78" s="7"/>
      <c r="S78" s="7"/>
      <c r="T78" s="12"/>
      <c r="U78" s="12"/>
      <c r="V78" s="12"/>
      <c r="W78" s="7"/>
      <c r="X78" s="7"/>
      <c r="Y78" s="7"/>
      <c r="Z78" s="12"/>
      <c r="AA78" s="12"/>
      <c r="AB78" s="12"/>
      <c r="AC78" s="7"/>
      <c r="AD78" s="7"/>
      <c r="AE78" s="7"/>
      <c r="AF78" s="12"/>
      <c r="AG78" s="12"/>
      <c r="AH78" s="12"/>
      <c r="AI78" s="38">
        <f t="shared" ref="AI78:AK78" si="74">H78+K78+N78+Q78+T78+W78+Z78+AC78+AF78</f>
        <v>0.5</v>
      </c>
      <c r="AJ78" s="38">
        <f t="shared" si="74"/>
        <v>0.5</v>
      </c>
      <c r="AK78" s="38">
        <f t="shared" si="74"/>
        <v>0.5</v>
      </c>
    </row>
    <row r="79" spans="1:37" ht="12.75" customHeight="1" x14ac:dyDescent="0.2">
      <c r="A79" s="41">
        <v>76</v>
      </c>
      <c r="B79" s="8" t="s">
        <v>141</v>
      </c>
      <c r="C79" s="8" t="s">
        <v>40</v>
      </c>
      <c r="D79" s="8"/>
      <c r="E79" s="8">
        <v>1</v>
      </c>
      <c r="F79" s="8" t="s">
        <v>142</v>
      </c>
      <c r="G79" s="8" t="s">
        <v>142</v>
      </c>
      <c r="H79" s="19"/>
      <c r="I79" s="19"/>
      <c r="J79" s="19"/>
      <c r="K79" s="24"/>
      <c r="L79" s="24"/>
      <c r="M79" s="24"/>
      <c r="N79" s="40"/>
      <c r="O79" s="40"/>
      <c r="P79" s="40"/>
      <c r="Q79" s="32"/>
      <c r="R79" s="25"/>
      <c r="S79" s="25"/>
      <c r="T79" s="12"/>
      <c r="U79" s="12"/>
      <c r="V79" s="12"/>
      <c r="W79" s="25"/>
      <c r="X79" s="25"/>
      <c r="Y79" s="25"/>
      <c r="Z79" s="12"/>
      <c r="AA79" s="12"/>
      <c r="AB79" s="12"/>
      <c r="AC79" s="25"/>
      <c r="AD79" s="25"/>
      <c r="AE79" s="25"/>
      <c r="AF79" s="12"/>
      <c r="AG79" s="12"/>
      <c r="AH79" s="12"/>
      <c r="AI79" s="38">
        <f t="shared" ref="AI79:AK79" si="75">H79+K79+N79+Q79+T79+W79+Z79+AC79+AF79</f>
        <v>0</v>
      </c>
      <c r="AJ79" s="38">
        <f t="shared" si="75"/>
        <v>0</v>
      </c>
      <c r="AK79" s="38">
        <f t="shared" si="75"/>
        <v>0</v>
      </c>
    </row>
    <row r="80" spans="1:37" ht="12.75" customHeight="1" x14ac:dyDescent="0.2">
      <c r="A80" s="41">
        <v>77</v>
      </c>
      <c r="B80" s="8" t="s">
        <v>143</v>
      </c>
      <c r="C80" s="8" t="s">
        <v>144</v>
      </c>
      <c r="D80" s="8"/>
      <c r="E80" s="8">
        <v>1</v>
      </c>
      <c r="F80" s="8" t="s">
        <v>142</v>
      </c>
      <c r="G80" s="8" t="s">
        <v>142</v>
      </c>
      <c r="H80" s="19"/>
      <c r="I80" s="19"/>
      <c r="J80" s="19"/>
      <c r="K80" s="44"/>
      <c r="L80" s="44"/>
      <c r="M80" s="44"/>
      <c r="N80" s="40"/>
      <c r="O80" s="40"/>
      <c r="P80" s="40"/>
      <c r="Q80" s="32"/>
      <c r="R80" s="45"/>
      <c r="S80" s="45"/>
      <c r="T80" s="12"/>
      <c r="U80" s="12"/>
      <c r="V80" s="12"/>
      <c r="W80" s="45"/>
      <c r="X80" s="45"/>
      <c r="Y80" s="45"/>
      <c r="Z80" s="12"/>
      <c r="AA80" s="12"/>
      <c r="AB80" s="12"/>
      <c r="AC80" s="45"/>
      <c r="AD80" s="45"/>
      <c r="AE80" s="45"/>
      <c r="AF80" s="12"/>
      <c r="AG80" s="12"/>
      <c r="AH80" s="12"/>
      <c r="AI80" s="38">
        <f t="shared" ref="AI80:AK80" si="76">H80+K80+N80+Q80+T80+W80+Z80+AC80+AF80</f>
        <v>0</v>
      </c>
      <c r="AJ80" s="38">
        <f t="shared" si="76"/>
        <v>0</v>
      </c>
      <c r="AK80" s="38">
        <f t="shared" si="76"/>
        <v>0</v>
      </c>
    </row>
    <row r="81" spans="1:37" ht="12.75" customHeight="1" x14ac:dyDescent="0.2">
      <c r="A81" s="41">
        <v>78</v>
      </c>
      <c r="B81" s="8"/>
      <c r="C81" s="8"/>
      <c r="D81" s="8" t="s">
        <v>145</v>
      </c>
      <c r="E81" s="8">
        <v>0.5</v>
      </c>
      <c r="F81" s="8" t="s">
        <v>142</v>
      </c>
      <c r="G81" s="8" t="s">
        <v>142</v>
      </c>
      <c r="H81" s="19"/>
      <c r="I81" s="19"/>
      <c r="J81" s="19"/>
      <c r="K81" s="44"/>
      <c r="L81" s="44"/>
      <c r="M81" s="44"/>
      <c r="N81" s="40"/>
      <c r="O81" s="40"/>
      <c r="P81" s="40"/>
      <c r="Q81" s="32">
        <v>0.5</v>
      </c>
      <c r="R81" s="45"/>
      <c r="S81" s="45"/>
      <c r="T81" s="12"/>
      <c r="U81" s="12"/>
      <c r="V81" s="12"/>
      <c r="W81" s="45"/>
      <c r="X81" s="45"/>
      <c r="Y81" s="45"/>
      <c r="Z81" s="12"/>
      <c r="AA81" s="12"/>
      <c r="AB81" s="12"/>
      <c r="AC81" s="45"/>
      <c r="AD81" s="45"/>
      <c r="AE81" s="45"/>
      <c r="AF81" s="12"/>
      <c r="AG81" s="12"/>
      <c r="AH81" s="12"/>
      <c r="AI81" s="38">
        <f t="shared" ref="AI81:AK81" si="77">H81+K81+N81+Q81+T81+W81+Z81+AC81+AF81</f>
        <v>0.5</v>
      </c>
      <c r="AJ81" s="38">
        <f t="shared" si="77"/>
        <v>0</v>
      </c>
      <c r="AK81" s="38">
        <f t="shared" si="77"/>
        <v>0</v>
      </c>
    </row>
    <row r="82" spans="1:37" ht="12.75" customHeight="1" x14ac:dyDescent="0.2">
      <c r="A82" s="41">
        <v>79</v>
      </c>
      <c r="B82" s="8"/>
      <c r="C82" s="8"/>
      <c r="D82" s="8" t="s">
        <v>146</v>
      </c>
      <c r="E82" s="8">
        <v>0.5</v>
      </c>
      <c r="F82" s="8" t="s">
        <v>142</v>
      </c>
      <c r="G82" s="8" t="s">
        <v>142</v>
      </c>
      <c r="H82" s="19"/>
      <c r="I82" s="19"/>
      <c r="J82" s="19"/>
      <c r="K82" s="44"/>
      <c r="L82" s="44"/>
      <c r="M82" s="44"/>
      <c r="N82" s="40"/>
      <c r="O82" s="40"/>
      <c r="P82" s="40"/>
      <c r="Q82" s="32">
        <v>0.5</v>
      </c>
      <c r="R82" s="45"/>
      <c r="S82" s="45"/>
      <c r="T82" s="12"/>
      <c r="U82" s="12"/>
      <c r="V82" s="12"/>
      <c r="W82" s="45"/>
      <c r="X82" s="45"/>
      <c r="Y82" s="45"/>
      <c r="Z82" s="12"/>
      <c r="AA82" s="12"/>
      <c r="AB82" s="12"/>
      <c r="AC82" s="45"/>
      <c r="AD82" s="45"/>
      <c r="AE82" s="45"/>
      <c r="AF82" s="12"/>
      <c r="AG82" s="12"/>
      <c r="AH82" s="12"/>
      <c r="AI82" s="38">
        <f t="shared" ref="AI82:AK82" si="78">H82+K82+N82+Q82+T82+W82+Z82+AC82+AF82</f>
        <v>0.5</v>
      </c>
      <c r="AJ82" s="38">
        <f t="shared" si="78"/>
        <v>0</v>
      </c>
      <c r="AK82" s="38">
        <f t="shared" si="78"/>
        <v>0</v>
      </c>
    </row>
    <row r="83" spans="1:37" ht="12.75" customHeight="1" x14ac:dyDescent="0.2">
      <c r="A83" s="41">
        <v>80</v>
      </c>
      <c r="B83" s="8" t="s">
        <v>147</v>
      </c>
      <c r="C83" s="8" t="s">
        <v>107</v>
      </c>
      <c r="D83" s="8"/>
      <c r="E83" s="8">
        <v>9</v>
      </c>
      <c r="F83" s="8" t="s">
        <v>142</v>
      </c>
      <c r="G83" s="8" t="s">
        <v>142</v>
      </c>
      <c r="H83" s="19"/>
      <c r="I83" s="19"/>
      <c r="J83" s="19"/>
      <c r="K83" s="44"/>
      <c r="L83" s="44"/>
      <c r="M83" s="44"/>
      <c r="N83" s="40"/>
      <c r="O83" s="40"/>
      <c r="P83" s="40"/>
      <c r="Q83" s="32"/>
      <c r="R83" s="45"/>
      <c r="S83" s="45"/>
      <c r="T83" s="12"/>
      <c r="U83" s="12"/>
      <c r="V83" s="12"/>
      <c r="W83" s="45"/>
      <c r="X83" s="45"/>
      <c r="Y83" s="45"/>
      <c r="Z83" s="12"/>
      <c r="AA83" s="12"/>
      <c r="AB83" s="12"/>
      <c r="AC83" s="45"/>
      <c r="AD83" s="45"/>
      <c r="AE83" s="45"/>
      <c r="AF83" s="12"/>
      <c r="AG83" s="12"/>
      <c r="AH83" s="12"/>
      <c r="AI83" s="38">
        <f t="shared" ref="AI83:AK83" si="79">H83+K83+N83+Q83+T83+W83+Z83+AC83+AF83</f>
        <v>0</v>
      </c>
      <c r="AJ83" s="38">
        <f t="shared" si="79"/>
        <v>0</v>
      </c>
      <c r="AK83" s="38">
        <f t="shared" si="79"/>
        <v>0</v>
      </c>
    </row>
    <row r="84" spans="1:37" ht="12.75" customHeight="1" x14ac:dyDescent="0.2">
      <c r="A84" s="41">
        <v>81</v>
      </c>
      <c r="B84" s="8" t="s">
        <v>148</v>
      </c>
      <c r="C84" s="8" t="s">
        <v>149</v>
      </c>
      <c r="D84" s="8"/>
      <c r="E84" s="8">
        <v>2.5</v>
      </c>
      <c r="F84" s="8" t="s">
        <v>142</v>
      </c>
      <c r="G84" s="8" t="s">
        <v>142</v>
      </c>
      <c r="H84" s="19"/>
      <c r="I84" s="19"/>
      <c r="J84" s="19"/>
      <c r="K84" s="44"/>
      <c r="L84" s="44"/>
      <c r="M84" s="44"/>
      <c r="N84" s="40"/>
      <c r="O84" s="40"/>
      <c r="P84" s="40"/>
      <c r="Q84" s="32"/>
      <c r="R84" s="45"/>
      <c r="S84" s="45"/>
      <c r="T84" s="12"/>
      <c r="U84" s="12"/>
      <c r="V84" s="12"/>
      <c r="W84" s="45"/>
      <c r="X84" s="45"/>
      <c r="Y84" s="45"/>
      <c r="Z84" s="12"/>
      <c r="AA84" s="12"/>
      <c r="AB84" s="12"/>
      <c r="AC84" s="45"/>
      <c r="AD84" s="45"/>
      <c r="AE84" s="45"/>
      <c r="AF84" s="12"/>
      <c r="AG84" s="12"/>
      <c r="AH84" s="12"/>
      <c r="AI84" s="38">
        <f t="shared" ref="AI84:AK84" si="80">H84+K84+N84+Q84+T84+W84+Z84+AC84+AF84</f>
        <v>0</v>
      </c>
      <c r="AJ84" s="38">
        <f t="shared" si="80"/>
        <v>0</v>
      </c>
      <c r="AK84" s="38">
        <f t="shared" si="80"/>
        <v>0</v>
      </c>
    </row>
    <row r="85" spans="1:37" ht="12.75" customHeight="1" x14ac:dyDescent="0.2">
      <c r="A85" s="41">
        <v>82</v>
      </c>
      <c r="B85" s="8"/>
      <c r="C85" s="8"/>
      <c r="D85" s="8" t="s">
        <v>150</v>
      </c>
      <c r="E85" s="8">
        <v>1</v>
      </c>
      <c r="F85" s="8" t="s">
        <v>142</v>
      </c>
      <c r="G85" s="8" t="s">
        <v>142</v>
      </c>
      <c r="H85" s="19"/>
      <c r="I85" s="19"/>
      <c r="J85" s="19"/>
      <c r="K85" s="44"/>
      <c r="L85" s="44"/>
      <c r="M85" s="44"/>
      <c r="N85" s="40"/>
      <c r="O85" s="40"/>
      <c r="P85" s="40"/>
      <c r="Q85" s="32">
        <v>1</v>
      </c>
      <c r="R85" s="45"/>
      <c r="S85" s="45"/>
      <c r="T85" s="12"/>
      <c r="U85" s="12"/>
      <c r="V85" s="12"/>
      <c r="W85" s="45"/>
      <c r="X85" s="45"/>
      <c r="Y85" s="45"/>
      <c r="Z85" s="12"/>
      <c r="AA85" s="12"/>
      <c r="AB85" s="12"/>
      <c r="AC85" s="45"/>
      <c r="AD85" s="45"/>
      <c r="AE85" s="45"/>
      <c r="AF85" s="12"/>
      <c r="AG85" s="12"/>
      <c r="AH85" s="12"/>
      <c r="AI85" s="38">
        <f t="shared" ref="AI85:AK85" si="81">H85+K85+N85+Q85+T85+W85+Z85+AC85+AF85</f>
        <v>1</v>
      </c>
      <c r="AJ85" s="38">
        <f t="shared" si="81"/>
        <v>0</v>
      </c>
      <c r="AK85" s="38">
        <f t="shared" si="81"/>
        <v>0</v>
      </c>
    </row>
    <row r="86" spans="1:37" ht="12.75" customHeight="1" x14ac:dyDescent="0.2">
      <c r="A86" s="41">
        <v>83</v>
      </c>
      <c r="B86" s="8"/>
      <c r="C86" s="8"/>
      <c r="D86" s="8" t="s">
        <v>151</v>
      </c>
      <c r="E86" s="8">
        <v>1</v>
      </c>
      <c r="F86" s="8" t="s">
        <v>142</v>
      </c>
      <c r="G86" s="8" t="s">
        <v>142</v>
      </c>
      <c r="H86" s="19"/>
      <c r="I86" s="19"/>
      <c r="J86" s="19"/>
      <c r="K86" s="44"/>
      <c r="L86" s="44"/>
      <c r="M86" s="44"/>
      <c r="N86" s="40"/>
      <c r="O86" s="40"/>
      <c r="P86" s="40"/>
      <c r="Q86" s="32">
        <v>1</v>
      </c>
      <c r="R86" s="45"/>
      <c r="S86" s="45"/>
      <c r="T86" s="12"/>
      <c r="U86" s="12"/>
      <c r="V86" s="12"/>
      <c r="W86" s="45"/>
      <c r="X86" s="45"/>
      <c r="Y86" s="45"/>
      <c r="Z86" s="12"/>
      <c r="AA86" s="12"/>
      <c r="AB86" s="12"/>
      <c r="AC86" s="45"/>
      <c r="AD86" s="45"/>
      <c r="AE86" s="45"/>
      <c r="AF86" s="12"/>
      <c r="AG86" s="12"/>
      <c r="AH86" s="12"/>
      <c r="AI86" s="38">
        <f t="shared" ref="AI86:AK86" si="82">H86+K86+N86+Q86+T86+W86+Z86+AC86+AF86</f>
        <v>1</v>
      </c>
      <c r="AJ86" s="38">
        <f t="shared" si="82"/>
        <v>0</v>
      </c>
      <c r="AK86" s="38">
        <f t="shared" si="82"/>
        <v>0</v>
      </c>
    </row>
    <row r="87" spans="1:37" ht="12.75" customHeight="1" x14ac:dyDescent="0.2">
      <c r="A87" s="41">
        <v>84</v>
      </c>
      <c r="B87" s="8"/>
      <c r="C87" s="8"/>
      <c r="D87" s="8" t="s">
        <v>152</v>
      </c>
      <c r="E87" s="8">
        <v>0.5</v>
      </c>
      <c r="F87" s="8" t="s">
        <v>142</v>
      </c>
      <c r="G87" s="8" t="s">
        <v>142</v>
      </c>
      <c r="H87" s="19"/>
      <c r="I87" s="19"/>
      <c r="J87" s="19"/>
      <c r="K87" s="44"/>
      <c r="L87" s="44"/>
      <c r="M87" s="44"/>
      <c r="N87" s="40"/>
      <c r="O87" s="40"/>
      <c r="P87" s="40"/>
      <c r="Q87" s="32">
        <v>0.5</v>
      </c>
      <c r="R87" s="45"/>
      <c r="S87" s="45"/>
      <c r="T87" s="12"/>
      <c r="U87" s="12"/>
      <c r="V87" s="12"/>
      <c r="W87" s="45"/>
      <c r="X87" s="45"/>
      <c r="Y87" s="45"/>
      <c r="Z87" s="12"/>
      <c r="AA87" s="12"/>
      <c r="AB87" s="12"/>
      <c r="AC87" s="45"/>
      <c r="AD87" s="45"/>
      <c r="AE87" s="45"/>
      <c r="AF87" s="12"/>
      <c r="AG87" s="12"/>
      <c r="AH87" s="12"/>
      <c r="AI87" s="38">
        <f t="shared" ref="AI87:AK87" si="83">H87+K87+N87+Q87+T87+W87+Z87+AC87+AF87</f>
        <v>0.5</v>
      </c>
      <c r="AJ87" s="38">
        <f t="shared" si="83"/>
        <v>0</v>
      </c>
      <c r="AK87" s="38">
        <f t="shared" si="83"/>
        <v>0</v>
      </c>
    </row>
    <row r="88" spans="1:37" ht="12.75" customHeight="1" x14ac:dyDescent="0.2">
      <c r="A88" s="41">
        <v>85</v>
      </c>
      <c r="B88" s="8" t="s">
        <v>153</v>
      </c>
      <c r="C88" s="8" t="s">
        <v>154</v>
      </c>
      <c r="D88" s="8"/>
      <c r="E88" s="8">
        <v>2.5</v>
      </c>
      <c r="F88" s="8" t="s">
        <v>142</v>
      </c>
      <c r="G88" s="8" t="s">
        <v>142</v>
      </c>
      <c r="H88" s="19"/>
      <c r="I88" s="19"/>
      <c r="J88" s="19"/>
      <c r="K88" s="44"/>
      <c r="L88" s="44"/>
      <c r="M88" s="44"/>
      <c r="N88" s="40"/>
      <c r="O88" s="40"/>
      <c r="P88" s="40"/>
      <c r="Q88" s="32"/>
      <c r="R88" s="45"/>
      <c r="S88" s="45"/>
      <c r="T88" s="12"/>
      <c r="U88" s="12"/>
      <c r="V88" s="12"/>
      <c r="W88" s="45"/>
      <c r="X88" s="45"/>
      <c r="Y88" s="45"/>
      <c r="Z88" s="12"/>
      <c r="AA88" s="12"/>
      <c r="AB88" s="12"/>
      <c r="AC88" s="45"/>
      <c r="AD88" s="45"/>
      <c r="AE88" s="45"/>
      <c r="AF88" s="12"/>
      <c r="AG88" s="12"/>
      <c r="AH88" s="12"/>
      <c r="AI88" s="38">
        <f t="shared" ref="AI88:AK88" si="84">H88+K88+N88+Q88+T88+W88+Z88+AC88+AF88</f>
        <v>0</v>
      </c>
      <c r="AJ88" s="38">
        <f t="shared" si="84"/>
        <v>0</v>
      </c>
      <c r="AK88" s="38">
        <f t="shared" si="84"/>
        <v>0</v>
      </c>
    </row>
    <row r="89" spans="1:37" ht="12.75" customHeight="1" x14ac:dyDescent="0.2">
      <c r="A89" s="41">
        <v>86</v>
      </c>
      <c r="B89" s="8"/>
      <c r="C89" s="8"/>
      <c r="D89" s="8" t="s">
        <v>155</v>
      </c>
      <c r="E89" s="8">
        <v>0.5</v>
      </c>
      <c r="F89" s="8" t="s">
        <v>142</v>
      </c>
      <c r="G89" s="8" t="s">
        <v>142</v>
      </c>
      <c r="H89" s="19"/>
      <c r="I89" s="19"/>
      <c r="J89" s="19"/>
      <c r="K89" s="44"/>
      <c r="L89" s="44"/>
      <c r="M89" s="44"/>
      <c r="N89" s="40"/>
      <c r="O89" s="40"/>
      <c r="P89" s="40"/>
      <c r="Q89" s="32">
        <v>0.5</v>
      </c>
      <c r="R89" s="45"/>
      <c r="S89" s="45"/>
      <c r="T89" s="12"/>
      <c r="U89" s="12"/>
      <c r="V89" s="12"/>
      <c r="W89" s="45"/>
      <c r="X89" s="45"/>
      <c r="Y89" s="45"/>
      <c r="Z89" s="12"/>
      <c r="AA89" s="12"/>
      <c r="AB89" s="12"/>
      <c r="AC89" s="45"/>
      <c r="AD89" s="45"/>
      <c r="AE89" s="45"/>
      <c r="AF89" s="12"/>
      <c r="AG89" s="12"/>
      <c r="AH89" s="12"/>
      <c r="AI89" s="38">
        <f t="shared" ref="AI89:AK89" si="85">H89+K89+N89+Q89+T89+W89+Z89+AC89+AF89</f>
        <v>0.5</v>
      </c>
      <c r="AJ89" s="38">
        <f t="shared" si="85"/>
        <v>0</v>
      </c>
      <c r="AK89" s="38">
        <f t="shared" si="85"/>
        <v>0</v>
      </c>
    </row>
    <row r="90" spans="1:37" ht="12.75" customHeight="1" x14ac:dyDescent="0.2">
      <c r="A90" s="41">
        <v>87</v>
      </c>
      <c r="B90" s="8"/>
      <c r="C90" s="8"/>
      <c r="D90" s="8" t="s">
        <v>156</v>
      </c>
      <c r="E90" s="8">
        <v>1</v>
      </c>
      <c r="F90" s="8" t="s">
        <v>142</v>
      </c>
      <c r="G90" s="8" t="s">
        <v>142</v>
      </c>
      <c r="H90" s="19"/>
      <c r="I90" s="19"/>
      <c r="J90" s="19"/>
      <c r="K90" s="44"/>
      <c r="L90" s="44"/>
      <c r="M90" s="44"/>
      <c r="N90" s="40"/>
      <c r="O90" s="40"/>
      <c r="P90" s="40"/>
      <c r="Q90" s="32">
        <v>1</v>
      </c>
      <c r="R90" s="45"/>
      <c r="S90" s="45"/>
      <c r="T90" s="12"/>
      <c r="U90" s="12"/>
      <c r="V90" s="12"/>
      <c r="W90" s="45"/>
      <c r="X90" s="45"/>
      <c r="Y90" s="45"/>
      <c r="Z90" s="12"/>
      <c r="AA90" s="12"/>
      <c r="AB90" s="12"/>
      <c r="AC90" s="45"/>
      <c r="AD90" s="45"/>
      <c r="AE90" s="45"/>
      <c r="AF90" s="12"/>
      <c r="AG90" s="12"/>
      <c r="AH90" s="12"/>
      <c r="AI90" s="38">
        <f t="shared" ref="AI90:AK90" si="86">H90+K90+N90+Q90+T90+W90+Z90+AC90+AF90</f>
        <v>1</v>
      </c>
      <c r="AJ90" s="38">
        <f t="shared" si="86"/>
        <v>0</v>
      </c>
      <c r="AK90" s="38">
        <f t="shared" si="86"/>
        <v>0</v>
      </c>
    </row>
    <row r="91" spans="1:37" ht="12.75" customHeight="1" x14ac:dyDescent="0.2">
      <c r="A91" s="41">
        <v>88</v>
      </c>
      <c r="B91" s="8"/>
      <c r="C91" s="8"/>
      <c r="D91" s="8" t="s">
        <v>157</v>
      </c>
      <c r="E91" s="8">
        <v>1</v>
      </c>
      <c r="F91" s="8" t="s">
        <v>142</v>
      </c>
      <c r="G91" s="8" t="s">
        <v>142</v>
      </c>
      <c r="H91" s="19"/>
      <c r="I91" s="19"/>
      <c r="J91" s="19"/>
      <c r="K91" s="44"/>
      <c r="L91" s="44"/>
      <c r="M91" s="44"/>
      <c r="N91" s="40"/>
      <c r="O91" s="40"/>
      <c r="P91" s="40"/>
      <c r="Q91" s="32">
        <v>1</v>
      </c>
      <c r="R91" s="45"/>
      <c r="S91" s="45"/>
      <c r="T91" s="12"/>
      <c r="U91" s="12"/>
      <c r="V91" s="12"/>
      <c r="W91" s="45"/>
      <c r="X91" s="45"/>
      <c r="Y91" s="45"/>
      <c r="Z91" s="12"/>
      <c r="AA91" s="12"/>
      <c r="AB91" s="12"/>
      <c r="AC91" s="45"/>
      <c r="AD91" s="45"/>
      <c r="AE91" s="45"/>
      <c r="AF91" s="12"/>
      <c r="AG91" s="12"/>
      <c r="AH91" s="12"/>
      <c r="AI91" s="38">
        <f t="shared" ref="AI91:AK91" si="87">H91+K91+N91+Q91+T91+W91+Z91+AC91+AF91</f>
        <v>1</v>
      </c>
      <c r="AJ91" s="38">
        <f t="shared" si="87"/>
        <v>0</v>
      </c>
      <c r="AK91" s="38">
        <f t="shared" si="87"/>
        <v>0</v>
      </c>
    </row>
    <row r="92" spans="1:37" ht="12.75" customHeight="1" x14ac:dyDescent="0.2">
      <c r="A92" s="41">
        <v>89</v>
      </c>
      <c r="B92" s="8" t="s">
        <v>158</v>
      </c>
      <c r="C92" s="8" t="s">
        <v>159</v>
      </c>
      <c r="D92" s="8"/>
      <c r="E92" s="8">
        <v>4</v>
      </c>
      <c r="F92" s="8" t="s">
        <v>142</v>
      </c>
      <c r="G92" s="8" t="s">
        <v>142</v>
      </c>
      <c r="H92" s="19"/>
      <c r="I92" s="19"/>
      <c r="J92" s="19"/>
      <c r="K92" s="44"/>
      <c r="L92" s="44"/>
      <c r="M92" s="44"/>
      <c r="N92" s="40"/>
      <c r="O92" s="40"/>
      <c r="P92" s="40"/>
      <c r="Q92" s="32"/>
      <c r="R92" s="45"/>
      <c r="S92" s="45"/>
      <c r="T92" s="12"/>
      <c r="U92" s="12"/>
      <c r="V92" s="12"/>
      <c r="W92" s="45"/>
      <c r="X92" s="45"/>
      <c r="Y92" s="45"/>
      <c r="Z92" s="12"/>
      <c r="AA92" s="12"/>
      <c r="AB92" s="12"/>
      <c r="AC92" s="45"/>
      <c r="AD92" s="45"/>
      <c r="AE92" s="45"/>
      <c r="AF92" s="12"/>
      <c r="AG92" s="12"/>
      <c r="AH92" s="12"/>
      <c r="AI92" s="38">
        <f t="shared" ref="AI92:AK92" si="88">H92+K92+N92+Q92+T92+W92+Z92+AC92+AF92</f>
        <v>0</v>
      </c>
      <c r="AJ92" s="38">
        <f t="shared" si="88"/>
        <v>0</v>
      </c>
      <c r="AK92" s="38">
        <f t="shared" si="88"/>
        <v>0</v>
      </c>
    </row>
    <row r="93" spans="1:37" ht="12.75" customHeight="1" x14ac:dyDescent="0.2">
      <c r="A93" s="41">
        <v>90</v>
      </c>
      <c r="B93" s="8"/>
      <c r="C93" s="8"/>
      <c r="D93" s="8" t="s">
        <v>160</v>
      </c>
      <c r="E93" s="8">
        <v>2</v>
      </c>
      <c r="F93" s="8" t="s">
        <v>142</v>
      </c>
      <c r="G93" s="8" t="s">
        <v>142</v>
      </c>
      <c r="H93" s="19"/>
      <c r="I93" s="19"/>
      <c r="J93" s="19"/>
      <c r="K93" s="44"/>
      <c r="L93" s="44"/>
      <c r="M93" s="44"/>
      <c r="N93" s="40"/>
      <c r="O93" s="40"/>
      <c r="P93" s="40"/>
      <c r="Q93" s="32">
        <v>2</v>
      </c>
      <c r="R93" s="45"/>
      <c r="S93" s="45"/>
      <c r="T93" s="12"/>
      <c r="U93" s="12"/>
      <c r="V93" s="12"/>
      <c r="W93" s="45"/>
      <c r="X93" s="45"/>
      <c r="Y93" s="45"/>
      <c r="Z93" s="12"/>
      <c r="AA93" s="12"/>
      <c r="AB93" s="12"/>
      <c r="AC93" s="45"/>
      <c r="AD93" s="45"/>
      <c r="AE93" s="45"/>
      <c r="AF93" s="12"/>
      <c r="AG93" s="12"/>
      <c r="AH93" s="12"/>
      <c r="AI93" s="38">
        <f t="shared" ref="AI93:AK93" si="89">H93+K93+N93+Q93+T93+W93+Z93+AC93+AF93</f>
        <v>2</v>
      </c>
      <c r="AJ93" s="38">
        <f t="shared" si="89"/>
        <v>0</v>
      </c>
      <c r="AK93" s="38">
        <f t="shared" si="89"/>
        <v>0</v>
      </c>
    </row>
    <row r="94" spans="1:37" ht="12.75" customHeight="1" x14ac:dyDescent="0.2">
      <c r="A94" s="41">
        <v>91</v>
      </c>
      <c r="B94" s="8"/>
      <c r="C94" s="8"/>
      <c r="D94" s="8" t="s">
        <v>161</v>
      </c>
      <c r="E94" s="8">
        <v>2</v>
      </c>
      <c r="F94" s="8" t="s">
        <v>142</v>
      </c>
      <c r="G94" s="8" t="s">
        <v>142</v>
      </c>
      <c r="H94" s="19"/>
      <c r="I94" s="19"/>
      <c r="J94" s="19"/>
      <c r="K94" s="44"/>
      <c r="L94" s="44"/>
      <c r="M94" s="44"/>
      <c r="N94" s="40"/>
      <c r="O94" s="40"/>
      <c r="P94" s="40"/>
      <c r="Q94" s="32">
        <v>2</v>
      </c>
      <c r="R94" s="45"/>
      <c r="S94" s="45"/>
      <c r="T94" s="12"/>
      <c r="U94" s="12"/>
      <c r="V94" s="12"/>
      <c r="W94" s="45"/>
      <c r="X94" s="45"/>
      <c r="Y94" s="45"/>
      <c r="Z94" s="12"/>
      <c r="AA94" s="12"/>
      <c r="AB94" s="12"/>
      <c r="AC94" s="45"/>
      <c r="AD94" s="45"/>
      <c r="AE94" s="45"/>
      <c r="AF94" s="12"/>
      <c r="AG94" s="12"/>
      <c r="AH94" s="12"/>
      <c r="AI94" s="38">
        <f t="shared" ref="AI94:AK94" si="90">H94+K94+N94+Q94+T94+W94+Z94+AC94+AF94</f>
        <v>2</v>
      </c>
      <c r="AJ94" s="38">
        <f t="shared" si="90"/>
        <v>0</v>
      </c>
      <c r="AK94" s="38">
        <f t="shared" si="90"/>
        <v>0</v>
      </c>
    </row>
    <row r="95" spans="1:37" ht="12.75" customHeight="1" x14ac:dyDescent="0.2">
      <c r="A95" s="41">
        <v>92</v>
      </c>
      <c r="B95" s="8" t="s">
        <v>162</v>
      </c>
      <c r="C95" s="8" t="s">
        <v>163</v>
      </c>
      <c r="D95" s="8"/>
      <c r="E95" s="8">
        <v>8.5</v>
      </c>
      <c r="F95" s="8" t="s">
        <v>164</v>
      </c>
      <c r="G95" s="8" t="s">
        <v>164</v>
      </c>
      <c r="H95" s="19"/>
      <c r="I95" s="19"/>
      <c r="J95" s="19"/>
      <c r="K95" s="44"/>
      <c r="L95" s="44"/>
      <c r="M95" s="44"/>
      <c r="N95" s="40"/>
      <c r="O95" s="40"/>
      <c r="P95" s="40"/>
      <c r="Q95" s="46"/>
      <c r="R95" s="45"/>
      <c r="S95" s="45"/>
      <c r="T95" s="12"/>
      <c r="U95" s="12"/>
      <c r="V95" s="12"/>
      <c r="W95" s="8"/>
      <c r="X95" s="45"/>
      <c r="Y95" s="45"/>
      <c r="Z95" s="12"/>
      <c r="AA95" s="12"/>
      <c r="AB95" s="12"/>
      <c r="AC95" s="45"/>
      <c r="AD95" s="45"/>
      <c r="AE95" s="45"/>
      <c r="AF95" s="12"/>
      <c r="AG95" s="12"/>
      <c r="AH95" s="12"/>
      <c r="AI95" s="38">
        <f t="shared" ref="AI95:AK95" si="91">H95+K95+N95+Q95+T95+W95+Z95+AC95+AF95</f>
        <v>0</v>
      </c>
      <c r="AJ95" s="38">
        <f t="shared" si="91"/>
        <v>0</v>
      </c>
      <c r="AK95" s="38">
        <f t="shared" si="91"/>
        <v>0</v>
      </c>
    </row>
    <row r="96" spans="1:37" ht="12.75" customHeight="1" x14ac:dyDescent="0.2">
      <c r="A96" s="41">
        <v>93</v>
      </c>
      <c r="B96" s="8" t="s">
        <v>165</v>
      </c>
      <c r="C96" s="8" t="s">
        <v>166</v>
      </c>
      <c r="D96" s="8"/>
      <c r="E96" s="8">
        <v>3</v>
      </c>
      <c r="F96" s="8" t="s">
        <v>164</v>
      </c>
      <c r="G96" s="8" t="s">
        <v>164</v>
      </c>
      <c r="H96" s="19"/>
      <c r="I96" s="19"/>
      <c r="J96" s="19"/>
      <c r="K96" s="44"/>
      <c r="L96" s="44"/>
      <c r="M96" s="44"/>
      <c r="N96" s="40"/>
      <c r="O96" s="40"/>
      <c r="P96" s="40"/>
      <c r="Q96" s="46"/>
      <c r="R96" s="45"/>
      <c r="S96" s="45"/>
      <c r="T96" s="12"/>
      <c r="U96" s="12"/>
      <c r="V96" s="12"/>
      <c r="W96" s="32"/>
      <c r="X96" s="45"/>
      <c r="Y96" s="45"/>
      <c r="Z96" s="12"/>
      <c r="AA96" s="12"/>
      <c r="AB96" s="12"/>
      <c r="AC96" s="45"/>
      <c r="AD96" s="45"/>
      <c r="AE96" s="45"/>
      <c r="AF96" s="12"/>
      <c r="AG96" s="12"/>
      <c r="AH96" s="12"/>
      <c r="AI96" s="38">
        <f t="shared" ref="AI96:AK96" si="92">H96+K96+N96+Q96+T96+W96+Z96+AC96+AF96</f>
        <v>0</v>
      </c>
      <c r="AJ96" s="38">
        <f t="shared" si="92"/>
        <v>0</v>
      </c>
      <c r="AK96" s="38">
        <f t="shared" si="92"/>
        <v>0</v>
      </c>
    </row>
    <row r="97" spans="1:37" ht="12.75" customHeight="1" x14ac:dyDescent="0.2">
      <c r="A97" s="41">
        <v>94</v>
      </c>
      <c r="B97" s="8"/>
      <c r="C97" s="8"/>
      <c r="D97" s="8" t="s">
        <v>167</v>
      </c>
      <c r="E97" s="8">
        <v>1</v>
      </c>
      <c r="F97" s="8" t="s">
        <v>164</v>
      </c>
      <c r="G97" s="8" t="s">
        <v>164</v>
      </c>
      <c r="H97" s="19"/>
      <c r="I97" s="19"/>
      <c r="J97" s="19"/>
      <c r="K97" s="44"/>
      <c r="L97" s="44"/>
      <c r="M97" s="44"/>
      <c r="N97" s="40"/>
      <c r="O97" s="40"/>
      <c r="P97" s="40"/>
      <c r="Q97" s="46"/>
      <c r="R97" s="45"/>
      <c r="S97" s="45"/>
      <c r="T97" s="12"/>
      <c r="U97" s="12"/>
      <c r="V97" s="12"/>
      <c r="W97" s="32">
        <v>1</v>
      </c>
      <c r="X97" s="45"/>
      <c r="Y97" s="45"/>
      <c r="Z97" s="12"/>
      <c r="AA97" s="12"/>
      <c r="AB97" s="12"/>
      <c r="AC97" s="45"/>
      <c r="AD97" s="45"/>
      <c r="AE97" s="45"/>
      <c r="AF97" s="12"/>
      <c r="AG97" s="12"/>
      <c r="AH97" s="12"/>
      <c r="AI97" s="38">
        <f t="shared" ref="AI97:AK97" si="93">H97+K97+N97+Q97+T97+W97+Z97+AC97+AF97</f>
        <v>1</v>
      </c>
      <c r="AJ97" s="38">
        <f t="shared" si="93"/>
        <v>0</v>
      </c>
      <c r="AK97" s="38">
        <f t="shared" si="93"/>
        <v>0</v>
      </c>
    </row>
    <row r="98" spans="1:37" ht="12.75" customHeight="1" x14ac:dyDescent="0.2">
      <c r="A98" s="41">
        <v>95</v>
      </c>
      <c r="B98" s="8"/>
      <c r="C98" s="8"/>
      <c r="D98" s="8" t="s">
        <v>168</v>
      </c>
      <c r="E98" s="8">
        <v>1</v>
      </c>
      <c r="F98" s="8" t="s">
        <v>164</v>
      </c>
      <c r="G98" s="8" t="s">
        <v>164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ref="AI98:AK98" si="94">H98+K98+N98+Q98+T98+W98+Z98+AC98+AF98</f>
        <v>1</v>
      </c>
      <c r="AJ98" s="38">
        <f t="shared" si="94"/>
        <v>0</v>
      </c>
      <c r="AK98" s="38">
        <f t="shared" si="94"/>
        <v>0</v>
      </c>
    </row>
    <row r="99" spans="1:37" ht="12.75" customHeight="1" x14ac:dyDescent="0.2">
      <c r="A99" s="41">
        <v>96</v>
      </c>
      <c r="B99" s="8"/>
      <c r="C99" s="8"/>
      <c r="D99" s="8" t="s">
        <v>169</v>
      </c>
      <c r="E99" s="8">
        <v>1</v>
      </c>
      <c r="F99" s="8" t="s">
        <v>164</v>
      </c>
      <c r="G99" s="8" t="s">
        <v>164</v>
      </c>
      <c r="H99" s="19"/>
      <c r="I99" s="19"/>
      <c r="J99" s="19"/>
      <c r="K99" s="44"/>
      <c r="L99" s="44"/>
      <c r="M99" s="44"/>
      <c r="N99" s="40"/>
      <c r="O99" s="40"/>
      <c r="P99" s="40"/>
      <c r="Q99" s="45"/>
      <c r="R99" s="45"/>
      <c r="S99" s="45"/>
      <c r="T99" s="12"/>
      <c r="U99" s="12"/>
      <c r="V99" s="12"/>
      <c r="W99" s="32">
        <v>1</v>
      </c>
      <c r="X99" s="45"/>
      <c r="Y99" s="45"/>
      <c r="Z99" s="12"/>
      <c r="AA99" s="12"/>
      <c r="AB99" s="12"/>
      <c r="AC99" s="45"/>
      <c r="AD99" s="45"/>
      <c r="AE99" s="45"/>
      <c r="AF99" s="12"/>
      <c r="AG99" s="12"/>
      <c r="AH99" s="12"/>
      <c r="AI99" s="38">
        <f t="shared" ref="AI99:AK99" si="95">H99+K99+N99+Q99+T99+W99+Z99+AC99+AF99</f>
        <v>1</v>
      </c>
      <c r="AJ99" s="38">
        <f t="shared" si="95"/>
        <v>0</v>
      </c>
      <c r="AK99" s="38">
        <f t="shared" si="95"/>
        <v>0</v>
      </c>
    </row>
    <row r="100" spans="1:37" ht="12.75" customHeight="1" x14ac:dyDescent="0.2">
      <c r="A100" s="41">
        <v>97</v>
      </c>
      <c r="B100" s="8" t="s">
        <v>170</v>
      </c>
      <c r="C100" s="8" t="s">
        <v>171</v>
      </c>
      <c r="D100" s="8"/>
      <c r="E100" s="8">
        <v>3.5</v>
      </c>
      <c r="F100" s="8" t="s">
        <v>164</v>
      </c>
      <c r="G100" s="8" t="s">
        <v>164</v>
      </c>
      <c r="H100" s="19"/>
      <c r="I100" s="19"/>
      <c r="J100" s="19"/>
      <c r="K100" s="44"/>
      <c r="L100" s="44"/>
      <c r="M100" s="44"/>
      <c r="N100" s="40"/>
      <c r="O100" s="40"/>
      <c r="P100" s="40"/>
      <c r="Q100" s="45"/>
      <c r="R100" s="45"/>
      <c r="S100" s="45"/>
      <c r="T100" s="12"/>
      <c r="U100" s="12"/>
      <c r="V100" s="12"/>
      <c r="W100" s="32"/>
      <c r="X100" s="45"/>
      <c r="Y100" s="45"/>
      <c r="Z100" s="12"/>
      <c r="AA100" s="12"/>
      <c r="AB100" s="12"/>
      <c r="AC100" s="45"/>
      <c r="AD100" s="45"/>
      <c r="AE100" s="45"/>
      <c r="AF100" s="12"/>
      <c r="AG100" s="12"/>
      <c r="AH100" s="12"/>
      <c r="AI100" s="38">
        <f t="shared" ref="AI100:AK100" si="96">H100+K100+N100+Q100+T100+W100+Z100+AC100+AF100</f>
        <v>0</v>
      </c>
      <c r="AJ100" s="38">
        <f t="shared" si="96"/>
        <v>0</v>
      </c>
      <c r="AK100" s="38">
        <f t="shared" si="96"/>
        <v>0</v>
      </c>
    </row>
    <row r="101" spans="1:37" ht="12.75" customHeight="1" x14ac:dyDescent="0.2">
      <c r="A101" s="41">
        <v>98</v>
      </c>
      <c r="B101" s="8"/>
      <c r="C101" s="8"/>
      <c r="D101" s="8" t="s">
        <v>172</v>
      </c>
      <c r="E101" s="8">
        <v>2.5</v>
      </c>
      <c r="F101" s="8" t="s">
        <v>164</v>
      </c>
      <c r="G101" s="8" t="s">
        <v>164</v>
      </c>
      <c r="H101" s="19"/>
      <c r="I101" s="19"/>
      <c r="J101" s="19"/>
      <c r="K101" s="44"/>
      <c r="L101" s="44"/>
      <c r="M101" s="44"/>
      <c r="N101" s="40"/>
      <c r="O101" s="40"/>
      <c r="P101" s="40"/>
      <c r="Q101" s="45"/>
      <c r="R101" s="45"/>
      <c r="S101" s="45"/>
      <c r="T101" s="12"/>
      <c r="U101" s="12"/>
      <c r="V101" s="12"/>
      <c r="W101" s="32">
        <v>2.5</v>
      </c>
      <c r="X101" s="45"/>
      <c r="Y101" s="45"/>
      <c r="Z101" s="12"/>
      <c r="AA101" s="12"/>
      <c r="AB101" s="12"/>
      <c r="AC101" s="45"/>
      <c r="AD101" s="45"/>
      <c r="AE101" s="45"/>
      <c r="AF101" s="12"/>
      <c r="AG101" s="12"/>
      <c r="AH101" s="12"/>
      <c r="AI101" s="38">
        <f t="shared" ref="AI101:AK101" si="97">H101+K101+N101+Q101+T101+W101+Z101+AC101+AF101</f>
        <v>2.5</v>
      </c>
      <c r="AJ101" s="38">
        <f t="shared" si="97"/>
        <v>0</v>
      </c>
      <c r="AK101" s="38">
        <f t="shared" si="97"/>
        <v>0</v>
      </c>
    </row>
    <row r="102" spans="1:37" ht="12.75" customHeight="1" x14ac:dyDescent="0.2">
      <c r="A102" s="41">
        <v>99</v>
      </c>
      <c r="B102" s="8"/>
      <c r="C102" s="8"/>
      <c r="D102" s="8" t="s">
        <v>173</v>
      </c>
      <c r="E102" s="8">
        <v>1</v>
      </c>
      <c r="F102" s="8" t="s">
        <v>164</v>
      </c>
      <c r="G102" s="8" t="s">
        <v>164</v>
      </c>
      <c r="H102" s="19"/>
      <c r="I102" s="19"/>
      <c r="J102" s="19"/>
      <c r="K102" s="44"/>
      <c r="L102" s="44"/>
      <c r="M102" s="44"/>
      <c r="N102" s="40"/>
      <c r="O102" s="40"/>
      <c r="P102" s="40"/>
      <c r="Q102" s="45"/>
      <c r="R102" s="45"/>
      <c r="S102" s="45"/>
      <c r="T102" s="12"/>
      <c r="U102" s="12"/>
      <c r="V102" s="12"/>
      <c r="W102" s="32">
        <v>1</v>
      </c>
      <c r="X102" s="45"/>
      <c r="Y102" s="45"/>
      <c r="Z102" s="12"/>
      <c r="AA102" s="12"/>
      <c r="AB102" s="12"/>
      <c r="AC102" s="45"/>
      <c r="AD102" s="45"/>
      <c r="AE102" s="45"/>
      <c r="AF102" s="12"/>
      <c r="AG102" s="12"/>
      <c r="AH102" s="12"/>
      <c r="AI102" s="38">
        <f t="shared" ref="AI102:AK102" si="98">H102+K102+N102+Q102+T102+W102+Z102+AC102+AF102</f>
        <v>1</v>
      </c>
      <c r="AJ102" s="38">
        <f t="shared" si="98"/>
        <v>0</v>
      </c>
      <c r="AK102" s="38">
        <f t="shared" si="98"/>
        <v>0</v>
      </c>
    </row>
    <row r="103" spans="1:37" ht="12.75" customHeight="1" x14ac:dyDescent="0.2">
      <c r="A103" s="41">
        <v>100</v>
      </c>
      <c r="B103" s="8" t="s">
        <v>174</v>
      </c>
      <c r="C103" s="8" t="s">
        <v>175</v>
      </c>
      <c r="D103" s="8"/>
      <c r="E103" s="8">
        <v>2</v>
      </c>
      <c r="F103" s="8" t="s">
        <v>164</v>
      </c>
      <c r="G103" s="8" t="s">
        <v>164</v>
      </c>
      <c r="H103" s="19"/>
      <c r="I103" s="19"/>
      <c r="J103" s="19"/>
      <c r="K103" s="44"/>
      <c r="L103" s="44"/>
      <c r="M103" s="44"/>
      <c r="N103" s="40"/>
      <c r="O103" s="40"/>
      <c r="P103" s="40"/>
      <c r="Q103" s="45"/>
      <c r="R103" s="45"/>
      <c r="S103" s="45"/>
      <c r="T103" s="12"/>
      <c r="U103" s="12"/>
      <c r="V103" s="12"/>
      <c r="W103" s="32"/>
      <c r="X103" s="45"/>
      <c r="Y103" s="45"/>
      <c r="Z103" s="12"/>
      <c r="AA103" s="12"/>
      <c r="AB103" s="12"/>
      <c r="AC103" s="45"/>
      <c r="AD103" s="45"/>
      <c r="AE103" s="45"/>
      <c r="AF103" s="12"/>
      <c r="AG103" s="12"/>
      <c r="AH103" s="12"/>
      <c r="AI103" s="38">
        <f t="shared" ref="AI103:AK103" si="99">H103+K103+N103+Q103+T103+W103+Z103+AC103+AF103</f>
        <v>0</v>
      </c>
      <c r="AJ103" s="38">
        <f t="shared" si="99"/>
        <v>0</v>
      </c>
      <c r="AK103" s="38">
        <f t="shared" si="99"/>
        <v>0</v>
      </c>
    </row>
    <row r="104" spans="1:37" ht="12.75" customHeight="1" x14ac:dyDescent="0.2">
      <c r="A104" s="41">
        <v>101</v>
      </c>
      <c r="B104" s="8"/>
      <c r="C104" s="8"/>
      <c r="D104" s="8" t="s">
        <v>176</v>
      </c>
      <c r="E104" s="8">
        <v>1</v>
      </c>
      <c r="F104" s="8" t="s">
        <v>164</v>
      </c>
      <c r="G104" s="8" t="s">
        <v>164</v>
      </c>
      <c r="H104" s="19"/>
      <c r="I104" s="19"/>
      <c r="J104" s="19"/>
      <c r="K104" s="44"/>
      <c r="L104" s="44"/>
      <c r="M104" s="44"/>
      <c r="N104" s="40"/>
      <c r="O104" s="40"/>
      <c r="P104" s="40"/>
      <c r="Q104" s="45"/>
      <c r="R104" s="45"/>
      <c r="S104" s="45"/>
      <c r="T104" s="12"/>
      <c r="U104" s="12"/>
      <c r="V104" s="12"/>
      <c r="W104" s="32">
        <v>1</v>
      </c>
      <c r="X104" s="45"/>
      <c r="Y104" s="45"/>
      <c r="Z104" s="12"/>
      <c r="AA104" s="12"/>
      <c r="AB104" s="12"/>
      <c r="AC104" s="45"/>
      <c r="AD104" s="45"/>
      <c r="AE104" s="45"/>
      <c r="AF104" s="12"/>
      <c r="AG104" s="12"/>
      <c r="AH104" s="12"/>
      <c r="AI104" s="38">
        <f t="shared" ref="AI104:AK104" si="100">H104+K104+N104+Q104+T104+W104+Z104+AC104+AF104</f>
        <v>1</v>
      </c>
      <c r="AJ104" s="38">
        <f t="shared" si="100"/>
        <v>0</v>
      </c>
      <c r="AK104" s="38">
        <f t="shared" si="100"/>
        <v>0</v>
      </c>
    </row>
    <row r="105" spans="1:37" ht="12.75" customHeight="1" x14ac:dyDescent="0.2">
      <c r="A105" s="41">
        <v>102</v>
      </c>
      <c r="B105" s="8"/>
      <c r="C105" s="8"/>
      <c r="D105" s="8" t="s">
        <v>177</v>
      </c>
      <c r="E105" s="8">
        <v>1</v>
      </c>
      <c r="F105" s="8" t="s">
        <v>164</v>
      </c>
      <c r="G105" s="8" t="s">
        <v>164</v>
      </c>
      <c r="H105" s="19"/>
      <c r="I105" s="19"/>
      <c r="J105" s="19"/>
      <c r="K105" s="44"/>
      <c r="L105" s="44"/>
      <c r="M105" s="44"/>
      <c r="N105" s="40"/>
      <c r="O105" s="40"/>
      <c r="P105" s="40"/>
      <c r="Q105" s="45"/>
      <c r="R105" s="45"/>
      <c r="S105" s="45"/>
      <c r="T105" s="12"/>
      <c r="U105" s="12"/>
      <c r="V105" s="12"/>
      <c r="W105" s="32">
        <v>1</v>
      </c>
      <c r="X105" s="45"/>
      <c r="Y105" s="45"/>
      <c r="Z105" s="12"/>
      <c r="AA105" s="12"/>
      <c r="AB105" s="12"/>
      <c r="AC105" s="45"/>
      <c r="AD105" s="45"/>
      <c r="AE105" s="45"/>
      <c r="AF105" s="12"/>
      <c r="AG105" s="12"/>
      <c r="AH105" s="12"/>
      <c r="AI105" s="38">
        <f t="shared" ref="AI105:AK105" si="101">H105+K105+N105+Q105+T105+W105+Z105+AC105+AF105</f>
        <v>1</v>
      </c>
      <c r="AJ105" s="38">
        <f t="shared" si="101"/>
        <v>0</v>
      </c>
      <c r="AK105" s="38">
        <f t="shared" si="101"/>
        <v>0</v>
      </c>
    </row>
    <row r="106" spans="1:37" ht="12.75" customHeight="1" x14ac:dyDescent="0.2">
      <c r="A106" s="41">
        <v>103</v>
      </c>
      <c r="B106" s="8" t="s">
        <v>178</v>
      </c>
      <c r="C106" s="8" t="s">
        <v>179</v>
      </c>
      <c r="D106" s="8"/>
      <c r="E106" s="8">
        <v>10</v>
      </c>
      <c r="F106" s="8" t="s">
        <v>164</v>
      </c>
      <c r="G106" s="8" t="s">
        <v>164</v>
      </c>
      <c r="H106" s="19"/>
      <c r="I106" s="19"/>
      <c r="J106" s="19"/>
      <c r="K106" s="44"/>
      <c r="L106" s="44"/>
      <c r="M106" s="44"/>
      <c r="N106" s="40"/>
      <c r="O106" s="40"/>
      <c r="P106" s="40"/>
      <c r="Q106" s="45"/>
      <c r="R106" s="45"/>
      <c r="S106" s="45"/>
      <c r="T106" s="12"/>
      <c r="U106" s="12"/>
      <c r="V106" s="12"/>
      <c r="W106" s="32"/>
      <c r="X106" s="45"/>
      <c r="Y106" s="45"/>
      <c r="Z106" s="12"/>
      <c r="AA106" s="12"/>
      <c r="AB106" s="12"/>
      <c r="AC106" s="45"/>
      <c r="AD106" s="45"/>
      <c r="AE106" s="45"/>
      <c r="AF106" s="12"/>
      <c r="AG106" s="12"/>
      <c r="AH106" s="12"/>
      <c r="AI106" s="38">
        <f t="shared" ref="AI106:AK106" si="102">H106+K106+N106+Q106+T106+W106+Z106+AC106+AF106</f>
        <v>0</v>
      </c>
      <c r="AJ106" s="38">
        <f t="shared" si="102"/>
        <v>0</v>
      </c>
      <c r="AK106" s="38">
        <f t="shared" si="102"/>
        <v>0</v>
      </c>
    </row>
    <row r="107" spans="1:37" ht="12.75" customHeight="1" x14ac:dyDescent="0.2">
      <c r="A107" s="41">
        <v>104</v>
      </c>
      <c r="B107" s="8"/>
      <c r="C107" s="8"/>
      <c r="D107" s="8" t="s">
        <v>180</v>
      </c>
      <c r="E107" s="8">
        <v>5</v>
      </c>
      <c r="F107" s="8" t="s">
        <v>164</v>
      </c>
      <c r="G107" s="8" t="s">
        <v>164</v>
      </c>
      <c r="H107" s="19"/>
      <c r="I107" s="19"/>
      <c r="J107" s="19"/>
      <c r="K107" s="44"/>
      <c r="L107" s="44"/>
      <c r="M107" s="44"/>
      <c r="N107" s="40"/>
      <c r="O107" s="40"/>
      <c r="P107" s="40"/>
      <c r="Q107" s="45"/>
      <c r="R107" s="45"/>
      <c r="S107" s="45"/>
      <c r="T107" s="12"/>
      <c r="U107" s="12"/>
      <c r="V107" s="12"/>
      <c r="W107" s="32">
        <v>5</v>
      </c>
      <c r="X107" s="45"/>
      <c r="Y107" s="45"/>
      <c r="Z107" s="12"/>
      <c r="AA107" s="12"/>
      <c r="AB107" s="12"/>
      <c r="AC107" s="45"/>
      <c r="AD107" s="45"/>
      <c r="AE107" s="45"/>
      <c r="AF107" s="12"/>
      <c r="AG107" s="12"/>
      <c r="AH107" s="12"/>
      <c r="AI107" s="38">
        <f t="shared" ref="AI107:AK107" si="103">H107+K107+N107+Q107+T107+W107+Z107+AC107+AF107</f>
        <v>5</v>
      </c>
      <c r="AJ107" s="38">
        <f t="shared" si="103"/>
        <v>0</v>
      </c>
      <c r="AK107" s="38">
        <f t="shared" si="103"/>
        <v>0</v>
      </c>
    </row>
    <row r="108" spans="1:37" ht="12.75" customHeight="1" x14ac:dyDescent="0.2">
      <c r="A108" s="41">
        <v>105</v>
      </c>
      <c r="B108" s="8"/>
      <c r="C108" s="8"/>
      <c r="D108" s="8" t="s">
        <v>181</v>
      </c>
      <c r="E108" s="8">
        <v>5</v>
      </c>
      <c r="F108" s="8" t="s">
        <v>164</v>
      </c>
      <c r="G108" s="8" t="s">
        <v>164</v>
      </c>
      <c r="H108" s="19"/>
      <c r="I108" s="19"/>
      <c r="J108" s="19"/>
      <c r="K108" s="44"/>
      <c r="L108" s="44"/>
      <c r="M108" s="44"/>
      <c r="N108" s="40"/>
      <c r="O108" s="40"/>
      <c r="P108" s="40"/>
      <c r="Q108" s="45"/>
      <c r="R108" s="45"/>
      <c r="S108" s="45"/>
      <c r="T108" s="12"/>
      <c r="U108" s="12"/>
      <c r="V108" s="12"/>
      <c r="W108" s="32">
        <v>5</v>
      </c>
      <c r="X108" s="45"/>
      <c r="Y108" s="45"/>
      <c r="Z108" s="12"/>
      <c r="AA108" s="12"/>
      <c r="AB108" s="12"/>
      <c r="AC108" s="45"/>
      <c r="AD108" s="45"/>
      <c r="AE108" s="45"/>
      <c r="AF108" s="12"/>
      <c r="AG108" s="12"/>
      <c r="AH108" s="12"/>
      <c r="AI108" s="38">
        <f t="shared" ref="AI108:AK108" si="104">H108+K108+N108+Q108+T108+W108+Z108+AC108+AF108</f>
        <v>5</v>
      </c>
      <c r="AJ108" s="38">
        <f t="shared" si="104"/>
        <v>0</v>
      </c>
      <c r="AK108" s="38">
        <f t="shared" si="104"/>
        <v>0</v>
      </c>
    </row>
    <row r="109" spans="1:37" ht="12.75" customHeight="1" x14ac:dyDescent="0.2">
      <c r="A109" s="41">
        <v>106</v>
      </c>
      <c r="B109" s="8" t="s">
        <v>182</v>
      </c>
      <c r="C109" s="8" t="s">
        <v>183</v>
      </c>
      <c r="D109" s="8"/>
      <c r="E109" s="8">
        <v>2</v>
      </c>
      <c r="F109" s="8" t="s">
        <v>184</v>
      </c>
      <c r="G109" s="8" t="s">
        <v>184</v>
      </c>
      <c r="H109" s="19"/>
      <c r="I109" s="19"/>
      <c r="J109" s="19"/>
      <c r="K109" s="44"/>
      <c r="L109" s="44"/>
      <c r="M109" s="44"/>
      <c r="N109" s="40"/>
      <c r="O109" s="40"/>
      <c r="P109" s="40"/>
      <c r="Q109" s="45"/>
      <c r="R109" s="45"/>
      <c r="S109" s="45"/>
      <c r="T109" s="12"/>
      <c r="U109" s="12"/>
      <c r="V109" s="12"/>
      <c r="W109" s="46"/>
      <c r="X109" s="45"/>
      <c r="Y109" s="45"/>
      <c r="Z109" s="12"/>
      <c r="AA109" s="12"/>
      <c r="AB109" s="12"/>
      <c r="AC109" s="45"/>
      <c r="AD109" s="45"/>
      <c r="AE109" s="45"/>
      <c r="AF109" s="12"/>
      <c r="AG109" s="12"/>
      <c r="AH109" s="12"/>
      <c r="AI109" s="38">
        <f t="shared" ref="AI109:AK109" si="105">H109+K109+N109+Q109+T109+W109+Z109+AC109+AF109</f>
        <v>0</v>
      </c>
      <c r="AJ109" s="38">
        <f t="shared" si="105"/>
        <v>0</v>
      </c>
      <c r="AK109" s="38">
        <f t="shared" si="105"/>
        <v>0</v>
      </c>
    </row>
    <row r="110" spans="1:37" ht="12.75" customHeight="1" x14ac:dyDescent="0.2">
      <c r="A110" s="41">
        <v>107</v>
      </c>
      <c r="B110" s="8"/>
      <c r="C110" s="8"/>
      <c r="D110" s="8" t="s">
        <v>185</v>
      </c>
      <c r="E110" s="8">
        <v>1</v>
      </c>
      <c r="F110" s="8" t="s">
        <v>184</v>
      </c>
      <c r="G110" s="8" t="s">
        <v>184</v>
      </c>
      <c r="H110" s="19"/>
      <c r="I110" s="19"/>
      <c r="J110" s="19"/>
      <c r="K110" s="44"/>
      <c r="L110" s="44"/>
      <c r="M110" s="44"/>
      <c r="N110" s="40"/>
      <c r="O110" s="40"/>
      <c r="P110" s="40"/>
      <c r="Q110" s="45"/>
      <c r="R110" s="45"/>
      <c r="S110" s="45"/>
      <c r="T110" s="12"/>
      <c r="U110" s="12"/>
      <c r="V110" s="12"/>
      <c r="W110" s="45"/>
      <c r="X110" s="45"/>
      <c r="Y110" s="45"/>
      <c r="Z110" s="12">
        <v>1</v>
      </c>
      <c r="AA110" s="12"/>
      <c r="AB110" s="12"/>
      <c r="AC110" s="45"/>
      <c r="AD110" s="45"/>
      <c r="AE110" s="45"/>
      <c r="AF110" s="12"/>
      <c r="AG110" s="12"/>
      <c r="AH110" s="12"/>
      <c r="AI110" s="38">
        <f t="shared" ref="AI110:AK110" si="106">H110+K110+N110+Q110+T110+W110+Z110+AC110+AF110</f>
        <v>1</v>
      </c>
      <c r="AJ110" s="38">
        <f t="shared" si="106"/>
        <v>0</v>
      </c>
      <c r="AK110" s="38">
        <f t="shared" si="106"/>
        <v>0</v>
      </c>
    </row>
    <row r="111" spans="1:37" ht="12.75" customHeight="1" x14ac:dyDescent="0.2">
      <c r="A111" s="41">
        <v>108</v>
      </c>
      <c r="B111" s="8"/>
      <c r="C111" s="8"/>
      <c r="D111" s="8" t="s">
        <v>186</v>
      </c>
      <c r="E111" s="8">
        <v>1</v>
      </c>
      <c r="F111" s="8" t="s">
        <v>184</v>
      </c>
      <c r="G111" s="8" t="s">
        <v>184</v>
      </c>
      <c r="H111" s="19"/>
      <c r="I111" s="19"/>
      <c r="J111" s="19"/>
      <c r="K111" s="44"/>
      <c r="L111" s="44"/>
      <c r="M111" s="44"/>
      <c r="N111" s="40"/>
      <c r="O111" s="40"/>
      <c r="P111" s="40"/>
      <c r="Q111" s="45"/>
      <c r="R111" s="45"/>
      <c r="S111" s="45"/>
      <c r="T111" s="12"/>
      <c r="U111" s="12"/>
      <c r="V111" s="12"/>
      <c r="W111" s="45"/>
      <c r="X111" s="45"/>
      <c r="Y111" s="45"/>
      <c r="Z111" s="12">
        <v>1</v>
      </c>
      <c r="AA111" s="12"/>
      <c r="AB111" s="12"/>
      <c r="AC111" s="45"/>
      <c r="AD111" s="45"/>
      <c r="AE111" s="45"/>
      <c r="AF111" s="12"/>
      <c r="AG111" s="12"/>
      <c r="AH111" s="12"/>
      <c r="AI111" s="38">
        <f t="shared" ref="AI111:AK111" si="107">H111+K111+N111+Q111+T111+W111+Z111+AC111+AF111</f>
        <v>1</v>
      </c>
      <c r="AJ111" s="38">
        <f t="shared" si="107"/>
        <v>0</v>
      </c>
      <c r="AK111" s="38">
        <f t="shared" si="107"/>
        <v>0</v>
      </c>
    </row>
    <row r="112" spans="1:37" ht="12.75" customHeight="1" x14ac:dyDescent="0.2">
      <c r="A112" s="41">
        <v>109</v>
      </c>
      <c r="B112" s="8" t="s">
        <v>187</v>
      </c>
      <c r="C112" s="8" t="s">
        <v>188</v>
      </c>
      <c r="D112" s="8"/>
      <c r="E112" s="8">
        <v>7</v>
      </c>
      <c r="F112" s="8" t="s">
        <v>189</v>
      </c>
      <c r="G112" s="8" t="s">
        <v>189</v>
      </c>
      <c r="H112" s="19"/>
      <c r="I112" s="19"/>
      <c r="J112" s="19"/>
      <c r="K112" s="44"/>
      <c r="L112" s="44"/>
      <c r="M112" s="44"/>
      <c r="N112" s="40"/>
      <c r="O112" s="40"/>
      <c r="P112" s="40"/>
      <c r="Q112" s="45"/>
      <c r="R112" s="45"/>
      <c r="S112" s="45"/>
      <c r="T112" s="12"/>
      <c r="U112" s="12"/>
      <c r="V112" s="12"/>
      <c r="W112" s="45"/>
      <c r="X112" s="45"/>
      <c r="Y112" s="45"/>
      <c r="Z112" s="12"/>
      <c r="AA112" s="12"/>
      <c r="AB112" s="12"/>
      <c r="AC112" s="8"/>
      <c r="AD112" s="45"/>
      <c r="AE112" s="45"/>
      <c r="AF112" s="12"/>
      <c r="AG112" s="12"/>
      <c r="AH112" s="12"/>
      <c r="AI112" s="38">
        <f t="shared" ref="AI112:AK112" si="108">H112+K112+N112+Q112+T112+W112+Z112+AC112+AF112</f>
        <v>0</v>
      </c>
      <c r="AJ112" s="38">
        <f t="shared" si="108"/>
        <v>0</v>
      </c>
      <c r="AK112" s="38">
        <f t="shared" si="108"/>
        <v>0</v>
      </c>
    </row>
    <row r="113" spans="1:37" ht="12.75" customHeight="1" x14ac:dyDescent="0.2">
      <c r="A113" s="41">
        <v>110</v>
      </c>
      <c r="B113" s="8"/>
      <c r="C113" s="8"/>
      <c r="D113" s="8" t="s">
        <v>190</v>
      </c>
      <c r="E113" s="8">
        <v>5</v>
      </c>
      <c r="F113" s="8" t="s">
        <v>189</v>
      </c>
      <c r="G113" s="8" t="s">
        <v>189</v>
      </c>
      <c r="H113" s="19"/>
      <c r="I113" s="19"/>
      <c r="J113" s="19"/>
      <c r="K113" s="44"/>
      <c r="L113" s="44"/>
      <c r="M113" s="44"/>
      <c r="N113" s="40"/>
      <c r="O113" s="40"/>
      <c r="P113" s="40"/>
      <c r="Q113" s="45"/>
      <c r="R113" s="45"/>
      <c r="S113" s="45"/>
      <c r="T113" s="12"/>
      <c r="U113" s="12"/>
      <c r="V113" s="12"/>
      <c r="W113" s="45"/>
      <c r="X113" s="45"/>
      <c r="Y113" s="45"/>
      <c r="Z113" s="12"/>
      <c r="AA113" s="12"/>
      <c r="AB113" s="12"/>
      <c r="AC113" s="32">
        <v>5</v>
      </c>
      <c r="AD113" s="45"/>
      <c r="AE113" s="45"/>
      <c r="AF113" s="12"/>
      <c r="AG113" s="12"/>
      <c r="AH113" s="12"/>
      <c r="AI113" s="38">
        <f t="shared" ref="AI113:AK113" si="109">H113+K113+N113+Q113+T113+W113+Z113+AC113+AF113</f>
        <v>5</v>
      </c>
      <c r="AJ113" s="38">
        <f t="shared" si="109"/>
        <v>0</v>
      </c>
      <c r="AK113" s="38">
        <f t="shared" si="109"/>
        <v>0</v>
      </c>
    </row>
    <row r="114" spans="1:37" ht="12.75" customHeight="1" x14ac:dyDescent="0.2">
      <c r="A114" s="41">
        <v>111</v>
      </c>
      <c r="B114" s="8"/>
      <c r="C114" s="8"/>
      <c r="D114" s="8" t="s">
        <v>191</v>
      </c>
      <c r="E114" s="8">
        <v>2</v>
      </c>
      <c r="F114" s="8" t="s">
        <v>189</v>
      </c>
      <c r="G114" s="8" t="s">
        <v>189</v>
      </c>
      <c r="H114" s="19"/>
      <c r="I114" s="19"/>
      <c r="J114" s="19"/>
      <c r="K114" s="44"/>
      <c r="L114" s="44"/>
      <c r="M114" s="44"/>
      <c r="N114" s="40"/>
      <c r="O114" s="40"/>
      <c r="P114" s="40"/>
      <c r="Q114" s="45"/>
      <c r="R114" s="45"/>
      <c r="S114" s="45"/>
      <c r="T114" s="12"/>
      <c r="U114" s="12"/>
      <c r="V114" s="12"/>
      <c r="W114" s="45"/>
      <c r="X114" s="45"/>
      <c r="Y114" s="45"/>
      <c r="Z114" s="12"/>
      <c r="AA114" s="12"/>
      <c r="AB114" s="12"/>
      <c r="AC114" s="32">
        <v>2</v>
      </c>
      <c r="AD114" s="45"/>
      <c r="AE114" s="45"/>
      <c r="AF114" s="12"/>
      <c r="AG114" s="12"/>
      <c r="AH114" s="12"/>
      <c r="AI114" s="38">
        <f t="shared" ref="AI114:AK114" si="110">H114+K114+N114+Q114+T114+W114+Z114+AC114+AF114</f>
        <v>2</v>
      </c>
      <c r="AJ114" s="38">
        <f t="shared" si="110"/>
        <v>0</v>
      </c>
      <c r="AK114" s="38">
        <f t="shared" si="110"/>
        <v>0</v>
      </c>
    </row>
    <row r="115" spans="1:37" ht="12.75" customHeight="1" x14ac:dyDescent="0.2">
      <c r="A115" s="41">
        <v>112</v>
      </c>
      <c r="B115" s="8" t="s">
        <v>192</v>
      </c>
      <c r="C115" s="8" t="s">
        <v>193</v>
      </c>
      <c r="D115" s="8"/>
      <c r="E115" s="8">
        <v>7</v>
      </c>
      <c r="F115" s="8" t="s">
        <v>189</v>
      </c>
      <c r="G115" s="8" t="s">
        <v>189</v>
      </c>
      <c r="H115" s="19"/>
      <c r="I115" s="19"/>
      <c r="J115" s="19"/>
      <c r="K115" s="44"/>
      <c r="L115" s="44"/>
      <c r="M115" s="44"/>
      <c r="N115" s="40"/>
      <c r="O115" s="40"/>
      <c r="P115" s="40"/>
      <c r="Q115" s="45"/>
      <c r="R115" s="45"/>
      <c r="S115" s="45"/>
      <c r="T115" s="12"/>
      <c r="U115" s="12"/>
      <c r="V115" s="12"/>
      <c r="W115" s="45"/>
      <c r="X115" s="45"/>
      <c r="Y115" s="45"/>
      <c r="Z115" s="12"/>
      <c r="AA115" s="12"/>
      <c r="AB115" s="12"/>
      <c r="AC115" s="32"/>
      <c r="AD115" s="45"/>
      <c r="AE115" s="45"/>
      <c r="AF115" s="12"/>
      <c r="AG115" s="12"/>
      <c r="AH115" s="12"/>
      <c r="AI115" s="38">
        <f t="shared" ref="AI115:AK115" si="111">H115+K115+N115+Q115+T115+W115+Z115+AC115+AF115</f>
        <v>0</v>
      </c>
      <c r="AJ115" s="38">
        <f t="shared" si="111"/>
        <v>0</v>
      </c>
      <c r="AK115" s="38">
        <f t="shared" si="111"/>
        <v>0</v>
      </c>
    </row>
    <row r="116" spans="1:37" ht="12.75" customHeight="1" x14ac:dyDescent="0.2">
      <c r="A116" s="41">
        <v>113</v>
      </c>
      <c r="B116" s="8"/>
      <c r="C116" s="8"/>
      <c r="D116" s="8" t="s">
        <v>194</v>
      </c>
      <c r="E116" s="8">
        <v>2</v>
      </c>
      <c r="F116" s="8" t="s">
        <v>189</v>
      </c>
      <c r="G116" s="8" t="s">
        <v>189</v>
      </c>
      <c r="H116" s="19"/>
      <c r="I116" s="19"/>
      <c r="J116" s="19"/>
      <c r="K116" s="44"/>
      <c r="L116" s="44"/>
      <c r="M116" s="44"/>
      <c r="N116" s="40"/>
      <c r="O116" s="40"/>
      <c r="P116" s="40"/>
      <c r="Q116" s="45"/>
      <c r="R116" s="45"/>
      <c r="S116" s="45"/>
      <c r="T116" s="12"/>
      <c r="U116" s="12"/>
      <c r="V116" s="12"/>
      <c r="W116" s="45"/>
      <c r="X116" s="45"/>
      <c r="Y116" s="45"/>
      <c r="Z116" s="12"/>
      <c r="AA116" s="12"/>
      <c r="AB116" s="12"/>
      <c r="AC116" s="32">
        <v>2</v>
      </c>
      <c r="AD116" s="45"/>
      <c r="AE116" s="45"/>
      <c r="AF116" s="12"/>
      <c r="AG116" s="12"/>
      <c r="AH116" s="12"/>
      <c r="AI116" s="38">
        <f t="shared" ref="AI116:AK116" si="112">H116+K116+N116+Q116+T116+W116+Z116+AC116+AF116</f>
        <v>2</v>
      </c>
      <c r="AJ116" s="38">
        <f t="shared" si="112"/>
        <v>0</v>
      </c>
      <c r="AK116" s="38">
        <f t="shared" si="112"/>
        <v>0</v>
      </c>
    </row>
    <row r="117" spans="1:37" ht="12.75" customHeight="1" x14ac:dyDescent="0.2">
      <c r="A117" s="41">
        <v>114</v>
      </c>
      <c r="B117" s="8"/>
      <c r="C117" s="8"/>
      <c r="D117" s="8" t="s">
        <v>195</v>
      </c>
      <c r="E117" s="8">
        <v>5</v>
      </c>
      <c r="F117" s="8" t="s">
        <v>189</v>
      </c>
      <c r="G117" s="8" t="s">
        <v>189</v>
      </c>
      <c r="H117" s="19"/>
      <c r="I117" s="19"/>
      <c r="J117" s="19"/>
      <c r="K117" s="44"/>
      <c r="L117" s="44"/>
      <c r="M117" s="44"/>
      <c r="N117" s="40"/>
      <c r="O117" s="40"/>
      <c r="P117" s="40"/>
      <c r="Q117" s="45"/>
      <c r="R117" s="45"/>
      <c r="S117" s="45"/>
      <c r="T117" s="12"/>
      <c r="U117" s="12"/>
      <c r="V117" s="12"/>
      <c r="W117" s="45"/>
      <c r="X117" s="45"/>
      <c r="Y117" s="45"/>
      <c r="Z117" s="12"/>
      <c r="AA117" s="12"/>
      <c r="AB117" s="12"/>
      <c r="AC117" s="32">
        <v>5</v>
      </c>
      <c r="AD117" s="45"/>
      <c r="AE117" s="45"/>
      <c r="AF117" s="12"/>
      <c r="AG117" s="12"/>
      <c r="AH117" s="12"/>
      <c r="AI117" s="38">
        <f t="shared" ref="AI117:AK117" si="113">H117+K117+N117+Q117+T117+W117+Z117+AC117+AF117</f>
        <v>5</v>
      </c>
      <c r="AJ117" s="38">
        <f t="shared" si="113"/>
        <v>0</v>
      </c>
      <c r="AK117" s="38">
        <f t="shared" si="113"/>
        <v>0</v>
      </c>
    </row>
    <row r="118" spans="1:37" ht="12.75" customHeight="1" x14ac:dyDescent="0.2">
      <c r="A118" s="47"/>
      <c r="B118" s="2"/>
      <c r="C118" s="2"/>
      <c r="E118" s="8" t="s">
        <v>53</v>
      </c>
      <c r="F118" s="8"/>
      <c r="G118" s="8"/>
      <c r="H118" s="8">
        <f t="shared" ref="H118:AK118" si="114">SUM(H4:H117)</f>
        <v>11.5</v>
      </c>
      <c r="I118" s="8">
        <f t="shared" si="114"/>
        <v>8.5</v>
      </c>
      <c r="J118" s="8">
        <f t="shared" si="114"/>
        <v>6.75</v>
      </c>
      <c r="K118" s="8">
        <f t="shared" si="114"/>
        <v>12.5</v>
      </c>
      <c r="L118" s="8">
        <f t="shared" si="114"/>
        <v>15.5</v>
      </c>
      <c r="M118" s="8">
        <f t="shared" si="114"/>
        <v>16.75</v>
      </c>
      <c r="N118" s="8">
        <f t="shared" si="114"/>
        <v>19.5</v>
      </c>
      <c r="O118" s="8">
        <f t="shared" si="114"/>
        <v>11</v>
      </c>
      <c r="P118" s="8">
        <f t="shared" si="114"/>
        <v>13</v>
      </c>
      <c r="Q118" s="8">
        <f t="shared" si="114"/>
        <v>10</v>
      </c>
      <c r="R118" s="8">
        <f t="shared" si="114"/>
        <v>0</v>
      </c>
      <c r="S118" s="8">
        <f t="shared" si="114"/>
        <v>0</v>
      </c>
      <c r="T118" s="8">
        <f t="shared" si="114"/>
        <v>0</v>
      </c>
      <c r="U118" s="8">
        <f t="shared" si="114"/>
        <v>0</v>
      </c>
      <c r="V118" s="8">
        <f t="shared" si="114"/>
        <v>0</v>
      </c>
      <c r="W118" s="8">
        <f t="shared" si="114"/>
        <v>18.5</v>
      </c>
      <c r="X118" s="8">
        <f t="shared" si="114"/>
        <v>0</v>
      </c>
      <c r="Y118" s="8">
        <f t="shared" si="114"/>
        <v>0</v>
      </c>
      <c r="Z118" s="8">
        <f t="shared" si="114"/>
        <v>2</v>
      </c>
      <c r="AA118" s="8">
        <f t="shared" si="114"/>
        <v>0</v>
      </c>
      <c r="AB118" s="8">
        <f t="shared" si="114"/>
        <v>0</v>
      </c>
      <c r="AC118" s="8">
        <f t="shared" si="114"/>
        <v>14</v>
      </c>
      <c r="AD118" s="8">
        <f t="shared" si="114"/>
        <v>0</v>
      </c>
      <c r="AE118" s="8">
        <f t="shared" si="114"/>
        <v>0</v>
      </c>
      <c r="AF118" s="8">
        <f t="shared" si="114"/>
        <v>0</v>
      </c>
      <c r="AG118" s="8">
        <f t="shared" si="114"/>
        <v>0</v>
      </c>
      <c r="AH118" s="8">
        <f t="shared" si="114"/>
        <v>0</v>
      </c>
      <c r="AI118" s="48">
        <f t="shared" si="114"/>
        <v>88</v>
      </c>
      <c r="AJ118" s="48">
        <f t="shared" si="114"/>
        <v>35</v>
      </c>
      <c r="AK118" s="48">
        <f t="shared" si="114"/>
        <v>36.5</v>
      </c>
    </row>
    <row r="119" spans="1:37" ht="12.75" customHeight="1" x14ac:dyDescent="0.2">
      <c r="A119" s="47"/>
      <c r="B119" s="2"/>
      <c r="C119" s="2"/>
      <c r="E119" s="8" t="s">
        <v>54</v>
      </c>
      <c r="F119" s="8"/>
      <c r="G119" s="8"/>
      <c r="H119" s="8">
        <f t="shared" ref="H119:J119" si="115">SUM(H118)</f>
        <v>11.5</v>
      </c>
      <c r="I119" s="8">
        <f t="shared" si="115"/>
        <v>8.5</v>
      </c>
      <c r="J119" s="8">
        <f t="shared" si="115"/>
        <v>6.75</v>
      </c>
      <c r="K119" s="8">
        <f t="shared" ref="K119:AH119" si="116">SUM(K118+H119)</f>
        <v>24</v>
      </c>
      <c r="L119" s="8">
        <f t="shared" si="116"/>
        <v>24</v>
      </c>
      <c r="M119" s="8">
        <f t="shared" si="116"/>
        <v>23.5</v>
      </c>
      <c r="N119" s="8">
        <f t="shared" si="116"/>
        <v>43.5</v>
      </c>
      <c r="O119" s="8">
        <f t="shared" si="116"/>
        <v>35</v>
      </c>
      <c r="P119" s="8">
        <f t="shared" si="116"/>
        <v>36.5</v>
      </c>
      <c r="Q119" s="8">
        <f t="shared" si="116"/>
        <v>53.5</v>
      </c>
      <c r="R119" s="8">
        <f t="shared" si="116"/>
        <v>35</v>
      </c>
      <c r="S119" s="8">
        <f t="shared" si="116"/>
        <v>36.5</v>
      </c>
      <c r="T119" s="8">
        <f t="shared" si="116"/>
        <v>53.5</v>
      </c>
      <c r="U119" s="8">
        <f t="shared" si="116"/>
        <v>35</v>
      </c>
      <c r="V119" s="8">
        <f t="shared" si="116"/>
        <v>36.5</v>
      </c>
      <c r="W119" s="8">
        <f t="shared" si="116"/>
        <v>72</v>
      </c>
      <c r="X119" s="8">
        <f t="shared" si="116"/>
        <v>35</v>
      </c>
      <c r="Y119" s="8">
        <f t="shared" si="116"/>
        <v>36.5</v>
      </c>
      <c r="Z119" s="8">
        <f t="shared" si="116"/>
        <v>74</v>
      </c>
      <c r="AA119" s="8">
        <f t="shared" si="116"/>
        <v>35</v>
      </c>
      <c r="AB119" s="8">
        <f t="shared" si="116"/>
        <v>36.5</v>
      </c>
      <c r="AC119" s="8">
        <f t="shared" si="116"/>
        <v>88</v>
      </c>
      <c r="AD119" s="8">
        <f t="shared" si="116"/>
        <v>35</v>
      </c>
      <c r="AE119" s="8">
        <f t="shared" si="116"/>
        <v>36.5</v>
      </c>
      <c r="AF119" s="8">
        <f t="shared" si="116"/>
        <v>88</v>
      </c>
      <c r="AG119" s="8">
        <f t="shared" si="116"/>
        <v>35</v>
      </c>
      <c r="AH119" s="8">
        <f t="shared" si="116"/>
        <v>36.5</v>
      </c>
      <c r="AK119" s="2"/>
    </row>
    <row r="120" spans="1:37" ht="12.75" customHeight="1" x14ac:dyDescent="0.2">
      <c r="A120" s="49"/>
      <c r="B120" s="50"/>
      <c r="C120" s="50"/>
      <c r="D120" t="s">
        <v>257</v>
      </c>
      <c r="S120" s="2"/>
      <c r="T120" s="2"/>
      <c r="U120" s="2"/>
      <c r="V120" s="2"/>
      <c r="AK120" s="2"/>
    </row>
    <row r="121" spans="1:37" ht="12.75" customHeight="1" x14ac:dyDescent="0.2">
      <c r="A121" s="47"/>
      <c r="B121" s="2"/>
      <c r="C121" s="2"/>
      <c r="S121" s="2"/>
      <c r="T121" s="2"/>
      <c r="U121" s="2"/>
      <c r="V121" s="2"/>
      <c r="W121" s="2"/>
    </row>
    <row r="122" spans="1:37" ht="12.75" customHeight="1" x14ac:dyDescent="0.2">
      <c r="A122" s="47"/>
      <c r="B122" s="2"/>
      <c r="C122" s="2"/>
      <c r="D122" s="2"/>
      <c r="S122" s="2"/>
      <c r="T122" s="2"/>
      <c r="U122" s="2"/>
      <c r="V122" s="2"/>
      <c r="W122" s="2"/>
    </row>
    <row r="123" spans="1:37" ht="12.75" customHeight="1" x14ac:dyDescent="0.2">
      <c r="A123" s="47"/>
      <c r="B123" s="2"/>
      <c r="C123" s="2"/>
      <c r="D123" s="2"/>
      <c r="S123" s="2"/>
      <c r="T123" s="2"/>
      <c r="U123" s="2"/>
      <c r="V123" s="2"/>
      <c r="W123" s="2"/>
    </row>
    <row r="124" spans="1:37" ht="12.75" customHeight="1" x14ac:dyDescent="0.2">
      <c r="A124" s="47"/>
      <c r="B124" s="2"/>
      <c r="C124" s="2"/>
      <c r="D124" s="2"/>
      <c r="E124" s="2"/>
      <c r="F124" s="2"/>
      <c r="G124" s="7" t="s">
        <v>56</v>
      </c>
      <c r="H124" s="27">
        <f>E130-E128</f>
        <v>0</v>
      </c>
      <c r="I124" s="99" t="s">
        <v>57</v>
      </c>
      <c r="J124" s="85"/>
      <c r="K124" s="99" t="s">
        <v>196</v>
      </c>
      <c r="L124" s="84"/>
      <c r="M124" s="84"/>
      <c r="N124" s="84"/>
      <c r="O124" s="84"/>
      <c r="P124" s="84"/>
      <c r="Q124" s="85"/>
      <c r="S124" s="2"/>
      <c r="T124" s="2"/>
      <c r="U124" s="2"/>
      <c r="V124" s="2"/>
      <c r="W124" s="2"/>
    </row>
    <row r="125" spans="1:37" ht="12.75" customHeight="1" x14ac:dyDescent="0.2">
      <c r="A125" s="47"/>
      <c r="B125" s="2"/>
      <c r="C125" s="2"/>
      <c r="D125" s="2"/>
      <c r="E125" s="2"/>
      <c r="F125" s="2"/>
      <c r="G125" s="7" t="s">
        <v>58</v>
      </c>
      <c r="H125" s="27">
        <f>E130-E129</f>
        <v>0.5</v>
      </c>
      <c r="I125" s="99" t="s">
        <v>59</v>
      </c>
      <c r="J125" s="85"/>
      <c r="K125" s="99" t="s">
        <v>197</v>
      </c>
      <c r="L125" s="84"/>
      <c r="M125" s="84"/>
      <c r="N125" s="84"/>
      <c r="O125" s="84"/>
      <c r="P125" s="84"/>
      <c r="Q125" s="85"/>
      <c r="R125" s="2"/>
      <c r="S125" s="2"/>
      <c r="T125" s="2"/>
      <c r="U125" s="2"/>
      <c r="V125" s="2"/>
      <c r="W125" s="2"/>
    </row>
    <row r="126" spans="1:37" ht="12.75" customHeight="1" x14ac:dyDescent="0.2">
      <c r="A126" s="47"/>
      <c r="D126" s="101" t="s">
        <v>198</v>
      </c>
      <c r="E126" s="85"/>
      <c r="F126" s="2"/>
      <c r="G126" s="7" t="s">
        <v>61</v>
      </c>
      <c r="H126" s="27">
        <f>E130/E128</f>
        <v>1</v>
      </c>
      <c r="I126" s="99" t="s">
        <v>62</v>
      </c>
      <c r="J126" s="85"/>
      <c r="K126" s="99" t="s">
        <v>199</v>
      </c>
      <c r="L126" s="84"/>
      <c r="M126" s="84"/>
      <c r="N126" s="84"/>
      <c r="O126" s="84"/>
      <c r="P126" s="84"/>
      <c r="Q126" s="85"/>
    </row>
    <row r="127" spans="1:37" ht="12.75" customHeight="1" x14ac:dyDescent="0.2">
      <c r="A127" s="47"/>
      <c r="D127" s="29" t="s">
        <v>63</v>
      </c>
      <c r="E127" s="51">
        <f>SUM(AI118)</f>
        <v>88</v>
      </c>
      <c r="F127" s="2"/>
      <c r="G127" s="7" t="s">
        <v>64</v>
      </c>
      <c r="H127" s="27">
        <f>E130/E129</f>
        <v>1.0212765957446808</v>
      </c>
      <c r="I127" s="99" t="s">
        <v>65</v>
      </c>
      <c r="J127" s="85"/>
      <c r="K127" s="99" t="s">
        <v>200</v>
      </c>
      <c r="L127" s="84"/>
      <c r="M127" s="84"/>
      <c r="N127" s="84"/>
      <c r="O127" s="84"/>
      <c r="P127" s="84"/>
      <c r="Q127" s="85"/>
    </row>
    <row r="128" spans="1:37" ht="12.75" customHeight="1" x14ac:dyDescent="0.2">
      <c r="A128" s="47"/>
      <c r="D128" s="7" t="s">
        <v>13</v>
      </c>
      <c r="E128" s="7">
        <f>K119</f>
        <v>24</v>
      </c>
      <c r="F128" s="2"/>
      <c r="G128" s="7" t="s">
        <v>66</v>
      </c>
      <c r="H128" s="27">
        <f>E127-E130</f>
        <v>64</v>
      </c>
      <c r="I128" s="99" t="s">
        <v>67</v>
      </c>
      <c r="J128" s="85"/>
      <c r="K128" s="99" t="s">
        <v>201</v>
      </c>
      <c r="L128" s="84"/>
      <c r="M128" s="84"/>
      <c r="N128" s="84"/>
      <c r="O128" s="84"/>
      <c r="P128" s="84"/>
      <c r="Q128" s="85"/>
    </row>
    <row r="129" spans="1:17" ht="12.75" customHeight="1" x14ac:dyDescent="0.2">
      <c r="A129" s="47"/>
      <c r="D129" s="30" t="s">
        <v>15</v>
      </c>
      <c r="E129" s="7">
        <f>M119</f>
        <v>23.5</v>
      </c>
      <c r="F129" s="2"/>
      <c r="G129" s="7" t="s">
        <v>66</v>
      </c>
      <c r="H129" s="27">
        <f>(E127-E130)/(H126*H127)</f>
        <v>62.666666666666671</v>
      </c>
      <c r="I129" s="99" t="s">
        <v>68</v>
      </c>
      <c r="J129" s="85"/>
      <c r="K129" s="99" t="s">
        <v>202</v>
      </c>
      <c r="L129" s="84"/>
      <c r="M129" s="84"/>
      <c r="N129" s="84"/>
      <c r="O129" s="84"/>
      <c r="P129" s="84"/>
      <c r="Q129" s="85"/>
    </row>
    <row r="130" spans="1:17" ht="12.75" customHeight="1" x14ac:dyDescent="0.2">
      <c r="A130" s="47"/>
      <c r="D130" s="7" t="s">
        <v>14</v>
      </c>
      <c r="E130" s="7">
        <f>L119</f>
        <v>24</v>
      </c>
      <c r="F130" s="2"/>
      <c r="G130" s="7" t="s">
        <v>69</v>
      </c>
      <c r="H130" s="27">
        <f>E129+(E127-E130)</f>
        <v>87.5</v>
      </c>
      <c r="I130" s="99" t="s">
        <v>70</v>
      </c>
      <c r="J130" s="85"/>
      <c r="K130" s="99" t="s">
        <v>201</v>
      </c>
      <c r="L130" s="84"/>
      <c r="M130" s="84"/>
      <c r="N130" s="84"/>
      <c r="O130" s="84"/>
      <c r="P130" s="84"/>
      <c r="Q130" s="85"/>
    </row>
    <row r="131" spans="1:17" ht="12.75" customHeight="1" x14ac:dyDescent="0.2">
      <c r="A131" s="47"/>
      <c r="D131" s="2"/>
      <c r="E131" s="2"/>
      <c r="F131" s="2"/>
      <c r="G131" s="7" t="s">
        <v>69</v>
      </c>
      <c r="H131" s="27">
        <f>E127/H127</f>
        <v>86.166666666666671</v>
      </c>
      <c r="I131" s="99" t="s">
        <v>71</v>
      </c>
      <c r="J131" s="85"/>
      <c r="K131" s="99" t="s">
        <v>202</v>
      </c>
      <c r="L131" s="84"/>
      <c r="M131" s="84"/>
      <c r="N131" s="84"/>
      <c r="O131" s="84"/>
      <c r="P131" s="84"/>
      <c r="Q131" s="85"/>
    </row>
    <row r="132" spans="1:17" ht="12.75" customHeight="1" x14ac:dyDescent="0.2">
      <c r="A132" s="47"/>
      <c r="D132" s="2"/>
      <c r="E132" s="2"/>
      <c r="F132" s="2"/>
      <c r="G132" s="7" t="s">
        <v>69</v>
      </c>
      <c r="H132" s="27">
        <f>E129+(E127-E130)/(H126*H127)</f>
        <v>86.166666666666671</v>
      </c>
      <c r="I132" s="99" t="s">
        <v>72</v>
      </c>
      <c r="J132" s="85"/>
      <c r="K132" s="99" t="s">
        <v>203</v>
      </c>
      <c r="L132" s="84"/>
      <c r="M132" s="84"/>
      <c r="N132" s="84"/>
      <c r="O132" s="84"/>
      <c r="P132" s="84"/>
      <c r="Q132" s="85"/>
    </row>
    <row r="133" spans="1:17" ht="12.75" customHeight="1" x14ac:dyDescent="0.2">
      <c r="A133" s="47"/>
      <c r="D133" s="2"/>
      <c r="E133" s="2"/>
      <c r="F133" s="2"/>
      <c r="G133" s="7" t="s">
        <v>73</v>
      </c>
      <c r="H133" s="27">
        <f>(E127-E130)/(E127-E129)</f>
        <v>0.99224806201550386</v>
      </c>
      <c r="I133" s="99" t="s">
        <v>74</v>
      </c>
      <c r="J133" s="85"/>
      <c r="K133" s="99" t="s">
        <v>204</v>
      </c>
      <c r="L133" s="84"/>
      <c r="M133" s="84"/>
      <c r="N133" s="84"/>
      <c r="O133" s="84"/>
      <c r="P133" s="84"/>
      <c r="Q133" s="85"/>
    </row>
    <row r="134" spans="1:17" ht="12.75" customHeight="1" x14ac:dyDescent="0.2">
      <c r="A134" s="47"/>
      <c r="D134" s="2"/>
      <c r="E134" s="2"/>
      <c r="F134" s="2"/>
      <c r="G134" s="2"/>
      <c r="H134" s="2"/>
      <c r="I134" s="2"/>
      <c r="J134" s="2"/>
      <c r="K134" s="2"/>
      <c r="L134" s="2"/>
      <c r="M134" s="2"/>
      <c r="N134" s="2"/>
      <c r="O134" s="2"/>
      <c r="P134" s="2"/>
      <c r="Q134" s="2"/>
    </row>
    <row r="135" spans="1:17" ht="12.75" customHeight="1" x14ac:dyDescent="0.2">
      <c r="A135" s="47"/>
      <c r="D135" s="2"/>
      <c r="E135" s="2"/>
      <c r="F135" s="2"/>
      <c r="G135" s="2"/>
      <c r="H135" s="2"/>
      <c r="I135" s="2"/>
      <c r="J135" s="2"/>
      <c r="K135" s="2"/>
      <c r="L135" s="2"/>
      <c r="M135" s="2"/>
      <c r="N135" s="2"/>
      <c r="O135" s="2"/>
      <c r="P135" s="2"/>
      <c r="Q135" s="2"/>
    </row>
    <row r="136" spans="1:17" ht="12.75" customHeight="1" x14ac:dyDescent="0.2">
      <c r="A136" s="47"/>
      <c r="D136" s="2"/>
      <c r="E136" s="2"/>
      <c r="F136" s="2"/>
      <c r="G136" s="2"/>
      <c r="H136" s="2"/>
      <c r="I136" s="2"/>
      <c r="J136" s="2"/>
      <c r="K136" s="2"/>
      <c r="L136" s="2"/>
      <c r="M136" s="2"/>
      <c r="N136" s="2"/>
      <c r="O136" s="2"/>
      <c r="P136" s="2"/>
      <c r="Q136" s="2"/>
    </row>
    <row r="137" spans="1:17" ht="12.75" customHeight="1" x14ac:dyDescent="0.2">
      <c r="A137" s="47"/>
      <c r="D137" s="2"/>
      <c r="E137" s="2"/>
      <c r="F137" s="2"/>
      <c r="G137" s="7"/>
      <c r="H137" s="7" t="s">
        <v>13</v>
      </c>
      <c r="I137" s="7" t="s">
        <v>14</v>
      </c>
      <c r="J137" s="7" t="s">
        <v>15</v>
      </c>
      <c r="K137" s="2"/>
      <c r="L137" s="2"/>
      <c r="M137" s="2"/>
      <c r="N137" s="2"/>
      <c r="O137" s="2"/>
      <c r="P137" s="2"/>
      <c r="Q137" s="2"/>
    </row>
    <row r="138" spans="1:17" ht="12.75" customHeight="1" x14ac:dyDescent="0.2">
      <c r="A138" s="47"/>
      <c r="D138" s="2"/>
      <c r="E138" s="2"/>
      <c r="F138" s="2"/>
      <c r="G138" s="7" t="s">
        <v>97</v>
      </c>
      <c r="H138" s="7">
        <f t="shared" ref="H138:J138" si="117">H119</f>
        <v>11.5</v>
      </c>
      <c r="I138" s="7">
        <f t="shared" si="117"/>
        <v>8.5</v>
      </c>
      <c r="J138" s="7">
        <f t="shared" si="117"/>
        <v>6.75</v>
      </c>
      <c r="K138" s="2"/>
      <c r="L138" s="2"/>
      <c r="M138" s="2"/>
      <c r="N138" s="2"/>
      <c r="O138" s="2"/>
      <c r="P138" s="2"/>
      <c r="Q138" s="2"/>
    </row>
    <row r="139" spans="1:17" ht="12.75" customHeight="1" x14ac:dyDescent="0.2">
      <c r="A139" s="47"/>
      <c r="D139" s="2"/>
      <c r="E139" s="2"/>
      <c r="F139" s="2"/>
      <c r="G139" s="7" t="s">
        <v>98</v>
      </c>
      <c r="H139" s="7">
        <f t="shared" ref="H139:J139" si="118">K119</f>
        <v>24</v>
      </c>
      <c r="I139" s="7">
        <f t="shared" si="118"/>
        <v>24</v>
      </c>
      <c r="J139" s="7">
        <f t="shared" si="118"/>
        <v>23.5</v>
      </c>
      <c r="K139" s="2"/>
      <c r="L139" s="2"/>
      <c r="M139" s="2"/>
      <c r="N139" s="2"/>
      <c r="O139" s="2"/>
      <c r="P139" s="2"/>
      <c r="Q139" s="2"/>
    </row>
    <row r="140" spans="1:17" ht="12.75" customHeight="1" x14ac:dyDescent="0.2">
      <c r="A140" s="47"/>
      <c r="D140" s="2"/>
      <c r="E140" s="2"/>
      <c r="F140" s="2"/>
      <c r="G140" s="7" t="s">
        <v>99</v>
      </c>
      <c r="H140" s="7">
        <f t="shared" ref="H140:J140" si="119">N119</f>
        <v>43.5</v>
      </c>
      <c r="I140" s="7">
        <f t="shared" si="119"/>
        <v>35</v>
      </c>
      <c r="J140" s="7">
        <f t="shared" si="119"/>
        <v>36.5</v>
      </c>
      <c r="K140" s="2"/>
      <c r="L140" s="2"/>
      <c r="M140" s="2"/>
      <c r="N140" s="2"/>
      <c r="O140" s="2"/>
      <c r="P140" s="2"/>
      <c r="Q140" s="2"/>
    </row>
    <row r="141" spans="1:17" ht="12.75" customHeight="1" x14ac:dyDescent="0.2">
      <c r="A141" s="47"/>
      <c r="D141" s="2"/>
      <c r="E141" s="2"/>
      <c r="F141" s="2"/>
      <c r="G141" s="7" t="s">
        <v>100</v>
      </c>
      <c r="H141" s="7"/>
      <c r="I141" s="7"/>
      <c r="J141" s="7"/>
      <c r="K141" s="2"/>
      <c r="L141" s="2"/>
      <c r="M141" s="2"/>
      <c r="N141" s="2"/>
      <c r="O141" s="2"/>
      <c r="P141" s="2"/>
      <c r="Q141" s="2"/>
    </row>
    <row r="142" spans="1:17" ht="12.75" customHeight="1" x14ac:dyDescent="0.2">
      <c r="A142" s="47"/>
      <c r="D142" s="2"/>
      <c r="E142" s="2"/>
      <c r="F142" s="2"/>
      <c r="G142" s="2"/>
      <c r="H142" s="2"/>
      <c r="I142" s="2"/>
      <c r="J142" s="2"/>
      <c r="K142" s="2"/>
      <c r="L142" s="2"/>
      <c r="M142" s="2"/>
      <c r="N142" s="2"/>
      <c r="O142" s="2"/>
      <c r="P142" s="2"/>
      <c r="Q142" s="2"/>
    </row>
    <row r="143" spans="1:17" ht="12.75" customHeight="1" x14ac:dyDescent="0.2">
      <c r="A143" s="47"/>
      <c r="D143" s="2"/>
      <c r="E143" s="2"/>
      <c r="F143" s="2"/>
      <c r="G143" s="2"/>
      <c r="H143" s="2"/>
      <c r="I143" s="2"/>
      <c r="J143" s="2"/>
      <c r="K143" s="2"/>
      <c r="L143" s="2"/>
      <c r="M143" s="2"/>
      <c r="N143" s="2"/>
      <c r="O143" s="2"/>
      <c r="P143" s="2"/>
      <c r="Q143" s="2"/>
    </row>
    <row r="144" spans="1:17" ht="12.75" customHeight="1" x14ac:dyDescent="0.2">
      <c r="A144" s="47"/>
      <c r="D144" s="2"/>
      <c r="E144" s="2"/>
      <c r="F144" s="2"/>
      <c r="G144" s="2"/>
      <c r="H144" s="2"/>
      <c r="I144" s="2"/>
      <c r="J144" s="2"/>
      <c r="K144" s="2"/>
      <c r="L144" s="2"/>
      <c r="M144" s="2"/>
      <c r="N144" s="2"/>
      <c r="O144" s="2"/>
      <c r="P144" s="2"/>
      <c r="Q144" s="2"/>
    </row>
    <row r="145" spans="1:17" ht="12.75" customHeight="1" x14ac:dyDescent="0.2">
      <c r="A145" s="47"/>
      <c r="D145" s="2"/>
      <c r="E145" s="2"/>
      <c r="F145" s="2"/>
      <c r="G145" s="2"/>
      <c r="H145" s="2"/>
      <c r="I145" s="2"/>
      <c r="J145" s="2"/>
      <c r="K145" s="2"/>
      <c r="L145" s="2"/>
      <c r="M145" s="2"/>
      <c r="N145" s="2"/>
      <c r="O145" s="2"/>
      <c r="P145" s="2"/>
      <c r="Q145" s="2"/>
    </row>
    <row r="146" spans="1:17" ht="12.75" customHeight="1" x14ac:dyDescent="0.2">
      <c r="A146" s="47"/>
      <c r="D146" s="2"/>
      <c r="E146" s="2"/>
      <c r="F146" s="2"/>
      <c r="G146" s="2"/>
      <c r="H146" s="2"/>
      <c r="I146" s="2"/>
      <c r="J146" s="2"/>
      <c r="K146" s="2"/>
      <c r="L146" s="2"/>
      <c r="M146" s="2"/>
      <c r="N146" s="2"/>
      <c r="O146" s="2"/>
      <c r="P146" s="2"/>
      <c r="Q146" s="2"/>
    </row>
    <row r="147" spans="1:17" ht="12.75" customHeight="1" x14ac:dyDescent="0.2">
      <c r="A147" s="47"/>
      <c r="D147" s="2"/>
      <c r="E147" s="2"/>
      <c r="F147" s="2"/>
      <c r="G147" s="2"/>
      <c r="H147" s="2"/>
      <c r="I147" s="2"/>
      <c r="J147" s="2"/>
      <c r="K147" s="2"/>
      <c r="L147" s="2"/>
      <c r="M147" s="2"/>
      <c r="N147" s="2"/>
      <c r="O147" s="2"/>
      <c r="P147" s="2"/>
      <c r="Q147" s="2"/>
    </row>
    <row r="148" spans="1:17" ht="12.75" customHeight="1" x14ac:dyDescent="0.2">
      <c r="A148" s="47"/>
      <c r="D148" s="2"/>
      <c r="E148" s="2"/>
      <c r="F148" s="2"/>
      <c r="G148" s="2"/>
      <c r="H148" s="2"/>
      <c r="I148" s="2"/>
      <c r="J148" s="2"/>
      <c r="K148" s="2"/>
      <c r="L148" s="2"/>
      <c r="M148" s="2"/>
      <c r="N148" s="2"/>
      <c r="O148" s="2"/>
      <c r="P148" s="2"/>
      <c r="Q148" s="2"/>
    </row>
    <row r="149" spans="1:17" ht="12.75" customHeight="1" x14ac:dyDescent="0.2">
      <c r="A149" s="47"/>
      <c r="D149" s="2"/>
      <c r="E149" s="2"/>
      <c r="F149" s="2"/>
      <c r="G149" s="2"/>
      <c r="H149" s="2"/>
      <c r="I149" s="2"/>
      <c r="J149" s="2"/>
      <c r="K149" s="2"/>
      <c r="L149" s="2"/>
      <c r="M149" s="2"/>
      <c r="N149" s="2"/>
      <c r="O149" s="2"/>
      <c r="P149" s="2"/>
      <c r="Q149" s="2"/>
    </row>
    <row r="150" spans="1:17" ht="12.75" customHeight="1" x14ac:dyDescent="0.2">
      <c r="A150" s="47"/>
      <c r="D150" s="2"/>
      <c r="E150" s="2"/>
      <c r="F150" s="2"/>
      <c r="G150" s="2"/>
      <c r="H150" s="2"/>
      <c r="I150" s="2"/>
      <c r="J150" s="2"/>
      <c r="K150" s="2"/>
      <c r="L150" s="2"/>
      <c r="M150" s="2"/>
      <c r="N150" s="2"/>
      <c r="O150" s="2"/>
      <c r="P150" s="2"/>
      <c r="Q150" s="2"/>
    </row>
    <row r="151" spans="1:17" ht="12.75" customHeight="1" x14ac:dyDescent="0.2">
      <c r="A151" s="47"/>
      <c r="D151" s="2"/>
      <c r="E151" s="2"/>
      <c r="F151" s="2"/>
      <c r="G151" s="2"/>
      <c r="H151" s="2"/>
      <c r="I151" s="2"/>
      <c r="J151" s="2"/>
      <c r="K151" s="2"/>
      <c r="L151" s="2"/>
      <c r="M151" s="2"/>
      <c r="N151" s="2"/>
      <c r="O151" s="2"/>
      <c r="P151" s="2"/>
      <c r="Q151" s="2"/>
    </row>
    <row r="152" spans="1:17" ht="12.75" customHeight="1" x14ac:dyDescent="0.2">
      <c r="A152" s="47"/>
      <c r="D152" s="2"/>
      <c r="E152" s="2"/>
      <c r="F152" s="2"/>
      <c r="G152" s="2"/>
      <c r="H152" s="2"/>
      <c r="I152" s="2"/>
      <c r="J152" s="2"/>
      <c r="K152" s="2"/>
      <c r="L152" s="2"/>
      <c r="M152" s="2"/>
      <c r="N152" s="2"/>
      <c r="O152" s="2"/>
      <c r="P152" s="2"/>
      <c r="Q152" s="2"/>
    </row>
    <row r="153" spans="1:17" ht="12.75" customHeight="1" x14ac:dyDescent="0.2">
      <c r="A153" s="47"/>
    </row>
    <row r="154" spans="1:17" ht="12.75" customHeight="1" x14ac:dyDescent="0.2">
      <c r="A154" s="47"/>
    </row>
    <row r="155" spans="1:17" ht="12.75" customHeight="1" x14ac:dyDescent="0.2">
      <c r="A155" s="47"/>
    </row>
    <row r="156" spans="1:17" ht="12.75" customHeight="1" x14ac:dyDescent="0.2">
      <c r="A156" s="47"/>
    </row>
    <row r="157" spans="1:17" ht="12.75" customHeight="1" x14ac:dyDescent="0.2">
      <c r="A157" s="47"/>
    </row>
    <row r="158" spans="1:17" ht="12.75" customHeight="1" x14ac:dyDescent="0.2">
      <c r="A158" s="47"/>
    </row>
    <row r="159" spans="1:17" ht="12.75" customHeight="1" x14ac:dyDescent="0.2">
      <c r="A159" s="47"/>
    </row>
    <row r="160" spans="1:17"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row r="994" spans="1:1" ht="12.75" customHeight="1" x14ac:dyDescent="0.2">
      <c r="A994" s="47"/>
    </row>
    <row r="995" spans="1:1" ht="12.75" customHeight="1" x14ac:dyDescent="0.2">
      <c r="A995" s="47"/>
    </row>
    <row r="996" spans="1:1" ht="12.75" customHeight="1" x14ac:dyDescent="0.2">
      <c r="A996" s="47"/>
    </row>
    <row r="997" spans="1:1" ht="12.75" customHeight="1" x14ac:dyDescent="0.2">
      <c r="A997" s="47"/>
    </row>
    <row r="998" spans="1:1" ht="12.75" customHeight="1" x14ac:dyDescent="0.2">
      <c r="A998" s="47"/>
    </row>
    <row r="999" spans="1:1" ht="12.75" customHeight="1" x14ac:dyDescent="0.2">
      <c r="A999" s="47"/>
    </row>
    <row r="1000" spans="1:1" ht="12.75" customHeight="1" x14ac:dyDescent="0.2">
      <c r="A1000" s="47"/>
    </row>
  </sheetData>
  <mergeCells count="37">
    <mergeCell ref="I132:J132"/>
    <mergeCell ref="I133:J133"/>
    <mergeCell ref="K131:Q131"/>
    <mergeCell ref="K132:Q132"/>
    <mergeCell ref="K133:Q133"/>
    <mergeCell ref="D126:E126"/>
    <mergeCell ref="I126:J126"/>
    <mergeCell ref="K126:Q126"/>
    <mergeCell ref="I130:J130"/>
    <mergeCell ref="I131:J131"/>
    <mergeCell ref="I127:J127"/>
    <mergeCell ref="K127:Q127"/>
    <mergeCell ref="I128:J128"/>
    <mergeCell ref="K128:Q128"/>
    <mergeCell ref="I129:J129"/>
    <mergeCell ref="K129:Q129"/>
    <mergeCell ref="K130:Q130"/>
    <mergeCell ref="G1:G3"/>
    <mergeCell ref="H1:J1"/>
    <mergeCell ref="I124:J124"/>
    <mergeCell ref="K124:Q124"/>
    <mergeCell ref="I125:J125"/>
    <mergeCell ref="K125:Q125"/>
    <mergeCell ref="A1:A3"/>
    <mergeCell ref="B1:C2"/>
    <mergeCell ref="D1:D3"/>
    <mergeCell ref="E1:E3"/>
    <mergeCell ref="F1:F3"/>
    <mergeCell ref="AF1:AH1"/>
    <mergeCell ref="AI1:AK1"/>
    <mergeCell ref="K1:M1"/>
    <mergeCell ref="N1:P1"/>
    <mergeCell ref="Q1:S1"/>
    <mergeCell ref="T1:V1"/>
    <mergeCell ref="W1:Y1"/>
    <mergeCell ref="Z1:AB1"/>
    <mergeCell ref="AC1:AE1"/>
  </mergeCell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63"/>
  <sheetViews>
    <sheetView topLeftCell="E89" zoomScale="85" zoomScaleNormal="85" workbookViewId="0">
      <selection activeCell="S115" sqref="S115"/>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86" t="s">
        <v>0</v>
      </c>
      <c r="B1" s="88" t="s">
        <v>1</v>
      </c>
      <c r="C1" s="89"/>
      <c r="D1" s="86" t="s">
        <v>2</v>
      </c>
      <c r="E1" s="92" t="s">
        <v>3</v>
      </c>
      <c r="F1" s="92" t="s">
        <v>4</v>
      </c>
      <c r="G1" s="92" t="s">
        <v>5</v>
      </c>
      <c r="H1" s="83" t="s">
        <v>6</v>
      </c>
      <c r="I1" s="84"/>
      <c r="J1" s="85"/>
      <c r="K1" s="83" t="s">
        <v>7</v>
      </c>
      <c r="L1" s="84"/>
      <c r="M1" s="85"/>
      <c r="N1" s="83" t="s">
        <v>8</v>
      </c>
      <c r="O1" s="84"/>
      <c r="P1" s="85"/>
      <c r="Q1" s="83" t="s">
        <v>9</v>
      </c>
      <c r="R1" s="84"/>
      <c r="S1" s="85"/>
      <c r="T1" s="83" t="s">
        <v>101</v>
      </c>
      <c r="U1" s="84"/>
      <c r="V1" s="85"/>
      <c r="W1" s="83" t="s">
        <v>102</v>
      </c>
      <c r="X1" s="84"/>
      <c r="Y1" s="85"/>
      <c r="Z1" s="83" t="s">
        <v>103</v>
      </c>
      <c r="AA1" s="84"/>
      <c r="AB1" s="85"/>
      <c r="AC1" s="83" t="s">
        <v>104</v>
      </c>
      <c r="AD1" s="84"/>
      <c r="AE1" s="85"/>
      <c r="AF1" s="83" t="s">
        <v>105</v>
      </c>
      <c r="AG1" s="84"/>
      <c r="AH1" s="85"/>
      <c r="AI1" s="83" t="s">
        <v>10</v>
      </c>
      <c r="AJ1" s="84"/>
      <c r="AK1" s="85"/>
    </row>
    <row r="2" spans="1:37" ht="12.75" customHeight="1" x14ac:dyDescent="0.2">
      <c r="A2" s="87"/>
      <c r="B2" s="90"/>
      <c r="C2" s="91"/>
      <c r="D2" s="87"/>
      <c r="E2" s="87"/>
      <c r="F2" s="87"/>
      <c r="G2" s="87"/>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87"/>
      <c r="B3" s="1" t="s">
        <v>11</v>
      </c>
      <c r="C3" s="1" t="s">
        <v>12</v>
      </c>
      <c r="D3" s="87"/>
      <c r="E3" s="87"/>
      <c r="F3" s="87"/>
      <c r="G3" s="87"/>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41">
        <v>1</v>
      </c>
      <c r="B4" s="41" t="s">
        <v>19</v>
      </c>
      <c r="C4" s="7" t="s">
        <v>20</v>
      </c>
      <c r="D4" s="7" t="s">
        <v>21</v>
      </c>
      <c r="E4" s="43">
        <v>0.5</v>
      </c>
      <c r="F4" s="39" t="s">
        <v>18</v>
      </c>
      <c r="G4" s="76" t="s">
        <v>77</v>
      </c>
      <c r="H4" s="10">
        <v>0.5</v>
      </c>
      <c r="I4" s="10">
        <v>0.5</v>
      </c>
      <c r="J4" s="10">
        <v>0.5</v>
      </c>
      <c r="K4" s="43"/>
      <c r="L4" s="11"/>
      <c r="M4" s="11"/>
      <c r="N4" s="12"/>
      <c r="O4" s="12"/>
      <c r="P4" s="12"/>
      <c r="Q4" s="11"/>
      <c r="R4" s="11"/>
      <c r="S4" s="11"/>
      <c r="T4" s="12"/>
      <c r="U4" s="12"/>
      <c r="V4" s="12"/>
      <c r="W4" s="11"/>
      <c r="X4" s="11"/>
      <c r="Y4" s="11"/>
      <c r="Z4" s="12"/>
      <c r="AA4" s="12"/>
      <c r="AB4" s="12"/>
      <c r="AC4" s="11"/>
      <c r="AD4" s="11"/>
      <c r="AE4" s="11"/>
      <c r="AF4" s="12"/>
      <c r="AG4" s="12"/>
      <c r="AH4" s="12"/>
      <c r="AI4" s="38">
        <f t="shared" ref="AI4:AK15" si="0">H4+K4+N4+Q4+T4+W4+Z4+AC4+AF4</f>
        <v>0.5</v>
      </c>
      <c r="AJ4" s="38">
        <f t="shared" si="0"/>
        <v>0.5</v>
      </c>
      <c r="AK4" s="38">
        <f t="shared" si="0"/>
        <v>0.5</v>
      </c>
    </row>
    <row r="5" spans="1:37" ht="12.75" customHeight="1" x14ac:dyDescent="0.2">
      <c r="A5" s="41">
        <v>2</v>
      </c>
      <c r="B5" s="41" t="s">
        <v>19</v>
      </c>
      <c r="C5" s="7" t="s">
        <v>20</v>
      </c>
      <c r="D5" s="7" t="s">
        <v>22</v>
      </c>
      <c r="E5" s="43">
        <v>0.5</v>
      </c>
      <c r="F5" s="39" t="s">
        <v>18</v>
      </c>
      <c r="G5" s="76" t="s">
        <v>108</v>
      </c>
      <c r="H5" s="10">
        <v>0.5</v>
      </c>
      <c r="I5" s="10"/>
      <c r="J5" s="10"/>
      <c r="K5" s="31"/>
      <c r="L5" s="11">
        <v>0.5</v>
      </c>
      <c r="M5" s="11">
        <v>0.25</v>
      </c>
      <c r="N5" s="12"/>
      <c r="O5" s="12"/>
      <c r="P5" s="12"/>
      <c r="Q5" s="11"/>
      <c r="R5" s="11"/>
      <c r="S5" s="11"/>
      <c r="T5" s="12"/>
      <c r="U5" s="12"/>
      <c r="V5" s="12"/>
      <c r="W5" s="11"/>
      <c r="X5" s="11"/>
      <c r="Y5" s="11"/>
      <c r="Z5" s="12"/>
      <c r="AA5" s="12"/>
      <c r="AB5" s="12"/>
      <c r="AC5" s="11"/>
      <c r="AD5" s="11"/>
      <c r="AE5" s="11"/>
      <c r="AF5" s="12"/>
      <c r="AG5" s="12"/>
      <c r="AH5" s="12"/>
      <c r="AI5" s="38">
        <f t="shared" si="0"/>
        <v>0.5</v>
      </c>
      <c r="AJ5" s="38">
        <f t="shared" si="0"/>
        <v>0.5</v>
      </c>
      <c r="AK5" s="38">
        <f t="shared" si="0"/>
        <v>0.25</v>
      </c>
    </row>
    <row r="6" spans="1:37" ht="12.75" customHeight="1" x14ac:dyDescent="0.2">
      <c r="A6" s="41">
        <v>3</v>
      </c>
      <c r="B6" s="41" t="s">
        <v>19</v>
      </c>
      <c r="C6" s="7" t="s">
        <v>20</v>
      </c>
      <c r="D6" s="7" t="s">
        <v>23</v>
      </c>
      <c r="E6" s="43">
        <v>0.5</v>
      </c>
      <c r="F6" s="9" t="s">
        <v>18</v>
      </c>
      <c r="G6" s="77" t="s">
        <v>77</v>
      </c>
      <c r="H6" s="10">
        <v>0.5</v>
      </c>
      <c r="I6" s="10">
        <v>0.5</v>
      </c>
      <c r="J6" s="10">
        <v>0.25</v>
      </c>
      <c r="K6" s="43"/>
      <c r="L6" s="11"/>
      <c r="M6" s="11"/>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4</v>
      </c>
      <c r="B7" s="41" t="s">
        <v>19</v>
      </c>
      <c r="C7" s="7" t="s">
        <v>20</v>
      </c>
      <c r="D7" s="7" t="s">
        <v>24</v>
      </c>
      <c r="E7" s="43">
        <v>0.5</v>
      </c>
      <c r="F7" s="9" t="s">
        <v>18</v>
      </c>
      <c r="G7" s="77" t="s">
        <v>108</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5</v>
      </c>
      <c r="B8" s="41" t="s">
        <v>19</v>
      </c>
      <c r="C8" s="7" t="s">
        <v>20</v>
      </c>
      <c r="D8" s="7" t="s">
        <v>25</v>
      </c>
      <c r="E8" s="43">
        <v>0.5</v>
      </c>
      <c r="F8" s="9" t="s">
        <v>18</v>
      </c>
      <c r="G8" s="77" t="s">
        <v>77</v>
      </c>
      <c r="H8" s="10">
        <v>0.5</v>
      </c>
      <c r="I8" s="10">
        <v>0.5</v>
      </c>
      <c r="J8" s="10">
        <v>0.25</v>
      </c>
      <c r="K8" s="31"/>
      <c r="L8" s="11"/>
      <c r="M8" s="11"/>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6</v>
      </c>
      <c r="B9" s="41" t="s">
        <v>26</v>
      </c>
      <c r="C9" s="7" t="s">
        <v>27</v>
      </c>
      <c r="D9" s="7" t="s">
        <v>28</v>
      </c>
      <c r="E9" s="43">
        <v>1</v>
      </c>
      <c r="F9" s="9" t="s">
        <v>18</v>
      </c>
      <c r="G9" s="77" t="s">
        <v>77</v>
      </c>
      <c r="H9" s="10">
        <v>1</v>
      </c>
      <c r="I9" s="10">
        <v>1</v>
      </c>
      <c r="J9" s="10">
        <v>0.5</v>
      </c>
      <c r="K9" s="31"/>
      <c r="L9" s="11"/>
      <c r="M9" s="11"/>
      <c r="N9" s="12"/>
      <c r="O9" s="12"/>
      <c r="P9" s="12"/>
      <c r="Q9" s="11"/>
      <c r="R9" s="11"/>
      <c r="S9" s="11"/>
      <c r="T9" s="12"/>
      <c r="U9" s="12"/>
      <c r="V9" s="12"/>
      <c r="W9" s="11"/>
      <c r="X9" s="11"/>
      <c r="Y9" s="11"/>
      <c r="Z9" s="12"/>
      <c r="AA9" s="12"/>
      <c r="AB9" s="12"/>
      <c r="AC9" s="11"/>
      <c r="AD9" s="11"/>
      <c r="AE9" s="11"/>
      <c r="AF9" s="12"/>
      <c r="AG9" s="12"/>
      <c r="AH9" s="12"/>
      <c r="AI9" s="38">
        <f t="shared" si="0"/>
        <v>1</v>
      </c>
      <c r="AJ9" s="38">
        <f t="shared" si="0"/>
        <v>1</v>
      </c>
      <c r="AK9" s="38">
        <f t="shared" si="0"/>
        <v>0.5</v>
      </c>
    </row>
    <row r="10" spans="1:37" ht="12.75" customHeight="1" x14ac:dyDescent="0.2">
      <c r="A10" s="41">
        <v>7</v>
      </c>
      <c r="B10" s="41" t="s">
        <v>26</v>
      </c>
      <c r="C10" s="7" t="s">
        <v>27</v>
      </c>
      <c r="D10" s="7" t="s">
        <v>29</v>
      </c>
      <c r="E10" s="43">
        <v>0.5</v>
      </c>
      <c r="F10" s="9" t="s">
        <v>18</v>
      </c>
      <c r="G10" s="77" t="s">
        <v>108</v>
      </c>
      <c r="H10" s="10">
        <v>0.5</v>
      </c>
      <c r="I10" s="10"/>
      <c r="J10" s="10"/>
      <c r="K10" s="31"/>
      <c r="L10" s="11">
        <v>0.5</v>
      </c>
      <c r="M10" s="11">
        <v>0.25</v>
      </c>
      <c r="N10" s="12"/>
      <c r="O10" s="12"/>
      <c r="P10" s="12"/>
      <c r="Q10" s="11"/>
      <c r="R10" s="11"/>
      <c r="S10" s="11"/>
      <c r="T10" s="12"/>
      <c r="U10" s="12"/>
      <c r="V10" s="12"/>
      <c r="W10" s="11"/>
      <c r="X10" s="11"/>
      <c r="Y10" s="11"/>
      <c r="Z10" s="12"/>
      <c r="AA10" s="12"/>
      <c r="AB10" s="12"/>
      <c r="AC10" s="11"/>
      <c r="AD10" s="11"/>
      <c r="AE10" s="11"/>
      <c r="AF10" s="12"/>
      <c r="AG10" s="12"/>
      <c r="AH10" s="12"/>
      <c r="AI10" s="38">
        <f t="shared" si="0"/>
        <v>0.5</v>
      </c>
      <c r="AJ10" s="38">
        <f t="shared" si="0"/>
        <v>0.5</v>
      </c>
      <c r="AK10" s="38">
        <f t="shared" si="0"/>
        <v>0.25</v>
      </c>
    </row>
    <row r="11" spans="1:37" ht="12.75" customHeight="1" x14ac:dyDescent="0.2">
      <c r="A11" s="41">
        <v>8</v>
      </c>
      <c r="B11" s="41" t="s">
        <v>26</v>
      </c>
      <c r="C11" s="7" t="s">
        <v>27</v>
      </c>
      <c r="D11" s="7" t="s">
        <v>30</v>
      </c>
      <c r="E11" s="43">
        <v>0.5</v>
      </c>
      <c r="F11" s="9" t="s">
        <v>18</v>
      </c>
      <c r="G11" s="77" t="s">
        <v>77</v>
      </c>
      <c r="H11" s="10">
        <v>0.5</v>
      </c>
      <c r="I11" s="10">
        <v>0.5</v>
      </c>
      <c r="J11" s="10">
        <v>0.25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0.5</v>
      </c>
      <c r="AJ11" s="38">
        <f t="shared" si="0"/>
        <v>0.5</v>
      </c>
      <c r="AK11" s="38">
        <f t="shared" si="0"/>
        <v>0.25</v>
      </c>
    </row>
    <row r="12" spans="1:37" ht="12.75" customHeight="1" x14ac:dyDescent="0.2">
      <c r="A12" s="41">
        <v>9</v>
      </c>
      <c r="B12" s="41" t="s">
        <v>26</v>
      </c>
      <c r="C12" s="7" t="s">
        <v>27</v>
      </c>
      <c r="D12" s="7" t="s">
        <v>31</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10</v>
      </c>
      <c r="B13" s="41" t="s">
        <v>26</v>
      </c>
      <c r="C13" s="7" t="s">
        <v>27</v>
      </c>
      <c r="D13" s="7" t="s">
        <v>32</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11</v>
      </c>
      <c r="B14" s="41" t="s">
        <v>33</v>
      </c>
      <c r="C14" s="7" t="s">
        <v>34</v>
      </c>
      <c r="D14" s="7" t="s">
        <v>35</v>
      </c>
      <c r="E14" s="43">
        <v>1</v>
      </c>
      <c r="F14" s="9" t="s">
        <v>18</v>
      </c>
      <c r="G14" s="77" t="s">
        <v>77</v>
      </c>
      <c r="H14" s="10">
        <v>1</v>
      </c>
      <c r="I14" s="10">
        <v>1</v>
      </c>
      <c r="J14" s="19">
        <v>0.5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si="0"/>
        <v>1</v>
      </c>
      <c r="AJ14" s="38">
        <f t="shared" si="0"/>
        <v>1</v>
      </c>
      <c r="AK14" s="38">
        <f t="shared" si="0"/>
        <v>0.5</v>
      </c>
    </row>
    <row r="15" spans="1:37" ht="12.75" customHeight="1" x14ac:dyDescent="0.2">
      <c r="A15" s="41">
        <v>12</v>
      </c>
      <c r="B15" s="41" t="s">
        <v>33</v>
      </c>
      <c r="C15" s="7" t="s">
        <v>34</v>
      </c>
      <c r="D15" s="7" t="s">
        <v>36</v>
      </c>
      <c r="E15" s="43">
        <v>0.5</v>
      </c>
      <c r="F15" s="9" t="s">
        <v>18</v>
      </c>
      <c r="G15" s="77" t="s">
        <v>108</v>
      </c>
      <c r="H15" s="10">
        <v>0.5</v>
      </c>
      <c r="I15" s="10"/>
      <c r="J15" s="19"/>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ht="12.75" customHeight="1" x14ac:dyDescent="0.2">
      <c r="A16" s="41">
        <v>13</v>
      </c>
      <c r="B16" s="41" t="s">
        <v>33</v>
      </c>
      <c r="C16" s="7" t="s">
        <v>34</v>
      </c>
      <c r="D16" s="7" t="s">
        <v>37</v>
      </c>
      <c r="E16" s="43">
        <v>0.5</v>
      </c>
      <c r="F16" s="9" t="s">
        <v>18</v>
      </c>
      <c r="G16" s="77" t="s">
        <v>77</v>
      </c>
      <c r="H16" s="10">
        <v>0.5</v>
      </c>
      <c r="I16" s="10">
        <v>0.5</v>
      </c>
      <c r="J16" s="19">
        <v>0.25</v>
      </c>
      <c r="K16" s="31"/>
      <c r="L16" s="43"/>
      <c r="M16" s="43"/>
      <c r="N16" s="20"/>
      <c r="O16" s="20"/>
      <c r="P16" s="20"/>
      <c r="Q16" s="7"/>
      <c r="R16" s="7"/>
      <c r="S16" s="7"/>
      <c r="T16" s="12"/>
      <c r="U16" s="12"/>
      <c r="V16" s="12"/>
      <c r="W16" s="7"/>
      <c r="X16" s="7"/>
      <c r="Y16" s="7"/>
      <c r="Z16" s="12"/>
      <c r="AA16" s="12"/>
      <c r="AB16" s="12"/>
      <c r="AC16" s="7"/>
      <c r="AD16" s="7"/>
      <c r="AE16" s="7"/>
      <c r="AF16" s="12"/>
      <c r="AG16" s="12"/>
      <c r="AH16" s="12"/>
      <c r="AI16" s="38">
        <f t="shared" ref="AI16:AK25" si="1">H16+K16+N16+Q16+T16+W16+Z16+AC16+AF16</f>
        <v>0.5</v>
      </c>
      <c r="AJ16" s="38">
        <f t="shared" si="1"/>
        <v>0.5</v>
      </c>
      <c r="AK16" s="38">
        <f t="shared" si="1"/>
        <v>0.25</v>
      </c>
    </row>
    <row r="17" spans="1:37" ht="12.75" customHeight="1" x14ac:dyDescent="0.2">
      <c r="A17" s="41">
        <v>14</v>
      </c>
      <c r="B17" s="41" t="s">
        <v>33</v>
      </c>
      <c r="C17" s="7" t="s">
        <v>34</v>
      </c>
      <c r="D17" s="7" t="s">
        <v>38</v>
      </c>
      <c r="E17" s="43">
        <v>0.5</v>
      </c>
      <c r="F17" s="9" t="s">
        <v>18</v>
      </c>
      <c r="G17" s="77" t="s">
        <v>108</v>
      </c>
      <c r="H17" s="10">
        <v>0.5</v>
      </c>
      <c r="I17" s="10"/>
      <c r="J17" s="10"/>
      <c r="K17" s="31"/>
      <c r="L17" s="31">
        <v>0.5</v>
      </c>
      <c r="M17" s="31">
        <v>0.5</v>
      </c>
      <c r="N17" s="20"/>
      <c r="O17" s="20"/>
      <c r="P17" s="20"/>
      <c r="Q17" s="7"/>
      <c r="R17" s="7"/>
      <c r="S17" s="7"/>
      <c r="T17" s="12"/>
      <c r="U17" s="12"/>
      <c r="V17" s="12"/>
      <c r="W17" s="7"/>
      <c r="X17" s="7"/>
      <c r="Y17" s="7"/>
      <c r="Z17" s="12"/>
      <c r="AA17" s="12"/>
      <c r="AB17" s="12"/>
      <c r="AC17" s="7"/>
      <c r="AD17" s="7"/>
      <c r="AE17" s="7"/>
      <c r="AF17" s="12"/>
      <c r="AG17" s="12"/>
      <c r="AH17" s="12"/>
      <c r="AI17" s="38">
        <f t="shared" si="1"/>
        <v>0.5</v>
      </c>
      <c r="AJ17" s="38">
        <f t="shared" si="1"/>
        <v>0.5</v>
      </c>
      <c r="AK17" s="38">
        <f t="shared" si="1"/>
        <v>0.5</v>
      </c>
    </row>
    <row r="18" spans="1:37" ht="12.75" customHeight="1" x14ac:dyDescent="0.2">
      <c r="A18" s="41">
        <v>15</v>
      </c>
      <c r="B18" s="41" t="s">
        <v>33</v>
      </c>
      <c r="C18" s="7" t="s">
        <v>34</v>
      </c>
      <c r="D18" s="7" t="s">
        <v>39</v>
      </c>
      <c r="E18" s="43">
        <v>0.5</v>
      </c>
      <c r="F18" s="9" t="s">
        <v>18</v>
      </c>
      <c r="G18" s="77" t="s">
        <v>77</v>
      </c>
      <c r="H18" s="10">
        <v>0.5</v>
      </c>
      <c r="I18" s="10">
        <v>0.5</v>
      </c>
      <c r="J18" s="10">
        <v>0.5</v>
      </c>
      <c r="K18" s="31"/>
      <c r="L18" s="43"/>
      <c r="M18" s="43"/>
      <c r="N18" s="20"/>
      <c r="O18" s="20"/>
      <c r="P18" s="20"/>
      <c r="Q18" s="7"/>
      <c r="R18" s="7"/>
      <c r="S18" s="7"/>
      <c r="T18" s="12"/>
      <c r="U18" s="12"/>
      <c r="V18" s="12"/>
      <c r="W18" s="7"/>
      <c r="X18" s="7"/>
      <c r="Y18" s="7"/>
      <c r="Z18" s="12"/>
      <c r="AA18" s="12"/>
      <c r="AB18" s="12"/>
      <c r="AC18" s="7"/>
      <c r="AD18" s="7"/>
      <c r="AE18" s="7"/>
      <c r="AF18" s="12"/>
      <c r="AG18" s="12"/>
      <c r="AH18" s="12"/>
      <c r="AI18" s="38">
        <f t="shared" si="1"/>
        <v>0.5</v>
      </c>
      <c r="AJ18" s="38">
        <f t="shared" si="1"/>
        <v>0.5</v>
      </c>
      <c r="AK18" s="38">
        <f t="shared" si="1"/>
        <v>0.5</v>
      </c>
    </row>
    <row r="19" spans="1:37" ht="12.75" customHeight="1" x14ac:dyDescent="0.2">
      <c r="A19" s="41">
        <v>16</v>
      </c>
      <c r="B19" s="21" t="s">
        <v>41</v>
      </c>
      <c r="C19" s="18" t="s">
        <v>42</v>
      </c>
      <c r="D19" s="7" t="s">
        <v>43</v>
      </c>
      <c r="E19" s="43">
        <v>0.5</v>
      </c>
      <c r="F19" s="9" t="s">
        <v>18</v>
      </c>
      <c r="G19" s="77" t="s">
        <v>77</v>
      </c>
      <c r="H19" s="19">
        <v>0.5</v>
      </c>
      <c r="I19" s="19">
        <v>0.5</v>
      </c>
      <c r="J19" s="19">
        <v>1</v>
      </c>
      <c r="K19" s="41"/>
      <c r="L19" s="41"/>
      <c r="M19" s="41"/>
      <c r="N19" s="20"/>
      <c r="O19" s="20"/>
      <c r="P19" s="20"/>
      <c r="Q19" s="7"/>
      <c r="R19" s="7"/>
      <c r="S19" s="7"/>
      <c r="T19" s="12"/>
      <c r="U19" s="12"/>
      <c r="V19" s="12"/>
      <c r="W19" s="7"/>
      <c r="X19" s="7"/>
      <c r="Y19" s="7"/>
      <c r="Z19" s="12"/>
      <c r="AA19" s="12"/>
      <c r="AB19" s="12"/>
      <c r="AC19" s="7"/>
      <c r="AD19" s="7"/>
      <c r="AE19" s="7"/>
      <c r="AF19" s="12"/>
      <c r="AG19" s="12"/>
      <c r="AH19" s="12"/>
      <c r="AI19" s="38">
        <f t="shared" si="1"/>
        <v>0.5</v>
      </c>
      <c r="AJ19" s="38">
        <f t="shared" si="1"/>
        <v>0.5</v>
      </c>
      <c r="AK19" s="38">
        <f t="shared" si="1"/>
        <v>1</v>
      </c>
    </row>
    <row r="20" spans="1:37" ht="12.75" customHeight="1" x14ac:dyDescent="0.2">
      <c r="A20" s="41">
        <v>17</v>
      </c>
      <c r="B20" s="21" t="s">
        <v>44</v>
      </c>
      <c r="C20" s="18" t="s">
        <v>45</v>
      </c>
      <c r="D20" s="7" t="s">
        <v>46</v>
      </c>
      <c r="E20" s="43">
        <v>0.5</v>
      </c>
      <c r="F20" s="9" t="s">
        <v>18</v>
      </c>
      <c r="G20" s="77" t="s">
        <v>77</v>
      </c>
      <c r="H20" s="19">
        <v>0.5</v>
      </c>
      <c r="I20" s="19">
        <v>0.5</v>
      </c>
      <c r="J20" s="19">
        <v>0.5</v>
      </c>
      <c r="K20" s="41"/>
      <c r="L20" s="41"/>
      <c r="M20" s="41"/>
      <c r="N20" s="20"/>
      <c r="O20" s="20"/>
      <c r="P20" s="20"/>
      <c r="Q20" s="7"/>
      <c r="R20" s="7"/>
      <c r="S20" s="7"/>
      <c r="T20" s="12"/>
      <c r="U20" s="12"/>
      <c r="V20" s="12"/>
      <c r="W20" s="7"/>
      <c r="X20" s="7"/>
      <c r="Y20" s="7"/>
      <c r="Z20" s="12"/>
      <c r="AA20" s="12"/>
      <c r="AB20" s="12"/>
      <c r="AC20" s="7"/>
      <c r="AD20" s="7"/>
      <c r="AE20" s="7"/>
      <c r="AF20" s="12"/>
      <c r="AG20" s="12"/>
      <c r="AH20" s="12"/>
      <c r="AI20" s="38">
        <f t="shared" si="1"/>
        <v>0.5</v>
      </c>
      <c r="AJ20" s="38">
        <f t="shared" si="1"/>
        <v>0.5</v>
      </c>
      <c r="AK20" s="38">
        <f t="shared" si="1"/>
        <v>0.5</v>
      </c>
    </row>
    <row r="21" spans="1:37" ht="12.75" customHeight="1" x14ac:dyDescent="0.2">
      <c r="A21" s="41">
        <v>18</v>
      </c>
      <c r="B21" s="21" t="s">
        <v>44</v>
      </c>
      <c r="C21" s="18" t="s">
        <v>45</v>
      </c>
      <c r="D21" s="7" t="s">
        <v>47</v>
      </c>
      <c r="E21" s="43">
        <v>0.5</v>
      </c>
      <c r="F21" s="9" t="s">
        <v>18</v>
      </c>
      <c r="G21" s="77" t="s">
        <v>77</v>
      </c>
      <c r="H21" s="19">
        <v>0.5</v>
      </c>
      <c r="I21" s="19">
        <v>0.5</v>
      </c>
      <c r="J21" s="19">
        <v>0.5</v>
      </c>
      <c r="K21" s="41"/>
      <c r="L21" s="41"/>
      <c r="M21" s="41"/>
      <c r="N21" s="20"/>
      <c r="O21" s="20"/>
      <c r="P21" s="20"/>
      <c r="Q21" s="7"/>
      <c r="R21" s="7"/>
      <c r="S21" s="7"/>
      <c r="T21" s="12"/>
      <c r="U21" s="12"/>
      <c r="V21" s="12"/>
      <c r="W21" s="7"/>
      <c r="X21" s="7"/>
      <c r="Y21" s="7"/>
      <c r="Z21" s="12"/>
      <c r="AA21" s="12"/>
      <c r="AB21" s="12"/>
      <c r="AC21" s="7"/>
      <c r="AD21" s="7"/>
      <c r="AE21" s="7"/>
      <c r="AF21" s="12"/>
      <c r="AG21" s="12"/>
      <c r="AH21" s="12"/>
      <c r="AI21" s="38">
        <f t="shared" si="1"/>
        <v>0.5</v>
      </c>
      <c r="AJ21" s="38">
        <f t="shared" si="1"/>
        <v>0.5</v>
      </c>
      <c r="AK21" s="38">
        <f t="shared" si="1"/>
        <v>0.5</v>
      </c>
    </row>
    <row r="22" spans="1:37" ht="12.75" customHeight="1" x14ac:dyDescent="0.2">
      <c r="A22" s="41">
        <v>19</v>
      </c>
      <c r="B22" s="21" t="s">
        <v>48</v>
      </c>
      <c r="C22" s="18" t="s">
        <v>49</v>
      </c>
      <c r="D22" s="7" t="s">
        <v>50</v>
      </c>
      <c r="E22" s="43">
        <v>1</v>
      </c>
      <c r="F22" s="9" t="s">
        <v>18</v>
      </c>
      <c r="G22" s="77" t="s">
        <v>77</v>
      </c>
      <c r="H22" s="19">
        <v>1</v>
      </c>
      <c r="I22" s="19">
        <v>1</v>
      </c>
      <c r="J22" s="19">
        <v>1</v>
      </c>
      <c r="K22" s="41"/>
      <c r="L22" s="41"/>
      <c r="M22" s="41"/>
      <c r="N22" s="20"/>
      <c r="O22" s="20"/>
      <c r="P22" s="20"/>
      <c r="Q22" s="7"/>
      <c r="R22" s="7"/>
      <c r="S22" s="7"/>
      <c r="T22" s="12"/>
      <c r="U22" s="12"/>
      <c r="V22" s="12"/>
      <c r="W22" s="7"/>
      <c r="X22" s="7"/>
      <c r="Y22" s="7"/>
      <c r="Z22" s="12"/>
      <c r="AA22" s="12"/>
      <c r="AB22" s="12"/>
      <c r="AC22" s="7"/>
      <c r="AD22" s="7"/>
      <c r="AE22" s="7"/>
      <c r="AF22" s="12"/>
      <c r="AG22" s="12"/>
      <c r="AH22" s="12"/>
      <c r="AI22" s="38">
        <f t="shared" si="1"/>
        <v>1</v>
      </c>
      <c r="AJ22" s="38">
        <f t="shared" si="1"/>
        <v>1</v>
      </c>
      <c r="AK22" s="38">
        <f t="shared" si="1"/>
        <v>1</v>
      </c>
    </row>
    <row r="23" spans="1:37" ht="12.75" customHeight="1" x14ac:dyDescent="0.2">
      <c r="A23" s="41">
        <v>20</v>
      </c>
      <c r="B23" s="21" t="s">
        <v>51</v>
      </c>
      <c r="C23" s="18" t="s">
        <v>52</v>
      </c>
      <c r="D23" s="18" t="s">
        <v>52</v>
      </c>
      <c r="E23" s="43">
        <v>0.5</v>
      </c>
      <c r="F23" s="9" t="s">
        <v>18</v>
      </c>
      <c r="G23" s="77" t="s">
        <v>77</v>
      </c>
      <c r="H23" s="19">
        <v>0.5</v>
      </c>
      <c r="I23" s="19">
        <v>0.5</v>
      </c>
      <c r="J23" s="19">
        <v>0.5</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1"/>
        <v>0.5</v>
      </c>
      <c r="AJ23" s="38">
        <f t="shared" si="1"/>
        <v>0.5</v>
      </c>
      <c r="AK23" s="38">
        <f t="shared" si="1"/>
        <v>0.5</v>
      </c>
    </row>
    <row r="24" spans="1:37" ht="12.75" customHeight="1" x14ac:dyDescent="0.2">
      <c r="A24" s="41">
        <v>21</v>
      </c>
      <c r="B24" s="21" t="s">
        <v>75</v>
      </c>
      <c r="C24" s="18" t="s">
        <v>76</v>
      </c>
      <c r="D24" s="7" t="s">
        <v>78</v>
      </c>
      <c r="E24" s="43">
        <v>0.5</v>
      </c>
      <c r="F24" s="9" t="s">
        <v>77</v>
      </c>
      <c r="G24" s="78" t="s">
        <v>108</v>
      </c>
      <c r="H24" s="19"/>
      <c r="I24" s="19"/>
      <c r="J24" s="19"/>
      <c r="K24" s="31">
        <v>0.5</v>
      </c>
      <c r="L24" s="31">
        <v>0.5</v>
      </c>
      <c r="M24" s="32">
        <v>2</v>
      </c>
      <c r="N24" s="20"/>
      <c r="O24" s="20"/>
      <c r="P24" s="20"/>
      <c r="Q24" s="7"/>
      <c r="R24" s="7"/>
      <c r="S24" s="7"/>
      <c r="T24" s="12"/>
      <c r="U24" s="12"/>
      <c r="V24" s="12"/>
      <c r="W24" s="7"/>
      <c r="X24" s="7"/>
      <c r="Y24" s="7"/>
      <c r="Z24" s="12"/>
      <c r="AA24" s="12"/>
      <c r="AB24" s="12"/>
      <c r="AC24" s="7"/>
      <c r="AD24" s="7"/>
      <c r="AE24" s="7"/>
      <c r="AF24" s="12"/>
      <c r="AG24" s="12"/>
      <c r="AH24" s="12"/>
      <c r="AI24" s="38">
        <f t="shared" si="1"/>
        <v>0.5</v>
      </c>
      <c r="AJ24" s="38">
        <f t="shared" si="1"/>
        <v>0.5</v>
      </c>
      <c r="AK24" s="38">
        <f t="shared" si="1"/>
        <v>2</v>
      </c>
    </row>
    <row r="25" spans="1:37" ht="12.75" customHeight="1" x14ac:dyDescent="0.2">
      <c r="A25" s="41">
        <v>22</v>
      </c>
      <c r="B25" s="21" t="s">
        <v>75</v>
      </c>
      <c r="C25" s="18" t="s">
        <v>76</v>
      </c>
      <c r="D25" s="7" t="s">
        <v>79</v>
      </c>
      <c r="E25" s="43">
        <v>0.5</v>
      </c>
      <c r="F25" s="9" t="s">
        <v>77</v>
      </c>
      <c r="G25" s="77" t="s">
        <v>108</v>
      </c>
      <c r="H25" s="19"/>
      <c r="I25" s="19"/>
      <c r="J25" s="19"/>
      <c r="K25" s="31">
        <v>0.5</v>
      </c>
      <c r="L25" s="31">
        <v>0.5</v>
      </c>
      <c r="M25" s="32">
        <v>1</v>
      </c>
      <c r="N25" s="20"/>
      <c r="O25" s="20"/>
      <c r="P25" s="20"/>
      <c r="Q25" s="7"/>
      <c r="R25" s="7"/>
      <c r="S25" s="7"/>
      <c r="T25" s="12"/>
      <c r="U25" s="12"/>
      <c r="V25" s="12"/>
      <c r="W25" s="7"/>
      <c r="X25" s="7"/>
      <c r="Y25" s="7"/>
      <c r="Z25" s="12"/>
      <c r="AA25" s="12"/>
      <c r="AB25" s="12"/>
      <c r="AC25" s="7"/>
      <c r="AD25" s="7"/>
      <c r="AE25" s="7"/>
      <c r="AF25" s="12"/>
      <c r="AG25" s="12"/>
      <c r="AH25" s="12"/>
      <c r="AI25" s="38">
        <f t="shared" si="1"/>
        <v>0.5</v>
      </c>
      <c r="AJ25" s="38">
        <f t="shared" si="1"/>
        <v>0.5</v>
      </c>
      <c r="AK25" s="38">
        <f t="shared" si="1"/>
        <v>1</v>
      </c>
    </row>
    <row r="26" spans="1:37" ht="12.75" customHeight="1" x14ac:dyDescent="0.2">
      <c r="A26" s="41">
        <v>23</v>
      </c>
      <c r="B26" s="21" t="s">
        <v>75</v>
      </c>
      <c r="C26" s="18" t="s">
        <v>76</v>
      </c>
      <c r="D26" s="7" t="s">
        <v>80</v>
      </c>
      <c r="E26" s="43">
        <v>0.5</v>
      </c>
      <c r="F26" s="9" t="s">
        <v>77</v>
      </c>
      <c r="G26" s="78" t="s">
        <v>108</v>
      </c>
      <c r="H26" s="19"/>
      <c r="I26" s="19"/>
      <c r="J26" s="19"/>
      <c r="K26" s="31">
        <v>0.5</v>
      </c>
      <c r="L26" s="31">
        <v>0.5</v>
      </c>
      <c r="M26" s="32">
        <v>0.5</v>
      </c>
      <c r="N26" s="20"/>
      <c r="O26" s="20"/>
      <c r="P26" s="20"/>
      <c r="Q26" s="7"/>
      <c r="R26" s="7"/>
      <c r="S26" s="7"/>
      <c r="T26" s="12"/>
      <c r="U26" s="12"/>
      <c r="V26" s="12"/>
      <c r="W26" s="7"/>
      <c r="X26" s="7"/>
      <c r="Y26" s="7"/>
      <c r="Z26" s="12"/>
      <c r="AA26" s="12"/>
      <c r="AB26" s="12"/>
      <c r="AC26" s="7"/>
      <c r="AD26" s="7"/>
      <c r="AE26" s="7"/>
      <c r="AF26" s="12"/>
      <c r="AG26" s="12"/>
      <c r="AH26" s="12"/>
      <c r="AI26" s="38">
        <f t="shared" ref="AI26:AK35" si="2">H26+K26+N26+Q26+T26+W26+Z26+AC26+AF26</f>
        <v>0.5</v>
      </c>
      <c r="AJ26" s="38">
        <f t="shared" si="2"/>
        <v>0.5</v>
      </c>
      <c r="AK26" s="38">
        <f t="shared" si="2"/>
        <v>0.5</v>
      </c>
    </row>
    <row r="27" spans="1:37" ht="12.75" customHeight="1" x14ac:dyDescent="0.2">
      <c r="A27" s="41">
        <v>24</v>
      </c>
      <c r="B27" s="21" t="s">
        <v>81</v>
      </c>
      <c r="C27" s="18" t="s">
        <v>82</v>
      </c>
      <c r="D27" s="7" t="s">
        <v>83</v>
      </c>
      <c r="E27" s="43">
        <v>3</v>
      </c>
      <c r="F27" s="9" t="s">
        <v>77</v>
      </c>
      <c r="G27" s="78" t="s">
        <v>108</v>
      </c>
      <c r="H27" s="19"/>
      <c r="I27" s="19"/>
      <c r="J27" s="19"/>
      <c r="K27" s="31">
        <v>3</v>
      </c>
      <c r="L27" s="32">
        <v>3</v>
      </c>
      <c r="M27" s="32">
        <v>2</v>
      </c>
      <c r="N27" s="20"/>
      <c r="O27" s="20"/>
      <c r="P27" s="20"/>
      <c r="Q27" s="7"/>
      <c r="R27" s="7"/>
      <c r="S27" s="7"/>
      <c r="T27" s="12"/>
      <c r="U27" s="12"/>
      <c r="V27" s="12"/>
      <c r="W27" s="7"/>
      <c r="X27" s="7"/>
      <c r="Y27" s="7"/>
      <c r="Z27" s="12"/>
      <c r="AA27" s="12"/>
      <c r="AB27" s="12"/>
      <c r="AC27" s="7"/>
      <c r="AD27" s="7"/>
      <c r="AE27" s="7"/>
      <c r="AF27" s="12"/>
      <c r="AG27" s="12"/>
      <c r="AH27" s="12"/>
      <c r="AI27" s="38">
        <f t="shared" si="2"/>
        <v>3</v>
      </c>
      <c r="AJ27" s="38">
        <f t="shared" si="2"/>
        <v>3</v>
      </c>
      <c r="AK27" s="38">
        <f t="shared" si="2"/>
        <v>2</v>
      </c>
    </row>
    <row r="28" spans="1:37" ht="12.75" customHeight="1" x14ac:dyDescent="0.2">
      <c r="A28" s="41">
        <v>25</v>
      </c>
      <c r="B28" s="21" t="s">
        <v>81</v>
      </c>
      <c r="C28" s="18" t="s">
        <v>82</v>
      </c>
      <c r="D28" s="7" t="s">
        <v>84</v>
      </c>
      <c r="E28" s="43">
        <v>2</v>
      </c>
      <c r="F28" s="9" t="s">
        <v>77</v>
      </c>
      <c r="G28" s="77" t="s">
        <v>108</v>
      </c>
      <c r="H28" s="19"/>
      <c r="I28" s="19"/>
      <c r="J28" s="19"/>
      <c r="K28" s="31">
        <v>2</v>
      </c>
      <c r="L28" s="32">
        <v>2</v>
      </c>
      <c r="M28" s="32">
        <v>2</v>
      </c>
      <c r="N28" s="20"/>
      <c r="O28" s="20"/>
      <c r="P28" s="20"/>
      <c r="Q28" s="7"/>
      <c r="R28" s="7"/>
      <c r="S28" s="7"/>
      <c r="T28" s="12"/>
      <c r="U28" s="12"/>
      <c r="V28" s="12"/>
      <c r="W28" s="7"/>
      <c r="X28" s="7"/>
      <c r="Y28" s="7"/>
      <c r="Z28" s="12"/>
      <c r="AA28" s="12"/>
      <c r="AB28" s="12"/>
      <c r="AC28" s="7"/>
      <c r="AD28" s="7"/>
      <c r="AE28" s="7"/>
      <c r="AF28" s="12"/>
      <c r="AG28" s="12"/>
      <c r="AH28" s="12"/>
      <c r="AI28" s="38">
        <f t="shared" si="2"/>
        <v>2</v>
      </c>
      <c r="AJ28" s="38">
        <f t="shared" si="2"/>
        <v>2</v>
      </c>
      <c r="AK28" s="38">
        <f t="shared" si="2"/>
        <v>2</v>
      </c>
    </row>
    <row r="29" spans="1:37" ht="12.75" customHeight="1" x14ac:dyDescent="0.2">
      <c r="A29" s="41">
        <v>26</v>
      </c>
      <c r="B29" s="21" t="s">
        <v>81</v>
      </c>
      <c r="C29" s="18" t="s">
        <v>82</v>
      </c>
      <c r="D29" s="7" t="s">
        <v>85</v>
      </c>
      <c r="E29" s="43">
        <v>1</v>
      </c>
      <c r="F29" s="9" t="s">
        <v>77</v>
      </c>
      <c r="G29" s="78" t="s">
        <v>108</v>
      </c>
      <c r="H29" s="19"/>
      <c r="I29" s="19"/>
      <c r="J29" s="19"/>
      <c r="K29" s="31">
        <v>1</v>
      </c>
      <c r="L29" s="32">
        <v>1</v>
      </c>
      <c r="M29" s="32">
        <v>2</v>
      </c>
      <c r="N29" s="20"/>
      <c r="O29" s="20"/>
      <c r="P29" s="20"/>
      <c r="Q29" s="7"/>
      <c r="R29" s="7"/>
      <c r="S29" s="7"/>
      <c r="T29" s="12"/>
      <c r="U29" s="12"/>
      <c r="V29" s="12"/>
      <c r="W29" s="7"/>
      <c r="X29" s="7"/>
      <c r="Y29" s="7"/>
      <c r="Z29" s="12"/>
      <c r="AA29" s="12"/>
      <c r="AB29" s="12"/>
      <c r="AC29" s="7"/>
      <c r="AD29" s="7"/>
      <c r="AE29" s="7"/>
      <c r="AF29" s="12"/>
      <c r="AG29" s="12"/>
      <c r="AH29" s="12"/>
      <c r="AI29" s="38">
        <f t="shared" si="2"/>
        <v>1</v>
      </c>
      <c r="AJ29" s="38">
        <f t="shared" si="2"/>
        <v>1</v>
      </c>
      <c r="AK29" s="38">
        <f t="shared" si="2"/>
        <v>2</v>
      </c>
    </row>
    <row r="30" spans="1:37" ht="12.75" customHeight="1" x14ac:dyDescent="0.2">
      <c r="A30" s="41">
        <v>27</v>
      </c>
      <c r="B30" s="21" t="s">
        <v>88</v>
      </c>
      <c r="C30" s="18" t="s">
        <v>89</v>
      </c>
      <c r="D30" s="18" t="s">
        <v>90</v>
      </c>
      <c r="E30" s="43">
        <v>1</v>
      </c>
      <c r="F30" s="9" t="s">
        <v>77</v>
      </c>
      <c r="G30" s="77" t="s">
        <v>108</v>
      </c>
      <c r="H30" s="19"/>
      <c r="I30" s="19"/>
      <c r="J30" s="19"/>
      <c r="K30" s="31">
        <v>1</v>
      </c>
      <c r="L30" s="32">
        <v>1</v>
      </c>
      <c r="M30" s="32">
        <v>1</v>
      </c>
      <c r="N30" s="20"/>
      <c r="O30" s="20"/>
      <c r="P30" s="20"/>
      <c r="Q30" s="7"/>
      <c r="R30" s="7"/>
      <c r="S30" s="7"/>
      <c r="T30" s="12"/>
      <c r="U30" s="12"/>
      <c r="V30" s="12"/>
      <c r="W30" s="7"/>
      <c r="X30" s="7"/>
      <c r="Y30" s="7"/>
      <c r="Z30" s="12"/>
      <c r="AA30" s="12"/>
      <c r="AB30" s="12"/>
      <c r="AC30" s="7"/>
      <c r="AD30" s="7"/>
      <c r="AE30" s="7"/>
      <c r="AF30" s="12"/>
      <c r="AG30" s="12"/>
      <c r="AH30" s="12"/>
      <c r="AI30" s="38">
        <f t="shared" si="2"/>
        <v>1</v>
      </c>
      <c r="AJ30" s="38">
        <f t="shared" si="2"/>
        <v>1</v>
      </c>
      <c r="AK30" s="38">
        <f t="shared" si="2"/>
        <v>1</v>
      </c>
    </row>
    <row r="31" spans="1:37" ht="12.75" customHeight="1" x14ac:dyDescent="0.2">
      <c r="A31" s="41">
        <v>28</v>
      </c>
      <c r="B31" s="21" t="s">
        <v>88</v>
      </c>
      <c r="C31" s="18" t="s">
        <v>89</v>
      </c>
      <c r="D31" s="18" t="s">
        <v>91</v>
      </c>
      <c r="E31" s="43">
        <v>1</v>
      </c>
      <c r="F31" s="9" t="s">
        <v>77</v>
      </c>
      <c r="G31" s="78" t="s">
        <v>108</v>
      </c>
      <c r="H31" s="19"/>
      <c r="I31" s="19"/>
      <c r="J31" s="19"/>
      <c r="K31" s="31">
        <v>1</v>
      </c>
      <c r="L31" s="32">
        <v>1</v>
      </c>
      <c r="M31" s="32">
        <v>1</v>
      </c>
      <c r="N31" s="20"/>
      <c r="O31" s="20"/>
      <c r="P31" s="20"/>
      <c r="Q31" s="7"/>
      <c r="R31" s="7"/>
      <c r="S31" s="7"/>
      <c r="T31" s="12"/>
      <c r="U31" s="12"/>
      <c r="V31" s="12"/>
      <c r="W31" s="7"/>
      <c r="X31" s="7"/>
      <c r="Y31" s="7"/>
      <c r="Z31" s="12"/>
      <c r="AA31" s="12"/>
      <c r="AB31" s="12"/>
      <c r="AC31" s="7"/>
      <c r="AD31" s="7"/>
      <c r="AE31" s="7"/>
      <c r="AF31" s="12"/>
      <c r="AG31" s="12"/>
      <c r="AH31" s="12"/>
      <c r="AI31" s="38">
        <f t="shared" si="2"/>
        <v>1</v>
      </c>
      <c r="AJ31" s="38">
        <f t="shared" si="2"/>
        <v>1</v>
      </c>
      <c r="AK31" s="38">
        <f t="shared" si="2"/>
        <v>1</v>
      </c>
    </row>
    <row r="32" spans="1:37" ht="12.75" customHeight="1" x14ac:dyDescent="0.2">
      <c r="A32" s="41">
        <v>29</v>
      </c>
      <c r="B32" s="21" t="s">
        <v>92</v>
      </c>
      <c r="C32" s="18" t="s">
        <v>93</v>
      </c>
      <c r="D32" s="18" t="s">
        <v>94</v>
      </c>
      <c r="E32" s="43">
        <v>2</v>
      </c>
      <c r="F32" s="9" t="s">
        <v>77</v>
      </c>
      <c r="G32" s="78" t="s">
        <v>108</v>
      </c>
      <c r="H32" s="19"/>
      <c r="I32" s="19"/>
      <c r="J32" s="19"/>
      <c r="K32" s="31">
        <v>2</v>
      </c>
      <c r="L32" s="32">
        <v>2</v>
      </c>
      <c r="M32" s="32">
        <v>2.5</v>
      </c>
      <c r="N32" s="20"/>
      <c r="O32" s="20"/>
      <c r="P32" s="20"/>
      <c r="Q32" s="7"/>
      <c r="R32" s="7"/>
      <c r="S32" s="7"/>
      <c r="T32" s="12"/>
      <c r="U32" s="12"/>
      <c r="V32" s="12"/>
      <c r="W32" s="7"/>
      <c r="X32" s="7"/>
      <c r="Y32" s="7"/>
      <c r="Z32" s="12"/>
      <c r="AA32" s="12"/>
      <c r="AB32" s="12"/>
      <c r="AC32" s="7"/>
      <c r="AD32" s="7"/>
      <c r="AE32" s="7"/>
      <c r="AF32" s="12"/>
      <c r="AG32" s="12"/>
      <c r="AH32" s="12"/>
      <c r="AI32" s="38">
        <f t="shared" si="2"/>
        <v>2</v>
      </c>
      <c r="AJ32" s="38">
        <f t="shared" si="2"/>
        <v>2</v>
      </c>
      <c r="AK32" s="38">
        <f t="shared" si="2"/>
        <v>2.5</v>
      </c>
    </row>
    <row r="33" spans="1:37" ht="12.75" customHeight="1" x14ac:dyDescent="0.2">
      <c r="A33" s="41">
        <v>30</v>
      </c>
      <c r="B33" s="21" t="s">
        <v>92</v>
      </c>
      <c r="C33" s="18" t="s">
        <v>93</v>
      </c>
      <c r="D33" s="18" t="s">
        <v>95</v>
      </c>
      <c r="E33" s="43">
        <v>1</v>
      </c>
      <c r="F33" s="9" t="s">
        <v>77</v>
      </c>
      <c r="G33" s="77" t="s">
        <v>108</v>
      </c>
      <c r="H33" s="19"/>
      <c r="I33" s="19"/>
      <c r="J33" s="19"/>
      <c r="K33" s="31">
        <v>1</v>
      </c>
      <c r="L33" s="32">
        <v>1</v>
      </c>
      <c r="M33" s="32">
        <v>1</v>
      </c>
      <c r="N33" s="20"/>
      <c r="O33" s="20"/>
      <c r="P33" s="20"/>
      <c r="Q33" s="7"/>
      <c r="R33" s="7"/>
      <c r="S33" s="7"/>
      <c r="T33" s="12"/>
      <c r="U33" s="12"/>
      <c r="V33" s="12"/>
      <c r="W33" s="7"/>
      <c r="X33" s="7"/>
      <c r="Y33" s="7"/>
      <c r="Z33" s="12"/>
      <c r="AA33" s="12"/>
      <c r="AB33" s="12"/>
      <c r="AC33" s="7"/>
      <c r="AD33" s="7"/>
      <c r="AE33" s="7"/>
      <c r="AF33" s="12"/>
      <c r="AG33" s="12"/>
      <c r="AH33" s="12"/>
      <c r="AI33" s="38">
        <f t="shared" si="2"/>
        <v>1</v>
      </c>
      <c r="AJ33" s="38">
        <f t="shared" si="2"/>
        <v>1</v>
      </c>
      <c r="AK33" s="38">
        <f t="shared" si="2"/>
        <v>1</v>
      </c>
    </row>
    <row r="34" spans="1:37" ht="12.75" customHeight="1" x14ac:dyDescent="0.2">
      <c r="A34" s="41">
        <v>31</v>
      </c>
      <c r="B34" s="21" t="s">
        <v>109</v>
      </c>
      <c r="C34" s="18" t="s">
        <v>110</v>
      </c>
      <c r="D34" s="18" t="s">
        <v>111</v>
      </c>
      <c r="E34" s="43">
        <v>0.5</v>
      </c>
      <c r="F34" s="9" t="s">
        <v>108</v>
      </c>
      <c r="G34" s="77" t="s">
        <v>142</v>
      </c>
      <c r="H34" s="19"/>
      <c r="I34" s="19"/>
      <c r="J34" s="19"/>
      <c r="K34" s="43"/>
      <c r="L34" s="7"/>
      <c r="M34" s="7"/>
      <c r="N34" s="40">
        <v>0.5</v>
      </c>
      <c r="O34" s="40">
        <v>0.5</v>
      </c>
      <c r="P34" s="19">
        <v>0.5</v>
      </c>
      <c r="Q34" s="74"/>
      <c r="R34" s="74"/>
      <c r="S34" s="74"/>
      <c r="T34" s="12"/>
      <c r="U34" s="12"/>
      <c r="V34" s="12"/>
      <c r="W34" s="7"/>
      <c r="X34" s="7"/>
      <c r="Y34" s="7"/>
      <c r="Z34" s="12"/>
      <c r="AA34" s="12"/>
      <c r="AB34" s="12"/>
      <c r="AC34" s="7"/>
      <c r="AD34" s="7"/>
      <c r="AE34" s="7"/>
      <c r="AF34" s="12"/>
      <c r="AG34" s="12"/>
      <c r="AH34" s="12"/>
      <c r="AI34" s="38">
        <f t="shared" si="2"/>
        <v>0.5</v>
      </c>
      <c r="AJ34" s="38">
        <f t="shared" si="2"/>
        <v>0.5</v>
      </c>
      <c r="AK34" s="38">
        <f t="shared" si="2"/>
        <v>0.5</v>
      </c>
    </row>
    <row r="35" spans="1:37" ht="12.75" customHeight="1" x14ac:dyDescent="0.2">
      <c r="A35" s="41">
        <v>32</v>
      </c>
      <c r="B35" s="21" t="s">
        <v>109</v>
      </c>
      <c r="C35" s="18" t="s">
        <v>110</v>
      </c>
      <c r="D35" s="18" t="s">
        <v>112</v>
      </c>
      <c r="E35" s="43">
        <v>2</v>
      </c>
      <c r="F35" s="9" t="s">
        <v>108</v>
      </c>
      <c r="G35" s="77" t="s">
        <v>142</v>
      </c>
      <c r="H35" s="19"/>
      <c r="I35" s="19"/>
      <c r="J35" s="19"/>
      <c r="K35" s="43"/>
      <c r="L35" s="7"/>
      <c r="M35" s="7"/>
      <c r="N35" s="40">
        <v>2</v>
      </c>
      <c r="O35" s="40">
        <v>2</v>
      </c>
      <c r="P35" s="19">
        <v>2.5</v>
      </c>
      <c r="Q35" s="74"/>
      <c r="R35" s="74"/>
      <c r="S35" s="74"/>
      <c r="T35" s="12"/>
      <c r="U35" s="12"/>
      <c r="V35" s="12"/>
      <c r="W35" s="7"/>
      <c r="X35" s="7"/>
      <c r="Y35" s="7"/>
      <c r="Z35" s="12"/>
      <c r="AA35" s="12"/>
      <c r="AB35" s="12"/>
      <c r="AC35" s="7"/>
      <c r="AD35" s="7"/>
      <c r="AE35" s="7"/>
      <c r="AF35" s="12"/>
      <c r="AG35" s="12"/>
      <c r="AH35" s="12"/>
      <c r="AI35" s="38">
        <f t="shared" si="2"/>
        <v>2</v>
      </c>
      <c r="AJ35" s="38">
        <f t="shared" si="2"/>
        <v>2</v>
      </c>
      <c r="AK35" s="38">
        <f t="shared" si="2"/>
        <v>2.5</v>
      </c>
    </row>
    <row r="36" spans="1:37" ht="12.75" customHeight="1" x14ac:dyDescent="0.2">
      <c r="A36" s="41">
        <v>33</v>
      </c>
      <c r="B36" s="21" t="s">
        <v>109</v>
      </c>
      <c r="C36" s="18" t="s">
        <v>110</v>
      </c>
      <c r="D36" s="18" t="s">
        <v>113</v>
      </c>
      <c r="E36" s="43">
        <v>2</v>
      </c>
      <c r="F36" s="9" t="s">
        <v>108</v>
      </c>
      <c r="G36" s="77" t="s">
        <v>142</v>
      </c>
      <c r="H36" s="19"/>
      <c r="I36" s="19"/>
      <c r="J36" s="19"/>
      <c r="K36" s="43"/>
      <c r="L36" s="7"/>
      <c r="M36" s="7"/>
      <c r="N36" s="40">
        <v>2</v>
      </c>
      <c r="O36" s="20"/>
      <c r="P36" s="19"/>
      <c r="Q36" s="74"/>
      <c r="R36" s="74"/>
      <c r="S36" s="74"/>
      <c r="T36" s="12"/>
      <c r="U36" s="12"/>
      <c r="V36" s="12"/>
      <c r="W36" s="7"/>
      <c r="X36" s="7"/>
      <c r="Y36" s="7"/>
      <c r="Z36" s="12"/>
      <c r="AA36" s="12"/>
      <c r="AB36" s="12"/>
      <c r="AC36" s="7"/>
      <c r="AD36" s="7"/>
      <c r="AE36" s="7"/>
      <c r="AF36" s="12"/>
      <c r="AG36" s="12"/>
      <c r="AH36" s="12"/>
      <c r="AI36" s="38">
        <f t="shared" ref="AI36:AK44" si="3">H36+K36+N36+Q36+T36+W36+Z36+AC36+AF36</f>
        <v>2</v>
      </c>
      <c r="AJ36" s="38">
        <f t="shared" si="3"/>
        <v>0</v>
      </c>
      <c r="AK36" s="38">
        <f t="shared" si="3"/>
        <v>0</v>
      </c>
    </row>
    <row r="37" spans="1:37" ht="12.75" customHeight="1" x14ac:dyDescent="0.2">
      <c r="A37" s="41">
        <v>34</v>
      </c>
      <c r="B37" s="21" t="s">
        <v>48</v>
      </c>
      <c r="C37" s="18" t="s">
        <v>114</v>
      </c>
      <c r="D37" s="18" t="s">
        <v>115</v>
      </c>
      <c r="E37" s="43">
        <v>1</v>
      </c>
      <c r="F37" s="9" t="s">
        <v>108</v>
      </c>
      <c r="G37" s="77" t="s">
        <v>238</v>
      </c>
      <c r="H37" s="19"/>
      <c r="I37" s="19"/>
      <c r="J37" s="19"/>
      <c r="K37" s="43"/>
      <c r="L37" s="7"/>
      <c r="M37" s="7"/>
      <c r="N37" s="40">
        <v>1</v>
      </c>
      <c r="O37" s="20"/>
      <c r="P37" s="19"/>
      <c r="Q37" s="74"/>
      <c r="R37" s="74">
        <v>1</v>
      </c>
      <c r="S37" s="74">
        <v>2</v>
      </c>
      <c r="T37" s="12"/>
      <c r="U37" s="12"/>
      <c r="V37" s="12"/>
      <c r="W37" s="7"/>
      <c r="X37" s="7"/>
      <c r="Y37" s="7"/>
      <c r="Z37" s="12"/>
      <c r="AA37" s="12"/>
      <c r="AB37" s="12"/>
      <c r="AC37" s="7"/>
      <c r="AD37" s="7"/>
      <c r="AE37" s="7"/>
      <c r="AF37" s="12"/>
      <c r="AG37" s="12"/>
      <c r="AH37" s="12"/>
      <c r="AI37" s="38">
        <f t="shared" si="3"/>
        <v>1</v>
      </c>
      <c r="AJ37" s="38">
        <f t="shared" si="3"/>
        <v>1</v>
      </c>
      <c r="AK37" s="38">
        <f t="shared" si="3"/>
        <v>2</v>
      </c>
    </row>
    <row r="38" spans="1:37" ht="12.75" customHeight="1" x14ac:dyDescent="0.2">
      <c r="A38" s="41">
        <v>35</v>
      </c>
      <c r="B38" s="21" t="s">
        <v>48</v>
      </c>
      <c r="C38" s="18" t="s">
        <v>114</v>
      </c>
      <c r="D38" s="18" t="s">
        <v>116</v>
      </c>
      <c r="E38" s="43">
        <v>1</v>
      </c>
      <c r="F38" s="9" t="s">
        <v>108</v>
      </c>
      <c r="G38" s="77" t="s">
        <v>238</v>
      </c>
      <c r="H38" s="19"/>
      <c r="I38" s="19"/>
      <c r="J38" s="19"/>
      <c r="K38" s="43"/>
      <c r="L38" s="7"/>
      <c r="M38" s="7"/>
      <c r="N38" s="40">
        <v>1</v>
      </c>
      <c r="O38" s="20"/>
      <c r="P38" s="19"/>
      <c r="Q38" s="74"/>
      <c r="R38" s="74">
        <v>1</v>
      </c>
      <c r="S38" s="74">
        <v>1.5</v>
      </c>
      <c r="T38" s="12"/>
      <c r="U38" s="12"/>
      <c r="V38" s="12"/>
      <c r="W38" s="7"/>
      <c r="X38" s="7"/>
      <c r="Y38" s="7"/>
      <c r="Z38" s="12"/>
      <c r="AA38" s="12"/>
      <c r="AB38" s="12"/>
      <c r="AC38" s="7"/>
      <c r="AD38" s="7"/>
      <c r="AE38" s="7"/>
      <c r="AF38" s="12"/>
      <c r="AG38" s="12"/>
      <c r="AH38" s="12"/>
      <c r="AI38" s="38">
        <f t="shared" si="3"/>
        <v>1</v>
      </c>
      <c r="AJ38" s="38">
        <f t="shared" si="3"/>
        <v>1</v>
      </c>
      <c r="AK38" s="38">
        <f t="shared" si="3"/>
        <v>1.5</v>
      </c>
    </row>
    <row r="39" spans="1:37" ht="12.75" customHeight="1" x14ac:dyDescent="0.2">
      <c r="A39" s="41">
        <v>36</v>
      </c>
      <c r="B39" s="21" t="s">
        <v>117</v>
      </c>
      <c r="C39" s="18" t="s">
        <v>118</v>
      </c>
      <c r="D39" s="18" t="s">
        <v>119</v>
      </c>
      <c r="E39" s="43">
        <v>0.5</v>
      </c>
      <c r="F39" s="9" t="s">
        <v>108</v>
      </c>
      <c r="G39" s="77" t="s">
        <v>142</v>
      </c>
      <c r="H39" s="19"/>
      <c r="I39" s="19"/>
      <c r="J39" s="19"/>
      <c r="K39" s="43"/>
      <c r="L39" s="7"/>
      <c r="M39" s="7"/>
      <c r="N39" s="40">
        <v>0.5</v>
      </c>
      <c r="O39" s="40">
        <v>0.5</v>
      </c>
      <c r="P39" s="40">
        <v>0.5</v>
      </c>
      <c r="Q39" s="74"/>
      <c r="R39" s="74"/>
      <c r="S39" s="74"/>
      <c r="T39" s="12"/>
      <c r="U39" s="12"/>
      <c r="V39" s="12"/>
      <c r="W39" s="7"/>
      <c r="X39" s="7"/>
      <c r="Y39" s="7"/>
      <c r="Z39" s="12"/>
      <c r="AA39" s="12"/>
      <c r="AB39" s="12"/>
      <c r="AC39" s="7"/>
      <c r="AD39" s="7"/>
      <c r="AE39" s="7"/>
      <c r="AF39" s="12"/>
      <c r="AG39" s="12"/>
      <c r="AH39" s="12"/>
      <c r="AI39" s="38">
        <f t="shared" si="3"/>
        <v>0.5</v>
      </c>
      <c r="AJ39" s="38">
        <f t="shared" si="3"/>
        <v>0.5</v>
      </c>
      <c r="AK39" s="38">
        <f t="shared" si="3"/>
        <v>0.5</v>
      </c>
    </row>
    <row r="40" spans="1:37" ht="12.75" customHeight="1" x14ac:dyDescent="0.2">
      <c r="A40" s="41">
        <v>37</v>
      </c>
      <c r="B40" s="21" t="s">
        <v>117</v>
      </c>
      <c r="C40" s="18" t="s">
        <v>118</v>
      </c>
      <c r="D40" s="18" t="s">
        <v>120</v>
      </c>
      <c r="E40" s="43">
        <v>0.5</v>
      </c>
      <c r="F40" s="9" t="s">
        <v>108</v>
      </c>
      <c r="G40" s="77" t="s">
        <v>142</v>
      </c>
      <c r="H40" s="19"/>
      <c r="I40" s="19"/>
      <c r="J40" s="19"/>
      <c r="K40" s="43"/>
      <c r="L40" s="7"/>
      <c r="M40" s="7"/>
      <c r="N40" s="40">
        <v>0.5</v>
      </c>
      <c r="O40" s="40">
        <v>0.5</v>
      </c>
      <c r="P40" s="40">
        <v>0.5</v>
      </c>
      <c r="Q40" s="74"/>
      <c r="R40" s="74"/>
      <c r="S40" s="74"/>
      <c r="T40" s="12"/>
      <c r="U40" s="12"/>
      <c r="V40" s="12"/>
      <c r="W40" s="7"/>
      <c r="X40" s="7"/>
      <c r="Y40" s="7"/>
      <c r="Z40" s="12"/>
      <c r="AA40" s="12"/>
      <c r="AB40" s="12"/>
      <c r="AC40" s="7"/>
      <c r="AD40" s="7"/>
      <c r="AE40" s="7"/>
      <c r="AF40" s="12"/>
      <c r="AG40" s="12"/>
      <c r="AH40" s="12"/>
      <c r="AI40" s="38">
        <f t="shared" si="3"/>
        <v>0.5</v>
      </c>
      <c r="AJ40" s="38">
        <f t="shared" si="3"/>
        <v>0.5</v>
      </c>
      <c r="AK40" s="38">
        <f t="shared" si="3"/>
        <v>0.5</v>
      </c>
    </row>
    <row r="41" spans="1:37" ht="12.75" customHeight="1" x14ac:dyDescent="0.2">
      <c r="A41" s="41">
        <v>38</v>
      </c>
      <c r="B41" s="21" t="s">
        <v>117</v>
      </c>
      <c r="C41" s="18" t="s">
        <v>118</v>
      </c>
      <c r="D41" s="18" t="s">
        <v>121</v>
      </c>
      <c r="E41" s="43">
        <v>0.5</v>
      </c>
      <c r="F41" s="9" t="s">
        <v>108</v>
      </c>
      <c r="G41" s="77" t="s">
        <v>142</v>
      </c>
      <c r="H41" s="19"/>
      <c r="I41" s="19"/>
      <c r="J41" s="19"/>
      <c r="K41" s="43"/>
      <c r="L41" s="7"/>
      <c r="M41" s="7"/>
      <c r="N41" s="40">
        <v>0.5</v>
      </c>
      <c r="O41" s="40">
        <v>0.5</v>
      </c>
      <c r="P41" s="40">
        <v>0.5</v>
      </c>
      <c r="Q41" s="74"/>
      <c r="R41" s="74"/>
      <c r="S41" s="74"/>
      <c r="T41" s="12"/>
      <c r="U41" s="12"/>
      <c r="V41" s="12"/>
      <c r="W41" s="7"/>
      <c r="X41" s="7"/>
      <c r="Y41" s="7"/>
      <c r="Z41" s="12"/>
      <c r="AA41" s="12"/>
      <c r="AB41" s="12"/>
      <c r="AC41" s="7"/>
      <c r="AD41" s="7"/>
      <c r="AE41" s="7"/>
      <c r="AF41" s="12"/>
      <c r="AG41" s="12"/>
      <c r="AH41" s="12"/>
      <c r="AI41" s="38">
        <f t="shared" si="3"/>
        <v>0.5</v>
      </c>
      <c r="AJ41" s="38">
        <f t="shared" si="3"/>
        <v>0.5</v>
      </c>
      <c r="AK41" s="38">
        <f t="shared" si="3"/>
        <v>0.5</v>
      </c>
    </row>
    <row r="42" spans="1:37" ht="12.75" customHeight="1" x14ac:dyDescent="0.2">
      <c r="A42" s="41">
        <v>39</v>
      </c>
      <c r="B42" s="21" t="s">
        <v>117</v>
      </c>
      <c r="C42" s="18" t="s">
        <v>118</v>
      </c>
      <c r="D42" s="18" t="s">
        <v>122</v>
      </c>
      <c r="E42" s="43">
        <v>0.5</v>
      </c>
      <c r="F42" s="9" t="s">
        <v>108</v>
      </c>
      <c r="G42" s="77" t="s">
        <v>142</v>
      </c>
      <c r="H42" s="19"/>
      <c r="I42" s="19"/>
      <c r="J42" s="19"/>
      <c r="K42" s="43"/>
      <c r="L42" s="7"/>
      <c r="M42" s="7"/>
      <c r="N42" s="40">
        <v>0.5</v>
      </c>
      <c r="O42" s="40">
        <v>0.5</v>
      </c>
      <c r="P42" s="40">
        <v>0.5</v>
      </c>
      <c r="Q42" s="74"/>
      <c r="R42" s="74"/>
      <c r="S42" s="74"/>
      <c r="T42" s="12"/>
      <c r="U42" s="12"/>
      <c r="V42" s="12"/>
      <c r="W42" s="7"/>
      <c r="X42" s="7"/>
      <c r="Y42" s="7"/>
      <c r="Z42" s="12"/>
      <c r="AA42" s="12"/>
      <c r="AB42" s="12"/>
      <c r="AC42" s="7"/>
      <c r="AD42" s="7"/>
      <c r="AE42" s="7"/>
      <c r="AF42" s="12"/>
      <c r="AG42" s="12"/>
      <c r="AH42" s="12"/>
      <c r="AI42" s="38">
        <f t="shared" si="3"/>
        <v>0.5</v>
      </c>
      <c r="AJ42" s="38">
        <f t="shared" si="3"/>
        <v>0.5</v>
      </c>
      <c r="AK42" s="38">
        <f t="shared" si="3"/>
        <v>0.5</v>
      </c>
    </row>
    <row r="43" spans="1:37" ht="12.75" customHeight="1" x14ac:dyDescent="0.2">
      <c r="A43" s="41">
        <v>40</v>
      </c>
      <c r="B43" s="21" t="s">
        <v>123</v>
      </c>
      <c r="C43" s="18" t="s">
        <v>124</v>
      </c>
      <c r="D43" s="18" t="s">
        <v>125</v>
      </c>
      <c r="E43" s="43">
        <v>1</v>
      </c>
      <c r="F43" s="9" t="s">
        <v>108</v>
      </c>
      <c r="G43" s="77" t="s">
        <v>142</v>
      </c>
      <c r="H43" s="19"/>
      <c r="I43" s="19"/>
      <c r="J43" s="19"/>
      <c r="K43" s="43"/>
      <c r="L43" s="7"/>
      <c r="M43" s="7"/>
      <c r="N43" s="40">
        <v>1</v>
      </c>
      <c r="O43" s="40">
        <v>1</v>
      </c>
      <c r="P43" s="40">
        <v>1.5</v>
      </c>
      <c r="Q43" s="74"/>
      <c r="R43" s="74"/>
      <c r="S43" s="74"/>
      <c r="T43" s="12"/>
      <c r="U43" s="12"/>
      <c r="V43" s="12"/>
      <c r="W43" s="7"/>
      <c r="X43" s="7"/>
      <c r="Y43" s="7"/>
      <c r="Z43" s="12"/>
      <c r="AA43" s="12"/>
      <c r="AB43" s="12"/>
      <c r="AC43" s="7"/>
      <c r="AD43" s="7"/>
      <c r="AE43" s="7"/>
      <c r="AF43" s="12"/>
      <c r="AG43" s="12"/>
      <c r="AH43" s="12"/>
      <c r="AI43" s="38">
        <f t="shared" si="3"/>
        <v>1</v>
      </c>
      <c r="AJ43" s="38">
        <f t="shared" si="3"/>
        <v>1</v>
      </c>
      <c r="AK43" s="38">
        <f t="shared" si="3"/>
        <v>1.5</v>
      </c>
    </row>
    <row r="44" spans="1:37" ht="14.25" customHeight="1" x14ac:dyDescent="0.2">
      <c r="A44" s="41">
        <v>41</v>
      </c>
      <c r="B44" s="21" t="s">
        <v>123</v>
      </c>
      <c r="C44" s="18" t="s">
        <v>124</v>
      </c>
      <c r="D44" s="18" t="s">
        <v>126</v>
      </c>
      <c r="E44" s="43">
        <v>1</v>
      </c>
      <c r="F44" s="9" t="s">
        <v>108</v>
      </c>
      <c r="G44" s="15" t="s">
        <v>108</v>
      </c>
      <c r="H44" s="19"/>
      <c r="I44" s="19"/>
      <c r="J44" s="19"/>
      <c r="K44" s="7"/>
      <c r="L44" s="7"/>
      <c r="M44" s="7"/>
      <c r="N44" s="40">
        <v>1</v>
      </c>
      <c r="O44" s="20"/>
      <c r="P44" s="20"/>
      <c r="Q44" s="74"/>
      <c r="R44" s="74"/>
      <c r="S44" s="74"/>
      <c r="T44" s="12"/>
      <c r="U44" s="12"/>
      <c r="V44" s="12"/>
      <c r="W44" s="7"/>
      <c r="X44" s="7"/>
      <c r="Y44" s="7"/>
      <c r="Z44" s="12"/>
      <c r="AA44" s="12"/>
      <c r="AB44" s="12"/>
      <c r="AC44" s="7"/>
      <c r="AD44" s="7"/>
      <c r="AE44" s="7"/>
      <c r="AF44" s="12"/>
      <c r="AG44" s="12"/>
      <c r="AH44" s="12"/>
      <c r="AI44" s="38">
        <f t="shared" si="3"/>
        <v>1</v>
      </c>
      <c r="AJ44" s="38">
        <f t="shared" si="3"/>
        <v>0</v>
      </c>
      <c r="AK44" s="38">
        <f t="shared" si="3"/>
        <v>0</v>
      </c>
    </row>
    <row r="45" spans="1:37" ht="12.75" customHeight="1" x14ac:dyDescent="0.2">
      <c r="A45" s="41">
        <v>42</v>
      </c>
      <c r="B45" s="21" t="s">
        <v>127</v>
      </c>
      <c r="C45" s="18" t="s">
        <v>128</v>
      </c>
      <c r="D45" s="18" t="s">
        <v>129</v>
      </c>
      <c r="E45" s="43">
        <v>2</v>
      </c>
      <c r="F45" s="9" t="s">
        <v>108</v>
      </c>
      <c r="G45" s="77" t="s">
        <v>238</v>
      </c>
      <c r="H45" s="19"/>
      <c r="I45" s="19"/>
      <c r="J45" s="19"/>
      <c r="K45" s="7"/>
      <c r="L45" s="7"/>
      <c r="M45" s="7"/>
      <c r="N45" s="40">
        <v>0.5</v>
      </c>
      <c r="O45" s="20"/>
      <c r="P45" s="20"/>
      <c r="Q45" s="74"/>
      <c r="R45" s="74">
        <v>0.5</v>
      </c>
      <c r="S45" s="74">
        <v>0.5</v>
      </c>
      <c r="T45" s="12"/>
      <c r="U45" s="12"/>
      <c r="V45" s="12"/>
      <c r="W45" s="7"/>
      <c r="X45" s="7"/>
      <c r="Y45" s="7"/>
      <c r="Z45" s="12"/>
      <c r="AA45" s="12"/>
      <c r="AB45" s="12"/>
      <c r="AC45" s="7"/>
      <c r="AD45" s="7"/>
      <c r="AE45" s="7"/>
      <c r="AF45" s="12"/>
      <c r="AG45" s="12"/>
      <c r="AH45" s="12"/>
      <c r="AI45" s="38">
        <f t="shared" ref="AI45:AK55" si="4">H45+K45+N45+Q45+T45+W45+Z45+AC45+AF45</f>
        <v>0.5</v>
      </c>
      <c r="AJ45" s="38">
        <f t="shared" si="4"/>
        <v>0.5</v>
      </c>
      <c r="AK45" s="38">
        <f t="shared" si="4"/>
        <v>0.5</v>
      </c>
    </row>
    <row r="46" spans="1:37" ht="12.75" customHeight="1" x14ac:dyDescent="0.2">
      <c r="A46" s="41">
        <v>43</v>
      </c>
      <c r="B46" s="21" t="s">
        <v>127</v>
      </c>
      <c r="C46" s="18" t="s">
        <v>128</v>
      </c>
      <c r="D46" s="18" t="s">
        <v>130</v>
      </c>
      <c r="E46" s="43">
        <v>0.5</v>
      </c>
      <c r="F46" s="9" t="s">
        <v>108</v>
      </c>
      <c r="G46" s="77" t="s">
        <v>142</v>
      </c>
      <c r="H46" s="19"/>
      <c r="I46" s="19"/>
      <c r="J46" s="19"/>
      <c r="K46" s="7"/>
      <c r="L46" s="7"/>
      <c r="M46" s="7"/>
      <c r="N46" s="40">
        <v>0.5</v>
      </c>
      <c r="O46" s="40">
        <v>0.5</v>
      </c>
      <c r="P46" s="40">
        <v>1.5</v>
      </c>
      <c r="Q46" s="74"/>
      <c r="R46" s="74"/>
      <c r="S46" s="74"/>
      <c r="T46" s="12"/>
      <c r="U46" s="12"/>
      <c r="V46" s="12"/>
      <c r="W46" s="7"/>
      <c r="X46" s="7"/>
      <c r="Y46" s="7"/>
      <c r="Z46" s="12"/>
      <c r="AA46" s="12"/>
      <c r="AB46" s="12"/>
      <c r="AC46" s="7"/>
      <c r="AD46" s="7"/>
      <c r="AE46" s="7"/>
      <c r="AF46" s="12"/>
      <c r="AG46" s="12"/>
      <c r="AH46" s="12"/>
      <c r="AI46" s="38">
        <f t="shared" si="4"/>
        <v>0.5</v>
      </c>
      <c r="AJ46" s="38">
        <f t="shared" si="4"/>
        <v>0.5</v>
      </c>
      <c r="AK46" s="38">
        <f t="shared" si="4"/>
        <v>1.5</v>
      </c>
    </row>
    <row r="47" spans="1:37" ht="12.75" customHeight="1" x14ac:dyDescent="0.2">
      <c r="A47" s="41">
        <v>44</v>
      </c>
      <c r="B47" s="21" t="s">
        <v>127</v>
      </c>
      <c r="C47" s="18" t="s">
        <v>128</v>
      </c>
      <c r="D47" s="18" t="s">
        <v>131</v>
      </c>
      <c r="E47" s="43">
        <v>0.5</v>
      </c>
      <c r="F47" s="9" t="s">
        <v>108</v>
      </c>
      <c r="G47" s="77" t="s">
        <v>238</v>
      </c>
      <c r="H47" s="19"/>
      <c r="I47" s="19"/>
      <c r="J47" s="19"/>
      <c r="K47" s="7"/>
      <c r="L47" s="7"/>
      <c r="M47" s="7"/>
      <c r="N47" s="40">
        <v>1</v>
      </c>
      <c r="O47" s="20"/>
      <c r="P47" s="20"/>
      <c r="Q47" s="74"/>
      <c r="R47" s="74">
        <v>1</v>
      </c>
      <c r="S47" s="74">
        <v>1</v>
      </c>
      <c r="T47" s="12"/>
      <c r="U47" s="12"/>
      <c r="V47" s="12"/>
      <c r="W47" s="7"/>
      <c r="X47" s="7"/>
      <c r="Y47" s="7"/>
      <c r="Z47" s="12"/>
      <c r="AA47" s="12"/>
      <c r="AB47" s="12"/>
      <c r="AC47" s="7"/>
      <c r="AD47" s="7"/>
      <c r="AE47" s="7"/>
      <c r="AF47" s="12"/>
      <c r="AG47" s="12"/>
      <c r="AH47" s="12"/>
      <c r="AI47" s="38">
        <f t="shared" si="4"/>
        <v>1</v>
      </c>
      <c r="AJ47" s="38">
        <f t="shared" si="4"/>
        <v>1</v>
      </c>
      <c r="AK47" s="38">
        <f t="shared" si="4"/>
        <v>1</v>
      </c>
    </row>
    <row r="48" spans="1:37" ht="12.75" customHeight="1" x14ac:dyDescent="0.2">
      <c r="A48" s="41">
        <v>45</v>
      </c>
      <c r="B48" s="21" t="s">
        <v>132</v>
      </c>
      <c r="C48" s="18" t="s">
        <v>133</v>
      </c>
      <c r="D48" s="18" t="s">
        <v>134</v>
      </c>
      <c r="E48" s="43">
        <v>0.5</v>
      </c>
      <c r="F48" s="9" t="s">
        <v>108</v>
      </c>
      <c r="G48" s="77" t="s">
        <v>238</v>
      </c>
      <c r="H48" s="19"/>
      <c r="I48" s="19"/>
      <c r="J48" s="19"/>
      <c r="K48" s="7"/>
      <c r="L48" s="7"/>
      <c r="M48" s="7"/>
      <c r="N48" s="40">
        <v>0.5</v>
      </c>
      <c r="O48" s="20"/>
      <c r="P48" s="20"/>
      <c r="Q48" s="74"/>
      <c r="R48" s="74">
        <v>0.5</v>
      </c>
      <c r="S48" s="74">
        <v>0.5</v>
      </c>
      <c r="T48" s="12"/>
      <c r="U48" s="12"/>
      <c r="V48" s="12"/>
      <c r="W48" s="7"/>
      <c r="X48" s="7"/>
      <c r="Y48" s="7"/>
      <c r="Z48" s="12"/>
      <c r="AA48" s="12"/>
      <c r="AB48" s="12"/>
      <c r="AC48" s="7"/>
      <c r="AD48" s="7"/>
      <c r="AE48" s="7"/>
      <c r="AF48" s="12"/>
      <c r="AG48" s="12"/>
      <c r="AH48" s="12"/>
      <c r="AI48" s="38">
        <f t="shared" si="4"/>
        <v>0.5</v>
      </c>
      <c r="AJ48" s="38">
        <f t="shared" si="4"/>
        <v>0.5</v>
      </c>
      <c r="AK48" s="38">
        <f t="shared" si="4"/>
        <v>0.5</v>
      </c>
    </row>
    <row r="49" spans="1:37" ht="12.75" customHeight="1" x14ac:dyDescent="0.2">
      <c r="A49" s="41">
        <v>46</v>
      </c>
      <c r="B49" s="21" t="s">
        <v>132</v>
      </c>
      <c r="C49" s="18" t="s">
        <v>133</v>
      </c>
      <c r="D49" s="7" t="s">
        <v>135</v>
      </c>
      <c r="E49" s="43">
        <v>0.5</v>
      </c>
      <c r="F49" s="9" t="s">
        <v>108</v>
      </c>
      <c r="G49" s="77" t="s">
        <v>238</v>
      </c>
      <c r="H49" s="19"/>
      <c r="I49" s="19"/>
      <c r="J49" s="19"/>
      <c r="K49" s="7"/>
      <c r="L49" s="7"/>
      <c r="M49" s="7"/>
      <c r="N49" s="40">
        <v>0.5</v>
      </c>
      <c r="O49" s="20"/>
      <c r="P49" s="19"/>
      <c r="Q49" s="74"/>
      <c r="R49" s="74">
        <v>0.5</v>
      </c>
      <c r="S49" s="74">
        <v>0.5</v>
      </c>
      <c r="T49" s="12"/>
      <c r="U49" s="12"/>
      <c r="V49" s="12"/>
      <c r="W49" s="7"/>
      <c r="X49" s="7"/>
      <c r="Y49" s="7"/>
      <c r="Z49" s="12"/>
      <c r="AA49" s="12"/>
      <c r="AB49" s="12"/>
      <c r="AC49" s="7"/>
      <c r="AD49" s="7"/>
      <c r="AE49" s="7"/>
      <c r="AF49" s="12"/>
      <c r="AG49" s="12"/>
      <c r="AH49" s="12"/>
      <c r="AI49" s="38">
        <f t="shared" si="4"/>
        <v>0.5</v>
      </c>
      <c r="AJ49" s="38">
        <f t="shared" si="4"/>
        <v>0.5</v>
      </c>
      <c r="AK49" s="38">
        <f t="shared" si="4"/>
        <v>0.5</v>
      </c>
    </row>
    <row r="50" spans="1:37" ht="12.75" customHeight="1" x14ac:dyDescent="0.2">
      <c r="A50" s="41">
        <v>47</v>
      </c>
      <c r="B50" s="21" t="s">
        <v>136</v>
      </c>
      <c r="C50" s="18" t="s">
        <v>137</v>
      </c>
      <c r="D50" s="18" t="s">
        <v>138</v>
      </c>
      <c r="E50" s="43">
        <v>0.5</v>
      </c>
      <c r="F50" s="9" t="s">
        <v>108</v>
      </c>
      <c r="G50" s="77" t="s">
        <v>142</v>
      </c>
      <c r="H50" s="19"/>
      <c r="I50" s="19"/>
      <c r="J50" s="19"/>
      <c r="K50" s="7"/>
      <c r="L50" s="7"/>
      <c r="M50" s="7"/>
      <c r="N50" s="40">
        <v>0.5</v>
      </c>
      <c r="O50" s="40">
        <v>0.5</v>
      </c>
      <c r="P50" s="19">
        <v>0.5</v>
      </c>
      <c r="Q50" s="74"/>
      <c r="R50" s="74"/>
      <c r="S50" s="74"/>
      <c r="T50" s="12"/>
      <c r="U50" s="12"/>
      <c r="V50" s="12"/>
      <c r="W50" s="7"/>
      <c r="X50" s="7"/>
      <c r="Y50" s="7"/>
      <c r="Z50" s="12"/>
      <c r="AA50" s="12"/>
      <c r="AB50" s="12"/>
      <c r="AC50" s="7"/>
      <c r="AD50" s="7"/>
      <c r="AE50" s="7"/>
      <c r="AF50" s="12"/>
      <c r="AG50" s="12"/>
      <c r="AH50" s="12"/>
      <c r="AI50" s="38">
        <f t="shared" si="4"/>
        <v>0.5</v>
      </c>
      <c r="AJ50" s="38">
        <f t="shared" si="4"/>
        <v>0.5</v>
      </c>
      <c r="AK50" s="38">
        <f t="shared" si="4"/>
        <v>0.5</v>
      </c>
    </row>
    <row r="51" spans="1:37" ht="12.75" customHeight="1" x14ac:dyDescent="0.2">
      <c r="A51" s="41">
        <v>48</v>
      </c>
      <c r="B51" s="21" t="s">
        <v>136</v>
      </c>
      <c r="C51" s="18" t="s">
        <v>137</v>
      </c>
      <c r="D51" s="18" t="s">
        <v>139</v>
      </c>
      <c r="E51" s="43">
        <v>2</v>
      </c>
      <c r="F51" s="9" t="s">
        <v>108</v>
      </c>
      <c r="G51" s="77" t="s">
        <v>142</v>
      </c>
      <c r="H51" s="19"/>
      <c r="I51" s="19"/>
      <c r="J51" s="19"/>
      <c r="K51" s="7"/>
      <c r="L51" s="7"/>
      <c r="M51" s="7"/>
      <c r="N51" s="40">
        <v>2</v>
      </c>
      <c r="O51" s="40">
        <v>2</v>
      </c>
      <c r="P51" s="19">
        <v>1.5</v>
      </c>
      <c r="Q51" s="74"/>
      <c r="R51" s="74"/>
      <c r="S51" s="74"/>
      <c r="T51" s="12"/>
      <c r="U51" s="12"/>
      <c r="V51" s="12"/>
      <c r="W51" s="7"/>
      <c r="X51" s="7"/>
      <c r="Y51" s="7"/>
      <c r="Z51" s="12"/>
      <c r="AA51" s="12"/>
      <c r="AB51" s="12"/>
      <c r="AC51" s="7"/>
      <c r="AD51" s="7"/>
      <c r="AE51" s="7"/>
      <c r="AF51" s="12"/>
      <c r="AG51" s="12"/>
      <c r="AH51" s="12"/>
      <c r="AI51" s="38">
        <f t="shared" si="4"/>
        <v>2</v>
      </c>
      <c r="AJ51" s="38">
        <f t="shared" si="4"/>
        <v>2</v>
      </c>
      <c r="AK51" s="38">
        <f t="shared" si="4"/>
        <v>1.5</v>
      </c>
    </row>
    <row r="52" spans="1:37" ht="12.75" customHeight="1" x14ac:dyDescent="0.2">
      <c r="A52" s="41">
        <v>49</v>
      </c>
      <c r="B52" s="21" t="s">
        <v>136</v>
      </c>
      <c r="C52" s="18" t="s">
        <v>137</v>
      </c>
      <c r="D52" s="18" t="s">
        <v>140</v>
      </c>
      <c r="E52" s="43">
        <v>2</v>
      </c>
      <c r="F52" s="9" t="s">
        <v>108</v>
      </c>
      <c r="G52" s="77" t="s">
        <v>142</v>
      </c>
      <c r="H52" s="19"/>
      <c r="I52" s="19"/>
      <c r="J52" s="19"/>
      <c r="K52" s="7"/>
      <c r="L52" s="7"/>
      <c r="M52" s="7"/>
      <c r="N52" s="40">
        <v>2</v>
      </c>
      <c r="O52" s="40">
        <v>2</v>
      </c>
      <c r="P52" s="19">
        <v>0.5</v>
      </c>
      <c r="Q52" s="74"/>
      <c r="R52" s="74"/>
      <c r="S52" s="74"/>
      <c r="T52" s="12"/>
      <c r="U52" s="12"/>
      <c r="V52" s="12"/>
      <c r="W52" s="7"/>
      <c r="X52" s="7"/>
      <c r="Y52" s="7"/>
      <c r="Z52" s="12"/>
      <c r="AA52" s="12"/>
      <c r="AB52" s="12"/>
      <c r="AC52" s="7"/>
      <c r="AD52" s="7"/>
      <c r="AE52" s="7"/>
      <c r="AF52" s="12"/>
      <c r="AG52" s="12"/>
      <c r="AH52" s="12"/>
      <c r="AI52" s="38">
        <f t="shared" si="4"/>
        <v>2</v>
      </c>
      <c r="AJ52" s="38">
        <f t="shared" si="4"/>
        <v>2</v>
      </c>
      <c r="AK52" s="38">
        <f t="shared" si="4"/>
        <v>0.5</v>
      </c>
    </row>
    <row r="53" spans="1:37" ht="12.75" customHeight="1" x14ac:dyDescent="0.2">
      <c r="A53" s="41">
        <v>50</v>
      </c>
      <c r="B53" s="21" t="s">
        <v>136</v>
      </c>
      <c r="C53" s="18" t="s">
        <v>137</v>
      </c>
      <c r="D53" s="7" t="s">
        <v>135</v>
      </c>
      <c r="E53" s="43">
        <v>0.5</v>
      </c>
      <c r="F53" s="9" t="s">
        <v>108</v>
      </c>
      <c r="G53" s="15" t="s">
        <v>108</v>
      </c>
      <c r="H53" s="19"/>
      <c r="I53" s="19"/>
      <c r="J53" s="19"/>
      <c r="K53" s="7"/>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4"/>
        <v>0.5</v>
      </c>
      <c r="AJ53" s="38">
        <f t="shared" si="4"/>
        <v>0.5</v>
      </c>
      <c r="AK53" s="38">
        <f t="shared" si="4"/>
        <v>0.5</v>
      </c>
    </row>
    <row r="54" spans="1:37" ht="12.75" customHeight="1" x14ac:dyDescent="0.2">
      <c r="A54" s="41">
        <v>51</v>
      </c>
      <c r="B54" s="41" t="s">
        <v>143</v>
      </c>
      <c r="C54" s="41" t="s">
        <v>144</v>
      </c>
      <c r="D54" s="41" t="s">
        <v>145</v>
      </c>
      <c r="E54" s="41">
        <v>0.5</v>
      </c>
      <c r="F54" s="41" t="s">
        <v>142</v>
      </c>
      <c r="G54" s="79" t="s">
        <v>238</v>
      </c>
      <c r="H54" s="19"/>
      <c r="I54" s="19"/>
      <c r="J54" s="19"/>
      <c r="K54" s="44"/>
      <c r="L54" s="44"/>
      <c r="M54" s="44"/>
      <c r="N54" s="40"/>
      <c r="O54" s="40"/>
      <c r="P54" s="40"/>
      <c r="Q54" s="74">
        <v>0.5</v>
      </c>
      <c r="R54" s="75">
        <v>0.5</v>
      </c>
      <c r="S54" s="75">
        <v>1.5</v>
      </c>
      <c r="T54" s="12"/>
      <c r="U54" s="12"/>
      <c r="V54" s="12"/>
      <c r="W54" s="45"/>
      <c r="X54" s="45"/>
      <c r="Y54" s="45"/>
      <c r="Z54" s="12"/>
      <c r="AA54" s="12"/>
      <c r="AB54" s="12"/>
      <c r="AC54" s="45"/>
      <c r="AD54" s="45"/>
      <c r="AE54" s="45"/>
      <c r="AF54" s="12"/>
      <c r="AG54" s="12"/>
      <c r="AH54" s="12"/>
      <c r="AI54" s="38">
        <f t="shared" si="4"/>
        <v>0.5</v>
      </c>
      <c r="AJ54" s="38">
        <f t="shared" si="4"/>
        <v>0.5</v>
      </c>
      <c r="AK54" s="38">
        <f t="shared" si="4"/>
        <v>1.5</v>
      </c>
    </row>
    <row r="55" spans="1:37" ht="18.75" customHeight="1" x14ac:dyDescent="0.2">
      <c r="A55" s="41">
        <v>52</v>
      </c>
      <c r="B55" s="41" t="s">
        <v>143</v>
      </c>
      <c r="C55" s="41" t="s">
        <v>144</v>
      </c>
      <c r="D55" s="41" t="s">
        <v>146</v>
      </c>
      <c r="E55" s="41">
        <v>0.5</v>
      </c>
      <c r="F55" s="41" t="s">
        <v>142</v>
      </c>
      <c r="G55" s="79" t="s">
        <v>238</v>
      </c>
      <c r="H55" s="19"/>
      <c r="I55" s="19"/>
      <c r="J55" s="19"/>
      <c r="K55" s="44"/>
      <c r="L55" s="44"/>
      <c r="M55" s="44"/>
      <c r="N55" s="40"/>
      <c r="O55" s="40"/>
      <c r="P55" s="40"/>
      <c r="Q55" s="74">
        <v>0.5</v>
      </c>
      <c r="R55" s="75">
        <v>0.5</v>
      </c>
      <c r="S55" s="75">
        <v>2</v>
      </c>
      <c r="T55" s="12"/>
      <c r="U55" s="12"/>
      <c r="V55" s="12"/>
      <c r="W55" s="45"/>
      <c r="X55" s="45"/>
      <c r="Y55" s="45"/>
      <c r="Z55" s="12"/>
      <c r="AA55" s="12"/>
      <c r="AB55" s="12"/>
      <c r="AC55" s="45"/>
      <c r="AD55" s="45"/>
      <c r="AE55" s="45"/>
      <c r="AF55" s="12"/>
      <c r="AG55" s="12"/>
      <c r="AH55" s="12"/>
      <c r="AI55" s="38">
        <f t="shared" si="4"/>
        <v>0.5</v>
      </c>
      <c r="AJ55" s="38">
        <f t="shared" si="4"/>
        <v>0.5</v>
      </c>
      <c r="AK55" s="38">
        <f t="shared" si="4"/>
        <v>2</v>
      </c>
    </row>
    <row r="56" spans="1:37" ht="12.75" customHeight="1" x14ac:dyDescent="0.2">
      <c r="A56" s="41">
        <v>53</v>
      </c>
      <c r="B56" s="41" t="s">
        <v>148</v>
      </c>
      <c r="C56" s="41" t="s">
        <v>149</v>
      </c>
      <c r="D56" s="41" t="s">
        <v>150</v>
      </c>
      <c r="E56" s="41">
        <v>1</v>
      </c>
      <c r="F56" s="41" t="s">
        <v>142</v>
      </c>
      <c r="G56" s="79" t="s">
        <v>238</v>
      </c>
      <c r="H56" s="19"/>
      <c r="I56" s="19"/>
      <c r="J56" s="19"/>
      <c r="K56" s="44"/>
      <c r="L56" s="44"/>
      <c r="M56" s="44"/>
      <c r="N56" s="40"/>
      <c r="O56" s="40"/>
      <c r="P56" s="40"/>
      <c r="Q56" s="74">
        <v>1</v>
      </c>
      <c r="R56" s="75">
        <v>1</v>
      </c>
      <c r="S56" s="75">
        <v>2</v>
      </c>
      <c r="T56" s="12"/>
      <c r="U56" s="12"/>
      <c r="V56" s="12"/>
      <c r="W56" s="45"/>
      <c r="X56" s="45"/>
      <c r="Y56" s="45"/>
      <c r="Z56" s="12"/>
      <c r="AA56" s="12"/>
      <c r="AB56" s="12"/>
      <c r="AC56" s="45"/>
      <c r="AD56" s="45"/>
      <c r="AE56" s="45"/>
      <c r="AF56" s="12"/>
      <c r="AG56" s="12"/>
      <c r="AH56" s="12"/>
      <c r="AI56" s="38">
        <f t="shared" ref="AI56:AK68" si="5">H56+K56+N56+Q56+T56+W56+Z56+AC56+AF56</f>
        <v>1</v>
      </c>
      <c r="AJ56" s="38">
        <f t="shared" si="5"/>
        <v>1</v>
      </c>
      <c r="AK56" s="38">
        <f t="shared" si="5"/>
        <v>2</v>
      </c>
    </row>
    <row r="57" spans="1:37" ht="12.75" customHeight="1" x14ac:dyDescent="0.2">
      <c r="A57" s="41">
        <v>54</v>
      </c>
      <c r="B57" s="41" t="s">
        <v>148</v>
      </c>
      <c r="C57" s="41" t="s">
        <v>149</v>
      </c>
      <c r="D57" s="41" t="s">
        <v>151</v>
      </c>
      <c r="E57" s="41">
        <v>1</v>
      </c>
      <c r="F57" s="41" t="s">
        <v>142</v>
      </c>
      <c r="G57" s="79" t="s">
        <v>238</v>
      </c>
      <c r="H57" s="19"/>
      <c r="I57" s="19"/>
      <c r="J57" s="19"/>
      <c r="K57" s="44"/>
      <c r="L57" s="44"/>
      <c r="M57" s="44"/>
      <c r="N57" s="40"/>
      <c r="O57" s="40"/>
      <c r="P57" s="40"/>
      <c r="Q57" s="74">
        <v>1</v>
      </c>
      <c r="R57" s="75">
        <v>1</v>
      </c>
      <c r="S57" s="75">
        <v>1.5</v>
      </c>
      <c r="T57" s="12"/>
      <c r="U57" s="12"/>
      <c r="V57" s="12"/>
      <c r="W57" s="45"/>
      <c r="X57" s="45"/>
      <c r="Y57" s="45"/>
      <c r="Z57" s="12"/>
      <c r="AA57" s="12"/>
      <c r="AB57" s="12"/>
      <c r="AC57" s="45"/>
      <c r="AD57" s="45"/>
      <c r="AE57" s="45"/>
      <c r="AF57" s="12"/>
      <c r="AG57" s="12"/>
      <c r="AH57" s="12"/>
      <c r="AI57" s="38">
        <f t="shared" si="5"/>
        <v>1</v>
      </c>
      <c r="AJ57" s="38">
        <f t="shared" si="5"/>
        <v>1</v>
      </c>
      <c r="AK57" s="38">
        <f t="shared" si="5"/>
        <v>1.5</v>
      </c>
    </row>
    <row r="58" spans="1:37" ht="12.75" customHeight="1" x14ac:dyDescent="0.2">
      <c r="A58" s="41">
        <v>55</v>
      </c>
      <c r="B58" s="41" t="s">
        <v>148</v>
      </c>
      <c r="C58" s="41" t="s">
        <v>149</v>
      </c>
      <c r="D58" s="41" t="s">
        <v>152</v>
      </c>
      <c r="E58" s="41">
        <v>0.5</v>
      </c>
      <c r="F58" s="41" t="s">
        <v>142</v>
      </c>
      <c r="G58" s="79" t="s">
        <v>238</v>
      </c>
      <c r="H58" s="19"/>
      <c r="I58" s="19"/>
      <c r="J58" s="19"/>
      <c r="K58" s="44"/>
      <c r="L58" s="44"/>
      <c r="M58" s="44"/>
      <c r="N58" s="40"/>
      <c r="O58" s="40"/>
      <c r="P58" s="40"/>
      <c r="Q58" s="74">
        <v>0.5</v>
      </c>
      <c r="R58" s="75">
        <v>0.5</v>
      </c>
      <c r="S58" s="75">
        <v>1.5</v>
      </c>
      <c r="T58" s="12"/>
      <c r="U58" s="12"/>
      <c r="V58" s="12"/>
      <c r="W58" s="45"/>
      <c r="X58" s="45"/>
      <c r="Y58" s="45"/>
      <c r="Z58" s="12"/>
      <c r="AA58" s="12"/>
      <c r="AB58" s="12"/>
      <c r="AC58" s="45"/>
      <c r="AD58" s="45"/>
      <c r="AE58" s="45"/>
      <c r="AF58" s="12"/>
      <c r="AG58" s="12"/>
      <c r="AH58" s="12"/>
      <c r="AI58" s="38">
        <f t="shared" si="5"/>
        <v>0.5</v>
      </c>
      <c r="AJ58" s="38">
        <f t="shared" si="5"/>
        <v>0.5</v>
      </c>
      <c r="AK58" s="38">
        <f t="shared" si="5"/>
        <v>1.5</v>
      </c>
    </row>
    <row r="59" spans="1:37" ht="12.75" customHeight="1" x14ac:dyDescent="0.2">
      <c r="A59" s="41">
        <v>56</v>
      </c>
      <c r="B59" s="41" t="s">
        <v>153</v>
      </c>
      <c r="C59" s="41" t="s">
        <v>154</v>
      </c>
      <c r="D59" s="41" t="s">
        <v>155</v>
      </c>
      <c r="E59" s="41">
        <v>0.5</v>
      </c>
      <c r="F59" s="41" t="s">
        <v>142</v>
      </c>
      <c r="G59" s="41" t="s">
        <v>142</v>
      </c>
      <c r="H59" s="19"/>
      <c r="I59" s="19"/>
      <c r="J59" s="19"/>
      <c r="K59" s="44"/>
      <c r="L59" s="44"/>
      <c r="M59" s="44"/>
      <c r="N59" s="40"/>
      <c r="O59" s="40"/>
      <c r="P59" s="40"/>
      <c r="Q59" s="74">
        <v>0.5</v>
      </c>
      <c r="R59" s="75"/>
      <c r="S59" s="75"/>
      <c r="T59" s="12"/>
      <c r="U59" s="12"/>
      <c r="V59" s="12"/>
      <c r="W59" s="45"/>
      <c r="X59" s="45"/>
      <c r="Y59" s="45"/>
      <c r="Z59" s="12"/>
      <c r="AA59" s="12"/>
      <c r="AB59" s="12"/>
      <c r="AC59" s="45"/>
      <c r="AD59" s="45"/>
      <c r="AE59" s="45"/>
      <c r="AF59" s="12"/>
      <c r="AG59" s="12"/>
      <c r="AH59" s="12"/>
      <c r="AI59" s="38">
        <f t="shared" si="5"/>
        <v>0.5</v>
      </c>
      <c r="AJ59" s="38">
        <f t="shared" si="5"/>
        <v>0</v>
      </c>
      <c r="AK59" s="38">
        <f t="shared" si="5"/>
        <v>0</v>
      </c>
    </row>
    <row r="60" spans="1:37" ht="12.75" customHeight="1" x14ac:dyDescent="0.2">
      <c r="A60" s="41">
        <v>57</v>
      </c>
      <c r="B60" s="41" t="s">
        <v>153</v>
      </c>
      <c r="C60" s="41" t="s">
        <v>154</v>
      </c>
      <c r="D60" s="41" t="s">
        <v>156</v>
      </c>
      <c r="E60" s="41">
        <v>1</v>
      </c>
      <c r="F60" s="41" t="s">
        <v>142</v>
      </c>
      <c r="G60" s="41" t="s">
        <v>142</v>
      </c>
      <c r="H60" s="19"/>
      <c r="I60" s="19"/>
      <c r="J60" s="19"/>
      <c r="K60" s="44"/>
      <c r="L60" s="44"/>
      <c r="M60" s="44"/>
      <c r="N60" s="40"/>
      <c r="O60" s="40"/>
      <c r="P60" s="40"/>
      <c r="Q60" s="74">
        <v>1</v>
      </c>
      <c r="R60" s="75"/>
      <c r="S60" s="75"/>
      <c r="T60" s="12"/>
      <c r="U60" s="12"/>
      <c r="V60" s="12"/>
      <c r="W60" s="45"/>
      <c r="X60" s="45"/>
      <c r="Y60" s="45"/>
      <c r="Z60" s="12"/>
      <c r="AA60" s="12"/>
      <c r="AB60" s="12"/>
      <c r="AC60" s="45"/>
      <c r="AD60" s="45"/>
      <c r="AE60" s="45"/>
      <c r="AF60" s="12"/>
      <c r="AG60" s="12"/>
      <c r="AH60" s="12"/>
      <c r="AI60" s="38">
        <f t="shared" si="5"/>
        <v>1</v>
      </c>
      <c r="AJ60" s="38">
        <f t="shared" si="5"/>
        <v>0</v>
      </c>
      <c r="AK60" s="38">
        <f t="shared" si="5"/>
        <v>0</v>
      </c>
    </row>
    <row r="61" spans="1:37" ht="12.75" customHeight="1" x14ac:dyDescent="0.2">
      <c r="A61" s="41">
        <v>58</v>
      </c>
      <c r="B61" s="41" t="s">
        <v>153</v>
      </c>
      <c r="C61" s="41" t="s">
        <v>154</v>
      </c>
      <c r="D61" s="41" t="s">
        <v>157</v>
      </c>
      <c r="E61" s="41">
        <v>1</v>
      </c>
      <c r="F61" s="41" t="s">
        <v>142</v>
      </c>
      <c r="G61" s="41" t="s">
        <v>142</v>
      </c>
      <c r="H61" s="19"/>
      <c r="I61" s="19"/>
      <c r="J61" s="19"/>
      <c r="K61" s="44"/>
      <c r="L61" s="44"/>
      <c r="M61" s="44"/>
      <c r="N61" s="40"/>
      <c r="O61" s="40"/>
      <c r="P61" s="40"/>
      <c r="Q61" s="74">
        <v>1</v>
      </c>
      <c r="R61" s="75"/>
      <c r="S61" s="75"/>
      <c r="T61" s="12"/>
      <c r="U61" s="12"/>
      <c r="V61" s="12"/>
      <c r="W61" s="45"/>
      <c r="X61" s="45"/>
      <c r="Y61" s="45"/>
      <c r="Z61" s="12"/>
      <c r="AA61" s="12"/>
      <c r="AB61" s="12"/>
      <c r="AC61" s="45"/>
      <c r="AD61" s="45"/>
      <c r="AE61" s="45"/>
      <c r="AF61" s="12"/>
      <c r="AG61" s="12"/>
      <c r="AH61" s="12"/>
      <c r="AI61" s="38">
        <f t="shared" si="5"/>
        <v>1</v>
      </c>
      <c r="AJ61" s="38">
        <f t="shared" si="5"/>
        <v>0</v>
      </c>
      <c r="AK61" s="38">
        <f t="shared" si="5"/>
        <v>0</v>
      </c>
    </row>
    <row r="62" spans="1:37" ht="12.75" customHeight="1" x14ac:dyDescent="0.2">
      <c r="A62" s="41">
        <v>59</v>
      </c>
      <c r="B62" s="41" t="s">
        <v>158</v>
      </c>
      <c r="C62" s="41" t="s">
        <v>159</v>
      </c>
      <c r="D62" s="41" t="s">
        <v>160</v>
      </c>
      <c r="E62" s="41">
        <v>2</v>
      </c>
      <c r="F62" s="41" t="s">
        <v>142</v>
      </c>
      <c r="G62" s="79" t="s">
        <v>238</v>
      </c>
      <c r="H62" s="19"/>
      <c r="I62" s="19"/>
      <c r="J62" s="19"/>
      <c r="K62" s="44"/>
      <c r="L62" s="44"/>
      <c r="M62" s="44"/>
      <c r="N62" s="40"/>
      <c r="O62" s="40"/>
      <c r="P62" s="40"/>
      <c r="Q62" s="74">
        <v>2</v>
      </c>
      <c r="R62" s="75">
        <v>2</v>
      </c>
      <c r="S62" s="75">
        <v>3</v>
      </c>
      <c r="T62" s="12"/>
      <c r="U62" s="12"/>
      <c r="V62" s="12"/>
      <c r="W62" s="45"/>
      <c r="X62" s="45"/>
      <c r="Y62" s="45"/>
      <c r="Z62" s="12"/>
      <c r="AA62" s="12"/>
      <c r="AB62" s="12"/>
      <c r="AC62" s="45"/>
      <c r="AD62" s="45"/>
      <c r="AE62" s="45"/>
      <c r="AF62" s="12"/>
      <c r="AG62" s="12"/>
      <c r="AH62" s="12"/>
      <c r="AI62" s="38">
        <f t="shared" si="5"/>
        <v>2</v>
      </c>
      <c r="AJ62" s="38">
        <f t="shared" si="5"/>
        <v>2</v>
      </c>
      <c r="AK62" s="38">
        <f t="shared" si="5"/>
        <v>3</v>
      </c>
    </row>
    <row r="63" spans="1:37" ht="12.75" customHeight="1" x14ac:dyDescent="0.2">
      <c r="A63" s="41">
        <v>60</v>
      </c>
      <c r="B63" s="41" t="s">
        <v>158</v>
      </c>
      <c r="C63" s="41" t="s">
        <v>159</v>
      </c>
      <c r="D63" s="41" t="s">
        <v>161</v>
      </c>
      <c r="E63" s="41">
        <v>2</v>
      </c>
      <c r="F63" s="41" t="s">
        <v>142</v>
      </c>
      <c r="G63" s="79" t="s">
        <v>238</v>
      </c>
      <c r="H63" s="19"/>
      <c r="I63" s="19"/>
      <c r="J63" s="19"/>
      <c r="K63" s="44"/>
      <c r="L63" s="44"/>
      <c r="M63" s="44"/>
      <c r="N63" s="40"/>
      <c r="O63" s="40"/>
      <c r="P63" s="40"/>
      <c r="Q63" s="74">
        <v>2</v>
      </c>
      <c r="R63" s="75">
        <v>2</v>
      </c>
      <c r="S63" s="75">
        <v>1</v>
      </c>
      <c r="T63" s="12"/>
      <c r="U63" s="12"/>
      <c r="V63" s="12"/>
      <c r="W63" s="45"/>
      <c r="X63" s="45"/>
      <c r="Y63" s="45"/>
      <c r="Z63" s="12"/>
      <c r="AA63" s="12"/>
      <c r="AB63" s="12"/>
      <c r="AC63" s="45"/>
      <c r="AD63" s="45"/>
      <c r="AE63" s="45"/>
      <c r="AF63" s="12"/>
      <c r="AG63" s="12"/>
      <c r="AH63" s="12"/>
      <c r="AI63" s="38">
        <f t="shared" si="5"/>
        <v>2</v>
      </c>
      <c r="AJ63" s="38">
        <f t="shared" si="5"/>
        <v>2</v>
      </c>
      <c r="AK63" s="38">
        <f t="shared" si="5"/>
        <v>1</v>
      </c>
    </row>
    <row r="64" spans="1:37" s="81" customFormat="1" ht="12.75" customHeight="1" x14ac:dyDescent="0.2">
      <c r="A64" s="41">
        <v>61</v>
      </c>
      <c r="B64" s="41"/>
      <c r="C64" s="41" t="s">
        <v>258</v>
      </c>
      <c r="D64" s="41" t="s">
        <v>259</v>
      </c>
      <c r="E64" s="41">
        <v>1</v>
      </c>
      <c r="F64" s="41" t="s">
        <v>238</v>
      </c>
      <c r="G64" s="79" t="s">
        <v>164</v>
      </c>
      <c r="H64" s="19"/>
      <c r="I64" s="19"/>
      <c r="J64" s="19"/>
      <c r="K64" s="44"/>
      <c r="L64" s="44"/>
      <c r="M64" s="44"/>
      <c r="N64" s="40"/>
      <c r="O64" s="40"/>
      <c r="P64" s="40"/>
      <c r="Q64" s="128"/>
      <c r="R64" s="75"/>
      <c r="S64" s="75"/>
      <c r="T64" s="12">
        <v>1</v>
      </c>
      <c r="U64" s="12"/>
      <c r="V64" s="12"/>
      <c r="W64" s="45"/>
      <c r="X64" s="45"/>
      <c r="Y64" s="45"/>
      <c r="Z64" s="12"/>
      <c r="AA64" s="12"/>
      <c r="AB64" s="12"/>
      <c r="AC64" s="45"/>
      <c r="AD64" s="45"/>
      <c r="AE64" s="45"/>
      <c r="AF64" s="12"/>
      <c r="AG64" s="12"/>
      <c r="AH64" s="12"/>
      <c r="AI64" s="38"/>
      <c r="AJ64" s="38"/>
      <c r="AK64" s="38"/>
    </row>
    <row r="65" spans="1:37" s="81" customFormat="1" ht="12.75" customHeight="1" x14ac:dyDescent="0.2">
      <c r="A65" s="41">
        <v>62</v>
      </c>
      <c r="B65" s="41"/>
      <c r="C65" s="41" t="s">
        <v>258</v>
      </c>
      <c r="D65" s="41" t="s">
        <v>260</v>
      </c>
      <c r="E65" s="41">
        <v>2</v>
      </c>
      <c r="F65" s="41" t="s">
        <v>238</v>
      </c>
      <c r="G65" s="79" t="s">
        <v>164</v>
      </c>
      <c r="H65" s="19"/>
      <c r="I65" s="19"/>
      <c r="J65" s="19"/>
      <c r="K65" s="44"/>
      <c r="L65" s="44"/>
      <c r="M65" s="44"/>
      <c r="N65" s="40"/>
      <c r="O65" s="40"/>
      <c r="P65" s="40"/>
      <c r="Q65" s="128"/>
      <c r="R65" s="75"/>
      <c r="S65" s="75"/>
      <c r="T65" s="12">
        <v>2</v>
      </c>
      <c r="U65" s="12"/>
      <c r="V65" s="12"/>
      <c r="W65" s="45"/>
      <c r="X65" s="45"/>
      <c r="Y65" s="45"/>
      <c r="Z65" s="12"/>
      <c r="AA65" s="12"/>
      <c r="AB65" s="12"/>
      <c r="AC65" s="45"/>
      <c r="AD65" s="45"/>
      <c r="AE65" s="45"/>
      <c r="AF65" s="12"/>
      <c r="AG65" s="12"/>
      <c r="AH65" s="12"/>
      <c r="AI65" s="38"/>
      <c r="AJ65" s="38"/>
      <c r="AK65" s="38"/>
    </row>
    <row r="66" spans="1:37" ht="12.75" customHeight="1" x14ac:dyDescent="0.2">
      <c r="A66" s="41">
        <v>63</v>
      </c>
      <c r="B66" s="41" t="s">
        <v>165</v>
      </c>
      <c r="C66" s="41" t="s">
        <v>166</v>
      </c>
      <c r="D66" s="41" t="s">
        <v>167</v>
      </c>
      <c r="E66" s="41">
        <v>1</v>
      </c>
      <c r="F66" s="41" t="s">
        <v>164</v>
      </c>
      <c r="G66" s="79" t="s">
        <v>184</v>
      </c>
      <c r="H66" s="19"/>
      <c r="I66" s="19"/>
      <c r="J66" s="19"/>
      <c r="K66" s="44"/>
      <c r="L66" s="44"/>
      <c r="M66" s="44"/>
      <c r="N66" s="40"/>
      <c r="O66" s="40"/>
      <c r="P66" s="40"/>
      <c r="Q66" s="75"/>
      <c r="R66" s="75"/>
      <c r="S66" s="75"/>
      <c r="T66" s="12"/>
      <c r="U66" s="12"/>
      <c r="V66" s="12"/>
      <c r="W66" s="32">
        <v>1</v>
      </c>
      <c r="X66" s="45"/>
      <c r="Y66" s="45"/>
      <c r="Z66" s="12"/>
      <c r="AA66" s="12"/>
      <c r="AB66" s="12"/>
      <c r="AC66" s="45"/>
      <c r="AD66" s="45"/>
      <c r="AE66" s="45"/>
      <c r="AF66" s="12"/>
      <c r="AG66" s="12"/>
      <c r="AH66" s="12"/>
      <c r="AI66" s="38">
        <f t="shared" si="5"/>
        <v>1</v>
      </c>
      <c r="AJ66" s="38">
        <f t="shared" si="5"/>
        <v>0</v>
      </c>
      <c r="AK66" s="38">
        <f t="shared" si="5"/>
        <v>0</v>
      </c>
    </row>
    <row r="67" spans="1:37" ht="12.75" customHeight="1" x14ac:dyDescent="0.2">
      <c r="A67" s="41">
        <v>64</v>
      </c>
      <c r="B67" s="41" t="s">
        <v>165</v>
      </c>
      <c r="C67" s="41" t="s">
        <v>166</v>
      </c>
      <c r="D67" s="41" t="s">
        <v>168</v>
      </c>
      <c r="E67" s="41">
        <v>1</v>
      </c>
      <c r="F67" s="41" t="s">
        <v>164</v>
      </c>
      <c r="G67" s="79" t="s">
        <v>184</v>
      </c>
      <c r="H67" s="19"/>
      <c r="I67" s="19"/>
      <c r="J67" s="19"/>
      <c r="K67" s="44"/>
      <c r="L67" s="44"/>
      <c r="M67" s="44"/>
      <c r="N67" s="40"/>
      <c r="O67" s="40"/>
      <c r="P67" s="40"/>
      <c r="Q67" s="75"/>
      <c r="R67" s="75"/>
      <c r="S67" s="75"/>
      <c r="T67" s="12"/>
      <c r="U67" s="12"/>
      <c r="V67" s="12"/>
      <c r="W67" s="32">
        <v>1</v>
      </c>
      <c r="X67" s="45"/>
      <c r="Y67" s="45"/>
      <c r="Z67" s="12"/>
      <c r="AA67" s="12"/>
      <c r="AB67" s="12"/>
      <c r="AC67" s="45"/>
      <c r="AD67" s="45"/>
      <c r="AE67" s="45"/>
      <c r="AF67" s="12"/>
      <c r="AG67" s="12"/>
      <c r="AH67" s="12"/>
      <c r="AI67" s="38">
        <f t="shared" si="5"/>
        <v>1</v>
      </c>
      <c r="AJ67" s="38">
        <f t="shared" si="5"/>
        <v>0</v>
      </c>
      <c r="AK67" s="38">
        <f t="shared" si="5"/>
        <v>0</v>
      </c>
    </row>
    <row r="68" spans="1:37" ht="12.75" customHeight="1" x14ac:dyDescent="0.2">
      <c r="A68" s="41">
        <v>65</v>
      </c>
      <c r="B68" s="41" t="s">
        <v>165</v>
      </c>
      <c r="C68" s="41" t="s">
        <v>166</v>
      </c>
      <c r="D68" s="41" t="s">
        <v>169</v>
      </c>
      <c r="E68" s="41">
        <v>1</v>
      </c>
      <c r="F68" s="41" t="s">
        <v>164</v>
      </c>
      <c r="G68" s="79" t="s">
        <v>184</v>
      </c>
      <c r="H68" s="19"/>
      <c r="I68" s="19"/>
      <c r="J68" s="19"/>
      <c r="K68" s="44"/>
      <c r="L68" s="44"/>
      <c r="M68" s="44"/>
      <c r="N68" s="40"/>
      <c r="O68" s="40"/>
      <c r="P68" s="40"/>
      <c r="Q68" s="45"/>
      <c r="R68" s="45"/>
      <c r="S68" s="45"/>
      <c r="T68" s="12"/>
      <c r="U68" s="12"/>
      <c r="V68" s="12"/>
      <c r="W68" s="32">
        <v>1</v>
      </c>
      <c r="X68" s="45"/>
      <c r="Y68" s="45"/>
      <c r="Z68" s="12"/>
      <c r="AA68" s="12"/>
      <c r="AB68" s="12"/>
      <c r="AC68" s="45"/>
      <c r="AD68" s="45"/>
      <c r="AE68" s="45"/>
      <c r="AF68" s="12"/>
      <c r="AG68" s="12"/>
      <c r="AH68" s="12"/>
      <c r="AI68" s="38">
        <f t="shared" si="5"/>
        <v>1</v>
      </c>
      <c r="AJ68" s="38">
        <f t="shared" si="5"/>
        <v>0</v>
      </c>
      <c r="AK68" s="38">
        <f t="shared" si="5"/>
        <v>0</v>
      </c>
    </row>
    <row r="69" spans="1:37" ht="12.75" customHeight="1" x14ac:dyDescent="0.2">
      <c r="A69" s="41">
        <v>66</v>
      </c>
      <c r="B69" s="41" t="s">
        <v>170</v>
      </c>
      <c r="C69" s="41" t="s">
        <v>171</v>
      </c>
      <c r="D69" s="41" t="s">
        <v>172</v>
      </c>
      <c r="E69" s="41">
        <v>2.5</v>
      </c>
      <c r="F69" s="41" t="s">
        <v>164</v>
      </c>
      <c r="G69" s="79" t="s">
        <v>184</v>
      </c>
      <c r="H69" s="19"/>
      <c r="I69" s="19"/>
      <c r="J69" s="19"/>
      <c r="K69" s="44"/>
      <c r="L69" s="44"/>
      <c r="M69" s="44"/>
      <c r="N69" s="40"/>
      <c r="O69" s="40"/>
      <c r="P69" s="40"/>
      <c r="Q69" s="45"/>
      <c r="R69" s="45"/>
      <c r="S69" s="45"/>
      <c r="T69" s="12"/>
      <c r="U69" s="12"/>
      <c r="V69" s="12"/>
      <c r="W69" s="32">
        <v>2.5</v>
      </c>
      <c r="X69" s="45"/>
      <c r="Y69" s="45"/>
      <c r="Z69" s="12"/>
      <c r="AA69" s="12"/>
      <c r="AB69" s="12"/>
      <c r="AC69" s="45"/>
      <c r="AD69" s="45"/>
      <c r="AE69" s="45"/>
      <c r="AF69" s="12"/>
      <c r="AG69" s="12"/>
      <c r="AH69" s="12"/>
      <c r="AI69" s="38">
        <f t="shared" ref="AI69:AK78" si="6">H69+K69+N69+Q69+T69+W69+Z69+AC69+AF69</f>
        <v>2.5</v>
      </c>
      <c r="AJ69" s="38">
        <f t="shared" si="6"/>
        <v>0</v>
      </c>
      <c r="AK69" s="38">
        <f t="shared" si="6"/>
        <v>0</v>
      </c>
    </row>
    <row r="70" spans="1:37" ht="12.75" customHeight="1" x14ac:dyDescent="0.2">
      <c r="A70" s="41">
        <v>67</v>
      </c>
      <c r="B70" s="41" t="s">
        <v>170</v>
      </c>
      <c r="C70" s="41" t="s">
        <v>171</v>
      </c>
      <c r="D70" s="41" t="s">
        <v>173</v>
      </c>
      <c r="E70" s="41">
        <v>1</v>
      </c>
      <c r="F70" s="41" t="s">
        <v>164</v>
      </c>
      <c r="G70" s="79" t="s">
        <v>184</v>
      </c>
      <c r="H70" s="19"/>
      <c r="I70" s="19"/>
      <c r="J70" s="19"/>
      <c r="K70" s="44"/>
      <c r="L70" s="44"/>
      <c r="M70" s="44"/>
      <c r="N70" s="40"/>
      <c r="O70" s="40"/>
      <c r="P70" s="40"/>
      <c r="Q70" s="45"/>
      <c r="R70" s="45"/>
      <c r="S70" s="45"/>
      <c r="T70" s="12"/>
      <c r="U70" s="12"/>
      <c r="V70" s="12"/>
      <c r="W70" s="32">
        <v>1</v>
      </c>
      <c r="X70" s="45"/>
      <c r="Y70" s="45"/>
      <c r="Z70" s="12"/>
      <c r="AA70" s="12"/>
      <c r="AB70" s="12"/>
      <c r="AC70" s="45"/>
      <c r="AD70" s="45"/>
      <c r="AE70" s="45"/>
      <c r="AF70" s="12"/>
      <c r="AG70" s="12"/>
      <c r="AH70" s="12"/>
      <c r="AI70" s="38">
        <f t="shared" si="6"/>
        <v>1</v>
      </c>
      <c r="AJ70" s="38">
        <f t="shared" si="6"/>
        <v>0</v>
      </c>
      <c r="AK70" s="38">
        <f t="shared" si="6"/>
        <v>0</v>
      </c>
    </row>
    <row r="71" spans="1:37" ht="12.75" customHeight="1" x14ac:dyDescent="0.2">
      <c r="A71" s="41">
        <v>68</v>
      </c>
      <c r="B71" s="41" t="s">
        <v>174</v>
      </c>
      <c r="C71" s="41" t="s">
        <v>175</v>
      </c>
      <c r="D71" s="41" t="s">
        <v>176</v>
      </c>
      <c r="E71" s="41">
        <v>1</v>
      </c>
      <c r="F71" s="41" t="s">
        <v>164</v>
      </c>
      <c r="G71" s="79" t="s">
        <v>184</v>
      </c>
      <c r="H71" s="19"/>
      <c r="I71" s="19"/>
      <c r="J71" s="19"/>
      <c r="K71" s="44"/>
      <c r="L71" s="44"/>
      <c r="M71" s="44"/>
      <c r="N71" s="40"/>
      <c r="O71" s="40"/>
      <c r="P71" s="40"/>
      <c r="Q71" s="45"/>
      <c r="R71" s="45"/>
      <c r="S71" s="45"/>
      <c r="T71" s="12"/>
      <c r="U71" s="12"/>
      <c r="V71" s="12"/>
      <c r="W71" s="32">
        <v>1</v>
      </c>
      <c r="X71" s="45"/>
      <c r="Y71" s="45"/>
      <c r="Z71" s="12"/>
      <c r="AA71" s="12"/>
      <c r="AB71" s="12"/>
      <c r="AC71" s="45"/>
      <c r="AD71" s="45"/>
      <c r="AE71" s="45"/>
      <c r="AF71" s="12"/>
      <c r="AG71" s="12"/>
      <c r="AH71" s="12"/>
      <c r="AI71" s="38">
        <f t="shared" si="6"/>
        <v>1</v>
      </c>
      <c r="AJ71" s="38">
        <f t="shared" si="6"/>
        <v>0</v>
      </c>
      <c r="AK71" s="38">
        <f t="shared" si="6"/>
        <v>0</v>
      </c>
    </row>
    <row r="72" spans="1:37" ht="12.75" customHeight="1" x14ac:dyDescent="0.2">
      <c r="A72" s="41">
        <v>69</v>
      </c>
      <c r="B72" s="41" t="s">
        <v>174</v>
      </c>
      <c r="C72" s="41" t="s">
        <v>175</v>
      </c>
      <c r="D72" s="41" t="s">
        <v>177</v>
      </c>
      <c r="E72" s="41">
        <v>1</v>
      </c>
      <c r="F72" s="41" t="s">
        <v>164</v>
      </c>
      <c r="G72" s="79" t="s">
        <v>184</v>
      </c>
      <c r="H72" s="19"/>
      <c r="I72" s="19"/>
      <c r="J72" s="19"/>
      <c r="K72" s="44"/>
      <c r="L72" s="44"/>
      <c r="M72" s="44"/>
      <c r="N72" s="40"/>
      <c r="O72" s="40"/>
      <c r="P72" s="40"/>
      <c r="Q72" s="45"/>
      <c r="R72" s="45"/>
      <c r="S72" s="45"/>
      <c r="T72" s="12"/>
      <c r="U72" s="12"/>
      <c r="V72" s="12"/>
      <c r="W72" s="32">
        <v>1</v>
      </c>
      <c r="X72" s="45"/>
      <c r="Y72" s="45"/>
      <c r="Z72" s="12"/>
      <c r="AA72" s="12"/>
      <c r="AB72" s="12"/>
      <c r="AC72" s="45"/>
      <c r="AD72" s="45"/>
      <c r="AE72" s="45"/>
      <c r="AF72" s="12"/>
      <c r="AG72" s="12"/>
      <c r="AH72" s="12"/>
      <c r="AI72" s="38">
        <f t="shared" si="6"/>
        <v>1</v>
      </c>
      <c r="AJ72" s="38">
        <f t="shared" si="6"/>
        <v>0</v>
      </c>
      <c r="AK72" s="38">
        <f t="shared" si="6"/>
        <v>0</v>
      </c>
    </row>
    <row r="73" spans="1:37" ht="12.75" customHeight="1" x14ac:dyDescent="0.2">
      <c r="A73" s="41">
        <v>70</v>
      </c>
      <c r="B73" s="41" t="s">
        <v>178</v>
      </c>
      <c r="C73" s="41" t="s">
        <v>179</v>
      </c>
      <c r="D73" s="41" t="s">
        <v>180</v>
      </c>
      <c r="E73" s="41">
        <v>5</v>
      </c>
      <c r="F73" s="41" t="s">
        <v>164</v>
      </c>
      <c r="G73" s="79" t="s">
        <v>184</v>
      </c>
      <c r="H73" s="19"/>
      <c r="I73" s="19"/>
      <c r="J73" s="19"/>
      <c r="K73" s="44"/>
      <c r="L73" s="44"/>
      <c r="M73" s="44"/>
      <c r="N73" s="40"/>
      <c r="O73" s="40"/>
      <c r="P73" s="40"/>
      <c r="Q73" s="45"/>
      <c r="R73" s="45"/>
      <c r="S73" s="45"/>
      <c r="T73" s="12"/>
      <c r="U73" s="12"/>
      <c r="V73" s="12"/>
      <c r="W73" s="32">
        <v>5</v>
      </c>
      <c r="X73" s="45"/>
      <c r="Y73" s="45"/>
      <c r="Z73" s="12"/>
      <c r="AA73" s="12"/>
      <c r="AB73" s="12"/>
      <c r="AC73" s="45"/>
      <c r="AD73" s="45"/>
      <c r="AE73" s="45"/>
      <c r="AF73" s="12"/>
      <c r="AG73" s="12"/>
      <c r="AH73" s="12"/>
      <c r="AI73" s="38">
        <f t="shared" si="6"/>
        <v>5</v>
      </c>
      <c r="AJ73" s="38">
        <f t="shared" si="6"/>
        <v>0</v>
      </c>
      <c r="AK73" s="38">
        <f t="shared" si="6"/>
        <v>0</v>
      </c>
    </row>
    <row r="74" spans="1:37" ht="12.75" customHeight="1" x14ac:dyDescent="0.2">
      <c r="A74" s="41">
        <v>71</v>
      </c>
      <c r="B74" s="41" t="s">
        <v>178</v>
      </c>
      <c r="C74" s="41" t="s">
        <v>179</v>
      </c>
      <c r="D74" s="41" t="s">
        <v>181</v>
      </c>
      <c r="E74" s="41">
        <v>5</v>
      </c>
      <c r="F74" s="41" t="s">
        <v>164</v>
      </c>
      <c r="G74" s="79" t="s">
        <v>184</v>
      </c>
      <c r="H74" s="19"/>
      <c r="I74" s="19"/>
      <c r="J74" s="19"/>
      <c r="K74" s="44"/>
      <c r="L74" s="44"/>
      <c r="M74" s="44"/>
      <c r="N74" s="40"/>
      <c r="O74" s="40"/>
      <c r="P74" s="40"/>
      <c r="Q74" s="45"/>
      <c r="R74" s="45"/>
      <c r="S74" s="45"/>
      <c r="T74" s="12"/>
      <c r="U74" s="12"/>
      <c r="V74" s="12"/>
      <c r="W74" s="32">
        <v>5</v>
      </c>
      <c r="X74" s="45"/>
      <c r="Y74" s="45"/>
      <c r="Z74" s="12"/>
      <c r="AA74" s="12"/>
      <c r="AB74" s="12"/>
      <c r="AC74" s="45"/>
      <c r="AD74" s="45"/>
      <c r="AE74" s="45"/>
      <c r="AF74" s="12"/>
      <c r="AG74" s="12"/>
      <c r="AH74" s="12"/>
      <c r="AI74" s="38">
        <f t="shared" si="6"/>
        <v>5</v>
      </c>
      <c r="AJ74" s="38">
        <f t="shared" si="6"/>
        <v>0</v>
      </c>
      <c r="AK74" s="38">
        <f t="shared" si="6"/>
        <v>0</v>
      </c>
    </row>
    <row r="75" spans="1:37" ht="12.75" customHeight="1" x14ac:dyDescent="0.2">
      <c r="A75" s="41">
        <v>72</v>
      </c>
      <c r="B75" s="41" t="s">
        <v>182</v>
      </c>
      <c r="C75" s="41" t="s">
        <v>183</v>
      </c>
      <c r="D75" s="41" t="s">
        <v>185</v>
      </c>
      <c r="E75" s="41">
        <v>1</v>
      </c>
      <c r="F75" s="41" t="s">
        <v>184</v>
      </c>
      <c r="G75" s="79" t="s">
        <v>189</v>
      </c>
      <c r="H75" s="19"/>
      <c r="I75" s="19"/>
      <c r="J75" s="19"/>
      <c r="K75" s="44"/>
      <c r="L75" s="44"/>
      <c r="M75" s="44"/>
      <c r="N75" s="40"/>
      <c r="O75" s="40"/>
      <c r="P75" s="40"/>
      <c r="Q75" s="45"/>
      <c r="R75" s="45"/>
      <c r="S75" s="45"/>
      <c r="T75" s="12"/>
      <c r="U75" s="12"/>
      <c r="V75" s="12"/>
      <c r="W75" s="45"/>
      <c r="X75" s="45"/>
      <c r="Y75" s="45"/>
      <c r="Z75" s="12">
        <v>1</v>
      </c>
      <c r="AA75" s="12"/>
      <c r="AB75" s="12"/>
      <c r="AC75" s="45"/>
      <c r="AD75" s="45"/>
      <c r="AE75" s="45"/>
      <c r="AF75" s="12"/>
      <c r="AG75" s="12"/>
      <c r="AH75" s="12"/>
      <c r="AI75" s="38">
        <f t="shared" si="6"/>
        <v>1</v>
      </c>
      <c r="AJ75" s="38">
        <f t="shared" si="6"/>
        <v>0</v>
      </c>
      <c r="AK75" s="38">
        <f t="shared" si="6"/>
        <v>0</v>
      </c>
    </row>
    <row r="76" spans="1:37" ht="12.75" customHeight="1" x14ac:dyDescent="0.2">
      <c r="A76" s="41">
        <v>73</v>
      </c>
      <c r="B76" s="41" t="s">
        <v>182</v>
      </c>
      <c r="C76" s="41" t="s">
        <v>183</v>
      </c>
      <c r="D76" s="41" t="s">
        <v>186</v>
      </c>
      <c r="E76" s="41">
        <v>1</v>
      </c>
      <c r="F76" s="41" t="s">
        <v>184</v>
      </c>
      <c r="G76" s="79" t="s">
        <v>189</v>
      </c>
      <c r="H76" s="19"/>
      <c r="I76" s="19"/>
      <c r="J76" s="19"/>
      <c r="K76" s="44"/>
      <c r="L76" s="44"/>
      <c r="M76" s="44"/>
      <c r="N76" s="40"/>
      <c r="O76" s="40"/>
      <c r="P76" s="40"/>
      <c r="Q76" s="45"/>
      <c r="R76" s="45"/>
      <c r="S76" s="45"/>
      <c r="T76" s="12"/>
      <c r="U76" s="12"/>
      <c r="V76" s="12"/>
      <c r="W76" s="45"/>
      <c r="X76" s="45"/>
      <c r="Y76" s="45"/>
      <c r="Z76" s="12">
        <v>1</v>
      </c>
      <c r="AA76" s="12"/>
      <c r="AB76" s="12"/>
      <c r="AC76" s="45"/>
      <c r="AD76" s="45"/>
      <c r="AE76" s="45"/>
      <c r="AF76" s="12"/>
      <c r="AG76" s="12"/>
      <c r="AH76" s="12"/>
      <c r="AI76" s="38">
        <f t="shared" si="6"/>
        <v>1</v>
      </c>
      <c r="AJ76" s="38">
        <f t="shared" si="6"/>
        <v>0</v>
      </c>
      <c r="AK76" s="38">
        <f t="shared" si="6"/>
        <v>0</v>
      </c>
    </row>
    <row r="77" spans="1:37" ht="12.75" customHeight="1" x14ac:dyDescent="0.2">
      <c r="A77" s="41">
        <v>74</v>
      </c>
      <c r="B77" s="41" t="s">
        <v>187</v>
      </c>
      <c r="C77" s="41" t="s">
        <v>188</v>
      </c>
      <c r="D77" s="41" t="s">
        <v>190</v>
      </c>
      <c r="E77" s="41">
        <v>5</v>
      </c>
      <c r="F77" s="41" t="s">
        <v>189</v>
      </c>
      <c r="G77" s="79" t="s">
        <v>239</v>
      </c>
      <c r="H77" s="19"/>
      <c r="I77" s="19"/>
      <c r="J77" s="19"/>
      <c r="K77" s="44"/>
      <c r="L77" s="44"/>
      <c r="M77" s="44"/>
      <c r="N77" s="40"/>
      <c r="O77" s="40"/>
      <c r="P77" s="40"/>
      <c r="Q77" s="45"/>
      <c r="R77" s="45"/>
      <c r="S77" s="45"/>
      <c r="T77" s="12"/>
      <c r="U77" s="12"/>
      <c r="V77" s="12"/>
      <c r="W77" s="45"/>
      <c r="X77" s="45"/>
      <c r="Y77" s="45"/>
      <c r="Z77" s="12"/>
      <c r="AA77" s="12"/>
      <c r="AB77" s="12"/>
      <c r="AC77" s="32">
        <v>5</v>
      </c>
      <c r="AD77" s="45"/>
      <c r="AE77" s="45"/>
      <c r="AF77" s="12"/>
      <c r="AG77" s="12"/>
      <c r="AH77" s="12"/>
      <c r="AI77" s="38">
        <f t="shared" si="6"/>
        <v>5</v>
      </c>
      <c r="AJ77" s="38">
        <f t="shared" si="6"/>
        <v>0</v>
      </c>
      <c r="AK77" s="38">
        <f t="shared" si="6"/>
        <v>0</v>
      </c>
    </row>
    <row r="78" spans="1:37" ht="12.75" customHeight="1" x14ac:dyDescent="0.2">
      <c r="A78" s="41">
        <v>75</v>
      </c>
      <c r="B78" s="41" t="s">
        <v>187</v>
      </c>
      <c r="C78" s="41" t="s">
        <v>188</v>
      </c>
      <c r="D78" s="41" t="s">
        <v>191</v>
      </c>
      <c r="E78" s="41">
        <v>2</v>
      </c>
      <c r="F78" s="41" t="s">
        <v>189</v>
      </c>
      <c r="G78" s="79" t="s">
        <v>239</v>
      </c>
      <c r="H78" s="19"/>
      <c r="I78" s="19"/>
      <c r="J78" s="19"/>
      <c r="K78" s="44"/>
      <c r="L78" s="44"/>
      <c r="M78" s="44"/>
      <c r="N78" s="40"/>
      <c r="O78" s="40"/>
      <c r="P78" s="40"/>
      <c r="Q78" s="45"/>
      <c r="R78" s="45"/>
      <c r="S78" s="45"/>
      <c r="T78" s="12"/>
      <c r="U78" s="12"/>
      <c r="V78" s="12"/>
      <c r="W78" s="45"/>
      <c r="X78" s="45"/>
      <c r="Y78" s="45"/>
      <c r="Z78" s="12"/>
      <c r="AA78" s="12"/>
      <c r="AB78" s="12"/>
      <c r="AC78" s="32">
        <v>2</v>
      </c>
      <c r="AD78" s="45"/>
      <c r="AE78" s="45"/>
      <c r="AF78" s="12"/>
      <c r="AG78" s="12"/>
      <c r="AH78" s="12"/>
      <c r="AI78" s="38">
        <f t="shared" si="6"/>
        <v>2</v>
      </c>
      <c r="AJ78" s="38">
        <f t="shared" si="6"/>
        <v>0</v>
      </c>
      <c r="AK78" s="38">
        <f t="shared" si="6"/>
        <v>0</v>
      </c>
    </row>
    <row r="79" spans="1:37" ht="12.75" customHeight="1" x14ac:dyDescent="0.2">
      <c r="A79" s="41">
        <v>76</v>
      </c>
      <c r="B79" s="41" t="s">
        <v>192</v>
      </c>
      <c r="C79" s="41" t="s">
        <v>193</v>
      </c>
      <c r="D79" s="41" t="s">
        <v>194</v>
      </c>
      <c r="E79" s="41">
        <v>2</v>
      </c>
      <c r="F79" s="41" t="s">
        <v>189</v>
      </c>
      <c r="G79" s="79" t="s">
        <v>239</v>
      </c>
      <c r="H79" s="19"/>
      <c r="I79" s="19"/>
      <c r="J79" s="19"/>
      <c r="K79" s="44"/>
      <c r="L79" s="44"/>
      <c r="M79" s="44"/>
      <c r="N79" s="40"/>
      <c r="O79" s="40"/>
      <c r="P79" s="40"/>
      <c r="Q79" s="45"/>
      <c r="R79" s="45"/>
      <c r="S79" s="45"/>
      <c r="T79" s="12"/>
      <c r="U79" s="12"/>
      <c r="V79" s="12"/>
      <c r="W79" s="45"/>
      <c r="X79" s="45"/>
      <c r="Y79" s="45"/>
      <c r="Z79" s="12"/>
      <c r="AA79" s="12"/>
      <c r="AB79" s="12"/>
      <c r="AC79" s="32">
        <v>2</v>
      </c>
      <c r="AD79" s="45"/>
      <c r="AE79" s="45"/>
      <c r="AF79" s="12"/>
      <c r="AG79" s="12"/>
      <c r="AH79" s="12"/>
      <c r="AI79" s="38">
        <f t="shared" ref="AI79:AK80" si="7">H79+K79+N79+Q79+T79+W79+Z79+AC79+AF79</f>
        <v>2</v>
      </c>
      <c r="AJ79" s="38">
        <f t="shared" si="7"/>
        <v>0</v>
      </c>
      <c r="AK79" s="38">
        <f t="shared" si="7"/>
        <v>0</v>
      </c>
    </row>
    <row r="80" spans="1:37" ht="12.75" customHeight="1" x14ac:dyDescent="0.2">
      <c r="A80" s="41">
        <v>77</v>
      </c>
      <c r="B80" s="41" t="s">
        <v>192</v>
      </c>
      <c r="C80" s="41" t="s">
        <v>193</v>
      </c>
      <c r="D80" s="41" t="s">
        <v>195</v>
      </c>
      <c r="E80" s="41">
        <v>5</v>
      </c>
      <c r="F80" s="41" t="s">
        <v>189</v>
      </c>
      <c r="G80" s="79" t="s">
        <v>239</v>
      </c>
      <c r="H80" s="19"/>
      <c r="I80" s="19"/>
      <c r="J80" s="19"/>
      <c r="K80" s="44"/>
      <c r="L80" s="44"/>
      <c r="M80" s="44"/>
      <c r="N80" s="40"/>
      <c r="O80" s="40"/>
      <c r="P80" s="40"/>
      <c r="Q80" s="45"/>
      <c r="R80" s="45"/>
      <c r="S80" s="45"/>
      <c r="T80" s="12"/>
      <c r="U80" s="12"/>
      <c r="V80" s="12"/>
      <c r="W80" s="45"/>
      <c r="X80" s="45"/>
      <c r="Y80" s="45"/>
      <c r="Z80" s="12"/>
      <c r="AA80" s="12"/>
      <c r="AB80" s="12"/>
      <c r="AC80" s="32">
        <v>5</v>
      </c>
      <c r="AD80" s="45"/>
      <c r="AE80" s="45"/>
      <c r="AF80" s="12"/>
      <c r="AG80" s="12"/>
      <c r="AH80" s="12"/>
      <c r="AI80" s="38">
        <f t="shared" si="7"/>
        <v>5</v>
      </c>
      <c r="AJ80" s="38">
        <f t="shared" si="7"/>
        <v>0</v>
      </c>
      <c r="AK80" s="38">
        <f t="shared" si="7"/>
        <v>0</v>
      </c>
    </row>
    <row r="81" spans="1:37" ht="12.75" customHeight="1" x14ac:dyDescent="0.2">
      <c r="A81" s="47"/>
      <c r="B81" s="2"/>
      <c r="C81" s="2"/>
      <c r="E81" s="41" t="s">
        <v>53</v>
      </c>
      <c r="F81" s="41"/>
      <c r="G81" s="41"/>
      <c r="H81" s="41">
        <f t="shared" ref="H81:AK81" si="8">SUM(H4:H80)</f>
        <v>11.5</v>
      </c>
      <c r="I81" s="41">
        <f t="shared" si="8"/>
        <v>8.5</v>
      </c>
      <c r="J81" s="41">
        <f t="shared" si="8"/>
        <v>6.75</v>
      </c>
      <c r="K81" s="41">
        <f t="shared" si="8"/>
        <v>12.5</v>
      </c>
      <c r="L81" s="41">
        <f t="shared" si="8"/>
        <v>15.5</v>
      </c>
      <c r="M81" s="41">
        <f t="shared" si="8"/>
        <v>16.75</v>
      </c>
      <c r="N81" s="41">
        <f t="shared" si="8"/>
        <v>18.5</v>
      </c>
      <c r="O81" s="41">
        <f t="shared" si="8"/>
        <v>11</v>
      </c>
      <c r="P81" s="41">
        <f t="shared" si="8"/>
        <v>11</v>
      </c>
      <c r="Q81" s="41">
        <f>SUM(Q4:Q80)</f>
        <v>10</v>
      </c>
      <c r="R81" s="41">
        <f t="shared" si="8"/>
        <v>12</v>
      </c>
      <c r="S81" s="41">
        <f t="shared" si="8"/>
        <v>18.5</v>
      </c>
      <c r="T81" s="41">
        <f>SUM(T4:T80)</f>
        <v>3</v>
      </c>
      <c r="U81" s="41">
        <f t="shared" si="8"/>
        <v>0</v>
      </c>
      <c r="V81" s="41">
        <f t="shared" si="8"/>
        <v>0</v>
      </c>
      <c r="W81" s="41">
        <f t="shared" si="8"/>
        <v>18.5</v>
      </c>
      <c r="X81" s="41">
        <f t="shared" si="8"/>
        <v>0</v>
      </c>
      <c r="Y81" s="41">
        <f t="shared" si="8"/>
        <v>0</v>
      </c>
      <c r="Z81" s="41">
        <f t="shared" si="8"/>
        <v>2</v>
      </c>
      <c r="AA81" s="41">
        <f t="shared" si="8"/>
        <v>0</v>
      </c>
      <c r="AB81" s="41">
        <f t="shared" si="8"/>
        <v>0</v>
      </c>
      <c r="AC81" s="41">
        <f t="shared" si="8"/>
        <v>14</v>
      </c>
      <c r="AD81" s="41">
        <f t="shared" si="8"/>
        <v>0</v>
      </c>
      <c r="AE81" s="41">
        <f t="shared" si="8"/>
        <v>0</v>
      </c>
      <c r="AF81" s="41">
        <f t="shared" si="8"/>
        <v>0</v>
      </c>
      <c r="AG81" s="41">
        <f t="shared" si="8"/>
        <v>0</v>
      </c>
      <c r="AH81" s="41">
        <f t="shared" si="8"/>
        <v>0</v>
      </c>
      <c r="AI81" s="48">
        <f t="shared" si="8"/>
        <v>87</v>
      </c>
      <c r="AJ81" s="48">
        <f t="shared" si="8"/>
        <v>47</v>
      </c>
      <c r="AK81" s="48">
        <f t="shared" si="8"/>
        <v>53</v>
      </c>
    </row>
    <row r="82" spans="1:37" ht="12.75" customHeight="1" x14ac:dyDescent="0.2">
      <c r="A82" s="47"/>
      <c r="B82" s="2"/>
      <c r="C82" s="2"/>
      <c r="E82" s="41" t="s">
        <v>54</v>
      </c>
      <c r="F82" s="41"/>
      <c r="G82" s="41"/>
      <c r="H82" s="41">
        <f>SUM(H81)</f>
        <v>11.5</v>
      </c>
      <c r="I82" s="41">
        <f t="shared" ref="I82:J82" si="9">SUM(I81)</f>
        <v>8.5</v>
      </c>
      <c r="J82" s="41">
        <f t="shared" si="9"/>
        <v>6.75</v>
      </c>
      <c r="K82" s="41">
        <f>SUM(K81+H82)</f>
        <v>24</v>
      </c>
      <c r="L82" s="41">
        <f t="shared" ref="L82:AH82" si="10">SUM(L81+I82)</f>
        <v>24</v>
      </c>
      <c r="M82" s="41">
        <f t="shared" si="10"/>
        <v>23.5</v>
      </c>
      <c r="N82" s="41">
        <f t="shared" si="10"/>
        <v>42.5</v>
      </c>
      <c r="O82" s="41">
        <f t="shared" si="10"/>
        <v>35</v>
      </c>
      <c r="P82" s="41">
        <f t="shared" si="10"/>
        <v>34.5</v>
      </c>
      <c r="Q82" s="41">
        <f>SUM(Q81+N82)</f>
        <v>52.5</v>
      </c>
      <c r="R82" s="41">
        <f t="shared" si="10"/>
        <v>47</v>
      </c>
      <c r="S82" s="41">
        <f t="shared" si="10"/>
        <v>53</v>
      </c>
      <c r="T82" s="41">
        <f t="shared" si="10"/>
        <v>55.5</v>
      </c>
      <c r="U82" s="41">
        <f t="shared" si="10"/>
        <v>47</v>
      </c>
      <c r="V82" s="41">
        <f t="shared" si="10"/>
        <v>53</v>
      </c>
      <c r="W82" s="41">
        <f t="shared" si="10"/>
        <v>74</v>
      </c>
      <c r="X82" s="41">
        <f t="shared" si="10"/>
        <v>47</v>
      </c>
      <c r="Y82" s="41">
        <f t="shared" si="10"/>
        <v>53</v>
      </c>
      <c r="Z82" s="41">
        <f t="shared" si="10"/>
        <v>76</v>
      </c>
      <c r="AA82" s="41">
        <f t="shared" si="10"/>
        <v>47</v>
      </c>
      <c r="AB82" s="41">
        <f t="shared" si="10"/>
        <v>53</v>
      </c>
      <c r="AC82" s="41">
        <f t="shared" si="10"/>
        <v>90</v>
      </c>
      <c r="AD82" s="41">
        <f t="shared" si="10"/>
        <v>47</v>
      </c>
      <c r="AE82" s="41">
        <f t="shared" si="10"/>
        <v>53</v>
      </c>
      <c r="AF82" s="41">
        <f t="shared" si="10"/>
        <v>90</v>
      </c>
      <c r="AG82" s="41">
        <f t="shared" si="10"/>
        <v>47</v>
      </c>
      <c r="AH82" s="41">
        <f t="shared" si="10"/>
        <v>53</v>
      </c>
      <c r="AK82" s="2"/>
    </row>
    <row r="83" spans="1:37" ht="12.75" customHeight="1" x14ac:dyDescent="0.2">
      <c r="A83" s="49"/>
      <c r="B83" s="50"/>
      <c r="C83" s="50"/>
      <c r="D83" s="82" t="s">
        <v>261</v>
      </c>
      <c r="S83" s="2"/>
      <c r="T83" s="2"/>
      <c r="U83" s="2"/>
      <c r="V83" s="2"/>
      <c r="AK83" s="2"/>
    </row>
    <row r="84" spans="1:37" ht="12.75" customHeight="1" x14ac:dyDescent="0.2">
      <c r="A84" s="47"/>
      <c r="B84" s="2"/>
      <c r="C84" s="2"/>
      <c r="S84" s="2"/>
      <c r="T84" s="2"/>
      <c r="U84" s="2"/>
      <c r="V84" s="2"/>
      <c r="W84" s="2"/>
    </row>
    <row r="85" spans="1:37" ht="12.75" customHeight="1" x14ac:dyDescent="0.2">
      <c r="A85" s="47"/>
      <c r="B85" s="2"/>
      <c r="C85" s="2"/>
      <c r="D85" s="2"/>
      <c r="S85" s="2"/>
      <c r="T85" s="2"/>
      <c r="U85" s="2"/>
      <c r="V85" s="2"/>
      <c r="W85" s="2"/>
    </row>
    <row r="86" spans="1:37" ht="12.75" customHeight="1" x14ac:dyDescent="0.2">
      <c r="A86" s="47"/>
      <c r="B86" s="2"/>
      <c r="C86" s="2"/>
      <c r="D86" s="2"/>
      <c r="S86" s="2"/>
      <c r="T86" s="2"/>
      <c r="U86" s="2"/>
      <c r="V86" s="2"/>
      <c r="W86" s="2"/>
    </row>
    <row r="87" spans="1:37" ht="12.75" customHeight="1" x14ac:dyDescent="0.2">
      <c r="A87" s="47"/>
      <c r="B87" s="2"/>
      <c r="C87" s="2"/>
      <c r="D87" s="2"/>
      <c r="E87" s="2"/>
      <c r="F87" s="2"/>
      <c r="G87" s="7" t="s">
        <v>56</v>
      </c>
      <c r="H87" s="27">
        <f>E93-E91</f>
        <v>-7.5</v>
      </c>
      <c r="I87" s="99" t="s">
        <v>57</v>
      </c>
      <c r="J87" s="85"/>
      <c r="K87" s="99" t="s">
        <v>196</v>
      </c>
      <c r="L87" s="84"/>
      <c r="M87" s="84"/>
      <c r="N87" s="84"/>
      <c r="O87" s="84"/>
      <c r="P87" s="84"/>
      <c r="Q87" s="85"/>
      <c r="S87" s="2"/>
      <c r="T87" s="2"/>
      <c r="U87" s="2"/>
      <c r="V87" s="2"/>
      <c r="W87" s="2"/>
    </row>
    <row r="88" spans="1:37" ht="12.75" customHeight="1" x14ac:dyDescent="0.2">
      <c r="A88" s="47"/>
      <c r="B88" s="2"/>
      <c r="C88" s="2"/>
      <c r="D88" s="2"/>
      <c r="E88" s="2"/>
      <c r="F88" s="2"/>
      <c r="G88" s="7" t="s">
        <v>58</v>
      </c>
      <c r="H88" s="27">
        <f>E93-E92</f>
        <v>0.5</v>
      </c>
      <c r="I88" s="99" t="s">
        <v>59</v>
      </c>
      <c r="J88" s="85"/>
      <c r="K88" s="99" t="s">
        <v>197</v>
      </c>
      <c r="L88" s="84"/>
      <c r="M88" s="84"/>
      <c r="N88" s="84"/>
      <c r="O88" s="84"/>
      <c r="P88" s="84"/>
      <c r="Q88" s="85"/>
      <c r="R88" s="2"/>
      <c r="S88" s="2"/>
      <c r="T88" s="2"/>
      <c r="U88" s="2"/>
      <c r="V88" s="2"/>
      <c r="W88" s="2"/>
    </row>
    <row r="89" spans="1:37" ht="12.75" customHeight="1" x14ac:dyDescent="0.2">
      <c r="A89" s="47"/>
      <c r="D89" s="101" t="s">
        <v>198</v>
      </c>
      <c r="E89" s="85"/>
      <c r="F89" s="2"/>
      <c r="G89" s="7" t="s">
        <v>61</v>
      </c>
      <c r="H89" s="27">
        <f>E93/E91</f>
        <v>0.82352941176470584</v>
      </c>
      <c r="I89" s="99" t="s">
        <v>62</v>
      </c>
      <c r="J89" s="85"/>
      <c r="K89" s="99" t="s">
        <v>199</v>
      </c>
      <c r="L89" s="84"/>
      <c r="M89" s="84"/>
      <c r="N89" s="84"/>
      <c r="O89" s="84"/>
      <c r="P89" s="84"/>
      <c r="Q89" s="85"/>
    </row>
    <row r="90" spans="1:37" ht="12.75" customHeight="1" x14ac:dyDescent="0.2">
      <c r="A90" s="47"/>
      <c r="D90" s="29" t="s">
        <v>63</v>
      </c>
      <c r="E90" s="51">
        <f>SUM(E4:E80)</f>
        <v>91</v>
      </c>
      <c r="F90" s="2"/>
      <c r="G90" s="7" t="s">
        <v>64</v>
      </c>
      <c r="H90" s="27">
        <f>E93/E92</f>
        <v>1.0144927536231885</v>
      </c>
      <c r="I90" s="99" t="s">
        <v>65</v>
      </c>
      <c r="J90" s="85"/>
      <c r="K90" s="99" t="s">
        <v>200</v>
      </c>
      <c r="L90" s="84"/>
      <c r="M90" s="84"/>
      <c r="N90" s="84"/>
      <c r="O90" s="84"/>
      <c r="P90" s="84"/>
      <c r="Q90" s="85"/>
    </row>
    <row r="91" spans="1:37" ht="12.75" customHeight="1" x14ac:dyDescent="0.2">
      <c r="A91" s="47"/>
      <c r="D91" s="7" t="s">
        <v>13</v>
      </c>
      <c r="E91" s="7">
        <f>N82</f>
        <v>42.5</v>
      </c>
      <c r="F91" s="2"/>
      <c r="G91" s="7" t="s">
        <v>66</v>
      </c>
      <c r="H91" s="27">
        <f>E90-E93</f>
        <v>56</v>
      </c>
      <c r="I91" s="99" t="s">
        <v>67</v>
      </c>
      <c r="J91" s="85"/>
      <c r="K91" s="99" t="s">
        <v>201</v>
      </c>
      <c r="L91" s="84"/>
      <c r="M91" s="84"/>
      <c r="N91" s="84"/>
      <c r="O91" s="84"/>
      <c r="P91" s="84"/>
      <c r="Q91" s="85"/>
    </row>
    <row r="92" spans="1:37" ht="12.75" customHeight="1" x14ac:dyDescent="0.2">
      <c r="A92" s="47"/>
      <c r="D92" s="30" t="s">
        <v>15</v>
      </c>
      <c r="E92" s="7">
        <f>P82</f>
        <v>34.5</v>
      </c>
      <c r="F92" s="2"/>
      <c r="G92" s="7" t="s">
        <v>66</v>
      </c>
      <c r="H92" s="27">
        <f>(E90-E93)/(H89*H90)</f>
        <v>67.028571428571425</v>
      </c>
      <c r="I92" s="99" t="s">
        <v>68</v>
      </c>
      <c r="J92" s="85"/>
      <c r="K92" s="99" t="s">
        <v>202</v>
      </c>
      <c r="L92" s="84"/>
      <c r="M92" s="84"/>
      <c r="N92" s="84"/>
      <c r="O92" s="84"/>
      <c r="P92" s="84"/>
      <c r="Q92" s="85"/>
    </row>
    <row r="93" spans="1:37" ht="12.75" customHeight="1" x14ac:dyDescent="0.2">
      <c r="A93" s="47"/>
      <c r="D93" s="7" t="s">
        <v>14</v>
      </c>
      <c r="E93" s="7">
        <f>O82</f>
        <v>35</v>
      </c>
      <c r="F93" s="2"/>
      <c r="G93" s="7" t="s">
        <v>69</v>
      </c>
      <c r="H93" s="27">
        <f>E92+(E90-E93)</f>
        <v>90.5</v>
      </c>
      <c r="I93" s="99" t="s">
        <v>70</v>
      </c>
      <c r="J93" s="85"/>
      <c r="K93" s="99" t="s">
        <v>201</v>
      </c>
      <c r="L93" s="84"/>
      <c r="M93" s="84"/>
      <c r="N93" s="84"/>
      <c r="O93" s="84"/>
      <c r="P93" s="84"/>
      <c r="Q93" s="85"/>
    </row>
    <row r="94" spans="1:37" ht="12.75" customHeight="1" x14ac:dyDescent="0.2">
      <c r="A94" s="47"/>
      <c r="D94" s="2"/>
      <c r="E94" s="2"/>
      <c r="F94" s="2"/>
      <c r="G94" s="7" t="s">
        <v>69</v>
      </c>
      <c r="H94" s="27">
        <f>E90/H90</f>
        <v>89.699999999999989</v>
      </c>
      <c r="I94" s="99" t="s">
        <v>71</v>
      </c>
      <c r="J94" s="85"/>
      <c r="K94" s="99" t="s">
        <v>202</v>
      </c>
      <c r="L94" s="84"/>
      <c r="M94" s="84"/>
      <c r="N94" s="84"/>
      <c r="O94" s="84"/>
      <c r="P94" s="84"/>
      <c r="Q94" s="85"/>
    </row>
    <row r="95" spans="1:37" ht="12.75" customHeight="1" x14ac:dyDescent="0.2">
      <c r="A95" s="47"/>
      <c r="D95" s="2"/>
      <c r="E95" s="2"/>
      <c r="F95" s="2"/>
      <c r="G95" s="7" t="s">
        <v>69</v>
      </c>
      <c r="H95" s="27">
        <f>E92+(E90-E93)/(H89*H90)</f>
        <v>101.52857142857142</v>
      </c>
      <c r="I95" s="99" t="s">
        <v>72</v>
      </c>
      <c r="J95" s="85"/>
      <c r="K95" s="99" t="s">
        <v>203</v>
      </c>
      <c r="L95" s="84"/>
      <c r="M95" s="84"/>
      <c r="N95" s="84"/>
      <c r="O95" s="84"/>
      <c r="P95" s="84"/>
      <c r="Q95" s="85"/>
    </row>
    <row r="96" spans="1:37" ht="12.75" customHeight="1" x14ac:dyDescent="0.2">
      <c r="A96" s="47"/>
      <c r="D96" s="2"/>
      <c r="E96" s="2"/>
      <c r="F96" s="2"/>
      <c r="G96" s="7" t="s">
        <v>73</v>
      </c>
      <c r="H96" s="27">
        <f>(E90-E93)/(E90-E92)</f>
        <v>0.99115044247787609</v>
      </c>
      <c r="I96" s="99" t="s">
        <v>74</v>
      </c>
      <c r="J96" s="85"/>
      <c r="K96" s="99" t="s">
        <v>204</v>
      </c>
      <c r="L96" s="84"/>
      <c r="M96" s="84"/>
      <c r="N96" s="84"/>
      <c r="O96" s="84"/>
      <c r="P96" s="84"/>
      <c r="Q96" s="85"/>
    </row>
    <row r="97" spans="1:17" ht="12.75" customHeight="1" x14ac:dyDescent="0.2">
      <c r="A97" s="47"/>
      <c r="D97" s="2"/>
      <c r="E97" s="2"/>
      <c r="F97" s="2"/>
      <c r="G97" s="2"/>
      <c r="H97" s="2"/>
      <c r="I97" s="2"/>
      <c r="J97" s="2"/>
      <c r="K97" s="2"/>
      <c r="L97" s="2"/>
      <c r="M97" s="2"/>
      <c r="N97" s="2"/>
      <c r="O97" s="2"/>
      <c r="P97" s="2"/>
      <c r="Q97" s="2"/>
    </row>
    <row r="98" spans="1:17" ht="12.75" customHeight="1" x14ac:dyDescent="0.2">
      <c r="A98" s="47"/>
      <c r="D98" s="2"/>
      <c r="E98" s="2"/>
      <c r="F98" s="2"/>
      <c r="G98" s="2"/>
      <c r="H98" s="2"/>
      <c r="I98" s="2"/>
      <c r="J98" s="2"/>
      <c r="K98" s="2"/>
      <c r="L98" s="2"/>
      <c r="M98" s="2"/>
      <c r="N98" s="2"/>
      <c r="O98" s="2"/>
      <c r="P98" s="2"/>
      <c r="Q98" s="2"/>
    </row>
    <row r="99" spans="1:17" ht="12.75" customHeight="1" x14ac:dyDescent="0.2">
      <c r="A99" s="47"/>
      <c r="D99" s="2"/>
      <c r="E99" s="2"/>
      <c r="F99" s="2"/>
      <c r="G99" s="2"/>
      <c r="H99" s="2"/>
      <c r="I99" s="2"/>
      <c r="J99" s="2"/>
      <c r="K99" s="2"/>
      <c r="L99" s="2"/>
      <c r="M99" s="2"/>
      <c r="N99" s="2"/>
      <c r="O99" s="2"/>
      <c r="P99" s="2"/>
      <c r="Q99" s="2"/>
    </row>
    <row r="100" spans="1:17" ht="12.75" customHeight="1" x14ac:dyDescent="0.2">
      <c r="A100" s="47"/>
      <c r="D100" s="2"/>
      <c r="E100" s="2"/>
      <c r="F100" s="2"/>
      <c r="G100" s="7"/>
      <c r="H100" s="7" t="s">
        <v>13</v>
      </c>
      <c r="I100" s="7" t="s">
        <v>14</v>
      </c>
      <c r="J100" s="7" t="s">
        <v>15</v>
      </c>
      <c r="K100" s="2"/>
      <c r="L100" s="2"/>
      <c r="M100" s="2"/>
      <c r="N100" s="2"/>
      <c r="O100" s="2"/>
      <c r="P100" s="2"/>
      <c r="Q100" s="2"/>
    </row>
    <row r="101" spans="1:17" ht="12.75" customHeight="1" x14ac:dyDescent="0.2">
      <c r="A101" s="47"/>
      <c r="D101" s="2"/>
      <c r="E101" s="2"/>
      <c r="F101" s="2"/>
      <c r="G101" s="7" t="s">
        <v>97</v>
      </c>
      <c r="H101" s="7">
        <f>H82</f>
        <v>11.5</v>
      </c>
      <c r="I101" s="7">
        <f>I82</f>
        <v>8.5</v>
      </c>
      <c r="J101" s="7">
        <f>J82</f>
        <v>6.75</v>
      </c>
      <c r="K101" s="2"/>
      <c r="L101" s="2"/>
      <c r="M101" s="2"/>
      <c r="N101" s="2"/>
      <c r="O101" s="2"/>
      <c r="P101" s="2"/>
      <c r="Q101" s="2"/>
    </row>
    <row r="102" spans="1:17" ht="12.75" customHeight="1" x14ac:dyDescent="0.2">
      <c r="A102" s="47"/>
      <c r="D102" s="2"/>
      <c r="E102" s="2"/>
      <c r="F102" s="2"/>
      <c r="G102" s="7" t="s">
        <v>98</v>
      </c>
      <c r="H102" s="7">
        <f>K82</f>
        <v>24</v>
      </c>
      <c r="I102" s="7">
        <f t="shared" ref="I102:J102" si="11">L82</f>
        <v>24</v>
      </c>
      <c r="J102" s="7">
        <f t="shared" si="11"/>
        <v>23.5</v>
      </c>
      <c r="K102" s="2"/>
      <c r="L102" s="2"/>
      <c r="M102" s="2"/>
      <c r="N102" s="2"/>
      <c r="O102" s="2"/>
      <c r="P102" s="2"/>
      <c r="Q102" s="2"/>
    </row>
    <row r="103" spans="1:17" ht="12.75" customHeight="1" x14ac:dyDescent="0.2">
      <c r="A103" s="47"/>
      <c r="D103" s="2"/>
      <c r="E103" s="2"/>
      <c r="F103" s="2"/>
      <c r="G103" s="7" t="s">
        <v>99</v>
      </c>
      <c r="H103" s="7">
        <f>N82</f>
        <v>42.5</v>
      </c>
      <c r="I103" s="7">
        <f t="shared" ref="I103:J103" si="12">O82</f>
        <v>35</v>
      </c>
      <c r="J103" s="7">
        <f t="shared" si="12"/>
        <v>34.5</v>
      </c>
      <c r="K103" s="2"/>
      <c r="L103" s="2"/>
      <c r="M103" s="2"/>
      <c r="N103" s="2"/>
      <c r="O103" s="2"/>
      <c r="P103" s="2"/>
      <c r="Q103" s="2"/>
    </row>
    <row r="104" spans="1:17" ht="12.75" customHeight="1" x14ac:dyDescent="0.2">
      <c r="A104" s="47"/>
      <c r="D104" s="2"/>
      <c r="E104" s="2"/>
      <c r="F104" s="2"/>
      <c r="G104" s="7" t="s">
        <v>100</v>
      </c>
      <c r="H104" s="7">
        <f>Q82</f>
        <v>52.5</v>
      </c>
      <c r="I104" s="7">
        <f>R82</f>
        <v>47</v>
      </c>
      <c r="J104" s="7">
        <f>S82</f>
        <v>53</v>
      </c>
      <c r="K104" s="2"/>
      <c r="L104" s="2"/>
      <c r="M104" s="2"/>
      <c r="N104" s="2"/>
      <c r="O104" s="2"/>
      <c r="P104" s="2"/>
      <c r="Q104" s="2"/>
    </row>
    <row r="105" spans="1:17" ht="12.75" customHeight="1" x14ac:dyDescent="0.2">
      <c r="A105" s="47"/>
      <c r="D105" s="2"/>
      <c r="E105" s="2"/>
      <c r="F105" s="2"/>
      <c r="G105" s="7" t="s">
        <v>240</v>
      </c>
      <c r="H105" s="7">
        <f>T82</f>
        <v>55.5</v>
      </c>
      <c r="I105" s="7"/>
      <c r="J105" s="7"/>
      <c r="K105" s="2"/>
      <c r="L105" s="2"/>
      <c r="M105" s="2"/>
      <c r="N105" s="2"/>
      <c r="O105" s="2"/>
      <c r="P105" s="2"/>
      <c r="Q105" s="2"/>
    </row>
    <row r="106" spans="1:17" ht="12.75" customHeight="1" x14ac:dyDescent="0.2">
      <c r="A106" s="47"/>
      <c r="D106" s="2"/>
      <c r="E106" s="2"/>
      <c r="F106" s="2"/>
      <c r="G106" s="7" t="s">
        <v>241</v>
      </c>
      <c r="H106" s="7">
        <f>W82</f>
        <v>74</v>
      </c>
      <c r="I106" s="7"/>
      <c r="J106" s="7"/>
      <c r="K106" s="2"/>
      <c r="L106" s="2"/>
      <c r="M106" s="2"/>
      <c r="N106" s="2"/>
      <c r="O106" s="2"/>
      <c r="P106" s="2"/>
      <c r="Q106" s="2"/>
    </row>
    <row r="107" spans="1:17" ht="12.75" customHeight="1" x14ac:dyDescent="0.2">
      <c r="A107" s="47"/>
      <c r="D107" s="2"/>
      <c r="E107" s="2"/>
      <c r="F107" s="2"/>
      <c r="G107" s="7" t="s">
        <v>242</v>
      </c>
      <c r="H107" s="7">
        <f>Z82</f>
        <v>76</v>
      </c>
      <c r="I107" s="7"/>
      <c r="J107" s="7"/>
      <c r="K107" s="2"/>
      <c r="L107" s="2"/>
      <c r="M107" s="2"/>
      <c r="N107" s="2"/>
      <c r="O107" s="2"/>
      <c r="P107" s="2"/>
      <c r="Q107" s="2"/>
    </row>
    <row r="108" spans="1:17" ht="12.75" customHeight="1" x14ac:dyDescent="0.2">
      <c r="A108" s="47"/>
      <c r="D108" s="2"/>
      <c r="E108" s="2"/>
      <c r="F108" s="2"/>
      <c r="G108" s="7" t="s">
        <v>243</v>
      </c>
      <c r="H108" s="7">
        <f>AC82</f>
        <v>90</v>
      </c>
      <c r="I108" s="7"/>
      <c r="J108" s="7"/>
      <c r="K108" s="2"/>
      <c r="L108" s="2"/>
      <c r="M108" s="2"/>
      <c r="N108" s="2"/>
      <c r="O108" s="2"/>
      <c r="P108" s="2"/>
      <c r="Q108" s="2"/>
    </row>
    <row r="109" spans="1:17" ht="12.75" customHeight="1" x14ac:dyDescent="0.2">
      <c r="A109" s="47"/>
      <c r="D109" s="2"/>
      <c r="E109" s="2"/>
      <c r="F109" s="2"/>
      <c r="G109" s="7" t="s">
        <v>244</v>
      </c>
      <c r="H109" s="7">
        <f>AF82</f>
        <v>90</v>
      </c>
      <c r="I109" s="7"/>
      <c r="J109" s="7"/>
      <c r="K109" s="2"/>
      <c r="L109" s="2"/>
      <c r="M109" s="2"/>
      <c r="N109" s="2"/>
      <c r="O109" s="2"/>
      <c r="P109" s="2"/>
      <c r="Q109" s="2"/>
    </row>
    <row r="110" spans="1:17" ht="12.75" customHeight="1" x14ac:dyDescent="0.2">
      <c r="A110" s="47"/>
      <c r="D110" s="2"/>
      <c r="E110" s="2"/>
      <c r="F110" s="2"/>
      <c r="G110" s="2"/>
      <c r="H110" s="2"/>
      <c r="I110" s="2"/>
      <c r="J110" s="2"/>
      <c r="K110" s="2"/>
      <c r="L110" s="2"/>
      <c r="M110" s="2"/>
      <c r="N110" s="2"/>
      <c r="O110" s="2"/>
      <c r="P110" s="2"/>
      <c r="Q110" s="2"/>
    </row>
    <row r="111" spans="1:17" ht="12.75" customHeight="1" x14ac:dyDescent="0.2">
      <c r="A111" s="47"/>
      <c r="D111" s="2"/>
      <c r="E111" s="2"/>
      <c r="F111" s="2"/>
      <c r="G111" s="2"/>
      <c r="H111" s="2"/>
      <c r="I111" s="2"/>
      <c r="J111" s="2"/>
      <c r="K111" s="2"/>
      <c r="L111" s="2"/>
      <c r="M111" s="2"/>
      <c r="N111" s="2"/>
      <c r="O111" s="2"/>
      <c r="P111" s="2"/>
      <c r="Q111" s="2"/>
    </row>
    <row r="112" spans="1:17" ht="12.75" customHeight="1" x14ac:dyDescent="0.2">
      <c r="A112" s="47"/>
      <c r="D112" s="2"/>
      <c r="E112" s="2"/>
      <c r="F112" s="2"/>
      <c r="G112" s="2"/>
      <c r="H112" s="2"/>
      <c r="I112" s="2"/>
      <c r="J112" s="2"/>
      <c r="K112" s="2"/>
      <c r="L112" s="2"/>
      <c r="M112" s="2"/>
      <c r="N112" s="2"/>
      <c r="O112" s="2"/>
      <c r="P112" s="2"/>
      <c r="Q112" s="2"/>
    </row>
    <row r="113" spans="1:17" ht="12.75" customHeight="1" x14ac:dyDescent="0.2">
      <c r="A113" s="47"/>
      <c r="D113" s="2"/>
      <c r="E113" s="2"/>
      <c r="F113" s="2"/>
      <c r="G113" s="2"/>
      <c r="H113" s="2"/>
      <c r="I113" s="2"/>
      <c r="J113" s="2"/>
      <c r="K113" s="2"/>
      <c r="L113" s="2"/>
      <c r="M113" s="2"/>
      <c r="N113" s="2"/>
      <c r="O113" s="2"/>
      <c r="P113" s="2"/>
      <c r="Q113" s="2"/>
    </row>
    <row r="114" spans="1:17" ht="12.75" customHeight="1" x14ac:dyDescent="0.2">
      <c r="A114" s="47"/>
      <c r="D114" s="2"/>
      <c r="E114" s="2"/>
      <c r="F114" s="2"/>
      <c r="G114" s="2"/>
      <c r="H114" s="2"/>
      <c r="I114" s="2"/>
      <c r="J114" s="2"/>
      <c r="K114" s="2"/>
      <c r="L114" s="2"/>
      <c r="M114" s="2"/>
      <c r="N114" s="2"/>
      <c r="O114" s="2"/>
      <c r="P114" s="2"/>
      <c r="Q114" s="2"/>
    </row>
    <row r="115" spans="1:17" ht="12.75" customHeight="1" x14ac:dyDescent="0.2">
      <c r="A115" s="47"/>
      <c r="D115" s="2"/>
      <c r="E115" s="2"/>
      <c r="F115" s="2"/>
      <c r="G115" s="2"/>
      <c r="H115" s="2"/>
      <c r="I115" s="2"/>
      <c r="J115" s="2"/>
      <c r="K115" s="2"/>
      <c r="L115" s="2"/>
      <c r="M115" s="2"/>
      <c r="N115" s="2"/>
      <c r="O115" s="2"/>
      <c r="P115" s="2"/>
      <c r="Q115" s="2"/>
    </row>
    <row r="116" spans="1:17" ht="12.75" customHeight="1" x14ac:dyDescent="0.2">
      <c r="A116" s="47"/>
    </row>
    <row r="117" spans="1:17" ht="12.75" customHeight="1" x14ac:dyDescent="0.2">
      <c r="A117" s="47"/>
    </row>
    <row r="118" spans="1:17" ht="12.75" customHeight="1" x14ac:dyDescent="0.2">
      <c r="A118" s="47"/>
    </row>
    <row r="119" spans="1:17" ht="12.75" customHeight="1" x14ac:dyDescent="0.2">
      <c r="A119" s="47"/>
    </row>
    <row r="120" spans="1:17" ht="12.75" customHeight="1" x14ac:dyDescent="0.2">
      <c r="A120" s="47"/>
    </row>
    <row r="121" spans="1:17" ht="12.75" customHeight="1" x14ac:dyDescent="0.2">
      <c r="A121" s="47"/>
    </row>
    <row r="122" spans="1:17" ht="12.75" customHeight="1" x14ac:dyDescent="0.2">
      <c r="A122" s="47"/>
    </row>
    <row r="123" spans="1:17" ht="12.75" customHeight="1" x14ac:dyDescent="0.2">
      <c r="A123" s="47"/>
    </row>
    <row r="124" spans="1:17" ht="12.75" customHeight="1" x14ac:dyDescent="0.2">
      <c r="A124" s="47"/>
    </row>
    <row r="125" spans="1:17" ht="12.75" customHeight="1" x14ac:dyDescent="0.2">
      <c r="A125" s="47"/>
    </row>
    <row r="126" spans="1:17" ht="12.75" customHeight="1" x14ac:dyDescent="0.2">
      <c r="A126" s="47"/>
    </row>
    <row r="127" spans="1:17" ht="12.75" customHeight="1" x14ac:dyDescent="0.2">
      <c r="A127" s="47"/>
    </row>
    <row r="128" spans="1:17" ht="12.75" customHeight="1" x14ac:dyDescent="0.2">
      <c r="A128" s="47"/>
    </row>
    <row r="129" spans="1:1" ht="12.75" customHeight="1" x14ac:dyDescent="0.2">
      <c r="A129" s="47"/>
    </row>
    <row r="130" spans="1:1" ht="12.75" customHeight="1" x14ac:dyDescent="0.2">
      <c r="A130" s="47"/>
    </row>
    <row r="131" spans="1:1" ht="12.75" customHeight="1" x14ac:dyDescent="0.2">
      <c r="A131" s="47"/>
    </row>
    <row r="132" spans="1:1" ht="12.75" customHeight="1" x14ac:dyDescent="0.2">
      <c r="A132" s="47"/>
    </row>
    <row r="133" spans="1:1" ht="12.75" customHeight="1" x14ac:dyDescent="0.2">
      <c r="A133" s="47"/>
    </row>
    <row r="134" spans="1:1" ht="12.75" customHeight="1" x14ac:dyDescent="0.2">
      <c r="A134" s="47"/>
    </row>
    <row r="135" spans="1:1" ht="12.75" customHeight="1" x14ac:dyDescent="0.2">
      <c r="A135" s="47"/>
    </row>
    <row r="136" spans="1:1" ht="12.75" customHeight="1" x14ac:dyDescent="0.2">
      <c r="A136" s="47"/>
    </row>
    <row r="137" spans="1:1" ht="12.75" customHeight="1" x14ac:dyDescent="0.2">
      <c r="A137" s="47"/>
    </row>
    <row r="138" spans="1:1" ht="12.75" customHeight="1" x14ac:dyDescent="0.2">
      <c r="A138" s="47"/>
    </row>
    <row r="139" spans="1:1" ht="12.75" customHeight="1" x14ac:dyDescent="0.2">
      <c r="A139" s="47"/>
    </row>
    <row r="140" spans="1:1" ht="12.75" customHeight="1" x14ac:dyDescent="0.2">
      <c r="A140" s="47"/>
    </row>
    <row r="141" spans="1:1" ht="12.75" customHeight="1" x14ac:dyDescent="0.2">
      <c r="A141" s="47"/>
    </row>
    <row r="142" spans="1:1" ht="12.75" customHeight="1" x14ac:dyDescent="0.2">
      <c r="A142" s="47"/>
    </row>
    <row r="143" spans="1:1" ht="12.75" customHeight="1" x14ac:dyDescent="0.2">
      <c r="A143" s="47"/>
    </row>
    <row r="144" spans="1:1" ht="12.75" customHeight="1" x14ac:dyDescent="0.2">
      <c r="A144" s="47"/>
    </row>
    <row r="145" spans="1:1" ht="12.75" customHeight="1" x14ac:dyDescent="0.2">
      <c r="A145" s="47"/>
    </row>
    <row r="146" spans="1:1" ht="12.75" customHeight="1" x14ac:dyDescent="0.2">
      <c r="A146" s="47"/>
    </row>
    <row r="147" spans="1:1" ht="12.75" customHeight="1" x14ac:dyDescent="0.2">
      <c r="A147" s="47"/>
    </row>
    <row r="148" spans="1:1" ht="12.75" customHeight="1" x14ac:dyDescent="0.2">
      <c r="A148" s="47"/>
    </row>
    <row r="149" spans="1:1" ht="12.75" customHeight="1" x14ac:dyDescent="0.2">
      <c r="A149" s="47"/>
    </row>
    <row r="150" spans="1:1" ht="12.75" customHeight="1" x14ac:dyDescent="0.2">
      <c r="A150" s="47"/>
    </row>
    <row r="151" spans="1:1" ht="12.75" customHeight="1" x14ac:dyDescent="0.2">
      <c r="A151" s="47"/>
    </row>
    <row r="152" spans="1:1" ht="12.75" customHeight="1" x14ac:dyDescent="0.2">
      <c r="A152" s="47"/>
    </row>
    <row r="153" spans="1:1" ht="12.75" customHeight="1" x14ac:dyDescent="0.2">
      <c r="A153" s="47"/>
    </row>
    <row r="154" spans="1:1" ht="12.75" customHeight="1" x14ac:dyDescent="0.2">
      <c r="A154" s="47"/>
    </row>
    <row r="155" spans="1:1" ht="12.75" customHeight="1" x14ac:dyDescent="0.2">
      <c r="A155" s="47"/>
    </row>
    <row r="156" spans="1:1" ht="12.75" customHeight="1" x14ac:dyDescent="0.2">
      <c r="A156" s="47"/>
    </row>
    <row r="157" spans="1:1" ht="12.75" customHeight="1" x14ac:dyDescent="0.2">
      <c r="A157" s="47"/>
    </row>
    <row r="158" spans="1:1" ht="12.75" customHeight="1" x14ac:dyDescent="0.2">
      <c r="A158" s="47"/>
    </row>
    <row r="159" spans="1:1" ht="12.75" customHeight="1" x14ac:dyDescent="0.2">
      <c r="A159" s="47"/>
    </row>
    <row r="160" spans="1:1"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sheetData>
  <mergeCells count="37">
    <mergeCell ref="I96:J96"/>
    <mergeCell ref="K96:Q96"/>
    <mergeCell ref="I92:J92"/>
    <mergeCell ref="K92:Q92"/>
    <mergeCell ref="I93:J93"/>
    <mergeCell ref="K93:Q93"/>
    <mergeCell ref="I94:J94"/>
    <mergeCell ref="K94:Q94"/>
    <mergeCell ref="I91:J91"/>
    <mergeCell ref="K91:Q91"/>
    <mergeCell ref="I90:J90"/>
    <mergeCell ref="K90:Q90"/>
    <mergeCell ref="I95:J95"/>
    <mergeCell ref="K95:Q95"/>
    <mergeCell ref="I88:J88"/>
    <mergeCell ref="K88:Q88"/>
    <mergeCell ref="D89:E89"/>
    <mergeCell ref="I89:J89"/>
    <mergeCell ref="K89:Q89"/>
    <mergeCell ref="AI1:AK1"/>
    <mergeCell ref="I87:J87"/>
    <mergeCell ref="K87:Q87"/>
    <mergeCell ref="H1:J1"/>
    <mergeCell ref="K1:M1"/>
    <mergeCell ref="N1:P1"/>
    <mergeCell ref="Q1:S1"/>
    <mergeCell ref="T1:V1"/>
    <mergeCell ref="W1:Y1"/>
    <mergeCell ref="Z1:AB1"/>
    <mergeCell ref="AC1:AE1"/>
    <mergeCell ref="AF1:AH1"/>
    <mergeCell ref="G1:G3"/>
    <mergeCell ref="A1:A3"/>
    <mergeCell ref="B1:C2"/>
    <mergeCell ref="D1:D3"/>
    <mergeCell ref="E1:E3"/>
    <mergeCell ref="F1:F3"/>
  </mergeCells>
  <pageMargins left="0.7" right="0.7" top="0.75" bottom="0.75"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37" workbookViewId="0">
      <selection activeCell="C44" sqref="C44:K44"/>
    </sheetView>
  </sheetViews>
  <sheetFormatPr baseColWidth="10" defaultColWidth="14.42578125" defaultRowHeight="15" customHeight="1" x14ac:dyDescent="0.2"/>
  <cols>
    <col min="1" max="4" width="10.7109375" customWidth="1"/>
    <col min="5" max="5" width="18.85546875" customWidth="1"/>
    <col min="6" max="6" width="16" customWidth="1"/>
    <col min="7" max="10" width="10.7109375" customWidth="1"/>
    <col min="11" max="11" width="26.7109375" customWidth="1"/>
    <col min="12" max="26" width="10.7109375" customWidth="1"/>
  </cols>
  <sheetData>
    <row r="1" spans="1:10" ht="12.75" customHeight="1" x14ac:dyDescent="0.2"/>
    <row r="2" spans="1:10" ht="18" customHeight="1" x14ac:dyDescent="0.2">
      <c r="A2" s="102" t="s">
        <v>205</v>
      </c>
      <c r="B2" s="103"/>
      <c r="C2" s="103"/>
      <c r="D2" s="103"/>
      <c r="E2" s="103"/>
      <c r="F2" s="103"/>
      <c r="G2" s="103"/>
      <c r="H2" s="103"/>
      <c r="I2" s="103"/>
      <c r="J2" s="104"/>
    </row>
    <row r="3" spans="1:10" ht="26.25" customHeight="1" x14ac:dyDescent="0.2">
      <c r="A3" s="52" t="s">
        <v>206</v>
      </c>
      <c r="B3" s="105" t="s">
        <v>207</v>
      </c>
      <c r="C3" s="103"/>
      <c r="D3" s="103"/>
      <c r="E3" s="103"/>
      <c r="F3" s="103"/>
      <c r="G3" s="103"/>
      <c r="H3" s="103"/>
      <c r="I3" s="103"/>
      <c r="J3" s="104"/>
    </row>
    <row r="4" spans="1:10" ht="18.75" customHeight="1" x14ac:dyDescent="0.2">
      <c r="A4" s="52" t="s">
        <v>208</v>
      </c>
      <c r="B4" s="105" t="s">
        <v>209</v>
      </c>
      <c r="C4" s="103"/>
      <c r="D4" s="103"/>
      <c r="E4" s="103"/>
      <c r="F4" s="103"/>
      <c r="G4" s="103"/>
      <c r="H4" s="103"/>
      <c r="I4" s="103"/>
      <c r="J4" s="104"/>
    </row>
    <row r="5" spans="1:10" ht="26.25" customHeight="1" x14ac:dyDescent="0.2">
      <c r="A5" s="52" t="s">
        <v>210</v>
      </c>
      <c r="B5" s="105" t="s">
        <v>211</v>
      </c>
      <c r="C5" s="103"/>
      <c r="D5" s="103"/>
      <c r="E5" s="103"/>
      <c r="F5" s="103"/>
      <c r="G5" s="103"/>
      <c r="H5" s="103"/>
      <c r="I5" s="103"/>
      <c r="J5" s="104"/>
    </row>
    <row r="6" spans="1:10" ht="12.75" customHeight="1" x14ac:dyDescent="0.2"/>
    <row r="7" spans="1:10" ht="12.75" customHeight="1" x14ac:dyDescent="0.2"/>
    <row r="8" spans="1:10" ht="12.75" customHeight="1" x14ac:dyDescent="0.2"/>
    <row r="9" spans="1:10" ht="12.75" customHeight="1" x14ac:dyDescent="0.2"/>
    <row r="10" spans="1:10" ht="12.75" customHeight="1" x14ac:dyDescent="0.2"/>
    <row r="11" spans="1:10" ht="12.75" customHeight="1" x14ac:dyDescent="0.2"/>
    <row r="12" spans="1:10" ht="12.75" customHeight="1" x14ac:dyDescent="0.2"/>
    <row r="13" spans="1:10" ht="12.75" customHeight="1" x14ac:dyDescent="0.2"/>
    <row r="14" spans="1:10" ht="12.75" customHeight="1" x14ac:dyDescent="0.2"/>
    <row r="15" spans="1:10" ht="12.75" customHeight="1" x14ac:dyDescent="0.2"/>
    <row r="16" spans="1:10" ht="12.75" customHeight="1" x14ac:dyDescent="0.2"/>
    <row r="17" spans="2:11" ht="12.75" customHeight="1" x14ac:dyDescent="0.2"/>
    <row r="18" spans="2:11" ht="12.75" customHeight="1" x14ac:dyDescent="0.2"/>
    <row r="19" spans="2:11" ht="12.75" customHeight="1" x14ac:dyDescent="0.2"/>
    <row r="20" spans="2:11" ht="12.75" customHeight="1" x14ac:dyDescent="0.2"/>
    <row r="21" spans="2:11" ht="12.75" customHeight="1" x14ac:dyDescent="0.2"/>
    <row r="22" spans="2:11" ht="12.75" customHeight="1" x14ac:dyDescent="0.2"/>
    <row r="23" spans="2:11" ht="12.75" customHeight="1" x14ac:dyDescent="0.2"/>
    <row r="24" spans="2:11" ht="12.75" customHeight="1" x14ac:dyDescent="0.2"/>
    <row r="25" spans="2:11" ht="12.75" customHeight="1" x14ac:dyDescent="0.2"/>
    <row r="26" spans="2:11" ht="17.25" customHeight="1" x14ac:dyDescent="0.2">
      <c r="B26" s="106" t="s">
        <v>212</v>
      </c>
      <c r="C26" s="107"/>
      <c r="D26" s="107"/>
      <c r="E26" s="107"/>
      <c r="F26" s="107"/>
      <c r="G26" s="107"/>
      <c r="H26" s="107"/>
      <c r="I26" s="107"/>
      <c r="J26" s="107"/>
      <c r="K26" s="108"/>
    </row>
    <row r="27" spans="2:11" ht="12.75" customHeight="1" x14ac:dyDescent="0.2">
      <c r="B27" s="109"/>
      <c r="C27" s="94"/>
      <c r="D27" s="94"/>
      <c r="E27" s="94"/>
      <c r="F27" s="94"/>
      <c r="G27" s="94"/>
      <c r="H27" s="94"/>
      <c r="I27" s="94"/>
      <c r="J27" s="94"/>
      <c r="K27" s="110"/>
    </row>
    <row r="28" spans="2:11" ht="12.75" customHeight="1" x14ac:dyDescent="0.2">
      <c r="B28" s="111"/>
      <c r="C28" s="112"/>
      <c r="D28" s="112"/>
      <c r="E28" s="112"/>
      <c r="F28" s="112"/>
      <c r="G28" s="112"/>
      <c r="H28" s="112"/>
      <c r="I28" s="112"/>
      <c r="J28" s="112"/>
      <c r="K28" s="113"/>
    </row>
    <row r="29" spans="2:11" ht="12.75" customHeight="1" x14ac:dyDescent="0.2">
      <c r="B29" s="53"/>
      <c r="C29" s="53"/>
      <c r="D29" s="53"/>
      <c r="E29" s="53"/>
      <c r="F29" s="53"/>
      <c r="G29" s="53"/>
      <c r="H29" s="53"/>
      <c r="I29" s="53"/>
      <c r="J29" s="53"/>
    </row>
    <row r="30" spans="2:11" ht="30" customHeight="1" x14ac:dyDescent="0.25">
      <c r="B30" s="114" t="s">
        <v>205</v>
      </c>
      <c r="C30" s="103"/>
      <c r="D30" s="103"/>
      <c r="E30" s="103"/>
      <c r="F30" s="103"/>
      <c r="G30" s="103"/>
      <c r="H30" s="103"/>
      <c r="I30" s="103"/>
      <c r="J30" s="103"/>
      <c r="K30" s="104"/>
    </row>
    <row r="31" spans="2:11" ht="12.75" customHeight="1" x14ac:dyDescent="0.2">
      <c r="B31" s="54"/>
      <c r="C31" s="54"/>
      <c r="D31" s="54"/>
      <c r="E31" s="54"/>
      <c r="F31" s="54"/>
      <c r="G31" s="54"/>
      <c r="H31" s="54"/>
      <c r="I31" s="54"/>
      <c r="J31" s="54"/>
    </row>
    <row r="32" spans="2:11" ht="18" customHeight="1" x14ac:dyDescent="0.2">
      <c r="B32" s="54"/>
      <c r="C32" s="54"/>
      <c r="D32" s="54"/>
      <c r="E32" s="54"/>
      <c r="F32" s="54"/>
      <c r="G32" s="54"/>
      <c r="H32" s="54"/>
      <c r="I32" s="54"/>
      <c r="J32" s="54"/>
    </row>
    <row r="33" spans="2:11" ht="12.75" customHeight="1" x14ac:dyDescent="0.2">
      <c r="B33" s="53"/>
      <c r="C33" s="53"/>
      <c r="D33" s="53"/>
      <c r="E33" s="53"/>
      <c r="F33" s="53"/>
      <c r="G33" s="53"/>
      <c r="H33" s="53"/>
      <c r="I33" s="53"/>
      <c r="J33" s="53"/>
      <c r="K33" s="54"/>
    </row>
    <row r="34" spans="2:11" ht="12.75" customHeight="1" x14ac:dyDescent="0.2">
      <c r="B34" s="115" t="s">
        <v>213</v>
      </c>
      <c r="C34" s="104"/>
      <c r="D34" s="115" t="s">
        <v>214</v>
      </c>
      <c r="E34" s="104"/>
      <c r="F34" s="115" t="s">
        <v>215</v>
      </c>
      <c r="G34" s="103"/>
      <c r="H34" s="103"/>
      <c r="I34" s="103"/>
      <c r="J34" s="103"/>
      <c r="K34" s="104"/>
    </row>
    <row r="35" spans="2:11" ht="12.75" customHeight="1" x14ac:dyDescent="0.2">
      <c r="B35" s="55" t="s">
        <v>63</v>
      </c>
      <c r="C35" s="56">
        <v>225</v>
      </c>
      <c r="D35" s="116" t="s">
        <v>216</v>
      </c>
      <c r="E35" s="104"/>
      <c r="F35" s="117"/>
      <c r="G35" s="103"/>
      <c r="H35" s="103"/>
      <c r="I35" s="103"/>
      <c r="J35" s="103"/>
      <c r="K35" s="104"/>
    </row>
    <row r="36" spans="2:11" ht="13.5" customHeight="1" x14ac:dyDescent="0.2">
      <c r="B36" s="55" t="s">
        <v>13</v>
      </c>
      <c r="C36" s="57">
        <v>8.5</v>
      </c>
      <c r="D36" s="119"/>
      <c r="E36" s="113"/>
      <c r="F36" s="117"/>
      <c r="G36" s="103"/>
      <c r="H36" s="103"/>
      <c r="I36" s="103"/>
      <c r="J36" s="103"/>
      <c r="K36" s="104"/>
    </row>
    <row r="37" spans="2:11" ht="57" customHeight="1" x14ac:dyDescent="0.2">
      <c r="B37" s="55" t="s">
        <v>15</v>
      </c>
      <c r="C37" s="58">
        <v>6.75</v>
      </c>
      <c r="D37" s="117"/>
      <c r="E37" s="104"/>
      <c r="F37" s="118" t="s">
        <v>217</v>
      </c>
      <c r="G37" s="103"/>
      <c r="H37" s="103"/>
      <c r="I37" s="103"/>
      <c r="J37" s="103"/>
      <c r="K37" s="104"/>
    </row>
    <row r="38" spans="2:11" ht="32.25" customHeight="1" x14ac:dyDescent="0.2">
      <c r="B38" s="55" t="s">
        <v>14</v>
      </c>
      <c r="C38" s="58">
        <v>8.5</v>
      </c>
      <c r="D38" s="117"/>
      <c r="E38" s="104"/>
      <c r="F38" s="118" t="s">
        <v>218</v>
      </c>
      <c r="G38" s="103"/>
      <c r="H38" s="103"/>
      <c r="I38" s="103"/>
      <c r="J38" s="103"/>
      <c r="K38" s="104"/>
    </row>
    <row r="39" spans="2:11" ht="30" customHeight="1" x14ac:dyDescent="0.2">
      <c r="B39" s="55" t="s">
        <v>56</v>
      </c>
      <c r="C39" s="58">
        <v>0</v>
      </c>
      <c r="D39" s="116" t="s">
        <v>57</v>
      </c>
      <c r="E39" s="104"/>
      <c r="F39" s="118" t="s">
        <v>219</v>
      </c>
      <c r="G39" s="103"/>
      <c r="H39" s="103"/>
      <c r="I39" s="103"/>
      <c r="J39" s="103"/>
      <c r="K39" s="104"/>
    </row>
    <row r="40" spans="2:11" ht="36.75" customHeight="1" x14ac:dyDescent="0.2">
      <c r="B40" s="55" t="s">
        <v>58</v>
      </c>
      <c r="C40" s="58">
        <v>1.75</v>
      </c>
      <c r="D40" s="116" t="s">
        <v>59</v>
      </c>
      <c r="E40" s="104"/>
      <c r="F40" s="118" t="s">
        <v>220</v>
      </c>
      <c r="G40" s="103"/>
      <c r="H40" s="103"/>
      <c r="I40" s="103"/>
      <c r="J40" s="103"/>
      <c r="K40" s="104"/>
    </row>
    <row r="41" spans="2:11" ht="27" customHeight="1" x14ac:dyDescent="0.2">
      <c r="B41" s="55" t="s">
        <v>61</v>
      </c>
      <c r="C41" s="58">
        <v>1</v>
      </c>
      <c r="D41" s="116" t="s">
        <v>62</v>
      </c>
      <c r="E41" s="104"/>
      <c r="F41" s="118" t="s">
        <v>221</v>
      </c>
      <c r="G41" s="103"/>
      <c r="H41" s="103"/>
      <c r="I41" s="103"/>
      <c r="J41" s="103"/>
      <c r="K41" s="104"/>
    </row>
    <row r="42" spans="2:11" ht="55.5" customHeight="1" x14ac:dyDescent="0.2">
      <c r="B42" s="55" t="s">
        <v>64</v>
      </c>
      <c r="C42" s="58">
        <v>1.26</v>
      </c>
      <c r="D42" s="116" t="s">
        <v>65</v>
      </c>
      <c r="E42" s="104"/>
      <c r="F42" s="118" t="s">
        <v>222</v>
      </c>
      <c r="G42" s="103"/>
      <c r="H42" s="103"/>
      <c r="I42" s="103"/>
      <c r="J42" s="103"/>
      <c r="K42" s="104"/>
    </row>
    <row r="43" spans="2:11" ht="13.5" customHeight="1" x14ac:dyDescent="0.2">
      <c r="B43" s="55" t="s">
        <v>66</v>
      </c>
      <c r="C43" s="58">
        <v>15.5</v>
      </c>
      <c r="D43" s="116" t="s">
        <v>67</v>
      </c>
      <c r="E43" s="104"/>
      <c r="F43" s="118" t="s">
        <v>223</v>
      </c>
      <c r="G43" s="103"/>
      <c r="H43" s="103"/>
      <c r="I43" s="103"/>
      <c r="J43" s="103"/>
      <c r="K43" s="104"/>
    </row>
    <row r="44" spans="2:11" ht="13.5" customHeight="1" x14ac:dyDescent="0.2">
      <c r="B44" s="55" t="s">
        <v>66</v>
      </c>
      <c r="C44" s="58">
        <v>12.31</v>
      </c>
      <c r="D44" s="116" t="s">
        <v>68</v>
      </c>
      <c r="E44" s="104"/>
      <c r="F44" s="118" t="s">
        <v>224</v>
      </c>
      <c r="G44" s="103"/>
      <c r="H44" s="103"/>
      <c r="I44" s="103"/>
      <c r="J44" s="103"/>
      <c r="K44" s="104"/>
    </row>
    <row r="45" spans="2:11" ht="12.75" customHeight="1" x14ac:dyDescent="0.2">
      <c r="B45" s="55" t="s">
        <v>69</v>
      </c>
      <c r="C45" s="58">
        <v>22.25</v>
      </c>
      <c r="D45" s="116" t="s">
        <v>70</v>
      </c>
      <c r="E45" s="104"/>
      <c r="F45" s="117" t="s">
        <v>225</v>
      </c>
      <c r="G45" s="103"/>
      <c r="H45" s="103"/>
      <c r="I45" s="103"/>
      <c r="J45" s="103"/>
      <c r="K45" s="104"/>
    </row>
    <row r="46" spans="2:11" ht="12.75" customHeight="1" x14ac:dyDescent="0.2">
      <c r="B46" s="55" t="s">
        <v>69</v>
      </c>
      <c r="C46" s="58">
        <v>19.059999999999999</v>
      </c>
      <c r="D46" s="116" t="s">
        <v>71</v>
      </c>
      <c r="E46" s="104"/>
      <c r="F46" s="117" t="s">
        <v>225</v>
      </c>
      <c r="G46" s="103"/>
      <c r="H46" s="103"/>
      <c r="I46" s="103"/>
      <c r="J46" s="103"/>
      <c r="K46" s="104"/>
    </row>
    <row r="47" spans="2:11" ht="12.75" customHeight="1" x14ac:dyDescent="0.2">
      <c r="B47" s="55" t="s">
        <v>69</v>
      </c>
      <c r="C47" s="58">
        <v>19.059999999999999</v>
      </c>
      <c r="D47" s="116" t="s">
        <v>72</v>
      </c>
      <c r="E47" s="104"/>
      <c r="F47" s="117" t="s">
        <v>225</v>
      </c>
      <c r="G47" s="103"/>
      <c r="H47" s="103"/>
      <c r="I47" s="103"/>
      <c r="J47" s="103"/>
      <c r="K47" s="104"/>
    </row>
    <row r="48" spans="2:11" ht="12.75" customHeight="1" x14ac:dyDescent="0.2">
      <c r="B48" s="55" t="s">
        <v>73</v>
      </c>
      <c r="C48" s="58">
        <v>0.9</v>
      </c>
      <c r="D48" s="116" t="s">
        <v>74</v>
      </c>
      <c r="E48" s="104"/>
      <c r="F48" s="117"/>
      <c r="G48" s="103"/>
      <c r="H48" s="103"/>
      <c r="I48" s="103"/>
      <c r="J48" s="103"/>
      <c r="K48" s="104"/>
    </row>
    <row r="49" spans="2:11" ht="12.75" customHeight="1" x14ac:dyDescent="0.2">
      <c r="B49" s="53"/>
      <c r="C49" s="53"/>
      <c r="D49" s="53"/>
      <c r="E49" s="53"/>
      <c r="F49" s="120"/>
      <c r="G49" s="103"/>
      <c r="H49" s="103"/>
      <c r="I49" s="103"/>
      <c r="J49" s="103"/>
      <c r="K49" s="104"/>
    </row>
    <row r="50" spans="2:11" ht="17.25" customHeight="1" x14ac:dyDescent="0.2">
      <c r="B50" s="106" t="s">
        <v>226</v>
      </c>
      <c r="C50" s="107"/>
      <c r="D50" s="107"/>
      <c r="E50" s="107"/>
      <c r="F50" s="107"/>
      <c r="G50" s="107"/>
      <c r="H50" s="107"/>
      <c r="I50" s="107"/>
      <c r="J50" s="107"/>
      <c r="K50" s="108"/>
    </row>
    <row r="51" spans="2:11" ht="12.75" customHeight="1" x14ac:dyDescent="0.2">
      <c r="B51" s="109"/>
      <c r="C51" s="94"/>
      <c r="D51" s="94"/>
      <c r="E51" s="94"/>
      <c r="F51" s="94"/>
      <c r="G51" s="94"/>
      <c r="H51" s="94"/>
      <c r="I51" s="94"/>
      <c r="J51" s="94"/>
      <c r="K51" s="110"/>
    </row>
    <row r="52" spans="2:11" ht="12.75" customHeight="1" x14ac:dyDescent="0.2">
      <c r="B52" s="111"/>
      <c r="C52" s="112"/>
      <c r="D52" s="112"/>
      <c r="E52" s="112"/>
      <c r="F52" s="112"/>
      <c r="G52" s="112"/>
      <c r="H52" s="112"/>
      <c r="I52" s="112"/>
      <c r="J52" s="112"/>
      <c r="K52" s="113"/>
    </row>
    <row r="53" spans="2:11" ht="12.75" customHeight="1" x14ac:dyDescent="0.2">
      <c r="B53" s="54"/>
      <c r="C53" s="54"/>
      <c r="D53" s="54"/>
      <c r="E53" s="54"/>
      <c r="F53" s="54"/>
      <c r="G53" s="54"/>
      <c r="H53" s="54"/>
      <c r="I53" s="54"/>
      <c r="J53" s="54"/>
      <c r="K53" s="54"/>
    </row>
    <row r="54" spans="2:11" ht="13.5" customHeight="1" x14ac:dyDescent="0.2">
      <c r="B54" s="54"/>
      <c r="C54" s="54"/>
      <c r="D54" s="54"/>
      <c r="E54" s="54"/>
      <c r="F54" s="54"/>
      <c r="G54" s="54"/>
      <c r="H54" s="54"/>
      <c r="I54" s="54"/>
      <c r="J54" s="54"/>
    </row>
    <row r="55" spans="2:11" ht="12.75" customHeight="1" x14ac:dyDescent="0.2">
      <c r="B55" s="54"/>
      <c r="C55" s="54"/>
      <c r="D55" s="54"/>
      <c r="E55" s="54"/>
      <c r="F55" s="54"/>
      <c r="G55" s="54"/>
      <c r="H55" s="2"/>
      <c r="I55" s="59" t="s">
        <v>227</v>
      </c>
      <c r="J55" s="60"/>
      <c r="K55" s="61"/>
    </row>
    <row r="56" spans="2:11" ht="12.75" customHeight="1" x14ac:dyDescent="0.2">
      <c r="B56" s="54"/>
      <c r="C56" s="54"/>
      <c r="D56" s="54"/>
      <c r="E56" s="54"/>
      <c r="F56" s="54"/>
      <c r="G56" s="54"/>
      <c r="H56" s="62"/>
      <c r="J56" s="62"/>
    </row>
    <row r="57" spans="2:11" ht="12.75" customHeight="1" x14ac:dyDescent="0.2">
      <c r="H57" s="2"/>
      <c r="I57" s="63"/>
    </row>
    <row r="58" spans="2:11" ht="12.75" customHeight="1" x14ac:dyDescent="0.2"/>
    <row r="59" spans="2:11" ht="12.75" customHeight="1" x14ac:dyDescent="0.2"/>
    <row r="60" spans="2:11" ht="12.75" customHeight="1" x14ac:dyDescent="0.2"/>
    <row r="61" spans="2:11" ht="12.75" customHeight="1" x14ac:dyDescent="0.2"/>
    <row r="62" spans="2:11" ht="12.75" customHeight="1" x14ac:dyDescent="0.2"/>
    <row r="63" spans="2:11" ht="12.75" customHeight="1" x14ac:dyDescent="0.2"/>
    <row r="64" spans="2:11"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9">
    <mergeCell ref="F46:K46"/>
    <mergeCell ref="F47:K47"/>
    <mergeCell ref="F48:K48"/>
    <mergeCell ref="F49:K49"/>
    <mergeCell ref="B50:K52"/>
    <mergeCell ref="D46:E46"/>
    <mergeCell ref="D47:E47"/>
    <mergeCell ref="D48:E48"/>
    <mergeCell ref="D36:E36"/>
    <mergeCell ref="F36:K36"/>
    <mergeCell ref="F37:K37"/>
    <mergeCell ref="D37:E37"/>
    <mergeCell ref="D38:E38"/>
    <mergeCell ref="D44:E44"/>
    <mergeCell ref="D45:E45"/>
    <mergeCell ref="F45:K45"/>
    <mergeCell ref="F38:K38"/>
    <mergeCell ref="F39:K39"/>
    <mergeCell ref="F40:K40"/>
    <mergeCell ref="F41:K41"/>
    <mergeCell ref="F42:K42"/>
    <mergeCell ref="F43:K43"/>
    <mergeCell ref="F44:K44"/>
    <mergeCell ref="D42:E42"/>
    <mergeCell ref="D43:E43"/>
    <mergeCell ref="D39:E39"/>
    <mergeCell ref="D40:E40"/>
    <mergeCell ref="D41:E41"/>
    <mergeCell ref="B30:K30"/>
    <mergeCell ref="B34:C34"/>
    <mergeCell ref="D34:E34"/>
    <mergeCell ref="F34:K34"/>
    <mergeCell ref="D35:E35"/>
    <mergeCell ref="F35:K35"/>
    <mergeCell ref="A2:J2"/>
    <mergeCell ref="B3:J3"/>
    <mergeCell ref="B4:J4"/>
    <mergeCell ref="B5:J5"/>
    <mergeCell ref="B26:K28"/>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workbookViewId="0">
      <selection activeCell="A42" sqref="A42"/>
    </sheetView>
  </sheetViews>
  <sheetFormatPr baseColWidth="10" defaultColWidth="14.42578125" defaultRowHeight="15" customHeight="1" x14ac:dyDescent="0.2"/>
  <cols>
    <col min="1" max="2" width="11.42578125" customWidth="1"/>
    <col min="3" max="3" width="13.140625" customWidth="1"/>
    <col min="4" max="4" width="36.140625" customWidth="1"/>
    <col min="5" max="5" width="16" customWidth="1"/>
    <col min="6" max="9" width="11.42578125" customWidth="1"/>
    <col min="10" max="10" width="26.7109375" customWidth="1"/>
    <col min="11" max="26" width="10.7109375" customWidth="1"/>
  </cols>
  <sheetData>
    <row r="1" spans="1:26" ht="12.7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102" t="s">
        <v>228</v>
      </c>
      <c r="B2" s="103"/>
      <c r="C2" s="103"/>
      <c r="D2" s="103"/>
      <c r="E2" s="103"/>
      <c r="F2" s="103"/>
      <c r="G2" s="103"/>
      <c r="H2" s="103"/>
      <c r="I2" s="104"/>
      <c r="J2" s="2"/>
      <c r="K2" s="2"/>
      <c r="L2" s="2"/>
      <c r="M2" s="2"/>
      <c r="N2" s="2"/>
      <c r="O2" s="2"/>
      <c r="P2" s="2"/>
      <c r="Q2" s="2"/>
      <c r="R2" s="2"/>
      <c r="S2" s="2"/>
      <c r="T2" s="2"/>
      <c r="U2" s="2"/>
      <c r="V2" s="2"/>
      <c r="W2" s="2"/>
      <c r="X2" s="2"/>
      <c r="Y2" s="2"/>
      <c r="Z2" s="2"/>
    </row>
    <row r="3" spans="1:26" ht="26.25" customHeight="1" x14ac:dyDescent="0.2">
      <c r="A3" s="52" t="s">
        <v>206</v>
      </c>
      <c r="B3" s="105" t="s">
        <v>207</v>
      </c>
      <c r="C3" s="103"/>
      <c r="D3" s="103"/>
      <c r="E3" s="103"/>
      <c r="F3" s="103"/>
      <c r="G3" s="103"/>
      <c r="H3" s="103"/>
      <c r="I3" s="104"/>
      <c r="J3" s="2"/>
      <c r="K3" s="2"/>
      <c r="L3" s="2"/>
      <c r="M3" s="2"/>
      <c r="N3" s="2"/>
      <c r="O3" s="2"/>
      <c r="P3" s="2"/>
      <c r="Q3" s="2"/>
      <c r="R3" s="2"/>
      <c r="S3" s="2"/>
      <c r="T3" s="2"/>
      <c r="U3" s="2"/>
      <c r="V3" s="2"/>
      <c r="W3" s="2"/>
      <c r="X3" s="2"/>
      <c r="Y3" s="2"/>
      <c r="Z3" s="2"/>
    </row>
    <row r="4" spans="1:26" ht="18.75" customHeight="1" x14ac:dyDescent="0.2">
      <c r="A4" s="52" t="s">
        <v>208</v>
      </c>
      <c r="B4" s="105" t="s">
        <v>229</v>
      </c>
      <c r="C4" s="103"/>
      <c r="D4" s="103"/>
      <c r="E4" s="103"/>
      <c r="F4" s="103"/>
      <c r="G4" s="103"/>
      <c r="H4" s="103"/>
      <c r="I4" s="104"/>
      <c r="J4" s="2"/>
      <c r="K4" s="2"/>
      <c r="L4" s="2"/>
      <c r="M4" s="2"/>
      <c r="N4" s="2"/>
      <c r="O4" s="2"/>
      <c r="P4" s="2"/>
      <c r="Q4" s="2"/>
      <c r="R4" s="2"/>
      <c r="S4" s="2"/>
      <c r="T4" s="2"/>
      <c r="U4" s="2"/>
      <c r="V4" s="2"/>
      <c r="W4" s="2"/>
      <c r="X4" s="2"/>
      <c r="Y4" s="2"/>
      <c r="Z4" s="2"/>
    </row>
    <row r="5" spans="1:26" ht="26.25" customHeight="1" x14ac:dyDescent="0.2">
      <c r="A5" s="52" t="s">
        <v>210</v>
      </c>
      <c r="B5" s="105" t="s">
        <v>211</v>
      </c>
      <c r="C5" s="103"/>
      <c r="D5" s="103"/>
      <c r="E5" s="103"/>
      <c r="F5" s="103"/>
      <c r="G5" s="103"/>
      <c r="H5" s="103"/>
      <c r="I5" s="104"/>
      <c r="J5" s="2"/>
      <c r="K5" s="2"/>
      <c r="L5" s="2"/>
      <c r="M5" s="2"/>
      <c r="N5" s="2"/>
      <c r="O5" s="2"/>
      <c r="P5" s="2"/>
      <c r="Q5" s="2"/>
      <c r="R5" s="2"/>
      <c r="S5" s="2"/>
      <c r="T5" s="2"/>
      <c r="U5" s="2"/>
      <c r="V5" s="2"/>
      <c r="W5" s="2"/>
      <c r="X5" s="2"/>
      <c r="Y5" s="2"/>
      <c r="Z5" s="2"/>
    </row>
    <row r="6" spans="1:26" ht="12.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7.25" customHeight="1" x14ac:dyDescent="0.2">
      <c r="A26" s="2"/>
      <c r="B26" s="106" t="s">
        <v>230</v>
      </c>
      <c r="C26" s="107"/>
      <c r="D26" s="107"/>
      <c r="E26" s="107"/>
      <c r="F26" s="107"/>
      <c r="G26" s="107"/>
      <c r="H26" s="107"/>
      <c r="I26" s="107"/>
      <c r="J26" s="108"/>
      <c r="K26" s="50"/>
      <c r="L26" s="2"/>
      <c r="M26" s="2"/>
      <c r="N26" s="2"/>
      <c r="O26" s="2"/>
      <c r="P26" s="2"/>
      <c r="Q26" s="2"/>
      <c r="R26" s="2"/>
      <c r="S26" s="2"/>
      <c r="T26" s="2"/>
      <c r="U26" s="2"/>
      <c r="V26" s="2"/>
      <c r="W26" s="2"/>
      <c r="X26" s="2"/>
      <c r="Y26" s="2"/>
      <c r="Z26" s="2"/>
    </row>
    <row r="27" spans="1:26" ht="12.75" customHeight="1" x14ac:dyDescent="0.2">
      <c r="A27" s="2"/>
      <c r="B27" s="109"/>
      <c r="C27" s="94"/>
      <c r="D27" s="94"/>
      <c r="E27" s="94"/>
      <c r="F27" s="94"/>
      <c r="G27" s="94"/>
      <c r="H27" s="94"/>
      <c r="I27" s="94"/>
      <c r="J27" s="110"/>
      <c r="K27" s="2"/>
      <c r="L27" s="2"/>
      <c r="M27" s="2"/>
      <c r="N27" s="2"/>
      <c r="O27" s="2"/>
      <c r="P27" s="2"/>
      <c r="Q27" s="2"/>
      <c r="R27" s="2"/>
      <c r="S27" s="2"/>
      <c r="T27" s="2"/>
      <c r="U27" s="2"/>
      <c r="V27" s="2"/>
      <c r="W27" s="2"/>
      <c r="X27" s="2"/>
      <c r="Y27" s="2"/>
      <c r="Z27" s="2"/>
    </row>
    <row r="28" spans="1:26" ht="39" customHeight="1" x14ac:dyDescent="0.2">
      <c r="A28" s="2"/>
      <c r="B28" s="111"/>
      <c r="C28" s="112"/>
      <c r="D28" s="112"/>
      <c r="E28" s="112"/>
      <c r="F28" s="112"/>
      <c r="G28" s="112"/>
      <c r="H28" s="112"/>
      <c r="I28" s="112"/>
      <c r="J28" s="113"/>
      <c r="K28" s="2"/>
      <c r="L28" s="2"/>
      <c r="M28" s="2"/>
      <c r="N28" s="2"/>
      <c r="O28" s="2"/>
      <c r="P28" s="2"/>
      <c r="Q28" s="2"/>
      <c r="R28" s="2"/>
      <c r="S28" s="2"/>
      <c r="T28" s="2"/>
      <c r="U28" s="2"/>
      <c r="V28" s="2"/>
      <c r="W28" s="2"/>
      <c r="X28" s="2"/>
      <c r="Y28" s="2"/>
      <c r="Z28" s="2"/>
    </row>
    <row r="29" spans="1:26" ht="12.75" customHeight="1" x14ac:dyDescent="0.2">
      <c r="A29" s="2"/>
      <c r="B29" s="53"/>
      <c r="C29" s="53"/>
      <c r="D29" s="53"/>
      <c r="E29" s="53"/>
      <c r="F29" s="53"/>
      <c r="G29" s="53"/>
      <c r="H29" s="53"/>
      <c r="I29" s="53"/>
      <c r="J29" s="2"/>
      <c r="K29" s="2"/>
      <c r="L29" s="2"/>
      <c r="M29" s="2"/>
      <c r="N29" s="2"/>
      <c r="O29" s="2"/>
      <c r="P29" s="2"/>
      <c r="Q29" s="2"/>
      <c r="R29" s="2"/>
      <c r="S29" s="2"/>
      <c r="T29" s="2"/>
      <c r="U29" s="2"/>
      <c r="V29" s="2"/>
      <c r="W29" s="2"/>
      <c r="X29" s="2"/>
      <c r="Y29" s="2"/>
      <c r="Z29" s="2"/>
    </row>
    <row r="30" spans="1:26" ht="30" customHeight="1" x14ac:dyDescent="0.25">
      <c r="A30" s="2"/>
      <c r="B30" s="114" t="s">
        <v>228</v>
      </c>
      <c r="C30" s="103"/>
      <c r="D30" s="103"/>
      <c r="E30" s="103"/>
      <c r="F30" s="103"/>
      <c r="G30" s="103"/>
      <c r="H30" s="103"/>
      <c r="I30" s="103"/>
      <c r="J30" s="104"/>
      <c r="K30" s="2"/>
      <c r="L30" s="2"/>
      <c r="M30" s="2"/>
      <c r="N30" s="2"/>
      <c r="O30" s="2"/>
      <c r="P30" s="2"/>
      <c r="Q30" s="2"/>
      <c r="R30" s="2"/>
      <c r="S30" s="2"/>
      <c r="T30" s="2"/>
      <c r="U30" s="2"/>
      <c r="V30" s="2"/>
      <c r="W30" s="2"/>
      <c r="X30" s="2"/>
      <c r="Y30" s="2"/>
      <c r="Z30" s="2"/>
    </row>
    <row r="31" spans="1:26" ht="12.75" customHeight="1" x14ac:dyDescent="0.2">
      <c r="A31" s="2"/>
      <c r="B31" s="54"/>
      <c r="C31" s="54"/>
      <c r="D31" s="54"/>
      <c r="E31" s="54"/>
      <c r="F31" s="54"/>
      <c r="G31" s="54"/>
      <c r="H31" s="54"/>
      <c r="I31" s="54"/>
      <c r="J31" s="2"/>
      <c r="K31" s="2"/>
      <c r="L31" s="2"/>
      <c r="M31" s="2"/>
      <c r="N31" s="2"/>
      <c r="O31" s="2"/>
      <c r="P31" s="2"/>
      <c r="Q31" s="2"/>
      <c r="R31" s="2"/>
      <c r="S31" s="2"/>
      <c r="T31" s="2"/>
      <c r="U31" s="2"/>
      <c r="V31" s="2"/>
      <c r="W31" s="2"/>
      <c r="X31" s="2"/>
      <c r="Y31" s="2"/>
      <c r="Z31" s="2"/>
    </row>
    <row r="32" spans="1:26" ht="18" customHeight="1" x14ac:dyDescent="0.2">
      <c r="A32" s="2"/>
      <c r="B32" s="54"/>
      <c r="C32" s="54"/>
      <c r="D32" s="54"/>
      <c r="E32" s="54"/>
      <c r="F32" s="54"/>
      <c r="G32" s="54"/>
      <c r="H32" s="54"/>
      <c r="I32" s="54"/>
      <c r="J32" s="2"/>
      <c r="K32" s="2"/>
      <c r="L32" s="2"/>
      <c r="M32" s="2"/>
      <c r="N32" s="2"/>
      <c r="O32" s="2"/>
      <c r="P32" s="2"/>
      <c r="Q32" s="2"/>
      <c r="R32" s="2"/>
      <c r="S32" s="2"/>
      <c r="T32" s="2"/>
      <c r="U32" s="2"/>
      <c r="V32" s="2"/>
      <c r="W32" s="2"/>
      <c r="X32" s="2"/>
      <c r="Y32" s="2"/>
      <c r="Z32" s="2"/>
    </row>
    <row r="33" spans="1:26" ht="12.75" customHeight="1" x14ac:dyDescent="0.2">
      <c r="A33" s="2"/>
      <c r="B33" s="53"/>
      <c r="C33" s="53"/>
      <c r="D33" s="53"/>
      <c r="E33" s="53"/>
      <c r="F33" s="53"/>
      <c r="G33" s="53"/>
      <c r="H33" s="53"/>
      <c r="I33" s="53"/>
      <c r="J33" s="54"/>
      <c r="K33" s="2"/>
      <c r="L33" s="2"/>
      <c r="M33" s="2"/>
      <c r="N33" s="2"/>
      <c r="O33" s="2"/>
      <c r="P33" s="2"/>
      <c r="Q33" s="2"/>
      <c r="R33" s="2"/>
      <c r="S33" s="2"/>
      <c r="T33" s="2"/>
      <c r="U33" s="2"/>
      <c r="V33" s="2"/>
      <c r="W33" s="2"/>
      <c r="X33" s="2"/>
      <c r="Y33" s="2"/>
      <c r="Z33" s="2"/>
    </row>
    <row r="34" spans="1:26" ht="12.75" customHeight="1" x14ac:dyDescent="0.2">
      <c r="A34" s="2"/>
      <c r="B34" s="115" t="s">
        <v>213</v>
      </c>
      <c r="C34" s="104"/>
      <c r="D34" s="64" t="s">
        <v>214</v>
      </c>
      <c r="E34" s="115" t="s">
        <v>215</v>
      </c>
      <c r="F34" s="103"/>
      <c r="G34" s="103"/>
      <c r="H34" s="103"/>
      <c r="I34" s="103"/>
      <c r="J34" s="104"/>
      <c r="K34" s="2"/>
      <c r="L34" s="2"/>
      <c r="M34" s="2"/>
      <c r="N34" s="2"/>
      <c r="O34" s="2"/>
      <c r="P34" s="2"/>
      <c r="Q34" s="2"/>
      <c r="R34" s="2"/>
      <c r="S34" s="2"/>
      <c r="T34" s="2"/>
      <c r="U34" s="2"/>
      <c r="V34" s="2"/>
      <c r="W34" s="2"/>
      <c r="X34" s="2"/>
      <c r="Y34" s="2"/>
      <c r="Z34" s="2"/>
    </row>
    <row r="35" spans="1:26" ht="13.5" customHeight="1" x14ac:dyDescent="0.2">
      <c r="A35" s="2"/>
      <c r="B35" s="65" t="s">
        <v>63</v>
      </c>
      <c r="C35" s="66">
        <v>88</v>
      </c>
      <c r="D35" s="65"/>
      <c r="E35" s="117"/>
      <c r="F35" s="103"/>
      <c r="G35" s="103"/>
      <c r="H35" s="103"/>
      <c r="I35" s="103"/>
      <c r="J35" s="104"/>
      <c r="K35" s="50"/>
      <c r="L35" s="2"/>
      <c r="M35" s="2"/>
      <c r="N35" s="2"/>
      <c r="O35" s="2"/>
      <c r="P35" s="2"/>
      <c r="Q35" s="2"/>
      <c r="R35" s="2"/>
      <c r="S35" s="2"/>
      <c r="T35" s="2"/>
      <c r="U35" s="2"/>
      <c r="V35" s="2"/>
      <c r="W35" s="2"/>
      <c r="X35" s="2"/>
      <c r="Y35" s="2"/>
      <c r="Z35" s="2"/>
    </row>
    <row r="36" spans="1:26" ht="13.5" customHeight="1" x14ac:dyDescent="0.2">
      <c r="A36" s="2"/>
      <c r="B36" s="65" t="s">
        <v>13</v>
      </c>
      <c r="C36" s="67">
        <v>24</v>
      </c>
      <c r="D36" s="68"/>
      <c r="E36" s="117"/>
      <c r="F36" s="103"/>
      <c r="G36" s="103"/>
      <c r="H36" s="103"/>
      <c r="I36" s="103"/>
      <c r="J36" s="104"/>
      <c r="K36" s="50"/>
      <c r="L36" s="2"/>
      <c r="M36" s="2"/>
      <c r="N36" s="2"/>
      <c r="O36" s="2"/>
      <c r="P36" s="2"/>
      <c r="Q36" s="2"/>
      <c r="R36" s="2"/>
      <c r="S36" s="2"/>
      <c r="T36" s="2"/>
      <c r="U36" s="2"/>
      <c r="V36" s="2"/>
      <c r="W36" s="2"/>
      <c r="X36" s="2"/>
      <c r="Y36" s="2"/>
      <c r="Z36" s="2"/>
    </row>
    <row r="37" spans="1:26" ht="57" customHeight="1" x14ac:dyDescent="0.2">
      <c r="A37" s="2"/>
      <c r="B37" s="65" t="s">
        <v>15</v>
      </c>
      <c r="C37" s="67">
        <v>23.5</v>
      </c>
      <c r="D37" s="69"/>
      <c r="E37" s="118" t="s">
        <v>231</v>
      </c>
      <c r="F37" s="103"/>
      <c r="G37" s="103"/>
      <c r="H37" s="103"/>
      <c r="I37" s="103"/>
      <c r="J37" s="104"/>
      <c r="K37" s="50"/>
      <c r="L37" s="2"/>
      <c r="M37" s="2"/>
      <c r="N37" s="2"/>
      <c r="O37" s="2"/>
      <c r="P37" s="2"/>
      <c r="Q37" s="2"/>
      <c r="R37" s="2"/>
      <c r="S37" s="2"/>
      <c r="T37" s="2"/>
      <c r="U37" s="2"/>
      <c r="V37" s="2"/>
      <c r="W37" s="2"/>
      <c r="X37" s="2"/>
      <c r="Y37" s="2"/>
      <c r="Z37" s="2"/>
    </row>
    <row r="38" spans="1:26" ht="32.25" customHeight="1" x14ac:dyDescent="0.2">
      <c r="A38" s="2"/>
      <c r="B38" s="65" t="s">
        <v>14</v>
      </c>
      <c r="C38" s="67">
        <v>24</v>
      </c>
      <c r="D38" s="69"/>
      <c r="E38" s="118" t="s">
        <v>232</v>
      </c>
      <c r="F38" s="103"/>
      <c r="G38" s="103"/>
      <c r="H38" s="103"/>
      <c r="I38" s="103"/>
      <c r="J38" s="104"/>
      <c r="K38" s="50"/>
      <c r="L38" s="2"/>
      <c r="M38" s="2"/>
      <c r="N38" s="2"/>
      <c r="O38" s="2"/>
      <c r="P38" s="2"/>
      <c r="Q38" s="2"/>
      <c r="R38" s="2"/>
      <c r="S38" s="2"/>
      <c r="T38" s="2"/>
      <c r="U38" s="2"/>
      <c r="V38" s="2"/>
      <c r="W38" s="2"/>
      <c r="X38" s="2"/>
      <c r="Y38" s="2"/>
      <c r="Z38" s="2"/>
    </row>
    <row r="39" spans="1:26" ht="30" customHeight="1" x14ac:dyDescent="0.2">
      <c r="A39" s="2"/>
      <c r="B39" s="65" t="s">
        <v>56</v>
      </c>
      <c r="C39" s="67">
        <v>0</v>
      </c>
      <c r="D39" s="70" t="s">
        <v>57</v>
      </c>
      <c r="E39" s="118" t="s">
        <v>219</v>
      </c>
      <c r="F39" s="103"/>
      <c r="G39" s="103"/>
      <c r="H39" s="103"/>
      <c r="I39" s="103"/>
      <c r="J39" s="104"/>
      <c r="K39" s="50"/>
      <c r="L39" s="2"/>
      <c r="M39" s="2"/>
      <c r="N39" s="2"/>
      <c r="O39" s="2"/>
      <c r="P39" s="2"/>
      <c r="Q39" s="2"/>
      <c r="R39" s="2"/>
      <c r="S39" s="2"/>
      <c r="T39" s="2"/>
      <c r="U39" s="2"/>
      <c r="V39" s="2"/>
      <c r="W39" s="2"/>
      <c r="X39" s="2"/>
      <c r="Y39" s="2"/>
      <c r="Z39" s="2"/>
    </row>
    <row r="40" spans="1:26" ht="36.75" customHeight="1" x14ac:dyDescent="0.2">
      <c r="A40" s="2"/>
      <c r="B40" s="65" t="s">
        <v>58</v>
      </c>
      <c r="C40" s="67">
        <v>0.5</v>
      </c>
      <c r="D40" s="70" t="s">
        <v>59</v>
      </c>
      <c r="E40" s="118" t="s">
        <v>233</v>
      </c>
      <c r="F40" s="103"/>
      <c r="G40" s="103"/>
      <c r="H40" s="103"/>
      <c r="I40" s="103"/>
      <c r="J40" s="104"/>
      <c r="K40" s="50"/>
      <c r="L40" s="2"/>
      <c r="M40" s="2"/>
      <c r="N40" s="2"/>
      <c r="O40" s="2"/>
      <c r="P40" s="2"/>
      <c r="Q40" s="2"/>
      <c r="R40" s="2"/>
      <c r="S40" s="2"/>
      <c r="T40" s="2"/>
      <c r="U40" s="2"/>
      <c r="V40" s="2"/>
      <c r="W40" s="2"/>
      <c r="X40" s="2"/>
      <c r="Y40" s="2"/>
      <c r="Z40" s="2"/>
    </row>
    <row r="41" spans="1:26" ht="27" customHeight="1" x14ac:dyDescent="0.2">
      <c r="A41" s="2"/>
      <c r="B41" s="65" t="s">
        <v>61</v>
      </c>
      <c r="C41" s="67">
        <v>1</v>
      </c>
      <c r="D41" s="70" t="s">
        <v>62</v>
      </c>
      <c r="E41" s="118" t="s">
        <v>234</v>
      </c>
      <c r="F41" s="103"/>
      <c r="G41" s="103"/>
      <c r="H41" s="103"/>
      <c r="I41" s="103"/>
      <c r="J41" s="104"/>
      <c r="K41" s="50"/>
      <c r="L41" s="2"/>
      <c r="M41" s="2"/>
      <c r="N41" s="2"/>
      <c r="O41" s="2"/>
      <c r="P41" s="2"/>
      <c r="Q41" s="2"/>
      <c r="R41" s="2"/>
      <c r="S41" s="2"/>
      <c r="T41" s="2"/>
      <c r="U41" s="2"/>
      <c r="V41" s="2"/>
      <c r="W41" s="2"/>
      <c r="X41" s="2"/>
      <c r="Y41" s="2"/>
      <c r="Z41" s="2"/>
    </row>
    <row r="42" spans="1:26" ht="55.5" customHeight="1" x14ac:dyDescent="0.2">
      <c r="A42" s="2"/>
      <c r="B42" s="65" t="s">
        <v>64</v>
      </c>
      <c r="C42" s="67">
        <v>1.02</v>
      </c>
      <c r="D42" s="70" t="s">
        <v>65</v>
      </c>
      <c r="E42" s="118" t="s">
        <v>235</v>
      </c>
      <c r="F42" s="103"/>
      <c r="G42" s="103"/>
      <c r="H42" s="103"/>
      <c r="I42" s="103"/>
      <c r="J42" s="104"/>
      <c r="K42" s="50"/>
      <c r="L42" s="2"/>
      <c r="M42" s="2"/>
      <c r="N42" s="2"/>
      <c r="O42" s="2"/>
      <c r="P42" s="2"/>
      <c r="Q42" s="2"/>
      <c r="R42" s="2"/>
      <c r="S42" s="2"/>
      <c r="T42" s="2"/>
      <c r="U42" s="2"/>
      <c r="V42" s="2"/>
      <c r="W42" s="2"/>
      <c r="X42" s="2"/>
      <c r="Y42" s="2"/>
      <c r="Z42" s="2"/>
    </row>
    <row r="43" spans="1:26" ht="13.5" customHeight="1" x14ac:dyDescent="0.2">
      <c r="A43" s="2"/>
      <c r="B43" s="65" t="s">
        <v>66</v>
      </c>
      <c r="C43" s="67">
        <v>64</v>
      </c>
      <c r="D43" s="70" t="s">
        <v>67</v>
      </c>
      <c r="E43" s="118" t="s">
        <v>236</v>
      </c>
      <c r="F43" s="103"/>
      <c r="G43" s="103"/>
      <c r="H43" s="103"/>
      <c r="I43" s="103"/>
      <c r="J43" s="104"/>
      <c r="K43" s="50"/>
      <c r="L43" s="2"/>
      <c r="M43" s="2"/>
      <c r="N43" s="2"/>
      <c r="O43" s="2"/>
      <c r="P43" s="2"/>
      <c r="Q43" s="2"/>
      <c r="R43" s="2"/>
      <c r="S43" s="2"/>
      <c r="T43" s="2"/>
      <c r="U43" s="2"/>
      <c r="V43" s="2"/>
      <c r="W43" s="2"/>
      <c r="X43" s="2"/>
      <c r="Y43" s="2"/>
      <c r="Z43" s="2"/>
    </row>
    <row r="44" spans="1:26" ht="13.5" customHeight="1" x14ac:dyDescent="0.2">
      <c r="A44" s="2"/>
      <c r="B44" s="65" t="s">
        <v>66</v>
      </c>
      <c r="C44" s="67">
        <v>62.67</v>
      </c>
      <c r="D44" s="70" t="s">
        <v>68</v>
      </c>
      <c r="E44" s="118" t="s">
        <v>224</v>
      </c>
      <c r="F44" s="103"/>
      <c r="G44" s="103"/>
      <c r="H44" s="103"/>
      <c r="I44" s="103"/>
      <c r="J44" s="104"/>
      <c r="K44" s="50"/>
      <c r="L44" s="2"/>
      <c r="M44" s="2"/>
      <c r="N44" s="2"/>
      <c r="O44" s="2"/>
      <c r="P44" s="2"/>
      <c r="Q44" s="2"/>
      <c r="R44" s="2"/>
      <c r="S44" s="2"/>
      <c r="T44" s="2"/>
      <c r="U44" s="2"/>
      <c r="V44" s="2"/>
      <c r="W44" s="2"/>
      <c r="X44" s="2"/>
      <c r="Y44" s="2"/>
      <c r="Z44" s="2"/>
    </row>
    <row r="45" spans="1:26" ht="13.5" customHeight="1" x14ac:dyDescent="0.2">
      <c r="A45" s="2"/>
      <c r="B45" s="65" t="s">
        <v>69</v>
      </c>
      <c r="C45" s="67">
        <v>87.5</v>
      </c>
      <c r="D45" s="70" t="s">
        <v>70</v>
      </c>
      <c r="E45" s="117" t="s">
        <v>225</v>
      </c>
      <c r="F45" s="103"/>
      <c r="G45" s="103"/>
      <c r="H45" s="103"/>
      <c r="I45" s="103"/>
      <c r="J45" s="104"/>
      <c r="K45" s="50"/>
      <c r="L45" s="2"/>
      <c r="M45" s="2"/>
      <c r="N45" s="2"/>
      <c r="O45" s="2"/>
      <c r="P45" s="2"/>
      <c r="Q45" s="2"/>
      <c r="R45" s="2"/>
      <c r="S45" s="2"/>
      <c r="T45" s="2"/>
      <c r="U45" s="2"/>
      <c r="V45" s="2"/>
      <c r="W45" s="2"/>
      <c r="X45" s="2"/>
      <c r="Y45" s="2"/>
      <c r="Z45" s="2"/>
    </row>
    <row r="46" spans="1:26" ht="12.75" customHeight="1" x14ac:dyDescent="0.2">
      <c r="A46" s="2"/>
      <c r="B46" s="65" t="s">
        <v>69</v>
      </c>
      <c r="C46" s="67">
        <v>86.17</v>
      </c>
      <c r="D46" s="70" t="s">
        <v>71</v>
      </c>
      <c r="E46" s="117" t="s">
        <v>225</v>
      </c>
      <c r="F46" s="103"/>
      <c r="G46" s="103"/>
      <c r="H46" s="103"/>
      <c r="I46" s="103"/>
      <c r="J46" s="104"/>
      <c r="K46" s="50"/>
      <c r="L46" s="2"/>
      <c r="M46" s="2"/>
      <c r="N46" s="2"/>
      <c r="O46" s="2"/>
      <c r="P46" s="2"/>
      <c r="Q46" s="2"/>
      <c r="R46" s="2"/>
      <c r="S46" s="2"/>
      <c r="T46" s="2"/>
      <c r="U46" s="2"/>
      <c r="V46" s="2"/>
      <c r="W46" s="2"/>
      <c r="X46" s="2"/>
      <c r="Y46" s="2"/>
      <c r="Z46" s="2"/>
    </row>
    <row r="47" spans="1:26" ht="13.5" customHeight="1" x14ac:dyDescent="0.2">
      <c r="A47" s="2"/>
      <c r="B47" s="65" t="s">
        <v>69</v>
      </c>
      <c r="C47" s="67">
        <v>86.17</v>
      </c>
      <c r="D47" s="70" t="s">
        <v>72</v>
      </c>
      <c r="E47" s="117" t="s">
        <v>225</v>
      </c>
      <c r="F47" s="103"/>
      <c r="G47" s="103"/>
      <c r="H47" s="103"/>
      <c r="I47" s="103"/>
      <c r="J47" s="104"/>
      <c r="K47" s="50"/>
      <c r="L47" s="2"/>
      <c r="M47" s="2"/>
      <c r="N47" s="2"/>
      <c r="O47" s="2"/>
      <c r="P47" s="2"/>
      <c r="Q47" s="2"/>
      <c r="R47" s="2"/>
      <c r="S47" s="2"/>
      <c r="T47" s="2"/>
      <c r="U47" s="2"/>
      <c r="V47" s="2"/>
      <c r="W47" s="2"/>
      <c r="X47" s="2"/>
      <c r="Y47" s="2"/>
      <c r="Z47" s="2"/>
    </row>
    <row r="48" spans="1:26" ht="13.5" customHeight="1" x14ac:dyDescent="0.2">
      <c r="A48" s="2"/>
      <c r="B48" s="65" t="s">
        <v>73</v>
      </c>
      <c r="C48" s="67">
        <v>0.99</v>
      </c>
      <c r="D48" s="70" t="s">
        <v>74</v>
      </c>
      <c r="E48" s="117"/>
      <c r="F48" s="103"/>
      <c r="G48" s="103"/>
      <c r="H48" s="103"/>
      <c r="I48" s="103"/>
      <c r="J48" s="104"/>
      <c r="K48" s="50"/>
      <c r="L48" s="2"/>
      <c r="M48" s="2"/>
      <c r="N48" s="2"/>
      <c r="O48" s="2"/>
      <c r="P48" s="2"/>
      <c r="Q48" s="2"/>
      <c r="R48" s="2"/>
      <c r="S48" s="2"/>
      <c r="T48" s="2"/>
      <c r="U48" s="2"/>
      <c r="V48" s="2"/>
      <c r="W48" s="2"/>
      <c r="X48" s="2"/>
      <c r="Y48" s="2"/>
      <c r="Z48" s="2"/>
    </row>
    <row r="49" spans="1:26" ht="12.75" customHeight="1" x14ac:dyDescent="0.2">
      <c r="A49" s="2"/>
      <c r="B49" s="71"/>
      <c r="C49" s="71"/>
      <c r="D49" s="71"/>
      <c r="E49" s="121"/>
      <c r="F49" s="112"/>
      <c r="G49" s="112"/>
      <c r="H49" s="112"/>
      <c r="I49" s="112"/>
      <c r="J49" s="113"/>
      <c r="K49" s="50"/>
      <c r="L49" s="2"/>
      <c r="M49" s="2"/>
      <c r="N49" s="2"/>
      <c r="O49" s="2"/>
      <c r="P49" s="2"/>
      <c r="Q49" s="2"/>
      <c r="R49" s="2"/>
      <c r="S49" s="2"/>
      <c r="T49" s="2"/>
      <c r="U49" s="2"/>
      <c r="V49" s="2"/>
      <c r="W49" s="2"/>
      <c r="X49" s="2"/>
      <c r="Y49" s="2"/>
      <c r="Z49" s="2"/>
    </row>
    <row r="50" spans="1:26" ht="17.25" customHeight="1" x14ac:dyDescent="0.2">
      <c r="A50" s="2"/>
      <c r="B50" s="106" t="s">
        <v>237</v>
      </c>
      <c r="C50" s="107"/>
      <c r="D50" s="107"/>
      <c r="E50" s="107"/>
      <c r="F50" s="107"/>
      <c r="G50" s="107"/>
      <c r="H50" s="107"/>
      <c r="I50" s="107"/>
      <c r="J50" s="108"/>
      <c r="K50" s="50"/>
      <c r="L50" s="2"/>
      <c r="M50" s="2"/>
      <c r="N50" s="2"/>
      <c r="O50" s="2"/>
      <c r="P50" s="2"/>
      <c r="Q50" s="2"/>
      <c r="R50" s="2"/>
      <c r="S50" s="2"/>
      <c r="T50" s="2"/>
      <c r="U50" s="2"/>
      <c r="V50" s="2"/>
      <c r="W50" s="2"/>
      <c r="X50" s="2"/>
      <c r="Y50" s="2"/>
      <c r="Z50" s="2"/>
    </row>
    <row r="51" spans="1:26" ht="12.75" customHeight="1" x14ac:dyDescent="0.2">
      <c r="A51" s="2"/>
      <c r="B51" s="109"/>
      <c r="C51" s="94"/>
      <c r="D51" s="94"/>
      <c r="E51" s="94"/>
      <c r="F51" s="94"/>
      <c r="G51" s="94"/>
      <c r="H51" s="94"/>
      <c r="I51" s="94"/>
      <c r="J51" s="110"/>
      <c r="K51" s="50"/>
      <c r="L51" s="2"/>
      <c r="M51" s="2"/>
      <c r="N51" s="2"/>
      <c r="O51" s="2"/>
      <c r="P51" s="2"/>
      <c r="Q51" s="2"/>
      <c r="R51" s="2"/>
      <c r="S51" s="2"/>
      <c r="T51" s="2"/>
      <c r="U51" s="2"/>
      <c r="V51" s="2"/>
      <c r="W51" s="2"/>
      <c r="X51" s="2"/>
      <c r="Y51" s="2"/>
      <c r="Z51" s="2"/>
    </row>
    <row r="52" spans="1:26" ht="39" customHeight="1" x14ac:dyDescent="0.2">
      <c r="A52" s="2"/>
      <c r="B52" s="111"/>
      <c r="C52" s="112"/>
      <c r="D52" s="112"/>
      <c r="E52" s="112"/>
      <c r="F52" s="112"/>
      <c r="G52" s="112"/>
      <c r="H52" s="112"/>
      <c r="I52" s="112"/>
      <c r="J52" s="113"/>
      <c r="K52" s="50"/>
      <c r="L52" s="2"/>
      <c r="M52" s="2"/>
      <c r="N52" s="2"/>
      <c r="O52" s="2"/>
      <c r="P52" s="2"/>
      <c r="Q52" s="2"/>
      <c r="R52" s="2"/>
      <c r="S52" s="2"/>
      <c r="T52" s="2"/>
      <c r="U52" s="2"/>
      <c r="V52" s="2"/>
      <c r="W52" s="2"/>
      <c r="X52" s="2"/>
      <c r="Y52" s="2"/>
      <c r="Z52" s="2"/>
    </row>
    <row r="53" spans="1:26" ht="12.75" customHeight="1" x14ac:dyDescent="0.2">
      <c r="A53" s="2"/>
      <c r="B53" s="54"/>
      <c r="C53" s="54"/>
      <c r="D53" s="54"/>
      <c r="E53" s="54"/>
      <c r="F53" s="54"/>
      <c r="G53" s="54"/>
      <c r="H53" s="54"/>
      <c r="I53" s="54"/>
      <c r="J53" s="54"/>
      <c r="K53" s="2"/>
      <c r="L53" s="2"/>
      <c r="M53" s="2"/>
      <c r="N53" s="2"/>
      <c r="O53" s="2"/>
      <c r="P53" s="2"/>
      <c r="Q53" s="2"/>
      <c r="R53" s="2"/>
      <c r="S53" s="2"/>
      <c r="T53" s="2"/>
      <c r="U53" s="2"/>
      <c r="V53" s="2"/>
      <c r="W53" s="2"/>
      <c r="X53" s="2"/>
      <c r="Y53" s="2"/>
      <c r="Z53" s="2"/>
    </row>
    <row r="54" spans="1:26" ht="13.5" customHeight="1" x14ac:dyDescent="0.2">
      <c r="A54" s="2"/>
      <c r="B54" s="54"/>
      <c r="C54" s="54"/>
      <c r="D54" s="54"/>
      <c r="E54" s="54"/>
      <c r="F54" s="54"/>
      <c r="G54" s="54"/>
      <c r="H54" s="54"/>
      <c r="I54" s="54"/>
      <c r="J54" s="2"/>
      <c r="K54" s="2"/>
      <c r="L54" s="2"/>
      <c r="M54" s="2"/>
      <c r="N54" s="2"/>
      <c r="O54" s="2"/>
      <c r="P54" s="2"/>
      <c r="Q54" s="2"/>
      <c r="R54" s="2"/>
      <c r="S54" s="2"/>
      <c r="T54" s="2"/>
      <c r="U54" s="2"/>
      <c r="V54" s="2"/>
      <c r="W54" s="2"/>
      <c r="X54" s="2"/>
      <c r="Y54" s="2"/>
      <c r="Z54" s="2"/>
    </row>
    <row r="55" spans="1:26" ht="12.75" customHeight="1" x14ac:dyDescent="0.2">
      <c r="A55" s="2"/>
      <c r="B55" s="54"/>
      <c r="C55" s="54"/>
      <c r="D55" s="54"/>
      <c r="E55" s="54"/>
      <c r="F55" s="54"/>
      <c r="G55" s="2"/>
      <c r="H55" s="59" t="s">
        <v>227</v>
      </c>
      <c r="I55" s="60"/>
      <c r="J55" s="61"/>
      <c r="K55" s="2"/>
      <c r="L55" s="2"/>
      <c r="M55" s="2"/>
      <c r="N55" s="2"/>
      <c r="O55" s="2"/>
      <c r="P55" s="2"/>
      <c r="Q55" s="2"/>
      <c r="R55" s="2"/>
      <c r="S55" s="2"/>
      <c r="T55" s="2"/>
      <c r="U55" s="2"/>
      <c r="V55" s="2"/>
      <c r="W55" s="2"/>
      <c r="X55" s="2"/>
      <c r="Y55" s="2"/>
      <c r="Z55" s="2"/>
    </row>
    <row r="56" spans="1:26" ht="12.75" customHeight="1" x14ac:dyDescent="0.2">
      <c r="A56" s="2"/>
      <c r="B56" s="54"/>
      <c r="C56" s="54"/>
      <c r="D56" s="54"/>
      <c r="E56" s="54"/>
      <c r="F56" s="54"/>
      <c r="G56" s="62"/>
      <c r="H56" s="2"/>
      <c r="I56" s="6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63"/>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E49:J49"/>
    <mergeCell ref="B50:J52"/>
    <mergeCell ref="E41:J41"/>
    <mergeCell ref="E42:J42"/>
    <mergeCell ref="E43:J43"/>
    <mergeCell ref="E44:J44"/>
    <mergeCell ref="E45:J45"/>
    <mergeCell ref="E46:J46"/>
    <mergeCell ref="E47:J47"/>
    <mergeCell ref="E37:J37"/>
    <mergeCell ref="E38:J38"/>
    <mergeCell ref="E39:J39"/>
    <mergeCell ref="E40:J40"/>
    <mergeCell ref="E48:J48"/>
    <mergeCell ref="B30:J30"/>
    <mergeCell ref="B34:C34"/>
    <mergeCell ref="E34:J34"/>
    <mergeCell ref="E35:J35"/>
    <mergeCell ref="E36:J36"/>
    <mergeCell ref="A2:I2"/>
    <mergeCell ref="B3:I3"/>
    <mergeCell ref="B4:I4"/>
    <mergeCell ref="B5:I5"/>
    <mergeCell ref="B26:J28"/>
  </mergeCells>
  <pageMargins left="0.7" right="0.7" top="0.75" bottom="0.75" header="0" footer="0"/>
  <pageSetup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zoomScale="85" zoomScaleNormal="85" workbookViewId="0">
      <selection activeCell="G19" sqref="G19"/>
    </sheetView>
  </sheetViews>
  <sheetFormatPr baseColWidth="10" defaultColWidth="14.42578125" defaultRowHeight="15" customHeight="1" x14ac:dyDescent="0.2"/>
  <cols>
    <col min="1" max="2" width="11.42578125" style="72" customWidth="1"/>
    <col min="3" max="3" width="13.140625" style="72" customWidth="1"/>
    <col min="4" max="4" width="36.140625" style="72" customWidth="1"/>
    <col min="5" max="5" width="16" style="72" customWidth="1"/>
    <col min="6" max="9" width="11.42578125" style="72" customWidth="1"/>
    <col min="10" max="10" width="26.7109375" style="72" customWidth="1"/>
    <col min="11" max="26" width="10.7109375" style="72" customWidth="1"/>
    <col min="27" max="16384" width="14.42578125" style="72"/>
  </cols>
  <sheetData>
    <row r="1" spans="1:26" ht="12.75" customHeight="1" thickBot="1" x14ac:dyDescent="0.25">
      <c r="A1" s="73"/>
      <c r="B1" s="73"/>
      <c r="C1" s="73"/>
      <c r="D1" s="73"/>
      <c r="E1" s="73"/>
      <c r="F1" s="73"/>
      <c r="G1" s="73"/>
      <c r="H1" s="73"/>
      <c r="I1" s="73"/>
      <c r="J1" s="73"/>
      <c r="K1" s="73"/>
      <c r="L1" s="73"/>
      <c r="M1" s="73"/>
      <c r="N1" s="73"/>
      <c r="O1" s="73"/>
      <c r="P1" s="73"/>
      <c r="Q1" s="73"/>
      <c r="R1" s="73"/>
      <c r="S1" s="73"/>
      <c r="T1" s="73"/>
      <c r="U1" s="73"/>
      <c r="V1" s="73"/>
      <c r="W1" s="73"/>
      <c r="X1" s="73"/>
      <c r="Y1" s="73"/>
      <c r="Z1" s="73"/>
    </row>
    <row r="2" spans="1:26" ht="18" customHeight="1" thickBot="1" x14ac:dyDescent="0.25">
      <c r="A2" s="124" t="s">
        <v>256</v>
      </c>
      <c r="B2" s="103"/>
      <c r="C2" s="103"/>
      <c r="D2" s="103"/>
      <c r="E2" s="103"/>
      <c r="F2" s="103"/>
      <c r="G2" s="103"/>
      <c r="H2" s="103"/>
      <c r="I2" s="104"/>
      <c r="J2" s="73"/>
      <c r="K2" s="73"/>
      <c r="L2" s="73"/>
      <c r="M2" s="73"/>
      <c r="N2" s="73"/>
      <c r="O2" s="73"/>
      <c r="P2" s="73"/>
      <c r="Q2" s="73"/>
      <c r="R2" s="73"/>
      <c r="S2" s="73"/>
      <c r="T2" s="73"/>
      <c r="U2" s="73"/>
      <c r="V2" s="73"/>
      <c r="W2" s="73"/>
      <c r="X2" s="73"/>
      <c r="Y2" s="73"/>
      <c r="Z2" s="73"/>
    </row>
    <row r="3" spans="1:26" ht="26.25" customHeight="1" thickBot="1" x14ac:dyDescent="0.25">
      <c r="A3" s="52" t="s">
        <v>206</v>
      </c>
      <c r="B3" s="105" t="s">
        <v>207</v>
      </c>
      <c r="C3" s="103"/>
      <c r="D3" s="103"/>
      <c r="E3" s="103"/>
      <c r="F3" s="103"/>
      <c r="G3" s="103"/>
      <c r="H3" s="103"/>
      <c r="I3" s="104"/>
      <c r="J3" s="73"/>
      <c r="K3" s="73"/>
      <c r="L3" s="73"/>
      <c r="M3" s="73"/>
      <c r="N3" s="73"/>
      <c r="O3" s="73"/>
      <c r="P3" s="73"/>
      <c r="Q3" s="73"/>
      <c r="R3" s="73"/>
      <c r="S3" s="73"/>
      <c r="T3" s="73"/>
      <c r="U3" s="73"/>
      <c r="V3" s="73"/>
      <c r="W3" s="73"/>
      <c r="X3" s="73"/>
      <c r="Y3" s="73"/>
      <c r="Z3" s="73"/>
    </row>
    <row r="4" spans="1:26" ht="18.75" customHeight="1" thickBot="1" x14ac:dyDescent="0.25">
      <c r="A4" s="52" t="s">
        <v>208</v>
      </c>
      <c r="B4" s="125">
        <v>44108</v>
      </c>
      <c r="C4" s="103"/>
      <c r="D4" s="103"/>
      <c r="E4" s="103"/>
      <c r="F4" s="103"/>
      <c r="G4" s="103"/>
      <c r="H4" s="103"/>
      <c r="I4" s="104"/>
      <c r="J4" s="73"/>
      <c r="K4" s="73"/>
      <c r="L4" s="73"/>
      <c r="M4" s="73"/>
      <c r="N4" s="73"/>
      <c r="O4" s="73"/>
      <c r="P4" s="73"/>
      <c r="Q4" s="73"/>
      <c r="R4" s="73"/>
      <c r="S4" s="73"/>
      <c r="T4" s="73"/>
      <c r="U4" s="73"/>
      <c r="V4" s="73"/>
      <c r="W4" s="73"/>
      <c r="X4" s="73"/>
      <c r="Y4" s="73"/>
      <c r="Z4" s="73"/>
    </row>
    <row r="5" spans="1:26" ht="26.25" customHeight="1" thickBot="1" x14ac:dyDescent="0.25">
      <c r="A5" s="52" t="s">
        <v>210</v>
      </c>
      <c r="B5" s="105" t="s">
        <v>211</v>
      </c>
      <c r="C5" s="103"/>
      <c r="D5" s="103"/>
      <c r="E5" s="103"/>
      <c r="F5" s="103"/>
      <c r="G5" s="103"/>
      <c r="H5" s="103"/>
      <c r="I5" s="104"/>
      <c r="J5" s="73"/>
      <c r="K5" s="73"/>
      <c r="L5" s="73"/>
      <c r="M5" s="73"/>
      <c r="N5" s="73"/>
      <c r="O5" s="73"/>
      <c r="P5" s="73"/>
      <c r="Q5" s="73"/>
      <c r="R5" s="73"/>
      <c r="S5" s="73"/>
      <c r="T5" s="73"/>
      <c r="U5" s="73"/>
      <c r="V5" s="73"/>
      <c r="W5" s="73"/>
      <c r="X5" s="73"/>
      <c r="Y5" s="73"/>
      <c r="Z5" s="73"/>
    </row>
    <row r="6" spans="1:26" ht="12.75" customHeight="1" x14ac:dyDescent="0.2">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2.75" customHeight="1" x14ac:dyDescent="0.2">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x14ac:dyDescent="0.2">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2.75" customHeight="1" x14ac:dyDescent="0.2">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2.75" customHeight="1" x14ac:dyDescent="0.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x14ac:dyDescent="0.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2.75" customHeight="1" x14ac:dyDescent="0.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2.75" customHeight="1" x14ac:dyDescent="0.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x14ac:dyDescent="0.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2.75" customHeight="1" x14ac:dyDescent="0.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2.75" customHeight="1" x14ac:dyDescent="0.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2.75" customHeight="1" x14ac:dyDescent="0.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2.75" customHeight="1" x14ac:dyDescent="0.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2.75" customHeight="1" x14ac:dyDescent="0.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2.75" customHeight="1" x14ac:dyDescent="0.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2.75" customHeight="1" x14ac:dyDescent="0.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2.75" customHeight="1" x14ac:dyDescent="0.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2.75" customHeight="1" x14ac:dyDescent="0.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2.75" customHeight="1" x14ac:dyDescent="0.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2.75" customHeight="1" thickBot="1" x14ac:dyDescent="0.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7.25" customHeight="1" x14ac:dyDescent="0.2">
      <c r="A26" s="73"/>
      <c r="B26" s="122" t="s">
        <v>245</v>
      </c>
      <c r="C26" s="107"/>
      <c r="D26" s="107"/>
      <c r="E26" s="107"/>
      <c r="F26" s="107"/>
      <c r="G26" s="107"/>
      <c r="H26" s="107"/>
      <c r="I26" s="107"/>
      <c r="J26" s="108"/>
      <c r="K26" s="50"/>
      <c r="L26" s="73"/>
      <c r="M26" s="73"/>
      <c r="N26" s="73"/>
      <c r="O26" s="73"/>
      <c r="P26" s="73"/>
      <c r="Q26" s="73"/>
      <c r="R26" s="73"/>
      <c r="S26" s="73"/>
      <c r="T26" s="73"/>
      <c r="U26" s="73"/>
      <c r="V26" s="73"/>
      <c r="W26" s="73"/>
      <c r="X26" s="73"/>
      <c r="Y26" s="73"/>
      <c r="Z26" s="73"/>
    </row>
    <row r="27" spans="1:26" ht="12.75" customHeight="1" x14ac:dyDescent="0.2">
      <c r="A27" s="73"/>
      <c r="B27" s="109"/>
      <c r="C27" s="94"/>
      <c r="D27" s="94"/>
      <c r="E27" s="94"/>
      <c r="F27" s="94"/>
      <c r="G27" s="94"/>
      <c r="H27" s="94"/>
      <c r="I27" s="94"/>
      <c r="J27" s="110"/>
      <c r="K27" s="73"/>
      <c r="L27" s="73"/>
      <c r="M27" s="73"/>
      <c r="N27" s="73"/>
      <c r="O27" s="73"/>
      <c r="P27" s="73"/>
      <c r="Q27" s="73"/>
      <c r="R27" s="73"/>
      <c r="S27" s="73"/>
      <c r="T27" s="73"/>
      <c r="U27" s="73"/>
      <c r="V27" s="73"/>
      <c r="W27" s="73"/>
      <c r="X27" s="73"/>
      <c r="Y27" s="73"/>
      <c r="Z27" s="73"/>
    </row>
    <row r="28" spans="1:26" ht="39" customHeight="1" thickBot="1" x14ac:dyDescent="0.25">
      <c r="A28" s="73"/>
      <c r="B28" s="111"/>
      <c r="C28" s="112"/>
      <c r="D28" s="112"/>
      <c r="E28" s="112"/>
      <c r="F28" s="112"/>
      <c r="G28" s="112"/>
      <c r="H28" s="112"/>
      <c r="I28" s="112"/>
      <c r="J28" s="113"/>
      <c r="K28" s="73"/>
      <c r="L28" s="73"/>
      <c r="M28" s="73"/>
      <c r="N28" s="73"/>
      <c r="O28" s="73"/>
      <c r="P28" s="73"/>
      <c r="Q28" s="73"/>
      <c r="R28" s="73"/>
      <c r="S28" s="73"/>
      <c r="T28" s="73"/>
      <c r="U28" s="73"/>
      <c r="V28" s="73"/>
      <c r="W28" s="73"/>
      <c r="X28" s="73"/>
      <c r="Y28" s="73"/>
      <c r="Z28" s="73"/>
    </row>
    <row r="29" spans="1:26" ht="12.75" customHeight="1" thickBot="1" x14ac:dyDescent="0.25">
      <c r="A29" s="73"/>
      <c r="B29" s="53"/>
      <c r="C29" s="53"/>
      <c r="D29" s="53"/>
      <c r="E29" s="53"/>
      <c r="F29" s="53"/>
      <c r="G29" s="53"/>
      <c r="H29" s="53"/>
      <c r="I29" s="53"/>
      <c r="J29" s="73"/>
      <c r="K29" s="73"/>
      <c r="L29" s="73"/>
      <c r="M29" s="73"/>
      <c r="N29" s="73"/>
      <c r="O29" s="73"/>
      <c r="P29" s="73"/>
      <c r="Q29" s="73"/>
      <c r="R29" s="73"/>
      <c r="S29" s="73"/>
      <c r="T29" s="73"/>
      <c r="U29" s="73"/>
      <c r="V29" s="73"/>
      <c r="W29" s="73"/>
      <c r="X29" s="73"/>
      <c r="Y29" s="73"/>
      <c r="Z29" s="73"/>
    </row>
    <row r="30" spans="1:26" ht="30" customHeight="1" thickBot="1" x14ac:dyDescent="0.3">
      <c r="A30" s="73"/>
      <c r="B30" s="126" t="s">
        <v>256</v>
      </c>
      <c r="C30" s="103"/>
      <c r="D30" s="103"/>
      <c r="E30" s="103"/>
      <c r="F30" s="103"/>
      <c r="G30" s="103"/>
      <c r="H30" s="103"/>
      <c r="I30" s="103"/>
      <c r="J30" s="104"/>
      <c r="K30" s="73"/>
      <c r="L30" s="73"/>
      <c r="M30" s="73"/>
      <c r="N30" s="73"/>
      <c r="O30" s="73"/>
      <c r="P30" s="73"/>
      <c r="Q30" s="73"/>
      <c r="R30" s="73"/>
      <c r="S30" s="73"/>
      <c r="T30" s="73"/>
      <c r="U30" s="73"/>
      <c r="V30" s="73"/>
      <c r="W30" s="73"/>
      <c r="X30" s="73"/>
      <c r="Y30" s="73"/>
      <c r="Z30" s="73"/>
    </row>
    <row r="31" spans="1:26" ht="12.75" customHeight="1" thickBot="1" x14ac:dyDescent="0.25">
      <c r="A31" s="73"/>
      <c r="B31" s="54"/>
      <c r="C31" s="54"/>
      <c r="D31" s="54"/>
      <c r="E31" s="54"/>
      <c r="F31" s="54"/>
      <c r="G31" s="54"/>
      <c r="H31" s="54"/>
      <c r="I31" s="54"/>
      <c r="J31" s="73"/>
      <c r="K31" s="73"/>
      <c r="L31" s="73"/>
      <c r="M31" s="73"/>
      <c r="N31" s="73"/>
      <c r="O31" s="73"/>
      <c r="P31" s="73"/>
      <c r="Q31" s="73"/>
      <c r="R31" s="73"/>
      <c r="S31" s="73"/>
      <c r="T31" s="73"/>
      <c r="U31" s="73"/>
      <c r="V31" s="73"/>
      <c r="W31" s="73"/>
      <c r="X31" s="73"/>
      <c r="Y31" s="73"/>
      <c r="Z31" s="73"/>
    </row>
    <row r="32" spans="1:26" ht="18" customHeight="1" thickBot="1" x14ac:dyDescent="0.25">
      <c r="A32" s="73"/>
      <c r="B32" s="54"/>
      <c r="C32" s="54"/>
      <c r="D32" s="54"/>
      <c r="E32" s="54"/>
      <c r="F32" s="54"/>
      <c r="G32" s="54"/>
      <c r="H32" s="54"/>
      <c r="I32" s="54"/>
      <c r="J32" s="73"/>
      <c r="K32" s="73"/>
      <c r="L32" s="73"/>
      <c r="M32" s="73"/>
      <c r="N32" s="73"/>
      <c r="O32" s="73"/>
      <c r="P32" s="73"/>
      <c r="Q32" s="73"/>
      <c r="R32" s="73"/>
      <c r="S32" s="73"/>
      <c r="T32" s="73"/>
      <c r="U32" s="73"/>
      <c r="V32" s="73"/>
      <c r="W32" s="73"/>
      <c r="X32" s="73"/>
      <c r="Y32" s="73"/>
      <c r="Z32" s="73"/>
    </row>
    <row r="33" spans="1:26" ht="12.75" customHeight="1" thickBot="1" x14ac:dyDescent="0.25">
      <c r="A33" s="73"/>
      <c r="B33" s="53"/>
      <c r="C33" s="53"/>
      <c r="D33" s="53"/>
      <c r="E33" s="53"/>
      <c r="F33" s="53"/>
      <c r="G33" s="53"/>
      <c r="H33" s="53"/>
      <c r="I33" s="53"/>
      <c r="J33" s="54"/>
      <c r="K33" s="73"/>
      <c r="L33" s="73"/>
      <c r="M33" s="73"/>
      <c r="N33" s="73"/>
      <c r="O33" s="73"/>
      <c r="P33" s="73"/>
      <c r="Q33" s="73"/>
      <c r="R33" s="73"/>
      <c r="S33" s="73"/>
      <c r="T33" s="73"/>
      <c r="U33" s="73"/>
      <c r="V33" s="73"/>
      <c r="W33" s="73"/>
      <c r="X33" s="73"/>
      <c r="Y33" s="73"/>
      <c r="Z33" s="73"/>
    </row>
    <row r="34" spans="1:26" ht="12.75" customHeight="1" thickBot="1" x14ac:dyDescent="0.25">
      <c r="A34" s="73"/>
      <c r="B34" s="115" t="s">
        <v>213</v>
      </c>
      <c r="C34" s="104"/>
      <c r="D34" s="64" t="s">
        <v>214</v>
      </c>
      <c r="E34" s="115" t="s">
        <v>215</v>
      </c>
      <c r="F34" s="103"/>
      <c r="G34" s="103"/>
      <c r="H34" s="103"/>
      <c r="I34" s="103"/>
      <c r="J34" s="104"/>
      <c r="K34" s="73"/>
      <c r="L34" s="73"/>
      <c r="M34" s="73"/>
      <c r="N34" s="73"/>
      <c r="O34" s="73"/>
      <c r="P34" s="73"/>
      <c r="Q34" s="73"/>
      <c r="R34" s="73"/>
      <c r="S34" s="73"/>
      <c r="T34" s="73"/>
      <c r="U34" s="73"/>
      <c r="V34" s="73"/>
      <c r="W34" s="73"/>
      <c r="X34" s="73"/>
      <c r="Y34" s="73"/>
      <c r="Z34" s="73"/>
    </row>
    <row r="35" spans="1:26" ht="13.5" customHeight="1" thickBot="1" x14ac:dyDescent="0.25">
      <c r="A35" s="73"/>
      <c r="B35" s="65" t="s">
        <v>63</v>
      </c>
      <c r="C35" s="80">
        <v>91</v>
      </c>
      <c r="D35" s="65"/>
      <c r="E35" s="117"/>
      <c r="F35" s="103"/>
      <c r="G35" s="103"/>
      <c r="H35" s="103"/>
      <c r="I35" s="103"/>
      <c r="J35" s="104"/>
      <c r="K35" s="50"/>
      <c r="L35" s="73"/>
      <c r="M35" s="73"/>
      <c r="N35" s="73"/>
      <c r="O35" s="73"/>
      <c r="P35" s="73"/>
      <c r="Q35" s="73"/>
      <c r="R35" s="73"/>
      <c r="S35" s="73"/>
      <c r="T35" s="73"/>
      <c r="U35" s="73"/>
      <c r="V35" s="73"/>
      <c r="W35" s="73"/>
      <c r="X35" s="73"/>
      <c r="Y35" s="73"/>
      <c r="Z35" s="73"/>
    </row>
    <row r="36" spans="1:26" ht="13.5" customHeight="1" thickBot="1" x14ac:dyDescent="0.25">
      <c r="A36" s="73"/>
      <c r="B36" s="65" t="s">
        <v>13</v>
      </c>
      <c r="C36" s="80">
        <v>42.5</v>
      </c>
      <c r="D36" s="68"/>
      <c r="E36" s="127" t="s">
        <v>248</v>
      </c>
      <c r="F36" s="103"/>
      <c r="G36" s="103"/>
      <c r="H36" s="103"/>
      <c r="I36" s="103"/>
      <c r="J36" s="104"/>
      <c r="K36" s="50"/>
      <c r="L36" s="73"/>
      <c r="M36" s="73"/>
      <c r="N36" s="73"/>
      <c r="O36" s="73"/>
      <c r="P36" s="73"/>
      <c r="Q36" s="73"/>
      <c r="R36" s="73"/>
      <c r="S36" s="73"/>
      <c r="T36" s="73"/>
      <c r="U36" s="73"/>
      <c r="V36" s="73"/>
      <c r="W36" s="73"/>
      <c r="X36" s="73"/>
      <c r="Y36" s="73"/>
      <c r="Z36" s="73"/>
    </row>
    <row r="37" spans="1:26" ht="57" customHeight="1" thickBot="1" x14ac:dyDescent="0.25">
      <c r="A37" s="73"/>
      <c r="B37" s="65" t="s">
        <v>15</v>
      </c>
      <c r="C37" s="80">
        <v>34.5</v>
      </c>
      <c r="D37" s="69"/>
      <c r="E37" s="123" t="s">
        <v>246</v>
      </c>
      <c r="F37" s="103"/>
      <c r="G37" s="103"/>
      <c r="H37" s="103"/>
      <c r="I37" s="103"/>
      <c r="J37" s="104"/>
      <c r="K37" s="50"/>
      <c r="L37" s="73"/>
      <c r="M37" s="73"/>
      <c r="N37" s="73"/>
      <c r="O37" s="73"/>
      <c r="P37" s="73"/>
      <c r="Q37" s="73"/>
      <c r="R37" s="73"/>
      <c r="S37" s="73"/>
      <c r="T37" s="73"/>
      <c r="U37" s="73"/>
      <c r="V37" s="73"/>
      <c r="W37" s="73"/>
      <c r="X37" s="73"/>
      <c r="Y37" s="73"/>
      <c r="Z37" s="73"/>
    </row>
    <row r="38" spans="1:26" ht="32.25" customHeight="1" thickBot="1" x14ac:dyDescent="0.25">
      <c r="A38" s="73"/>
      <c r="B38" s="65" t="s">
        <v>14</v>
      </c>
      <c r="C38" s="80">
        <v>35</v>
      </c>
      <c r="D38" s="69"/>
      <c r="E38" s="123" t="s">
        <v>247</v>
      </c>
      <c r="F38" s="103"/>
      <c r="G38" s="103"/>
      <c r="H38" s="103"/>
      <c r="I38" s="103"/>
      <c r="J38" s="104"/>
      <c r="K38" s="50"/>
      <c r="L38" s="73"/>
      <c r="M38" s="73"/>
      <c r="N38" s="73"/>
      <c r="O38" s="73"/>
      <c r="P38" s="73"/>
      <c r="Q38" s="73"/>
      <c r="R38" s="73"/>
      <c r="S38" s="73"/>
      <c r="T38" s="73"/>
      <c r="U38" s="73"/>
      <c r="V38" s="73"/>
      <c r="W38" s="73"/>
      <c r="X38" s="73"/>
      <c r="Y38" s="73"/>
      <c r="Z38" s="73"/>
    </row>
    <row r="39" spans="1:26" ht="35.25" customHeight="1" thickBot="1" x14ac:dyDescent="0.25">
      <c r="A39" s="73"/>
      <c r="B39" s="65" t="s">
        <v>56</v>
      </c>
      <c r="C39" s="80">
        <v>-7.5</v>
      </c>
      <c r="D39" s="70" t="s">
        <v>57</v>
      </c>
      <c r="E39" s="123" t="s">
        <v>249</v>
      </c>
      <c r="F39" s="103"/>
      <c r="G39" s="103"/>
      <c r="H39" s="103"/>
      <c r="I39" s="103"/>
      <c r="J39" s="104"/>
      <c r="K39" s="50"/>
      <c r="L39" s="73"/>
      <c r="M39" s="73"/>
      <c r="N39" s="73"/>
      <c r="O39" s="73"/>
      <c r="P39" s="73"/>
      <c r="Q39" s="73"/>
      <c r="R39" s="73"/>
      <c r="S39" s="73"/>
      <c r="T39" s="73"/>
      <c r="U39" s="73"/>
      <c r="V39" s="73"/>
      <c r="W39" s="73"/>
      <c r="X39" s="73"/>
      <c r="Y39" s="73"/>
      <c r="Z39" s="73"/>
    </row>
    <row r="40" spans="1:26" ht="36.75" customHeight="1" thickBot="1" x14ac:dyDescent="0.25">
      <c r="A40" s="73"/>
      <c r="B40" s="65" t="s">
        <v>58</v>
      </c>
      <c r="C40" s="80">
        <v>0.5</v>
      </c>
      <c r="D40" s="70" t="s">
        <v>59</v>
      </c>
      <c r="E40" s="123" t="s">
        <v>250</v>
      </c>
      <c r="F40" s="103"/>
      <c r="G40" s="103"/>
      <c r="H40" s="103"/>
      <c r="I40" s="103"/>
      <c r="J40" s="104"/>
      <c r="K40" s="50"/>
      <c r="L40" s="73"/>
      <c r="M40" s="73"/>
      <c r="N40" s="73"/>
      <c r="O40" s="73"/>
      <c r="P40" s="73"/>
      <c r="Q40" s="73"/>
      <c r="R40" s="73"/>
      <c r="S40" s="73"/>
      <c r="T40" s="73"/>
      <c r="U40" s="73"/>
      <c r="V40" s="73"/>
      <c r="W40" s="73"/>
      <c r="X40" s="73"/>
      <c r="Y40" s="73"/>
      <c r="Z40" s="73"/>
    </row>
    <row r="41" spans="1:26" ht="27" customHeight="1" thickBot="1" x14ac:dyDescent="0.25">
      <c r="A41" s="73"/>
      <c r="B41" s="65" t="s">
        <v>61</v>
      </c>
      <c r="C41" s="80">
        <v>0.82</v>
      </c>
      <c r="D41" s="70" t="s">
        <v>62</v>
      </c>
      <c r="E41" s="123" t="s">
        <v>251</v>
      </c>
      <c r="F41" s="103"/>
      <c r="G41" s="103"/>
      <c r="H41" s="103"/>
      <c r="I41" s="103"/>
      <c r="J41" s="104"/>
      <c r="K41" s="50"/>
      <c r="L41" s="73"/>
      <c r="M41" s="73"/>
      <c r="N41" s="73"/>
      <c r="O41" s="73"/>
      <c r="P41" s="73"/>
      <c r="Q41" s="73"/>
      <c r="R41" s="73"/>
      <c r="S41" s="73"/>
      <c r="T41" s="73"/>
      <c r="U41" s="73"/>
      <c r="V41" s="73"/>
      <c r="W41" s="73"/>
      <c r="X41" s="73"/>
      <c r="Y41" s="73"/>
      <c r="Z41" s="73"/>
    </row>
    <row r="42" spans="1:26" ht="55.5" customHeight="1" thickBot="1" x14ac:dyDescent="0.25">
      <c r="A42" s="73"/>
      <c r="B42" s="65" t="s">
        <v>64</v>
      </c>
      <c r="C42" s="80">
        <v>1.01</v>
      </c>
      <c r="D42" s="70" t="s">
        <v>65</v>
      </c>
      <c r="E42" s="123" t="s">
        <v>252</v>
      </c>
      <c r="F42" s="103"/>
      <c r="G42" s="103"/>
      <c r="H42" s="103"/>
      <c r="I42" s="103"/>
      <c r="J42" s="104"/>
      <c r="K42" s="50"/>
      <c r="L42" s="73"/>
      <c r="M42" s="73"/>
      <c r="N42" s="73"/>
      <c r="O42" s="73"/>
      <c r="P42" s="73"/>
      <c r="Q42" s="73"/>
      <c r="R42" s="73"/>
      <c r="S42" s="73"/>
      <c r="T42" s="73"/>
      <c r="U42" s="73"/>
      <c r="V42" s="73"/>
      <c r="W42" s="73"/>
      <c r="X42" s="73"/>
      <c r="Y42" s="73"/>
      <c r="Z42" s="73"/>
    </row>
    <row r="43" spans="1:26" ht="13.5" customHeight="1" thickBot="1" x14ac:dyDescent="0.25">
      <c r="A43" s="73"/>
      <c r="B43" s="65" t="s">
        <v>66</v>
      </c>
      <c r="C43" s="80">
        <v>56</v>
      </c>
      <c r="D43" s="70" t="s">
        <v>67</v>
      </c>
      <c r="E43" s="123" t="s">
        <v>253</v>
      </c>
      <c r="F43" s="103"/>
      <c r="G43" s="103"/>
      <c r="H43" s="103"/>
      <c r="I43" s="103"/>
      <c r="J43" s="104"/>
      <c r="K43" s="50"/>
      <c r="L43" s="73"/>
      <c r="M43" s="73"/>
      <c r="N43" s="73"/>
      <c r="O43" s="73"/>
      <c r="P43" s="73"/>
      <c r="Q43" s="73"/>
      <c r="R43" s="73"/>
      <c r="S43" s="73"/>
      <c r="T43" s="73"/>
      <c r="U43" s="73"/>
      <c r="V43" s="73"/>
      <c r="W43" s="73"/>
      <c r="X43" s="73"/>
      <c r="Y43" s="73"/>
      <c r="Z43" s="73"/>
    </row>
    <row r="44" spans="1:26" ht="13.5" customHeight="1" thickBot="1" x14ac:dyDescent="0.25">
      <c r="A44" s="73"/>
      <c r="B44" s="65" t="s">
        <v>66</v>
      </c>
      <c r="C44" s="80">
        <v>67.03</v>
      </c>
      <c r="D44" s="70" t="s">
        <v>68</v>
      </c>
      <c r="E44" s="123" t="s">
        <v>254</v>
      </c>
      <c r="F44" s="103"/>
      <c r="G44" s="103"/>
      <c r="H44" s="103"/>
      <c r="I44" s="103"/>
      <c r="J44" s="104"/>
      <c r="K44" s="50"/>
      <c r="L44" s="73"/>
      <c r="M44" s="73"/>
      <c r="N44" s="73"/>
      <c r="O44" s="73"/>
      <c r="P44" s="73"/>
      <c r="Q44" s="73"/>
      <c r="R44" s="73"/>
      <c r="S44" s="73"/>
      <c r="T44" s="73"/>
      <c r="U44" s="73"/>
      <c r="V44" s="73"/>
      <c r="W44" s="73"/>
      <c r="X44" s="73"/>
      <c r="Y44" s="73"/>
      <c r="Z44" s="73"/>
    </row>
    <row r="45" spans="1:26" ht="13.5" customHeight="1" thickBot="1" x14ac:dyDescent="0.25">
      <c r="A45" s="73"/>
      <c r="B45" s="65" t="s">
        <v>69</v>
      </c>
      <c r="C45" s="80">
        <v>90.5</v>
      </c>
      <c r="D45" s="70" t="s">
        <v>70</v>
      </c>
      <c r="E45" s="117" t="s">
        <v>225</v>
      </c>
      <c r="F45" s="103"/>
      <c r="G45" s="103"/>
      <c r="H45" s="103"/>
      <c r="I45" s="103"/>
      <c r="J45" s="104"/>
      <c r="K45" s="50"/>
      <c r="L45" s="73"/>
      <c r="M45" s="73"/>
      <c r="N45" s="73"/>
      <c r="O45" s="73"/>
      <c r="P45" s="73"/>
      <c r="Q45" s="73"/>
      <c r="R45" s="73"/>
      <c r="S45" s="73"/>
      <c r="T45" s="73"/>
      <c r="U45" s="73"/>
      <c r="V45" s="73"/>
      <c r="W45" s="73"/>
      <c r="X45" s="73"/>
      <c r="Y45" s="73"/>
      <c r="Z45" s="73"/>
    </row>
    <row r="46" spans="1:26" ht="12.75" customHeight="1" thickBot="1" x14ac:dyDescent="0.25">
      <c r="A46" s="73"/>
      <c r="B46" s="65" t="s">
        <v>69</v>
      </c>
      <c r="C46" s="80">
        <v>89.7</v>
      </c>
      <c r="D46" s="70" t="s">
        <v>71</v>
      </c>
      <c r="E46" s="117" t="s">
        <v>225</v>
      </c>
      <c r="F46" s="103"/>
      <c r="G46" s="103"/>
      <c r="H46" s="103"/>
      <c r="I46" s="103"/>
      <c r="J46" s="104"/>
      <c r="K46" s="50"/>
      <c r="L46" s="73"/>
      <c r="M46" s="73"/>
      <c r="N46" s="73"/>
      <c r="O46" s="73"/>
      <c r="P46" s="73"/>
      <c r="Q46" s="73"/>
      <c r="R46" s="73"/>
      <c r="S46" s="73"/>
      <c r="T46" s="73"/>
      <c r="U46" s="73"/>
      <c r="V46" s="73"/>
      <c r="W46" s="73"/>
      <c r="X46" s="73"/>
      <c r="Y46" s="73"/>
      <c r="Z46" s="73"/>
    </row>
    <row r="47" spans="1:26" ht="13.5" customHeight="1" thickBot="1" x14ac:dyDescent="0.25">
      <c r="A47" s="73"/>
      <c r="B47" s="65" t="s">
        <v>69</v>
      </c>
      <c r="C47" s="80">
        <v>101.53</v>
      </c>
      <c r="D47" s="70" t="s">
        <v>72</v>
      </c>
      <c r="E47" s="117" t="s">
        <v>225</v>
      </c>
      <c r="F47" s="103"/>
      <c r="G47" s="103"/>
      <c r="H47" s="103"/>
      <c r="I47" s="103"/>
      <c r="J47" s="104"/>
      <c r="K47" s="50"/>
      <c r="L47" s="73"/>
      <c r="M47" s="73"/>
      <c r="N47" s="73"/>
      <c r="O47" s="73"/>
      <c r="P47" s="73"/>
      <c r="Q47" s="73"/>
      <c r="R47" s="73"/>
      <c r="S47" s="73"/>
      <c r="T47" s="73"/>
      <c r="U47" s="73"/>
      <c r="V47" s="73"/>
      <c r="W47" s="73"/>
      <c r="X47" s="73"/>
      <c r="Y47" s="73"/>
      <c r="Z47" s="73"/>
    </row>
    <row r="48" spans="1:26" ht="13.5" customHeight="1" thickBot="1" x14ac:dyDescent="0.25">
      <c r="A48" s="73"/>
      <c r="B48" s="65" t="s">
        <v>73</v>
      </c>
      <c r="C48" s="80">
        <v>0.99</v>
      </c>
      <c r="D48" s="70" t="s">
        <v>74</v>
      </c>
      <c r="E48" s="117"/>
      <c r="F48" s="103"/>
      <c r="G48" s="103"/>
      <c r="H48" s="103"/>
      <c r="I48" s="103"/>
      <c r="J48" s="104"/>
      <c r="K48" s="50"/>
      <c r="L48" s="73"/>
      <c r="M48" s="73"/>
      <c r="N48" s="73"/>
      <c r="O48" s="73"/>
      <c r="P48" s="73"/>
      <c r="Q48" s="73"/>
      <c r="R48" s="73"/>
      <c r="S48" s="73"/>
      <c r="T48" s="73"/>
      <c r="U48" s="73"/>
      <c r="V48" s="73"/>
      <c r="W48" s="73"/>
      <c r="X48" s="73"/>
      <c r="Y48" s="73"/>
      <c r="Z48" s="73"/>
    </row>
    <row r="49" spans="1:26" ht="12.75" customHeight="1" thickBot="1" x14ac:dyDescent="0.25">
      <c r="A49" s="73"/>
      <c r="B49" s="71"/>
      <c r="C49" s="71"/>
      <c r="D49" s="71"/>
      <c r="E49" s="121"/>
      <c r="F49" s="112"/>
      <c r="G49" s="112"/>
      <c r="H49" s="112"/>
      <c r="I49" s="112"/>
      <c r="J49" s="113"/>
      <c r="K49" s="50"/>
      <c r="L49" s="73"/>
      <c r="M49" s="73"/>
      <c r="N49" s="73"/>
      <c r="O49" s="73"/>
      <c r="P49" s="73"/>
      <c r="Q49" s="73"/>
      <c r="R49" s="73"/>
      <c r="S49" s="73"/>
      <c r="T49" s="73"/>
      <c r="U49" s="73"/>
      <c r="V49" s="73"/>
      <c r="W49" s="73"/>
      <c r="X49" s="73"/>
      <c r="Y49" s="73"/>
      <c r="Z49" s="73"/>
    </row>
    <row r="50" spans="1:26" ht="17.25" customHeight="1" x14ac:dyDescent="0.2">
      <c r="A50" s="73"/>
      <c r="B50" s="122" t="s">
        <v>255</v>
      </c>
      <c r="C50" s="107"/>
      <c r="D50" s="107"/>
      <c r="E50" s="107"/>
      <c r="F50" s="107"/>
      <c r="G50" s="107"/>
      <c r="H50" s="107"/>
      <c r="I50" s="107"/>
      <c r="J50" s="108"/>
      <c r="K50" s="50"/>
      <c r="L50" s="73"/>
      <c r="M50" s="73"/>
      <c r="N50" s="73"/>
      <c r="O50" s="73"/>
      <c r="P50" s="73"/>
      <c r="Q50" s="73"/>
      <c r="R50" s="73"/>
      <c r="S50" s="73"/>
      <c r="T50" s="73"/>
      <c r="U50" s="73"/>
      <c r="V50" s="73"/>
      <c r="W50" s="73"/>
      <c r="X50" s="73"/>
      <c r="Y50" s="73"/>
      <c r="Z50" s="73"/>
    </row>
    <row r="51" spans="1:26" ht="12.75" customHeight="1" x14ac:dyDescent="0.2">
      <c r="A51" s="73"/>
      <c r="B51" s="109"/>
      <c r="C51" s="94"/>
      <c r="D51" s="94"/>
      <c r="E51" s="94"/>
      <c r="F51" s="94"/>
      <c r="G51" s="94"/>
      <c r="H51" s="94"/>
      <c r="I51" s="94"/>
      <c r="J51" s="110"/>
      <c r="K51" s="50"/>
      <c r="L51" s="73"/>
      <c r="M51" s="73"/>
      <c r="N51" s="73"/>
      <c r="O51" s="73"/>
      <c r="P51" s="73"/>
      <c r="Q51" s="73"/>
      <c r="R51" s="73"/>
      <c r="S51" s="73"/>
      <c r="T51" s="73"/>
      <c r="U51" s="73"/>
      <c r="V51" s="73"/>
      <c r="W51" s="73"/>
      <c r="X51" s="73"/>
      <c r="Y51" s="73"/>
      <c r="Z51" s="73"/>
    </row>
    <row r="52" spans="1:26" ht="39" customHeight="1" thickBot="1" x14ac:dyDescent="0.25">
      <c r="A52" s="73"/>
      <c r="B52" s="111"/>
      <c r="C52" s="112"/>
      <c r="D52" s="112"/>
      <c r="E52" s="112"/>
      <c r="F52" s="112"/>
      <c r="G52" s="112"/>
      <c r="H52" s="112"/>
      <c r="I52" s="112"/>
      <c r="J52" s="113"/>
      <c r="K52" s="50"/>
      <c r="L52" s="73"/>
      <c r="M52" s="73"/>
      <c r="N52" s="73"/>
      <c r="O52" s="73"/>
      <c r="P52" s="73"/>
      <c r="Q52" s="73"/>
      <c r="R52" s="73"/>
      <c r="S52" s="73"/>
      <c r="T52" s="73"/>
      <c r="U52" s="73"/>
      <c r="V52" s="73"/>
      <c r="W52" s="73"/>
      <c r="X52" s="73"/>
      <c r="Y52" s="73"/>
      <c r="Z52" s="73"/>
    </row>
    <row r="53" spans="1:26" ht="12.75" customHeight="1" thickBot="1" x14ac:dyDescent="0.25">
      <c r="A53" s="73"/>
      <c r="B53" s="54"/>
      <c r="C53" s="54"/>
      <c r="D53" s="54"/>
      <c r="E53" s="54"/>
      <c r="F53" s="54"/>
      <c r="G53" s="54"/>
      <c r="H53" s="54"/>
      <c r="I53" s="54"/>
      <c r="J53" s="54"/>
      <c r="K53" s="73"/>
      <c r="L53" s="73"/>
      <c r="M53" s="73"/>
      <c r="N53" s="73"/>
      <c r="O53" s="73"/>
      <c r="P53" s="73"/>
      <c r="Q53" s="73"/>
      <c r="R53" s="73"/>
      <c r="S53" s="73"/>
      <c r="T53" s="73"/>
      <c r="U53" s="73"/>
      <c r="V53" s="73"/>
      <c r="W53" s="73"/>
      <c r="X53" s="73"/>
      <c r="Y53" s="73"/>
      <c r="Z53" s="73"/>
    </row>
    <row r="54" spans="1:26" ht="13.5" customHeight="1" thickBot="1" x14ac:dyDescent="0.25">
      <c r="A54" s="73"/>
      <c r="B54" s="54"/>
      <c r="C54" s="54"/>
      <c r="D54" s="54"/>
      <c r="E54" s="54"/>
      <c r="F54" s="54"/>
      <c r="G54" s="54"/>
      <c r="H54" s="54"/>
      <c r="I54" s="54"/>
      <c r="J54" s="73"/>
      <c r="K54" s="73"/>
      <c r="L54" s="73"/>
      <c r="M54" s="73"/>
      <c r="N54" s="73"/>
      <c r="O54" s="73"/>
      <c r="P54" s="73"/>
      <c r="Q54" s="73"/>
      <c r="R54" s="73"/>
      <c r="S54" s="73"/>
      <c r="T54" s="73"/>
      <c r="U54" s="73"/>
      <c r="V54" s="73"/>
      <c r="W54" s="73"/>
      <c r="X54" s="73"/>
      <c r="Y54" s="73"/>
      <c r="Z54" s="73"/>
    </row>
    <row r="55" spans="1:26" ht="12.75" customHeight="1" thickBot="1" x14ac:dyDescent="0.25">
      <c r="A55" s="73"/>
      <c r="B55" s="54"/>
      <c r="C55" s="54"/>
      <c r="D55" s="54"/>
      <c r="E55" s="54"/>
      <c r="F55" s="54"/>
      <c r="G55" s="73"/>
      <c r="H55" s="59" t="s">
        <v>227</v>
      </c>
      <c r="I55" s="60"/>
      <c r="J55" s="61"/>
      <c r="K55" s="73"/>
      <c r="L55" s="73"/>
      <c r="M55" s="73"/>
      <c r="N55" s="73"/>
      <c r="O55" s="73"/>
      <c r="P55" s="73"/>
      <c r="Q55" s="73"/>
      <c r="R55" s="73"/>
      <c r="S55" s="73"/>
      <c r="T55" s="73"/>
      <c r="U55" s="73"/>
      <c r="V55" s="73"/>
      <c r="W55" s="73"/>
      <c r="X55" s="73"/>
      <c r="Y55" s="73"/>
      <c r="Z55" s="73"/>
    </row>
    <row r="56" spans="1:26" ht="12.75" customHeight="1" thickBot="1" x14ac:dyDescent="0.25">
      <c r="A56" s="73"/>
      <c r="B56" s="54"/>
      <c r="C56" s="54"/>
      <c r="D56" s="54"/>
      <c r="E56" s="54"/>
      <c r="F56" s="54"/>
      <c r="G56" s="62"/>
      <c r="H56" s="73"/>
      <c r="I56" s="62"/>
      <c r="J56" s="73"/>
      <c r="K56" s="73"/>
      <c r="L56" s="73"/>
      <c r="M56" s="73"/>
      <c r="N56" s="73"/>
      <c r="O56" s="73"/>
      <c r="P56" s="73"/>
      <c r="Q56" s="73"/>
      <c r="R56" s="73"/>
      <c r="S56" s="73"/>
      <c r="T56" s="73"/>
      <c r="U56" s="73"/>
      <c r="V56" s="73"/>
      <c r="W56" s="73"/>
      <c r="X56" s="73"/>
      <c r="Y56" s="73"/>
      <c r="Z56" s="73"/>
    </row>
    <row r="57" spans="1:26" ht="12.75" customHeight="1" thickBot="1" x14ac:dyDescent="0.25">
      <c r="A57" s="73"/>
      <c r="B57" s="73"/>
      <c r="C57" s="73"/>
      <c r="D57" s="73"/>
      <c r="E57" s="73"/>
      <c r="F57" s="73"/>
      <c r="G57" s="73"/>
      <c r="H57" s="63"/>
      <c r="I57" s="73"/>
      <c r="J57" s="73"/>
      <c r="K57" s="73"/>
      <c r="L57" s="73"/>
      <c r="M57" s="73"/>
      <c r="N57" s="73"/>
      <c r="O57" s="73"/>
      <c r="P57" s="73"/>
      <c r="Q57" s="73"/>
      <c r="R57" s="73"/>
      <c r="S57" s="73"/>
      <c r="T57" s="73"/>
      <c r="U57" s="73"/>
      <c r="V57" s="73"/>
      <c r="W57" s="73"/>
      <c r="X57" s="73"/>
      <c r="Y57" s="73"/>
      <c r="Z57" s="73"/>
    </row>
    <row r="58" spans="1:26" ht="12.75" customHeight="1" x14ac:dyDescent="0.2">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2.75" customHeight="1" x14ac:dyDescent="0.2">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2.75" customHeight="1" x14ac:dyDescent="0.2">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2.75" customHeight="1" x14ac:dyDescent="0.2">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2.75" customHeight="1" x14ac:dyDescent="0.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2.75" customHeight="1" x14ac:dyDescent="0.2">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2.75" customHeight="1" x14ac:dyDescent="0.2">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2.75" customHeight="1" x14ac:dyDescent="0.2">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2.75" customHeight="1" x14ac:dyDescent="0.2">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2.75" customHeight="1" x14ac:dyDescent="0.2">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2.75" customHeight="1" x14ac:dyDescent="0.2">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2.75" customHeight="1" x14ac:dyDescent="0.2">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2.75" customHeight="1" x14ac:dyDescent="0.2">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2.75" customHeight="1" x14ac:dyDescent="0.2">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2.75" customHeight="1" x14ac:dyDescent="0.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2.75" customHeight="1" x14ac:dyDescent="0.2">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2.75" customHeight="1" x14ac:dyDescent="0.2">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2.75" customHeight="1" x14ac:dyDescent="0.2">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2.75" customHeight="1" x14ac:dyDescent="0.2">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x14ac:dyDescent="0.2">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2.75" customHeight="1" x14ac:dyDescent="0.2">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2.75" customHeight="1" x14ac:dyDescent="0.2">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2.75" customHeight="1" x14ac:dyDescent="0.2">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2.75" customHeight="1" x14ac:dyDescent="0.2">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2.75" customHeight="1" x14ac:dyDescent="0.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x14ac:dyDescent="0.2">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x14ac:dyDescent="0.2">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2.75" customHeight="1" x14ac:dyDescent="0.2">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2.75" customHeight="1" x14ac:dyDescent="0.2">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2.75" customHeight="1" x14ac:dyDescent="0.2">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2.75" customHeight="1" x14ac:dyDescent="0.2">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2.75" customHeight="1" x14ac:dyDescent="0.2">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2.75" customHeight="1" x14ac:dyDescent="0.2">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2.75" customHeight="1" x14ac:dyDescent="0.2">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2.75" customHeight="1" x14ac:dyDescent="0.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2.75" customHeight="1" x14ac:dyDescent="0.2">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2.75" customHeight="1" x14ac:dyDescent="0.2">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2.75" customHeight="1" x14ac:dyDescent="0.2">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2.75" customHeight="1" x14ac:dyDescent="0.2">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2.75" customHeight="1" x14ac:dyDescent="0.2">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2.75" customHeight="1" x14ac:dyDescent="0.2">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2.75" customHeight="1" x14ac:dyDescent="0.2">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2.75" customHeight="1" x14ac:dyDescent="0.2">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2.75" customHeight="1" x14ac:dyDescent="0.2">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2.75" customHeight="1" x14ac:dyDescent="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2.75" customHeight="1" x14ac:dyDescent="0.2">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2.75" customHeight="1" x14ac:dyDescent="0.2">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2.75" customHeight="1" x14ac:dyDescent="0.2">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2.75" customHeight="1" x14ac:dyDescent="0.2">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2.75" customHeight="1" x14ac:dyDescent="0.2">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2.75" customHeight="1" x14ac:dyDescent="0.2">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2.75" customHeight="1" x14ac:dyDescent="0.2">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2.75" customHeight="1" x14ac:dyDescent="0.2">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2.75" customHeight="1" x14ac:dyDescent="0.2">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2.75" customHeight="1" x14ac:dyDescent="0.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2.75" customHeight="1" x14ac:dyDescent="0.2">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2.75" customHeight="1" x14ac:dyDescent="0.2">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2.75" customHeight="1" x14ac:dyDescent="0.2">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2.75" customHeight="1" x14ac:dyDescent="0.2">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2.75" customHeight="1" x14ac:dyDescent="0.2">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2.75" customHeight="1" x14ac:dyDescent="0.2">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2.75" customHeight="1" x14ac:dyDescent="0.2">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2.75" customHeight="1" x14ac:dyDescent="0.2">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2.75" customHeight="1" x14ac:dyDescent="0.2">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2.75" customHeight="1" x14ac:dyDescent="0.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2.75" customHeight="1" x14ac:dyDescent="0.2">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2.75" customHeight="1" x14ac:dyDescent="0.2">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2.75" customHeight="1" x14ac:dyDescent="0.2">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2.75" customHeight="1" x14ac:dyDescent="0.2">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2.75" customHeight="1" x14ac:dyDescent="0.2">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2.75" customHeight="1" x14ac:dyDescent="0.2">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2.75" customHeight="1" x14ac:dyDescent="0.2">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2.75" customHeight="1" x14ac:dyDescent="0.2">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2.75" customHeight="1" x14ac:dyDescent="0.2">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2.75" customHeight="1" x14ac:dyDescent="0.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2.75" customHeight="1" x14ac:dyDescent="0.2">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2.75" customHeight="1" x14ac:dyDescent="0.2">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2.75" customHeight="1" x14ac:dyDescent="0.2">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2.75" customHeight="1" x14ac:dyDescent="0.2">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2.75" customHeight="1" x14ac:dyDescent="0.2">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2.75" customHeight="1" x14ac:dyDescent="0.2">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2.75" customHeight="1" x14ac:dyDescent="0.2">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2.75" customHeight="1" x14ac:dyDescent="0.2">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2.75" customHeight="1" x14ac:dyDescent="0.2">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2.75" customHeight="1" x14ac:dyDescent="0.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2.75" customHeight="1" x14ac:dyDescent="0.2">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2.75" customHeight="1" x14ac:dyDescent="0.2">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2.75" customHeight="1" x14ac:dyDescent="0.2">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2.75" customHeight="1" x14ac:dyDescent="0.2">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2.75" customHeight="1" x14ac:dyDescent="0.2">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2.75" customHeight="1" x14ac:dyDescent="0.2">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2.75" customHeight="1" x14ac:dyDescent="0.2">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2.75" customHeight="1" x14ac:dyDescent="0.2">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2.75" customHeight="1" x14ac:dyDescent="0.2">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2.75" customHeight="1" x14ac:dyDescent="0.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2.75" customHeight="1" x14ac:dyDescent="0.2">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2.75" customHeight="1" x14ac:dyDescent="0.2">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2.75" customHeight="1" x14ac:dyDescent="0.2">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2.75" customHeight="1" x14ac:dyDescent="0.2">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2.75" customHeight="1" x14ac:dyDescent="0.2">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2.75" customHeight="1" x14ac:dyDescent="0.2">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2.75" customHeight="1" x14ac:dyDescent="0.2">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2.75" customHeight="1" x14ac:dyDescent="0.2">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2.75" customHeight="1" x14ac:dyDescent="0.2">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2.75" customHeight="1" x14ac:dyDescent="0.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2.75" customHeight="1" x14ac:dyDescent="0.2">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2.75" customHeight="1" x14ac:dyDescent="0.2">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2.75" customHeight="1" x14ac:dyDescent="0.2">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2.75" customHeight="1" x14ac:dyDescent="0.2">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2.75" customHeight="1" x14ac:dyDescent="0.2">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2.75" customHeight="1" x14ac:dyDescent="0.2">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2.75" customHeight="1" x14ac:dyDescent="0.2">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2.75" customHeight="1" x14ac:dyDescent="0.2">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2.75" customHeight="1" x14ac:dyDescent="0.2">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2.75" customHeight="1" x14ac:dyDescent="0.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2.75" customHeight="1" x14ac:dyDescent="0.2">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2.75" customHeight="1" x14ac:dyDescent="0.2">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2.75" customHeight="1" x14ac:dyDescent="0.2">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2.75" customHeight="1" x14ac:dyDescent="0.2">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2.75" customHeight="1" x14ac:dyDescent="0.2">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2.75" customHeight="1" x14ac:dyDescent="0.2">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2.75" customHeight="1" x14ac:dyDescent="0.2">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2.75" customHeight="1" x14ac:dyDescent="0.2">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2.75" customHeight="1" x14ac:dyDescent="0.2">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2.75" customHeight="1" x14ac:dyDescent="0.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2.75" customHeight="1" x14ac:dyDescent="0.2">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2.75" customHeight="1" x14ac:dyDescent="0.2">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2.75" customHeight="1" x14ac:dyDescent="0.2">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2.75" customHeight="1" x14ac:dyDescent="0.2">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2.75" customHeight="1" x14ac:dyDescent="0.2">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2.75" customHeight="1" x14ac:dyDescent="0.2">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2.75" customHeight="1" x14ac:dyDescent="0.2">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2.75" customHeight="1" x14ac:dyDescent="0.2">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2.75" customHeight="1" x14ac:dyDescent="0.2">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2.75" customHeight="1" x14ac:dyDescent="0.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2.75" customHeight="1" x14ac:dyDescent="0.2">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2.75" customHeight="1" x14ac:dyDescent="0.2">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2.75" customHeight="1" x14ac:dyDescent="0.2">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2.75" customHeight="1" x14ac:dyDescent="0.2">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2.75" customHeight="1" x14ac:dyDescent="0.2">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2.75" customHeight="1" x14ac:dyDescent="0.2">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2.75" customHeight="1" x14ac:dyDescent="0.2">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2.75" customHeight="1" x14ac:dyDescent="0.2">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2.75" customHeight="1" x14ac:dyDescent="0.2">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2.75" customHeight="1" x14ac:dyDescent="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2.75" customHeight="1" x14ac:dyDescent="0.2">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2.75" customHeight="1" x14ac:dyDescent="0.2">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2.75" customHeight="1" x14ac:dyDescent="0.2">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2.75" customHeight="1" x14ac:dyDescent="0.2">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2.75" customHeight="1" x14ac:dyDescent="0.2">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2.75" customHeight="1" x14ac:dyDescent="0.2">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2.75" customHeight="1" x14ac:dyDescent="0.2">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2.75" customHeight="1" x14ac:dyDescent="0.2">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2.75" customHeight="1" x14ac:dyDescent="0.2">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2.75" customHeight="1" x14ac:dyDescent="0.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2.75" customHeight="1" x14ac:dyDescent="0.2">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2.75" customHeight="1" x14ac:dyDescent="0.2">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2.75" customHeight="1" x14ac:dyDescent="0.2">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2.75" customHeight="1" x14ac:dyDescent="0.2">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2.75" customHeight="1" x14ac:dyDescent="0.2">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2.75" customHeight="1" x14ac:dyDescent="0.2">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2.75" customHeight="1" x14ac:dyDescent="0.2">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2.75" customHeight="1" x14ac:dyDescent="0.2">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2.75" customHeight="1" x14ac:dyDescent="0.2">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2.75" customHeight="1" x14ac:dyDescent="0.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2.75" customHeight="1" x14ac:dyDescent="0.2">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2.75" customHeight="1" x14ac:dyDescent="0.2">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2.75" customHeight="1" x14ac:dyDescent="0.2">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2.75" customHeight="1" x14ac:dyDescent="0.2">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2.75" customHeight="1" x14ac:dyDescent="0.2">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2.75" customHeight="1" x14ac:dyDescent="0.2">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2.75" customHeight="1" x14ac:dyDescent="0.2">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2.75" customHeight="1" x14ac:dyDescent="0.2">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2.75" customHeight="1" x14ac:dyDescent="0.2">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2.75" customHeight="1" x14ac:dyDescent="0.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2.75" customHeight="1" x14ac:dyDescent="0.2">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2.75" customHeight="1" x14ac:dyDescent="0.2">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2.75" customHeight="1" x14ac:dyDescent="0.2">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2.75" customHeight="1" x14ac:dyDescent="0.2">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2.75" customHeight="1" x14ac:dyDescent="0.2">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2.75" customHeight="1" x14ac:dyDescent="0.2">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2.75" customHeight="1" x14ac:dyDescent="0.2">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2.75" customHeight="1" x14ac:dyDescent="0.2">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2.75" customHeight="1" x14ac:dyDescent="0.2">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2.75" customHeight="1" x14ac:dyDescent="0.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2.75" customHeight="1" x14ac:dyDescent="0.2">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2.75" customHeight="1" x14ac:dyDescent="0.2">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2.75" customHeight="1" x14ac:dyDescent="0.2">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2.75" customHeight="1" x14ac:dyDescent="0.2">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2.75" customHeight="1" x14ac:dyDescent="0.2">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2.75" customHeight="1" x14ac:dyDescent="0.2">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2.75" customHeight="1" x14ac:dyDescent="0.2">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2.75" customHeight="1" x14ac:dyDescent="0.2">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2.75" customHeight="1" x14ac:dyDescent="0.2">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2.75" customHeight="1" x14ac:dyDescent="0.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2.75" customHeight="1" x14ac:dyDescent="0.2">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2.75" customHeight="1" x14ac:dyDescent="0.2">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2.75" customHeight="1" x14ac:dyDescent="0.2">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2.75" customHeight="1" x14ac:dyDescent="0.2">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2.75" customHeight="1" x14ac:dyDescent="0.2">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2.75" customHeight="1" x14ac:dyDescent="0.2">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2.75" customHeight="1" x14ac:dyDescent="0.2">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2.75" customHeight="1" x14ac:dyDescent="0.2">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2.75" customHeight="1" x14ac:dyDescent="0.2">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2.75" customHeight="1" x14ac:dyDescent="0.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2.75" customHeight="1" x14ac:dyDescent="0.2">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2.75" customHeight="1" x14ac:dyDescent="0.2">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2.75" customHeight="1" x14ac:dyDescent="0.2">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2.75" customHeight="1" x14ac:dyDescent="0.2">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2.75" customHeight="1" x14ac:dyDescent="0.2">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2.75" customHeight="1" x14ac:dyDescent="0.2">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2.75" customHeight="1" x14ac:dyDescent="0.2">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2.75" customHeight="1" x14ac:dyDescent="0.2">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2.75" customHeight="1" x14ac:dyDescent="0.2">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2.75" customHeight="1" x14ac:dyDescent="0.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2.75" customHeight="1" x14ac:dyDescent="0.2">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2.75" customHeight="1" x14ac:dyDescent="0.2">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2.75" customHeight="1" x14ac:dyDescent="0.2">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2.75" customHeight="1" x14ac:dyDescent="0.2">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2.75" customHeight="1" x14ac:dyDescent="0.2">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2.75" customHeight="1" x14ac:dyDescent="0.2">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2.75" customHeight="1" x14ac:dyDescent="0.2">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2.75" customHeight="1" x14ac:dyDescent="0.2">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2.75" customHeight="1" x14ac:dyDescent="0.2">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2.75" customHeight="1" x14ac:dyDescent="0.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2.75" customHeight="1" x14ac:dyDescent="0.2">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2.75" customHeight="1" x14ac:dyDescent="0.2">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2.75" customHeight="1" x14ac:dyDescent="0.2">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2.75" customHeight="1" x14ac:dyDescent="0.2">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2.75" customHeight="1" x14ac:dyDescent="0.2">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2.75" customHeight="1" x14ac:dyDescent="0.2">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2.75" customHeight="1" x14ac:dyDescent="0.2">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2.75" customHeight="1" x14ac:dyDescent="0.2">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2.75" customHeight="1" x14ac:dyDescent="0.2">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2.75" customHeight="1" x14ac:dyDescent="0.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2.75" customHeight="1" x14ac:dyDescent="0.2">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2.75" customHeight="1" x14ac:dyDescent="0.2">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2.75" customHeight="1" x14ac:dyDescent="0.2">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2.75" customHeight="1" x14ac:dyDescent="0.2">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2.75" customHeight="1" x14ac:dyDescent="0.2">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2.75" customHeight="1" x14ac:dyDescent="0.2">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2.75" customHeight="1" x14ac:dyDescent="0.2">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2.75" customHeight="1" x14ac:dyDescent="0.2">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2.75" customHeight="1" x14ac:dyDescent="0.2">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2.75" customHeight="1" x14ac:dyDescent="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2.75" customHeight="1" x14ac:dyDescent="0.2">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2.75" customHeight="1" x14ac:dyDescent="0.2">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2.75" customHeight="1" x14ac:dyDescent="0.2">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2.75" customHeight="1" x14ac:dyDescent="0.2">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2.75" customHeight="1" x14ac:dyDescent="0.2">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2.75" customHeight="1" x14ac:dyDescent="0.2">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2.75" customHeight="1" x14ac:dyDescent="0.2">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2.75" customHeight="1" x14ac:dyDescent="0.2">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2.75" customHeight="1" x14ac:dyDescent="0.2">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2.75" customHeight="1" x14ac:dyDescent="0.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2.75" customHeight="1" x14ac:dyDescent="0.2">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2.75" customHeight="1" x14ac:dyDescent="0.2">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2.75" customHeight="1" x14ac:dyDescent="0.2">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2.75" customHeight="1" x14ac:dyDescent="0.2">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2.75" customHeight="1" x14ac:dyDescent="0.2">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2.75" customHeight="1" x14ac:dyDescent="0.2">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2.75" customHeight="1" x14ac:dyDescent="0.2">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2.75" customHeight="1" x14ac:dyDescent="0.2">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2.75" customHeight="1" x14ac:dyDescent="0.2">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2.75" customHeight="1" x14ac:dyDescent="0.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2.75" customHeight="1" x14ac:dyDescent="0.2">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2.75" customHeight="1" x14ac:dyDescent="0.2">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2.75" customHeight="1" x14ac:dyDescent="0.2">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2.75" customHeight="1" x14ac:dyDescent="0.2">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2.75" customHeight="1" x14ac:dyDescent="0.2">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2.75" customHeight="1" x14ac:dyDescent="0.2">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2.75" customHeight="1" x14ac:dyDescent="0.2">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2.75" customHeight="1" x14ac:dyDescent="0.2">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2.75" customHeight="1" x14ac:dyDescent="0.2">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2.75" customHeight="1" x14ac:dyDescent="0.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2.75" customHeight="1" x14ac:dyDescent="0.2">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2.75" customHeight="1" x14ac:dyDescent="0.2">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2.75" customHeight="1" x14ac:dyDescent="0.2">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2.75" customHeight="1" x14ac:dyDescent="0.2">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2.75" customHeight="1" x14ac:dyDescent="0.2">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2.75" customHeight="1" x14ac:dyDescent="0.2">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2.75" customHeight="1" x14ac:dyDescent="0.2">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2.75" customHeight="1" x14ac:dyDescent="0.2">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2.75" customHeight="1" x14ac:dyDescent="0.2">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2.75" customHeight="1" x14ac:dyDescent="0.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2.75" customHeight="1" x14ac:dyDescent="0.2">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2.75" customHeight="1" x14ac:dyDescent="0.2">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2.75" customHeight="1" x14ac:dyDescent="0.2">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2.75" customHeight="1" x14ac:dyDescent="0.2">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2.75" customHeight="1" x14ac:dyDescent="0.2">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2.75" customHeight="1" x14ac:dyDescent="0.2">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2.75" customHeight="1" x14ac:dyDescent="0.2">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2.75" customHeight="1" x14ac:dyDescent="0.2">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2.75" customHeight="1" x14ac:dyDescent="0.2">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2.75" customHeight="1" x14ac:dyDescent="0.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2.75" customHeight="1" x14ac:dyDescent="0.2">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2.75" customHeight="1" x14ac:dyDescent="0.2">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2.75" customHeight="1" x14ac:dyDescent="0.2">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2.75" customHeight="1" x14ac:dyDescent="0.2">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2.75" customHeight="1" x14ac:dyDescent="0.2">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2.75" customHeight="1" x14ac:dyDescent="0.2">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2.75" customHeight="1" x14ac:dyDescent="0.2">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2.75" customHeight="1" x14ac:dyDescent="0.2">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2.75" customHeight="1" x14ac:dyDescent="0.2">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2.75" customHeight="1" x14ac:dyDescent="0.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2.75" customHeight="1" x14ac:dyDescent="0.2">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2.75" customHeight="1" x14ac:dyDescent="0.2">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2.75" customHeight="1" x14ac:dyDescent="0.2">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2.75" customHeight="1" x14ac:dyDescent="0.2">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2.75" customHeight="1" x14ac:dyDescent="0.2">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2.75" customHeight="1" x14ac:dyDescent="0.2">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2.75" customHeight="1" x14ac:dyDescent="0.2">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2.75" customHeight="1" x14ac:dyDescent="0.2">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2.75" customHeight="1" x14ac:dyDescent="0.2">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2.75" customHeight="1" x14ac:dyDescent="0.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2.75" customHeight="1" x14ac:dyDescent="0.2">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2.75" customHeight="1" x14ac:dyDescent="0.2">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2.75" customHeight="1" x14ac:dyDescent="0.2">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2.75" customHeight="1" x14ac:dyDescent="0.2">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2.75" customHeight="1" x14ac:dyDescent="0.2">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2.75" customHeight="1" x14ac:dyDescent="0.2">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2.75" customHeight="1" x14ac:dyDescent="0.2">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2.75" customHeight="1" x14ac:dyDescent="0.2">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2.75" customHeight="1" x14ac:dyDescent="0.2">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2.75" customHeight="1" x14ac:dyDescent="0.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2.75" customHeight="1" x14ac:dyDescent="0.2">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2.75" customHeight="1" x14ac:dyDescent="0.2">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2.75" customHeight="1" x14ac:dyDescent="0.2">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2.75" customHeight="1" x14ac:dyDescent="0.2">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2.75" customHeight="1" x14ac:dyDescent="0.2">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2.75" customHeight="1" x14ac:dyDescent="0.2">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2.75" customHeight="1" x14ac:dyDescent="0.2">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2.75" customHeight="1" x14ac:dyDescent="0.2">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2.75" customHeight="1" x14ac:dyDescent="0.2">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2.75" customHeight="1" x14ac:dyDescent="0.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2.75" customHeight="1" x14ac:dyDescent="0.2">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2.75" customHeight="1" x14ac:dyDescent="0.2">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2.75" customHeight="1" x14ac:dyDescent="0.2">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2.75" customHeight="1" x14ac:dyDescent="0.2">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2.75" customHeight="1" x14ac:dyDescent="0.2">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2.75" customHeight="1" x14ac:dyDescent="0.2">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2.75" customHeight="1" x14ac:dyDescent="0.2">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2.75" customHeight="1" x14ac:dyDescent="0.2">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2.75" customHeight="1" x14ac:dyDescent="0.2">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2.75" customHeight="1" x14ac:dyDescent="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2.75" customHeight="1" x14ac:dyDescent="0.2">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2.75" customHeight="1" x14ac:dyDescent="0.2">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2.75" customHeight="1" x14ac:dyDescent="0.2">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2.75" customHeight="1" x14ac:dyDescent="0.2">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2.75" customHeight="1" x14ac:dyDescent="0.2">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2.75" customHeight="1" x14ac:dyDescent="0.2">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2.75" customHeight="1" x14ac:dyDescent="0.2">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2.75" customHeight="1" x14ac:dyDescent="0.2">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2.75" customHeight="1" x14ac:dyDescent="0.2">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2.75" customHeight="1" x14ac:dyDescent="0.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2.75" customHeight="1" x14ac:dyDescent="0.2">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2.75" customHeight="1" x14ac:dyDescent="0.2">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2.75" customHeight="1" x14ac:dyDescent="0.2">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2.75" customHeight="1" x14ac:dyDescent="0.2">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2.75" customHeight="1" x14ac:dyDescent="0.2">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2.75" customHeight="1" x14ac:dyDescent="0.2">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2.75" customHeight="1" x14ac:dyDescent="0.2">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2.75" customHeight="1" x14ac:dyDescent="0.2">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2.75" customHeight="1" x14ac:dyDescent="0.2">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2.75" customHeight="1" x14ac:dyDescent="0.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2.75" customHeight="1" x14ac:dyDescent="0.2">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2.75" customHeight="1" x14ac:dyDescent="0.2">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2.75" customHeight="1" x14ac:dyDescent="0.2">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2.75" customHeight="1" x14ac:dyDescent="0.2">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2.75" customHeight="1" x14ac:dyDescent="0.2">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2.75" customHeight="1" x14ac:dyDescent="0.2">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2.75" customHeight="1" x14ac:dyDescent="0.2">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2.75" customHeight="1" x14ac:dyDescent="0.2">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2.75" customHeight="1" x14ac:dyDescent="0.2">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2.75" customHeight="1" x14ac:dyDescent="0.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2.75" customHeight="1" x14ac:dyDescent="0.2">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2.75" customHeight="1" x14ac:dyDescent="0.2">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2.75" customHeight="1" x14ac:dyDescent="0.2">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2.75" customHeight="1" x14ac:dyDescent="0.2">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2.75" customHeight="1" x14ac:dyDescent="0.2">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2.75" customHeight="1" x14ac:dyDescent="0.2">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2.75" customHeight="1" x14ac:dyDescent="0.2">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2.75" customHeight="1" x14ac:dyDescent="0.2">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2.75" customHeight="1" x14ac:dyDescent="0.2">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2.75" customHeight="1" x14ac:dyDescent="0.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2.75" customHeight="1" x14ac:dyDescent="0.2">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2.75" customHeight="1" x14ac:dyDescent="0.2">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2.75" customHeight="1" x14ac:dyDescent="0.2">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2.75" customHeight="1" x14ac:dyDescent="0.2">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2.75" customHeight="1" x14ac:dyDescent="0.2">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2.75" customHeight="1" x14ac:dyDescent="0.2">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2.75" customHeight="1" x14ac:dyDescent="0.2">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2.75" customHeight="1" x14ac:dyDescent="0.2">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2.75" customHeight="1" x14ac:dyDescent="0.2">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2.75" customHeight="1" x14ac:dyDescent="0.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2.75" customHeight="1" x14ac:dyDescent="0.2">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2.75" customHeight="1" x14ac:dyDescent="0.2">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2.75" customHeight="1" x14ac:dyDescent="0.2">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2.75" customHeight="1" x14ac:dyDescent="0.2">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2.75" customHeight="1" x14ac:dyDescent="0.2">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2.75" customHeight="1" x14ac:dyDescent="0.2">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2.75" customHeight="1" x14ac:dyDescent="0.2">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2.75" customHeight="1" x14ac:dyDescent="0.2">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2.75" customHeight="1" x14ac:dyDescent="0.2">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2.75" customHeight="1" x14ac:dyDescent="0.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2.75" customHeight="1" x14ac:dyDescent="0.2">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2.75" customHeight="1" x14ac:dyDescent="0.2">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2.75" customHeight="1" x14ac:dyDescent="0.2">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2.75" customHeight="1" x14ac:dyDescent="0.2">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2.75" customHeight="1" x14ac:dyDescent="0.2">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2.75" customHeight="1" x14ac:dyDescent="0.2">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2.75" customHeight="1" x14ac:dyDescent="0.2">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2.75" customHeight="1" x14ac:dyDescent="0.2">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2.75" customHeight="1" x14ac:dyDescent="0.2">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2.75" customHeight="1" x14ac:dyDescent="0.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2.75" customHeight="1" x14ac:dyDescent="0.2">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2.75" customHeight="1" x14ac:dyDescent="0.2">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2.75" customHeight="1" x14ac:dyDescent="0.2">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2.75" customHeight="1" x14ac:dyDescent="0.2">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2.75" customHeight="1" x14ac:dyDescent="0.2">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2.75" customHeight="1" x14ac:dyDescent="0.2">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2.75" customHeight="1" x14ac:dyDescent="0.2">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2.75" customHeight="1" x14ac:dyDescent="0.2">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2.75" customHeight="1" x14ac:dyDescent="0.2">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2.75" customHeight="1" x14ac:dyDescent="0.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2.75" customHeight="1" x14ac:dyDescent="0.2">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2.75" customHeight="1" x14ac:dyDescent="0.2">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2.75" customHeight="1" x14ac:dyDescent="0.2">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2.75" customHeight="1" x14ac:dyDescent="0.2">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2.75" customHeight="1" x14ac:dyDescent="0.2">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2.75" customHeight="1" x14ac:dyDescent="0.2">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2.75" customHeight="1" x14ac:dyDescent="0.2">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2.75" customHeight="1" x14ac:dyDescent="0.2">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2.75" customHeight="1" x14ac:dyDescent="0.2">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2.75" customHeight="1" x14ac:dyDescent="0.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2.75" customHeight="1" x14ac:dyDescent="0.2">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2.75" customHeight="1" x14ac:dyDescent="0.2">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2.75" customHeight="1" x14ac:dyDescent="0.2">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2.75" customHeight="1" x14ac:dyDescent="0.2">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2.75" customHeight="1" x14ac:dyDescent="0.2">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2.75" customHeight="1" x14ac:dyDescent="0.2">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2.75" customHeight="1" x14ac:dyDescent="0.2">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2.75" customHeight="1" x14ac:dyDescent="0.2">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2.75" customHeight="1" x14ac:dyDescent="0.2">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2.75" customHeight="1" x14ac:dyDescent="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2.75" customHeight="1" x14ac:dyDescent="0.2">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2.75" customHeight="1" x14ac:dyDescent="0.2">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2.75" customHeight="1" x14ac:dyDescent="0.2">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2.75" customHeight="1" x14ac:dyDescent="0.2">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2.75" customHeight="1" x14ac:dyDescent="0.2">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2.75" customHeight="1" x14ac:dyDescent="0.2">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2.75" customHeight="1" x14ac:dyDescent="0.2">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2.75" customHeight="1" x14ac:dyDescent="0.2">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2.75" customHeight="1" x14ac:dyDescent="0.2">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2.75" customHeight="1" x14ac:dyDescent="0.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2.75" customHeight="1" x14ac:dyDescent="0.2">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2.75" customHeight="1" x14ac:dyDescent="0.2">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2.75" customHeight="1" x14ac:dyDescent="0.2">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2.75" customHeight="1" x14ac:dyDescent="0.2">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2.75" customHeight="1" x14ac:dyDescent="0.2">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2.75" customHeight="1" x14ac:dyDescent="0.2">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2.75" customHeight="1" x14ac:dyDescent="0.2">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2.75" customHeight="1" x14ac:dyDescent="0.2">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2.75" customHeight="1" x14ac:dyDescent="0.2">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2.75" customHeight="1" x14ac:dyDescent="0.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2.75" customHeight="1" x14ac:dyDescent="0.2">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2.75" customHeight="1" x14ac:dyDescent="0.2">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2.75" customHeight="1" x14ac:dyDescent="0.2">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2.75" customHeight="1" x14ac:dyDescent="0.2">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2.75" customHeight="1" x14ac:dyDescent="0.2">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2.75" customHeight="1" x14ac:dyDescent="0.2">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2.75" customHeight="1" x14ac:dyDescent="0.2">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2.75" customHeight="1" x14ac:dyDescent="0.2">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2.75" customHeight="1" x14ac:dyDescent="0.2">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2.75" customHeight="1" x14ac:dyDescent="0.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2.75" customHeight="1" x14ac:dyDescent="0.2">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2.75" customHeight="1" x14ac:dyDescent="0.2">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2.75" customHeight="1" x14ac:dyDescent="0.2">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2.75" customHeight="1" x14ac:dyDescent="0.2">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2.75" customHeight="1" x14ac:dyDescent="0.2">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2.75" customHeight="1" x14ac:dyDescent="0.2">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2.75" customHeight="1" x14ac:dyDescent="0.2">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2.75" customHeight="1" x14ac:dyDescent="0.2">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2.75" customHeight="1" x14ac:dyDescent="0.2">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2.75" customHeight="1" x14ac:dyDescent="0.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2.75" customHeight="1" x14ac:dyDescent="0.2">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2.75" customHeight="1" x14ac:dyDescent="0.2">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2.75" customHeight="1" x14ac:dyDescent="0.2">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2.75" customHeight="1" x14ac:dyDescent="0.2">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2.75" customHeight="1" x14ac:dyDescent="0.2">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2.75" customHeight="1" x14ac:dyDescent="0.2">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2.75" customHeight="1" x14ac:dyDescent="0.2">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2.75" customHeight="1" x14ac:dyDescent="0.2">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2.75" customHeight="1" x14ac:dyDescent="0.2">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2.75" customHeight="1" x14ac:dyDescent="0.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2.75" customHeight="1" x14ac:dyDescent="0.2">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2.75" customHeight="1" x14ac:dyDescent="0.2">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2.75" customHeight="1" x14ac:dyDescent="0.2">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2.75" customHeight="1" x14ac:dyDescent="0.2">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2.75" customHeight="1" x14ac:dyDescent="0.2">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2.75" customHeight="1" x14ac:dyDescent="0.2">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2.75" customHeight="1" x14ac:dyDescent="0.2">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2.75" customHeight="1" x14ac:dyDescent="0.2">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2.75" customHeight="1" x14ac:dyDescent="0.2">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2.75" customHeight="1" x14ac:dyDescent="0.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2.75" customHeight="1" x14ac:dyDescent="0.2">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2.75" customHeight="1" x14ac:dyDescent="0.2">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2.75" customHeight="1" x14ac:dyDescent="0.2">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2.75" customHeight="1" x14ac:dyDescent="0.2">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2.75" customHeight="1" x14ac:dyDescent="0.2">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2.75" customHeight="1" x14ac:dyDescent="0.2">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2.75" customHeight="1" x14ac:dyDescent="0.2">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2.75" customHeight="1" x14ac:dyDescent="0.2">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2.75" customHeight="1" x14ac:dyDescent="0.2">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2.75" customHeight="1" x14ac:dyDescent="0.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2.75" customHeight="1" x14ac:dyDescent="0.2">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2.75" customHeight="1" x14ac:dyDescent="0.2">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2.75" customHeight="1" x14ac:dyDescent="0.2">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2.75" customHeight="1" x14ac:dyDescent="0.2">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2.75" customHeight="1" x14ac:dyDescent="0.2">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2.75" customHeight="1" x14ac:dyDescent="0.2">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2.75" customHeight="1" x14ac:dyDescent="0.2">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2.75" customHeight="1" x14ac:dyDescent="0.2">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2.75" customHeight="1" x14ac:dyDescent="0.2">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2.75" customHeight="1" x14ac:dyDescent="0.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2.75" customHeight="1" x14ac:dyDescent="0.2">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2.75" customHeight="1" x14ac:dyDescent="0.2">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2.75" customHeight="1" x14ac:dyDescent="0.2">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2.75" customHeight="1" x14ac:dyDescent="0.2">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2.75" customHeight="1" x14ac:dyDescent="0.2">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2.75" customHeight="1" x14ac:dyDescent="0.2">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2.75" customHeight="1" x14ac:dyDescent="0.2">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2.75" customHeight="1" x14ac:dyDescent="0.2">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2.75" customHeight="1" x14ac:dyDescent="0.2">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2.75" customHeight="1" x14ac:dyDescent="0.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2.75" customHeight="1" x14ac:dyDescent="0.2">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2.75" customHeight="1" x14ac:dyDescent="0.2">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2.75" customHeight="1" x14ac:dyDescent="0.2">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2.75" customHeight="1" x14ac:dyDescent="0.2">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2.75" customHeight="1" x14ac:dyDescent="0.2">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2.75" customHeight="1" x14ac:dyDescent="0.2">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2.75" customHeight="1" x14ac:dyDescent="0.2">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2.75" customHeight="1" x14ac:dyDescent="0.2">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2.75" customHeight="1" x14ac:dyDescent="0.2">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2.75" customHeight="1" x14ac:dyDescent="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2.75" customHeight="1" x14ac:dyDescent="0.2">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2.75" customHeight="1" x14ac:dyDescent="0.2">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2.75" customHeight="1" x14ac:dyDescent="0.2">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2.75" customHeight="1" x14ac:dyDescent="0.2">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2.75" customHeight="1" x14ac:dyDescent="0.2">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2.75" customHeight="1" x14ac:dyDescent="0.2">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2.75" customHeight="1" x14ac:dyDescent="0.2">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2.75" customHeight="1" x14ac:dyDescent="0.2">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2.75" customHeight="1" x14ac:dyDescent="0.2">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2.75" customHeight="1" x14ac:dyDescent="0.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2.75" customHeight="1" x14ac:dyDescent="0.2">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2.75" customHeight="1" x14ac:dyDescent="0.2">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2.75" customHeight="1" x14ac:dyDescent="0.2">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2.75" customHeight="1" x14ac:dyDescent="0.2">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2.75" customHeight="1" x14ac:dyDescent="0.2">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2.75" customHeight="1" x14ac:dyDescent="0.2">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2.75" customHeight="1" x14ac:dyDescent="0.2">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2.75" customHeight="1" x14ac:dyDescent="0.2">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2.75" customHeight="1" x14ac:dyDescent="0.2">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2.75" customHeight="1" x14ac:dyDescent="0.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2.75" customHeight="1" x14ac:dyDescent="0.2">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2.75" customHeight="1" x14ac:dyDescent="0.2">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2.75" customHeight="1" x14ac:dyDescent="0.2">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2.75" customHeight="1" x14ac:dyDescent="0.2">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2.75" customHeight="1" x14ac:dyDescent="0.2">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2.75" customHeight="1" x14ac:dyDescent="0.2">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2.75" customHeight="1" x14ac:dyDescent="0.2">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2.75" customHeight="1" x14ac:dyDescent="0.2">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2.75" customHeight="1" x14ac:dyDescent="0.2">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2.75" customHeight="1" x14ac:dyDescent="0.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2.75" customHeight="1" x14ac:dyDescent="0.2">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2.75" customHeight="1" x14ac:dyDescent="0.2">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2.75" customHeight="1" x14ac:dyDescent="0.2">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2.75" customHeight="1" x14ac:dyDescent="0.2">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2.75" customHeight="1" x14ac:dyDescent="0.2">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2.75" customHeight="1" x14ac:dyDescent="0.2">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2.75" customHeight="1" x14ac:dyDescent="0.2">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2.75" customHeight="1" x14ac:dyDescent="0.2">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2.75" customHeight="1" x14ac:dyDescent="0.2">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2.75" customHeight="1" x14ac:dyDescent="0.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2.75" customHeight="1" x14ac:dyDescent="0.2">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2.75" customHeight="1" x14ac:dyDescent="0.2">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2.75" customHeight="1" x14ac:dyDescent="0.2">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2.75" customHeight="1" x14ac:dyDescent="0.2">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2.75" customHeight="1" x14ac:dyDescent="0.2">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2.75" customHeight="1" x14ac:dyDescent="0.2">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2.75" customHeight="1" x14ac:dyDescent="0.2">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2.75" customHeight="1" x14ac:dyDescent="0.2">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2.75" customHeight="1" x14ac:dyDescent="0.2">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2.75" customHeight="1" x14ac:dyDescent="0.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2.75" customHeight="1" x14ac:dyDescent="0.2">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2.75" customHeight="1" x14ac:dyDescent="0.2">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2.75" customHeight="1" x14ac:dyDescent="0.2">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2.75" customHeight="1" x14ac:dyDescent="0.2">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2.75" customHeight="1" x14ac:dyDescent="0.2">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2.75" customHeight="1" x14ac:dyDescent="0.2">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2.75" customHeight="1" x14ac:dyDescent="0.2">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2.75" customHeight="1" x14ac:dyDescent="0.2">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2.75" customHeight="1" x14ac:dyDescent="0.2">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2.75" customHeight="1" x14ac:dyDescent="0.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2.75" customHeight="1" x14ac:dyDescent="0.2">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2.75" customHeight="1" x14ac:dyDescent="0.2">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2.75" customHeight="1" x14ac:dyDescent="0.2">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2.75" customHeight="1" x14ac:dyDescent="0.2">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2.75" customHeight="1" x14ac:dyDescent="0.2">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2.75" customHeight="1" x14ac:dyDescent="0.2">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2.75" customHeight="1" x14ac:dyDescent="0.2">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2.75" customHeight="1" x14ac:dyDescent="0.2">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2.75" customHeight="1" x14ac:dyDescent="0.2">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2.75" customHeight="1" x14ac:dyDescent="0.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2.75" customHeight="1" x14ac:dyDescent="0.2">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2.75" customHeight="1" x14ac:dyDescent="0.2">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2.75" customHeight="1" x14ac:dyDescent="0.2">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2.75" customHeight="1" x14ac:dyDescent="0.2">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2.75" customHeight="1" x14ac:dyDescent="0.2">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2.75" customHeight="1" x14ac:dyDescent="0.2">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2.75" customHeight="1" x14ac:dyDescent="0.2">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2.75" customHeight="1" x14ac:dyDescent="0.2">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2.75" customHeight="1" x14ac:dyDescent="0.2">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2.75" customHeight="1" x14ac:dyDescent="0.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2.75" customHeight="1" x14ac:dyDescent="0.2">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2.75" customHeight="1" x14ac:dyDescent="0.2">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2.75" customHeight="1" x14ac:dyDescent="0.2">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2.75" customHeight="1" x14ac:dyDescent="0.2">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2.75" customHeight="1" x14ac:dyDescent="0.2">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2.75" customHeight="1" x14ac:dyDescent="0.2">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2.75" customHeight="1" x14ac:dyDescent="0.2">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2.75" customHeight="1" x14ac:dyDescent="0.2">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2.75" customHeight="1" x14ac:dyDescent="0.2">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2.75" customHeight="1" x14ac:dyDescent="0.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2.75" customHeight="1" x14ac:dyDescent="0.2">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2.75" customHeight="1" x14ac:dyDescent="0.2">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2.75" customHeight="1" x14ac:dyDescent="0.2">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2.75" customHeight="1" x14ac:dyDescent="0.2">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2.75" customHeight="1" x14ac:dyDescent="0.2">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2.75" customHeight="1" x14ac:dyDescent="0.2">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2.75" customHeight="1" x14ac:dyDescent="0.2">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2.75" customHeight="1" x14ac:dyDescent="0.2">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2.75" customHeight="1" x14ac:dyDescent="0.2">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2.75" customHeight="1" x14ac:dyDescent="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2.75" customHeight="1" x14ac:dyDescent="0.2">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2.75" customHeight="1" x14ac:dyDescent="0.2">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2.75" customHeight="1" x14ac:dyDescent="0.2">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2.75" customHeight="1" x14ac:dyDescent="0.2">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2.75" customHeight="1" x14ac:dyDescent="0.2">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2.75" customHeight="1" x14ac:dyDescent="0.2">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2.75" customHeight="1" x14ac:dyDescent="0.2">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2.75" customHeight="1" x14ac:dyDescent="0.2">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2.75" customHeight="1" x14ac:dyDescent="0.2">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2.75" customHeight="1" x14ac:dyDescent="0.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2.75" customHeight="1" x14ac:dyDescent="0.2">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2.75" customHeight="1" x14ac:dyDescent="0.2">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2.75" customHeight="1" x14ac:dyDescent="0.2">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2.75" customHeight="1" x14ac:dyDescent="0.2">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2.75" customHeight="1" x14ac:dyDescent="0.2">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2.75" customHeight="1" x14ac:dyDescent="0.2">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2.75" customHeight="1" x14ac:dyDescent="0.2">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2.75" customHeight="1" x14ac:dyDescent="0.2">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2.75" customHeight="1" x14ac:dyDescent="0.2">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2.75" customHeight="1" x14ac:dyDescent="0.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2.75" customHeight="1" x14ac:dyDescent="0.2">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2.75" customHeight="1" x14ac:dyDescent="0.2">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2.75" customHeight="1" x14ac:dyDescent="0.2">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2.75" customHeight="1" x14ac:dyDescent="0.2">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2.75" customHeight="1" x14ac:dyDescent="0.2">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2.75" customHeight="1" x14ac:dyDescent="0.2">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2.75" customHeight="1" x14ac:dyDescent="0.2">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2.75" customHeight="1" x14ac:dyDescent="0.2">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2.75" customHeight="1" x14ac:dyDescent="0.2">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2.75" customHeight="1" x14ac:dyDescent="0.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2.75" customHeight="1" x14ac:dyDescent="0.2">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2.75" customHeight="1" x14ac:dyDescent="0.2">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2.75" customHeight="1" x14ac:dyDescent="0.2">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2.75" customHeight="1" x14ac:dyDescent="0.2">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2.75" customHeight="1" x14ac:dyDescent="0.2">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2.75" customHeight="1" x14ac:dyDescent="0.2">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2.75" customHeight="1" x14ac:dyDescent="0.2">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2.75" customHeight="1" x14ac:dyDescent="0.2">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2.75" customHeight="1" x14ac:dyDescent="0.2">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2.75" customHeight="1" x14ac:dyDescent="0.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2.75" customHeight="1" x14ac:dyDescent="0.2">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2.75" customHeight="1" x14ac:dyDescent="0.2">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2.75" customHeight="1" x14ac:dyDescent="0.2">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2.75" customHeight="1" x14ac:dyDescent="0.2">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2.75" customHeight="1" x14ac:dyDescent="0.2">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2.75" customHeight="1" x14ac:dyDescent="0.2">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2.75" customHeight="1" x14ac:dyDescent="0.2">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2.75" customHeight="1" x14ac:dyDescent="0.2">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2.75" customHeight="1" x14ac:dyDescent="0.2">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2.75" customHeight="1" x14ac:dyDescent="0.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2.75" customHeight="1" x14ac:dyDescent="0.2">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2.75" customHeight="1" x14ac:dyDescent="0.2">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2.75" customHeight="1" x14ac:dyDescent="0.2">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2.75" customHeight="1" x14ac:dyDescent="0.2">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2.75" customHeight="1" x14ac:dyDescent="0.2">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2.75" customHeight="1" x14ac:dyDescent="0.2">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2.75" customHeight="1" x14ac:dyDescent="0.2">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2.75" customHeight="1" x14ac:dyDescent="0.2">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2.75" customHeight="1" x14ac:dyDescent="0.2">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2.75" customHeight="1" x14ac:dyDescent="0.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2.75" customHeight="1" x14ac:dyDescent="0.2">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2.75" customHeight="1" x14ac:dyDescent="0.2">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2.75" customHeight="1" x14ac:dyDescent="0.2">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2.75" customHeight="1" x14ac:dyDescent="0.2">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2.75" customHeight="1" x14ac:dyDescent="0.2">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2.75" customHeight="1" x14ac:dyDescent="0.2">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2.75" customHeight="1" x14ac:dyDescent="0.2">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2.75" customHeight="1" x14ac:dyDescent="0.2">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2.75" customHeight="1" x14ac:dyDescent="0.2">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2.75" customHeight="1" x14ac:dyDescent="0.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2.75" customHeight="1" x14ac:dyDescent="0.2">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2.75" customHeight="1" x14ac:dyDescent="0.2">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2.75" customHeight="1" x14ac:dyDescent="0.2">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2.75" customHeight="1" x14ac:dyDescent="0.2">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2.75" customHeight="1" x14ac:dyDescent="0.2">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2.75" customHeight="1" x14ac:dyDescent="0.2">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2.75" customHeight="1" x14ac:dyDescent="0.2">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2.75" customHeight="1" x14ac:dyDescent="0.2">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2.75" customHeight="1" x14ac:dyDescent="0.2">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2.75" customHeight="1" x14ac:dyDescent="0.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2.75" customHeight="1" x14ac:dyDescent="0.2">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2.75" customHeight="1" x14ac:dyDescent="0.2">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2.75" customHeight="1" x14ac:dyDescent="0.2">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2.75" customHeight="1" x14ac:dyDescent="0.2">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2.75" customHeight="1" x14ac:dyDescent="0.2">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2.75" customHeight="1" x14ac:dyDescent="0.2">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2.75" customHeight="1" x14ac:dyDescent="0.2">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2.75" customHeight="1" x14ac:dyDescent="0.2">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2.75" customHeight="1" x14ac:dyDescent="0.2">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2.75" customHeight="1" x14ac:dyDescent="0.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2.75" customHeight="1" x14ac:dyDescent="0.2">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2.75" customHeight="1" x14ac:dyDescent="0.2">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2.75" customHeight="1" x14ac:dyDescent="0.2">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2.75" customHeight="1" x14ac:dyDescent="0.2">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2.75" customHeight="1" x14ac:dyDescent="0.2">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2.75" customHeight="1" x14ac:dyDescent="0.2">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2.75" customHeight="1" x14ac:dyDescent="0.2">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2.75" customHeight="1" x14ac:dyDescent="0.2">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2.75" customHeight="1" x14ac:dyDescent="0.2">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2.75" customHeight="1" x14ac:dyDescent="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2.75" customHeight="1" x14ac:dyDescent="0.2">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2.75" customHeight="1" x14ac:dyDescent="0.2">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2.75" customHeight="1" x14ac:dyDescent="0.2">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2.75" customHeight="1" x14ac:dyDescent="0.2">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2.75" customHeight="1" x14ac:dyDescent="0.2">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2.75" customHeight="1" x14ac:dyDescent="0.2">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2.75" customHeight="1" x14ac:dyDescent="0.2">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2.75" customHeight="1" x14ac:dyDescent="0.2">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2.75" customHeight="1" x14ac:dyDescent="0.2">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2.75" customHeight="1" x14ac:dyDescent="0.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2.75" customHeight="1" x14ac:dyDescent="0.2">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2.75" customHeight="1" x14ac:dyDescent="0.2">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2.75" customHeight="1" x14ac:dyDescent="0.2">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2.75" customHeight="1" x14ac:dyDescent="0.2">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2.75" customHeight="1" x14ac:dyDescent="0.2">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2.75" customHeight="1" x14ac:dyDescent="0.2">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2.75" customHeight="1" x14ac:dyDescent="0.2">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2.75" customHeight="1" x14ac:dyDescent="0.2">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2.75" customHeight="1" x14ac:dyDescent="0.2">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2.75" customHeight="1" x14ac:dyDescent="0.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2.75" customHeight="1" x14ac:dyDescent="0.2">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2.75" customHeight="1" x14ac:dyDescent="0.2">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2.75" customHeight="1" x14ac:dyDescent="0.2">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2.75" customHeight="1" x14ac:dyDescent="0.2">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2.75" customHeight="1" x14ac:dyDescent="0.2">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2.75" customHeight="1" x14ac:dyDescent="0.2">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2.75" customHeight="1" x14ac:dyDescent="0.2">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2.75" customHeight="1" x14ac:dyDescent="0.2">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2.75" customHeight="1" x14ac:dyDescent="0.2">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2.75" customHeight="1" x14ac:dyDescent="0.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2.75" customHeight="1" x14ac:dyDescent="0.2">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2.75" customHeight="1" x14ac:dyDescent="0.2">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2.75" customHeight="1" x14ac:dyDescent="0.2">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2.75" customHeight="1" x14ac:dyDescent="0.2">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2.75" customHeight="1" x14ac:dyDescent="0.2">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2.75" customHeight="1" x14ac:dyDescent="0.2">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2.75" customHeight="1" x14ac:dyDescent="0.2">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2.75" customHeight="1" x14ac:dyDescent="0.2">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2.75" customHeight="1" x14ac:dyDescent="0.2">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2.75" customHeight="1" x14ac:dyDescent="0.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2.75" customHeight="1" x14ac:dyDescent="0.2">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2.75" customHeight="1" x14ac:dyDescent="0.2">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2.75" customHeight="1" x14ac:dyDescent="0.2">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2.75" customHeight="1" x14ac:dyDescent="0.2">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2.75" customHeight="1" x14ac:dyDescent="0.2">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2.75" customHeight="1" x14ac:dyDescent="0.2">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2.75" customHeight="1" x14ac:dyDescent="0.2">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2.75" customHeight="1" x14ac:dyDescent="0.2">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2.75" customHeight="1" x14ac:dyDescent="0.2">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2.75" customHeight="1" x14ac:dyDescent="0.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2.75" customHeight="1" x14ac:dyDescent="0.2">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2.75" customHeight="1" x14ac:dyDescent="0.2">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2.75" customHeight="1" x14ac:dyDescent="0.2">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2.75" customHeight="1" x14ac:dyDescent="0.2">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2.75" customHeight="1" x14ac:dyDescent="0.2">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2.75" customHeight="1" x14ac:dyDescent="0.2">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2.75" customHeight="1" x14ac:dyDescent="0.2">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2.75" customHeight="1" x14ac:dyDescent="0.2">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2.75" customHeight="1" x14ac:dyDescent="0.2">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2.75" customHeight="1" x14ac:dyDescent="0.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2.75" customHeight="1" x14ac:dyDescent="0.2">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2.75" customHeight="1" x14ac:dyDescent="0.2">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2.75" customHeight="1" x14ac:dyDescent="0.2">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2.75" customHeight="1" x14ac:dyDescent="0.2">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2.75" customHeight="1" x14ac:dyDescent="0.2">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2.75" customHeight="1" x14ac:dyDescent="0.2">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2.75" customHeight="1" x14ac:dyDescent="0.2">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2.75" customHeight="1" x14ac:dyDescent="0.2">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2.75" customHeight="1" x14ac:dyDescent="0.2">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2.75" customHeight="1" x14ac:dyDescent="0.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2.75" customHeight="1" x14ac:dyDescent="0.2">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2.75" customHeight="1" x14ac:dyDescent="0.2">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2.75" customHeight="1" x14ac:dyDescent="0.2">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2.75" customHeight="1" x14ac:dyDescent="0.2">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2.75" customHeight="1" x14ac:dyDescent="0.2">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2.75" customHeight="1" x14ac:dyDescent="0.2">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2.75" customHeight="1" x14ac:dyDescent="0.2">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2.75" customHeight="1" x14ac:dyDescent="0.2">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2.75" customHeight="1" x14ac:dyDescent="0.2">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2.75" customHeight="1" x14ac:dyDescent="0.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2.75" customHeight="1" x14ac:dyDescent="0.2">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2.75" customHeight="1" x14ac:dyDescent="0.2">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2.75" customHeight="1" x14ac:dyDescent="0.2">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2.75" customHeight="1" x14ac:dyDescent="0.2">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2.75" customHeight="1" x14ac:dyDescent="0.2">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2.75" customHeight="1" x14ac:dyDescent="0.2">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2.75" customHeight="1" x14ac:dyDescent="0.2">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2.75" customHeight="1" x14ac:dyDescent="0.2">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2.75" customHeight="1" x14ac:dyDescent="0.2">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2.75" customHeight="1" x14ac:dyDescent="0.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2.75" customHeight="1" x14ac:dyDescent="0.2">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2.75" customHeight="1" x14ac:dyDescent="0.2">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2.75" customHeight="1" x14ac:dyDescent="0.2">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2.75" customHeight="1" x14ac:dyDescent="0.2">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2.75" customHeight="1" x14ac:dyDescent="0.2">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2.75" customHeight="1" x14ac:dyDescent="0.2">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2.75" customHeight="1" x14ac:dyDescent="0.2">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2.75" customHeight="1" x14ac:dyDescent="0.2">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2.75" customHeight="1" x14ac:dyDescent="0.2">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2.75" customHeight="1" x14ac:dyDescent="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2.75" customHeight="1" x14ac:dyDescent="0.2">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2.75" customHeight="1" x14ac:dyDescent="0.2">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2.75" customHeight="1" x14ac:dyDescent="0.2">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2.75" customHeight="1" x14ac:dyDescent="0.2">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2.75" customHeight="1" x14ac:dyDescent="0.2">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2.75" customHeight="1" x14ac:dyDescent="0.2">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2.75" customHeight="1" x14ac:dyDescent="0.2">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2.75" customHeight="1" x14ac:dyDescent="0.2">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2.75" customHeight="1" x14ac:dyDescent="0.2">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2.75" customHeight="1" x14ac:dyDescent="0.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2.75" customHeight="1" x14ac:dyDescent="0.2">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2.75" customHeight="1" x14ac:dyDescent="0.2">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2.75" customHeight="1" x14ac:dyDescent="0.2">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2.75" customHeight="1" x14ac:dyDescent="0.2">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2.75" customHeight="1" x14ac:dyDescent="0.2">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2.75" customHeight="1" x14ac:dyDescent="0.2">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2.75" customHeight="1" x14ac:dyDescent="0.2">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2.75" customHeight="1" x14ac:dyDescent="0.2">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2.75" customHeight="1" x14ac:dyDescent="0.2">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2.75" customHeight="1" x14ac:dyDescent="0.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2.75" customHeight="1" x14ac:dyDescent="0.2">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2.75" customHeight="1" x14ac:dyDescent="0.2">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2.75" customHeight="1" x14ac:dyDescent="0.2">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2.75" customHeight="1" x14ac:dyDescent="0.2">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2.75" customHeight="1" x14ac:dyDescent="0.2">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2.75" customHeight="1" x14ac:dyDescent="0.2">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2.75" customHeight="1" x14ac:dyDescent="0.2">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2.75" customHeight="1" x14ac:dyDescent="0.2">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2.75" customHeight="1" x14ac:dyDescent="0.2">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2.75" customHeight="1" x14ac:dyDescent="0.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2.75" customHeight="1" x14ac:dyDescent="0.2">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2.75" customHeight="1" x14ac:dyDescent="0.2">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2.75" customHeight="1" x14ac:dyDescent="0.2">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2.75" customHeight="1" x14ac:dyDescent="0.2">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2.75" customHeight="1" x14ac:dyDescent="0.2">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2.75" customHeight="1" x14ac:dyDescent="0.2">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2.75" customHeight="1" x14ac:dyDescent="0.2">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2.75" customHeight="1" x14ac:dyDescent="0.2">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2.75" customHeight="1" x14ac:dyDescent="0.2">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2.75" customHeight="1" x14ac:dyDescent="0.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2.75" customHeight="1" x14ac:dyDescent="0.2">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2.75" customHeight="1" x14ac:dyDescent="0.2">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2.75" customHeight="1" x14ac:dyDescent="0.2">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2.75" customHeight="1" x14ac:dyDescent="0.2">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2.75" customHeight="1" x14ac:dyDescent="0.2">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2.75" customHeight="1" x14ac:dyDescent="0.2">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2.75" customHeight="1" x14ac:dyDescent="0.2">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2.75" customHeight="1" x14ac:dyDescent="0.2">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2.75" customHeight="1" x14ac:dyDescent="0.2">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2.75" customHeight="1" x14ac:dyDescent="0.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2.75" customHeight="1" x14ac:dyDescent="0.2">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2.75" customHeight="1" x14ac:dyDescent="0.2">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2.75" customHeight="1" x14ac:dyDescent="0.2">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2.75" customHeight="1" x14ac:dyDescent="0.2">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2.75" customHeight="1" x14ac:dyDescent="0.2">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2.75" customHeight="1" x14ac:dyDescent="0.2">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2.75" customHeight="1" x14ac:dyDescent="0.2">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2.75" customHeight="1" x14ac:dyDescent="0.2">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2.75" customHeight="1" x14ac:dyDescent="0.2">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2.75" customHeight="1" x14ac:dyDescent="0.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2.75" customHeight="1" x14ac:dyDescent="0.2">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2.75" customHeight="1" x14ac:dyDescent="0.2">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2.75" customHeight="1" x14ac:dyDescent="0.2">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2.75" customHeight="1" x14ac:dyDescent="0.2">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2.75" customHeight="1" x14ac:dyDescent="0.2">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2.75" customHeight="1" x14ac:dyDescent="0.2">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2.75" customHeight="1" x14ac:dyDescent="0.2">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2.75" customHeight="1" x14ac:dyDescent="0.2">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2.75" customHeight="1" x14ac:dyDescent="0.2">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2.75" customHeight="1" x14ac:dyDescent="0.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2.75" customHeight="1" x14ac:dyDescent="0.2">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2.75" customHeight="1" x14ac:dyDescent="0.2">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2.75" customHeight="1" x14ac:dyDescent="0.2">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2.75" customHeight="1" x14ac:dyDescent="0.2">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2.75" customHeight="1" x14ac:dyDescent="0.2">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2.75" customHeight="1" x14ac:dyDescent="0.2">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2.75" customHeight="1" x14ac:dyDescent="0.2">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2.75" customHeight="1" x14ac:dyDescent="0.2">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2.75" customHeight="1" x14ac:dyDescent="0.2">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2.75" customHeight="1" x14ac:dyDescent="0.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2.75" customHeight="1" x14ac:dyDescent="0.2">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2.75" customHeight="1" x14ac:dyDescent="0.2">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2.75" customHeight="1" x14ac:dyDescent="0.2">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2.75" customHeight="1" x14ac:dyDescent="0.2">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2.75" customHeight="1" x14ac:dyDescent="0.2">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2.75" customHeight="1" x14ac:dyDescent="0.2">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2.75" customHeight="1" x14ac:dyDescent="0.2">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2.75" customHeight="1" x14ac:dyDescent="0.2">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2.75" customHeight="1" x14ac:dyDescent="0.2">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2.75" customHeight="1" x14ac:dyDescent="0.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2.75" customHeight="1" x14ac:dyDescent="0.2">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2.75" customHeight="1" x14ac:dyDescent="0.2">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2.75" customHeight="1" x14ac:dyDescent="0.2">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2.75" customHeight="1" x14ac:dyDescent="0.2">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2.75" customHeight="1" x14ac:dyDescent="0.2">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2.75" customHeight="1" x14ac:dyDescent="0.2">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2.75" customHeight="1" x14ac:dyDescent="0.2">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2.75" customHeight="1" x14ac:dyDescent="0.2">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24">
    <mergeCell ref="E38:J38"/>
    <mergeCell ref="A2:I2"/>
    <mergeCell ref="B3:I3"/>
    <mergeCell ref="B4:I4"/>
    <mergeCell ref="B5:I5"/>
    <mergeCell ref="B26:J28"/>
    <mergeCell ref="B30:J30"/>
    <mergeCell ref="B34:C34"/>
    <mergeCell ref="E34:J34"/>
    <mergeCell ref="E35:J35"/>
    <mergeCell ref="E36:J36"/>
    <mergeCell ref="E37:J37"/>
    <mergeCell ref="B50:J52"/>
    <mergeCell ref="E39:J39"/>
    <mergeCell ref="E40:J40"/>
    <mergeCell ref="E41:J41"/>
    <mergeCell ref="E42:J42"/>
    <mergeCell ref="E43:J43"/>
    <mergeCell ref="E44:J44"/>
    <mergeCell ref="E45:J45"/>
    <mergeCell ref="E46:J46"/>
    <mergeCell ref="E47:J47"/>
    <mergeCell ref="E48:J48"/>
    <mergeCell ref="E49:J49"/>
  </mergeCell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8</vt:i4>
      </vt:variant>
    </vt:vector>
  </HeadingPairs>
  <TitlesOfParts>
    <vt:vector size="15" baseType="lpstr">
      <vt:lpstr>CI S1</vt:lpstr>
      <vt:lpstr>CI S2</vt:lpstr>
      <vt:lpstr>CI S3</vt:lpstr>
      <vt:lpstr>CI S4</vt:lpstr>
      <vt:lpstr>Informe S2</vt:lpstr>
      <vt:lpstr>Informe S3</vt:lpstr>
      <vt:lpstr>Informe S4</vt:lpstr>
      <vt:lpstr>'CI S4'!cc</vt:lpstr>
      <vt:lpstr>cc</vt:lpstr>
      <vt:lpstr>'CI S4'!Formula1</vt:lpstr>
      <vt:lpstr>Formula1</vt:lpstr>
      <vt:lpstr>'CI S4'!Formulas</vt:lpstr>
      <vt:lpstr>Formulas</vt:lpstr>
      <vt:lpstr>'CI S4'!TablaFormulas</vt:lpstr>
      <vt:lpstr>TablaFormulas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MeDicenTecno</cp:lastModifiedBy>
  <dcterms:modified xsi:type="dcterms:W3CDTF">2020-10-04T04:41:40Z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18385d1b-9dfd-42ba-a769-18b341406acc</vt:lpwstr>
  </property>
</Properties>
</file>