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Licenciatura en Sistemas\3º AÑO\2º Cuatrimestre\Proyecto de Software\TP cuatrimesatral\Ecommerce-Sports\"/>
    </mc:Choice>
  </mc:AlternateContent>
  <xr:revisionPtr revIDLastSave="0" documentId="13_ncr:1_{B975C0E4-7DD9-40CA-AEC3-13C5342E2A18}" xr6:coauthVersionLast="45" xr6:coauthVersionMax="45" xr10:uidLastSave="{00000000-0000-0000-0000-000000000000}"/>
  <bookViews>
    <workbookView xWindow="13380" yWindow="45" windowWidth="15420" windowHeight="11085" activeTab="3" xr2:uid="{00000000-000D-0000-FFFF-FFFF00000000}"/>
  </bookViews>
  <sheets>
    <sheet name="CI S1" sheetId="9" r:id="rId1"/>
    <sheet name="CI S2" sheetId="5" r:id="rId2"/>
    <sheet name="CI S3" sheetId="7" r:id="rId3"/>
    <sheet name="CI S4" sheetId="8" r:id="rId4"/>
    <sheet name="Informe S4" sheetId="10" r:id="rId5"/>
  </sheets>
  <calcPr calcId="181029"/>
</workbook>
</file>

<file path=xl/calcChain.xml><?xml version="1.0" encoding="utf-8"?>
<calcChain xmlns="http://schemas.openxmlformats.org/spreadsheetml/2006/main">
  <c r="D51" i="10" l="1"/>
  <c r="C51" i="10"/>
  <c r="D50" i="10"/>
  <c r="C50" i="10"/>
  <c r="D49" i="10"/>
  <c r="C49" i="10"/>
  <c r="D48" i="10"/>
  <c r="C48" i="10"/>
  <c r="D47" i="10"/>
  <c r="C47" i="10"/>
  <c r="D46" i="10"/>
  <c r="C46" i="10"/>
  <c r="D45" i="10"/>
  <c r="C45" i="10"/>
  <c r="D44" i="10"/>
  <c r="C44" i="10"/>
  <c r="D43" i="10"/>
  <c r="C43" i="10"/>
  <c r="D42" i="10"/>
  <c r="C42" i="10"/>
  <c r="C41" i="10"/>
  <c r="C40" i="10"/>
  <c r="C39" i="10"/>
  <c r="C38" i="10"/>
  <c r="F37" i="5"/>
  <c r="F36" i="5"/>
  <c r="F37" i="8"/>
  <c r="F38" i="8"/>
  <c r="I39" i="8" s="1"/>
  <c r="F36" i="8"/>
  <c r="I38" i="5"/>
  <c r="F38" i="7"/>
  <c r="F37" i="7"/>
  <c r="F36" i="7"/>
  <c r="F35" i="5"/>
  <c r="F35" i="7"/>
  <c r="I36" i="5"/>
  <c r="I34" i="5"/>
  <c r="I41" i="8" l="1"/>
  <c r="I38" i="8"/>
  <c r="I42" i="8" s="1"/>
  <c r="I37" i="8"/>
  <c r="I40" i="8" s="1"/>
  <c r="I36" i="8"/>
  <c r="I44" i="8"/>
  <c r="I35" i="8"/>
  <c r="I37" i="5"/>
  <c r="I41" i="5" s="1"/>
  <c r="I35" i="5"/>
  <c r="I40" i="5"/>
  <c r="I43" i="5"/>
  <c r="I44" i="7"/>
  <c r="I43" i="8"/>
  <c r="S16" i="9"/>
  <c r="R16" i="9"/>
  <c r="Q16" i="9"/>
  <c r="P16" i="9"/>
  <c r="O16" i="9"/>
  <c r="N16" i="9"/>
  <c r="M16" i="9"/>
  <c r="L16" i="9"/>
  <c r="K16" i="9"/>
  <c r="J16" i="9"/>
  <c r="J17" i="9" s="1"/>
  <c r="I16" i="9"/>
  <c r="I17" i="9" s="1"/>
  <c r="H16" i="9"/>
  <c r="H17" i="9" s="1"/>
  <c r="K17" i="9" s="1"/>
  <c r="V15" i="9"/>
  <c r="U15" i="9"/>
  <c r="T15" i="9"/>
  <c r="V14" i="9"/>
  <c r="U14" i="9"/>
  <c r="T14" i="9"/>
  <c r="V13" i="9"/>
  <c r="U13" i="9"/>
  <c r="T13" i="9"/>
  <c r="V12" i="9"/>
  <c r="U12" i="9"/>
  <c r="T12" i="9"/>
  <c r="V11" i="9"/>
  <c r="U11" i="9"/>
  <c r="T11" i="9"/>
  <c r="V10" i="9"/>
  <c r="U10" i="9"/>
  <c r="T10" i="9"/>
  <c r="V9" i="9"/>
  <c r="U9" i="9"/>
  <c r="T9" i="9"/>
  <c r="V8" i="9"/>
  <c r="U8" i="9"/>
  <c r="T8" i="9"/>
  <c r="V7" i="9"/>
  <c r="U7" i="9"/>
  <c r="T7" i="9"/>
  <c r="V6" i="9"/>
  <c r="U6" i="9"/>
  <c r="T6" i="9"/>
  <c r="V5" i="9"/>
  <c r="U5" i="9"/>
  <c r="T5" i="9"/>
  <c r="V4" i="9"/>
  <c r="V16" i="9" s="1"/>
  <c r="U4" i="9"/>
  <c r="T4" i="9"/>
  <c r="T16" i="9" s="1"/>
  <c r="M2" i="9"/>
  <c r="K2" i="9"/>
  <c r="N2" i="9" s="1"/>
  <c r="J2" i="9"/>
  <c r="K17" i="8"/>
  <c r="N17" i="8" s="1"/>
  <c r="H17" i="8"/>
  <c r="I49" i="8" s="1"/>
  <c r="S16" i="8"/>
  <c r="R16" i="8"/>
  <c r="Q16" i="8"/>
  <c r="P16" i="8"/>
  <c r="O16" i="8"/>
  <c r="N16" i="8"/>
  <c r="M16" i="8"/>
  <c r="L16" i="8"/>
  <c r="K16" i="8"/>
  <c r="J16" i="8"/>
  <c r="J17" i="8" s="1"/>
  <c r="I16" i="8"/>
  <c r="I17" i="8" s="1"/>
  <c r="H16" i="8"/>
  <c r="V15" i="8"/>
  <c r="U15" i="8"/>
  <c r="T15" i="8"/>
  <c r="V14" i="8"/>
  <c r="U14" i="8"/>
  <c r="T14" i="8"/>
  <c r="V13" i="8"/>
  <c r="U13" i="8"/>
  <c r="T13" i="8"/>
  <c r="V12" i="8"/>
  <c r="U12" i="8"/>
  <c r="T12" i="8"/>
  <c r="V11" i="8"/>
  <c r="U11" i="8"/>
  <c r="T11" i="8"/>
  <c r="V10" i="8"/>
  <c r="U10" i="8"/>
  <c r="T10" i="8"/>
  <c r="V9" i="8"/>
  <c r="U9" i="8"/>
  <c r="T9" i="8"/>
  <c r="V8" i="8"/>
  <c r="U8" i="8"/>
  <c r="T8" i="8"/>
  <c r="V7" i="8"/>
  <c r="U7" i="8"/>
  <c r="T7" i="8"/>
  <c r="V6" i="8"/>
  <c r="U6" i="8"/>
  <c r="T6" i="8"/>
  <c r="V5" i="8"/>
  <c r="U5" i="8"/>
  <c r="T5" i="8"/>
  <c r="V4" i="8"/>
  <c r="U4" i="8"/>
  <c r="T4" i="8"/>
  <c r="T16" i="8" s="1"/>
  <c r="N2" i="8"/>
  <c r="Q2" i="8" s="1"/>
  <c r="M2" i="8"/>
  <c r="K2" i="8"/>
  <c r="J2" i="8"/>
  <c r="I38" i="7"/>
  <c r="I37" i="7"/>
  <c r="I36" i="7"/>
  <c r="I35" i="7"/>
  <c r="S16" i="7"/>
  <c r="R16" i="7"/>
  <c r="Q16" i="7"/>
  <c r="P16" i="7"/>
  <c r="O16" i="7"/>
  <c r="N16" i="7"/>
  <c r="M16" i="7"/>
  <c r="L16" i="7"/>
  <c r="K16" i="7"/>
  <c r="J16" i="7"/>
  <c r="J17" i="7" s="1"/>
  <c r="I16" i="7"/>
  <c r="I17" i="7" s="1"/>
  <c r="H16" i="7"/>
  <c r="H17" i="7" s="1"/>
  <c r="K17" i="7" s="1"/>
  <c r="V15" i="7"/>
  <c r="U15" i="7"/>
  <c r="T15" i="7"/>
  <c r="V14" i="7"/>
  <c r="U14" i="7"/>
  <c r="T14" i="7"/>
  <c r="V13" i="7"/>
  <c r="U13" i="7"/>
  <c r="T13" i="7"/>
  <c r="V12" i="7"/>
  <c r="U12" i="7"/>
  <c r="T12" i="7"/>
  <c r="V11" i="7"/>
  <c r="U11" i="7"/>
  <c r="T11" i="7"/>
  <c r="V10" i="7"/>
  <c r="U10" i="7"/>
  <c r="T10" i="7"/>
  <c r="V9" i="7"/>
  <c r="U9" i="7"/>
  <c r="T9" i="7"/>
  <c r="V8" i="7"/>
  <c r="U8" i="7"/>
  <c r="T8" i="7"/>
  <c r="V7" i="7"/>
  <c r="U7" i="7"/>
  <c r="T7" i="7"/>
  <c r="V6" i="7"/>
  <c r="U6" i="7"/>
  <c r="T6" i="7"/>
  <c r="V5" i="7"/>
  <c r="U5" i="7"/>
  <c r="T5" i="7"/>
  <c r="V4" i="7"/>
  <c r="U4" i="7"/>
  <c r="T4" i="7"/>
  <c r="K2" i="7"/>
  <c r="N2" i="7" s="1"/>
  <c r="P2" i="7" s="1"/>
  <c r="J2" i="7"/>
  <c r="K51" i="5"/>
  <c r="K50" i="5"/>
  <c r="K49" i="5"/>
  <c r="K48" i="5"/>
  <c r="J51" i="5"/>
  <c r="J50" i="5"/>
  <c r="J49" i="5"/>
  <c r="J48" i="5"/>
  <c r="I48" i="5"/>
  <c r="I51" i="5"/>
  <c r="I50" i="5"/>
  <c r="I49" i="5"/>
  <c r="J22" i="5"/>
  <c r="M17" i="5"/>
  <c r="P17" i="5" s="1"/>
  <c r="S17" i="5" s="1"/>
  <c r="J17" i="5"/>
  <c r="I17" i="5"/>
  <c r="L17" i="5" s="1"/>
  <c r="O17" i="5" s="1"/>
  <c r="R17" i="5" s="1"/>
  <c r="S16" i="5"/>
  <c r="R16" i="5"/>
  <c r="Q16" i="5"/>
  <c r="P16" i="5"/>
  <c r="O16" i="5"/>
  <c r="N16" i="5"/>
  <c r="M16" i="5"/>
  <c r="L16" i="5"/>
  <c r="K16" i="5"/>
  <c r="J16" i="5"/>
  <c r="I16" i="5"/>
  <c r="H16" i="5"/>
  <c r="H17" i="5" s="1"/>
  <c r="K17" i="5" s="1"/>
  <c r="N17" i="5" s="1"/>
  <c r="Q17" i="5" s="1"/>
  <c r="V15" i="5"/>
  <c r="U15" i="5"/>
  <c r="T15" i="5"/>
  <c r="V14" i="5"/>
  <c r="U14" i="5"/>
  <c r="T14" i="5"/>
  <c r="V13" i="5"/>
  <c r="U13" i="5"/>
  <c r="T13" i="5"/>
  <c r="V12" i="5"/>
  <c r="U12" i="5"/>
  <c r="T12" i="5"/>
  <c r="V11" i="5"/>
  <c r="U11" i="5"/>
  <c r="T11" i="5"/>
  <c r="V10" i="5"/>
  <c r="U10" i="5"/>
  <c r="T10" i="5"/>
  <c r="V9" i="5"/>
  <c r="U9" i="5"/>
  <c r="T9" i="5"/>
  <c r="V8" i="5"/>
  <c r="U8" i="5"/>
  <c r="T8" i="5"/>
  <c r="V7" i="5"/>
  <c r="U7" i="5"/>
  <c r="T7" i="5"/>
  <c r="V6" i="5"/>
  <c r="U6" i="5"/>
  <c r="T6" i="5"/>
  <c r="V5" i="5"/>
  <c r="U5" i="5"/>
  <c r="T5" i="5"/>
  <c r="V4" i="5"/>
  <c r="V16" i="5" s="1"/>
  <c r="U4" i="5"/>
  <c r="U16" i="5" s="1"/>
  <c r="T4" i="5"/>
  <c r="T16" i="5" s="1"/>
  <c r="K2" i="5"/>
  <c r="N2" i="5" s="1"/>
  <c r="J2" i="5"/>
  <c r="I42" i="5" l="1"/>
  <c r="I39" i="5"/>
  <c r="I43" i="7"/>
  <c r="I40" i="7"/>
  <c r="I42" i="7"/>
  <c r="U16" i="9"/>
  <c r="N17" i="9"/>
  <c r="Q2" i="9"/>
  <c r="P2" i="9"/>
  <c r="L17" i="9"/>
  <c r="M17" i="9"/>
  <c r="V16" i="8"/>
  <c r="U16" i="8"/>
  <c r="K49" i="8"/>
  <c r="M17" i="8"/>
  <c r="S2" i="8"/>
  <c r="F35" i="8"/>
  <c r="J22" i="8"/>
  <c r="J49" i="8"/>
  <c r="L17" i="8"/>
  <c r="I51" i="8"/>
  <c r="Q17" i="8"/>
  <c r="I52" i="8" s="1"/>
  <c r="I50" i="8"/>
  <c r="P2" i="8"/>
  <c r="M2" i="7"/>
  <c r="T16" i="7"/>
  <c r="V16" i="7"/>
  <c r="U16" i="7"/>
  <c r="K49" i="7"/>
  <c r="M17" i="7"/>
  <c r="L17" i="7"/>
  <c r="J49" i="7"/>
  <c r="I50" i="7"/>
  <c r="N17" i="7"/>
  <c r="I49" i="7"/>
  <c r="Q2" i="7"/>
  <c r="P2" i="5"/>
  <c r="Q2" i="5"/>
  <c r="F34" i="5"/>
  <c r="M2" i="5"/>
  <c r="O17" i="9" l="1"/>
  <c r="Q17" i="9"/>
  <c r="P17" i="9"/>
  <c r="S2" i="9"/>
  <c r="O17" i="8"/>
  <c r="J50" i="8"/>
  <c r="K50" i="8"/>
  <c r="P17" i="8"/>
  <c r="J22" i="7"/>
  <c r="I51" i="7"/>
  <c r="Q17" i="7"/>
  <c r="I52" i="7" s="1"/>
  <c r="S2" i="7"/>
  <c r="K50" i="7"/>
  <c r="P17" i="7"/>
  <c r="O17" i="7"/>
  <c r="J50" i="7"/>
  <c r="I41" i="7"/>
  <c r="I39" i="7"/>
  <c r="S2" i="5"/>
  <c r="S17" i="9" l="1"/>
  <c r="R17" i="9"/>
  <c r="K51" i="8"/>
  <c r="S17" i="8"/>
  <c r="K52" i="8" s="1"/>
  <c r="R17" i="8"/>
  <c r="J52" i="8" s="1"/>
  <c r="J51" i="8"/>
  <c r="S17" i="7"/>
  <c r="K52" i="7" s="1"/>
  <c r="K51" i="7"/>
  <c r="J51" i="7"/>
  <c r="R17" i="7"/>
  <c r="J52" i="7" s="1"/>
</calcChain>
</file>

<file path=xl/sharedStrings.xml><?xml version="1.0" encoding="utf-8"?>
<sst xmlns="http://schemas.openxmlformats.org/spreadsheetml/2006/main" count="517" uniqueCount="111">
  <si>
    <t>Semana 3</t>
  </si>
  <si>
    <t>Semana 4</t>
  </si>
  <si>
    <t>Código</t>
  </si>
  <si>
    <t>Descripción</t>
  </si>
  <si>
    <t>Nro de Actividad</t>
  </si>
  <si>
    <t>Componentes</t>
  </si>
  <si>
    <t>Actividad</t>
  </si>
  <si>
    <t>Estimación (hs)</t>
  </si>
  <si>
    <t>Fecha Inicio</t>
  </si>
  <si>
    <t>Fecha Fin</t>
  </si>
  <si>
    <t>Semana 1 (CI1)</t>
  </si>
  <si>
    <t>Semana 2 (CI2)</t>
  </si>
  <si>
    <t>PV</t>
  </si>
  <si>
    <t>EV</t>
  </si>
  <si>
    <t>AC</t>
  </si>
  <si>
    <t>1.2.1.1</t>
  </si>
  <si>
    <t>Logueo</t>
  </si>
  <si>
    <t>Actividad 1</t>
  </si>
  <si>
    <t>Actividad 6</t>
  </si>
  <si>
    <t>Actividad 2</t>
  </si>
  <si>
    <t>Actividad 3</t>
  </si>
  <si>
    <t>Actividad 4</t>
  </si>
  <si>
    <t>Actividad 5</t>
  </si>
  <si>
    <t>1.2.1.2</t>
  </si>
  <si>
    <t>Registro de usuario</t>
  </si>
  <si>
    <t>S1</t>
  </si>
  <si>
    <t>S2</t>
  </si>
  <si>
    <t>S3</t>
  </si>
  <si>
    <t>S4</t>
  </si>
  <si>
    <t>Parciales</t>
  </si>
  <si>
    <t>Acumulados</t>
  </si>
  <si>
    <t>PRÁCTICA: Volcar la WBS al CRONOGRAMA</t>
  </si>
  <si>
    <t>2) Utilizar EV para marcar con una cruz (X) la semana dónde concluyero la actividad</t>
  </si>
  <si>
    <t>3) Anotar las horas que realmente insumieron en cada actividad para cada semana</t>
  </si>
  <si>
    <t>Las actividaades 1-4 de logueo se realizan con la regla de avance 50/50</t>
  </si>
  <si>
    <t>Las actividaades 1-4 de registro de usuario se realizan con la regla de avance 50/50</t>
  </si>
  <si>
    <t>Las actividaades 5 y 6 de registro de usuario se realizan con la regla de avance 33/33/33</t>
  </si>
  <si>
    <t>Asumir que</t>
  </si>
  <si>
    <t>Los pasos de la actividad 5 de registro de usurio ocurren en 3 periodos distintos y consecutivos</t>
  </si>
  <si>
    <t>Los dos últimos pasos de la actividad 6 de registro de usurio ocurren en el mismo periodo.</t>
  </si>
  <si>
    <t>BAC</t>
  </si>
  <si>
    <t>Estamos al inicio del periodo 2</t>
  </si>
  <si>
    <t>Reporte de los desarrolladores (WPI)</t>
  </si>
  <si>
    <t xml:space="preserve">Actividad </t>
  </si>
  <si>
    <t>no empecé</t>
  </si>
  <si>
    <t>empecé</t>
  </si>
  <si>
    <t>empecé y lo terminé</t>
  </si>
  <si>
    <t>Preguntas:</t>
  </si>
  <si>
    <t>¿Qué pasa si en la actividad 1 no ingresO EV?</t>
  </si>
  <si>
    <t>¿En la act 2, si ingreso el valor 15, que quiero representar sobre dicha actividad?</t>
  </si>
  <si>
    <t>¿En la act 4, que significa que haya ingreesado un EV de 20 y un AC de 15?</t>
  </si>
  <si>
    <t>¿En la act 3 de Registro de usuario, que significa que haya ingresado un EV de 2?</t>
  </si>
  <si>
    <t>TOTAL</t>
  </si>
  <si>
    <t>SV</t>
  </si>
  <si>
    <t>CV</t>
  </si>
  <si>
    <t>SPI</t>
  </si>
  <si>
    <t>CPI</t>
  </si>
  <si>
    <t>ETC</t>
  </si>
  <si>
    <t>EAC</t>
  </si>
  <si>
    <t>TCPI</t>
  </si>
  <si>
    <t>EV-PV</t>
  </si>
  <si>
    <t>EV-AC</t>
  </si>
  <si>
    <t>EV/AC</t>
  </si>
  <si>
    <t>EV/PV</t>
  </si>
  <si>
    <t>BAC-EV</t>
  </si>
  <si>
    <t>Estamos al inicio de la semana 2</t>
  </si>
  <si>
    <t>AC+(BAC-EV)</t>
  </si>
  <si>
    <t>BAC/CPI</t>
  </si>
  <si>
    <t>Desvio calendrio</t>
  </si>
  <si>
    <t>Desvio costos</t>
  </si>
  <si>
    <t>Lo que avancé frente a lo que tenía que avanzar</t>
  </si>
  <si>
    <t>Lo que gané frente a lo que gasté</t>
  </si>
  <si>
    <t>Si se respeta el presupuesto</t>
  </si>
  <si>
    <t xml:space="preserve">Si se mantiene el rendimiento </t>
  </si>
  <si>
    <t>Si se mantiene el rendimiento desde el costo</t>
  </si>
  <si>
    <t>Lo que debería rendir cada peso</t>
  </si>
  <si>
    <t>1) Completar la estimación y asignar las horas que van a ejecutar en la semana correspondiente</t>
  </si>
  <si>
    <t>s1</t>
  </si>
  <si>
    <t>s2</t>
  </si>
  <si>
    <t>s3</t>
  </si>
  <si>
    <t>s4</t>
  </si>
  <si>
    <t>Estamos al inicio del periodo 3</t>
  </si>
  <si>
    <t>terminé</t>
  </si>
  <si>
    <t>no terminé</t>
  </si>
  <si>
    <t>¿En la actividad 1, que significa que haya ingresado un AC de 30?</t>
  </si>
  <si>
    <t>¿En la actividad 1 de registro de usuario, que representa para la actividad que haya ingresado un AC de 50?</t>
  </si>
  <si>
    <t>¿En la actividad 3 de registro de usuario, por qué no ingreso EV o AC si está planificado?</t>
  </si>
  <si>
    <t>¿Al ingresar un AC de 5 la actividad 2, que representa ese valor para esta actividad?</t>
  </si>
  <si>
    <t>¿Si en la actividad 3 ingreso un AC de 10, por que no ingresé EV?</t>
  </si>
  <si>
    <t>¿Por qué en la actividad 4 no ingresé PV si tengo una regla de 50/50?</t>
  </si>
  <si>
    <t>Estamos al inicio del periodo 4</t>
  </si>
  <si>
    <t>Si agrego AC en el periodo 4 sobre la actividad 1 ¿está bien o mal?</t>
  </si>
  <si>
    <t>termino</t>
  </si>
  <si>
    <t>¿Que representa el ingreso de AC=10 y EV=10 para la actividad 3?</t>
  </si>
  <si>
    <t>¿Por qué en la actividad 6 de registro de usuario ingresé un PV de 40?</t>
  </si>
  <si>
    <t>Estamos al inicio de la semana 4</t>
  </si>
  <si>
    <t>Estamos al inicio de la semana 3</t>
  </si>
  <si>
    <t>(BAC-EV)/(SPI*CPI)</t>
  </si>
  <si>
    <t>AC+(BAC-EV)/(SPI*CPI)</t>
  </si>
  <si>
    <t>(BAC-EV)/(BAC-AC)</t>
  </si>
  <si>
    <t>en PV va el acumalado de sem anterior?</t>
  </si>
  <si>
    <t>Informe de Avance</t>
  </si>
  <si>
    <t>Proyecto</t>
  </si>
  <si>
    <t>Fecha</t>
  </si>
  <si>
    <t>PM</t>
  </si>
  <si>
    <t>Análisis:</t>
  </si>
  <si>
    <t>Indicadores</t>
  </si>
  <si>
    <t>Fórmulas</t>
  </si>
  <si>
    <t>Análisis/Descripción</t>
  </si>
  <si>
    <t>Firma</t>
  </si>
  <si>
    <r>
      <t>Análisis:</t>
    </r>
    <r>
      <rPr>
        <sz val="10"/>
        <color rgb="FF000000"/>
        <rFont val="Arial"/>
        <family val="2"/>
        <scheme val="maj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</si>
</sst>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/mm/yyyy"/>
  </numFmts>
  <fonts count="1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</font>
    <font>
      <u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color rgb="FF000000"/>
      <name val="Arial"/>
      <family val="2"/>
    </font>
    <font>
      <b/>
      <u/>
      <sz val="13"/>
      <color rgb="FF000000"/>
      <name val="Calibri"/>
      <family val="2"/>
    </font>
    <font>
      <sz val="10"/>
      <color rgb="FF000000"/>
      <name val="Arial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FE2F3"/>
      </patternFill>
    </fill>
    <fill>
      <patternFill patternType="solid">
        <fgColor theme="0" tint="-0.34998626667073579"/>
        <bgColor rgb="FFA4C2F4"/>
      </patternFill>
    </fill>
    <fill>
      <patternFill patternType="solid">
        <fgColor theme="0" tint="-0.34998626667073579"/>
        <bgColor rgb="FFCFE2F3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93">
    <xf numFmtId="0" fontId="0" fillId="0" borderId="0" xfId="0" applyFont="1" applyAlignment="1"/>
    <xf numFmtId="0" fontId="0" fillId="0" borderId="0" xfId="0" applyFont="1" applyAlignment="1"/>
    <xf numFmtId="165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/>
    <xf numFmtId="165" fontId="3" fillId="4" borderId="1" xfId="0" applyNumberFormat="1" applyFont="1" applyFill="1" applyBorder="1" applyAlignment="1"/>
    <xf numFmtId="165" fontId="3" fillId="6" borderId="1" xfId="0" applyNumberFormat="1" applyFont="1" applyFill="1" applyBorder="1" applyAlignment="1"/>
    <xf numFmtId="0" fontId="3" fillId="6" borderId="1" xfId="0" applyFont="1" applyFill="1" applyBorder="1" applyAlignment="1"/>
    <xf numFmtId="0" fontId="0" fillId="0" borderId="11" xfId="0" applyFont="1" applyBorder="1" applyAlignment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/>
    <xf numFmtId="164" fontId="4" fillId="0" borderId="11" xfId="0" applyNumberFormat="1" applyFont="1" applyBorder="1" applyAlignment="1">
      <alignment horizontal="center"/>
    </xf>
    <xf numFmtId="164" fontId="4" fillId="0" borderId="11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1" fillId="0" borderId="11" xfId="0" quotePrefix="1" applyFont="1" applyFill="1" applyBorder="1" applyAlignment="1">
      <alignment horizontal="center"/>
    </xf>
    <xf numFmtId="0" fontId="1" fillId="0" borderId="11" xfId="0" applyFont="1" applyFill="1" applyBorder="1" applyAlignment="1"/>
    <xf numFmtId="0" fontId="4" fillId="0" borderId="11" xfId="0" applyFont="1" applyFill="1" applyBorder="1" applyAlignment="1"/>
    <xf numFmtId="0" fontId="4" fillId="0" borderId="11" xfId="0" applyFont="1" applyFill="1" applyBorder="1" applyAlignment="1">
      <alignment horizontal="center"/>
    </xf>
    <xf numFmtId="164" fontId="1" fillId="0" borderId="11" xfId="0" applyNumberFormat="1" applyFont="1" applyBorder="1" applyAlignment="1">
      <alignment horizontal="center" vertical="center"/>
    </xf>
    <xf numFmtId="164" fontId="0" fillId="0" borderId="11" xfId="0" applyNumberFormat="1" applyFont="1" applyBorder="1" applyAlignment="1">
      <alignment horizontal="center" vertical="center"/>
    </xf>
    <xf numFmtId="164" fontId="2" fillId="0" borderId="11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6" xfId="0" applyFont="1" applyBorder="1" applyAlignment="1"/>
    <xf numFmtId="0" fontId="0" fillId="0" borderId="15" xfId="0" applyFont="1" applyBorder="1" applyAlignment="1"/>
    <xf numFmtId="0" fontId="9" fillId="9" borderId="16" xfId="0" applyFont="1" applyFill="1" applyBorder="1" applyAlignment="1"/>
    <xf numFmtId="0" fontId="4" fillId="0" borderId="11" xfId="0" applyFont="1" applyBorder="1" applyAlignment="1">
      <alignment horizontal="left"/>
    </xf>
    <xf numFmtId="0" fontId="0" fillId="0" borderId="0" xfId="0" applyFont="1" applyBorder="1" applyAlignment="1"/>
    <xf numFmtId="0" fontId="4" fillId="0" borderId="16" xfId="0" applyFont="1" applyBorder="1" applyAlignment="1"/>
    <xf numFmtId="0" fontId="0" fillId="0" borderId="11" xfId="0" applyFont="1" applyBorder="1" applyAlignment="1"/>
    <xf numFmtId="2" fontId="0" fillId="0" borderId="11" xfId="1" applyNumberFormat="1" applyFont="1" applyBorder="1" applyAlignment="1"/>
    <xf numFmtId="0" fontId="4" fillId="0" borderId="15" xfId="0" applyFont="1" applyBorder="1" applyAlignment="1">
      <alignment horizontal="left"/>
    </xf>
    <xf numFmtId="0" fontId="4" fillId="0" borderId="0" xfId="0" applyFont="1" applyBorder="1" applyAlignment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10" borderId="11" xfId="0" applyFont="1" applyFill="1" applyBorder="1" applyAlignment="1"/>
    <xf numFmtId="0" fontId="5" fillId="0" borderId="11" xfId="0" applyFont="1" applyBorder="1" applyAlignment="1">
      <alignment horizontal="center"/>
    </xf>
    <xf numFmtId="2" fontId="5" fillId="0" borderId="11" xfId="0" applyNumberFormat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8" fillId="0" borderId="8" xfId="0" applyFont="1" applyBorder="1"/>
    <xf numFmtId="0" fontId="3" fillId="3" borderId="3" xfId="0" applyFont="1" applyFill="1" applyBorder="1" applyAlignment="1">
      <alignment horizontal="center"/>
    </xf>
    <xf numFmtId="0" fontId="8" fillId="3" borderId="4" xfId="0" applyFont="1" applyFill="1" applyBorder="1"/>
    <xf numFmtId="0" fontId="8" fillId="3" borderId="9" xfId="0" applyFont="1" applyFill="1" applyBorder="1"/>
    <xf numFmtId="0" fontId="8" fillId="3" borderId="10" xfId="0" applyFont="1" applyFill="1" applyBorder="1"/>
    <xf numFmtId="0" fontId="3" fillId="0" borderId="2" xfId="0" applyFont="1" applyBorder="1" applyAlignment="1">
      <alignment horizontal="center" wrapText="1"/>
    </xf>
    <xf numFmtId="0" fontId="8" fillId="0" borderId="8" xfId="0" applyFont="1" applyBorder="1" applyAlignment="1">
      <alignment wrapText="1"/>
    </xf>
    <xf numFmtId="0" fontId="3" fillId="4" borderId="5" xfId="0" applyFont="1" applyFill="1" applyBorder="1" applyAlignment="1">
      <alignment horizontal="center"/>
    </xf>
    <xf numFmtId="0" fontId="8" fillId="5" borderId="6" xfId="0" applyFont="1" applyFill="1" applyBorder="1"/>
    <xf numFmtId="0" fontId="8" fillId="5" borderId="7" xfId="0" applyFont="1" applyFill="1" applyBorder="1"/>
    <xf numFmtId="0" fontId="3" fillId="6" borderId="5" xfId="0" applyFont="1" applyFill="1" applyBorder="1" applyAlignment="1">
      <alignment horizontal="center"/>
    </xf>
    <xf numFmtId="0" fontId="4" fillId="0" borderId="12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0" xfId="0" applyFont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4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0" xfId="0" applyFont="1" applyBorder="1" applyAlignment="1">
      <alignment horizontal="left"/>
    </xf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/>
    <xf numFmtId="0" fontId="0" fillId="0" borderId="11" xfId="0" applyFont="1" applyBorder="1" applyAlignment="1"/>
    <xf numFmtId="0" fontId="4" fillId="0" borderId="11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15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11" fillId="0" borderId="11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2" xfId="0" applyFont="1" applyBorder="1" applyAlignment="1">
      <alignment horizontal="left"/>
    </xf>
    <xf numFmtId="0" fontId="5" fillId="10" borderId="12" xfId="0" applyFont="1" applyFill="1" applyBorder="1" applyAlignment="1">
      <alignment horizontal="center"/>
    </xf>
    <xf numFmtId="0" fontId="5" fillId="10" borderId="14" xfId="0" applyFont="1" applyFill="1" applyBorder="1" applyAlignment="1">
      <alignment horizontal="center"/>
    </xf>
    <xf numFmtId="0" fontId="5" fillId="10" borderId="13" xfId="0" applyFont="1" applyFill="1" applyBorder="1" applyAlignment="1">
      <alignment horizontal="center"/>
    </xf>
    <xf numFmtId="2" fontId="5" fillId="0" borderId="12" xfId="0" applyNumberFormat="1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10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PV,</a:t>
            </a:r>
            <a:r>
              <a:rPr lang="es-AR" baseline="0"/>
              <a:t> EV y AC</a:t>
            </a:r>
            <a:endParaRPr lang="es-AR"/>
          </a:p>
        </c:rich>
      </c:tx>
      <c:layout>
        <c:manualLayout>
          <c:xMode val="edge"/>
          <c:yMode val="edge"/>
          <c:x val="3.4284558180227506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 S2'!$I$47</c:f>
              <c:strCache>
                <c:ptCount val="1"/>
                <c:pt idx="0">
                  <c:v>PV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'CI S2'!$H$48:$H$51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</c:strCache>
            </c:strRef>
          </c:cat>
          <c:val>
            <c:numRef>
              <c:f>'CI S2'!$I$48:$I$51</c:f>
              <c:numCache>
                <c:formatCode>General</c:formatCode>
                <c:ptCount val="4"/>
                <c:pt idx="0">
                  <c:v>40</c:v>
                </c:pt>
                <c:pt idx="1">
                  <c:v>170</c:v>
                </c:pt>
                <c:pt idx="2">
                  <c:v>320</c:v>
                </c:pt>
                <c:pt idx="3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F8-4E54-B928-966F4D530400}"/>
            </c:ext>
          </c:extLst>
        </c:ser>
        <c:ser>
          <c:idx val="1"/>
          <c:order val="1"/>
          <c:tx>
            <c:strRef>
              <c:f>'CI S2'!$J$47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'CI S2'!$H$48:$H$51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</c:strCache>
            </c:strRef>
          </c:cat>
          <c:val>
            <c:numRef>
              <c:f>'CI S2'!$J$48:$J$51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F8-4E54-B928-966F4D530400}"/>
            </c:ext>
          </c:extLst>
        </c:ser>
        <c:ser>
          <c:idx val="2"/>
          <c:order val="2"/>
          <c:tx>
            <c:strRef>
              <c:f>'CI S2'!$K$47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'CI S2'!$H$48:$H$51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</c:strCache>
            </c:strRef>
          </c:cat>
          <c:val>
            <c:numRef>
              <c:f>'CI S2'!$K$48:$K$51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F8-4E54-B928-966F4D530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7609936"/>
        <c:axId val="250965632"/>
      </c:lineChart>
      <c:catAx>
        <c:axId val="45760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50965632"/>
        <c:crosses val="autoZero"/>
        <c:auto val="1"/>
        <c:lblAlgn val="ctr"/>
        <c:lblOffset val="100"/>
        <c:noMultiLvlLbl val="0"/>
      </c:catAx>
      <c:valAx>
        <c:axId val="25096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5760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052357830271216"/>
          <c:y val="6.5048483522892928E-2"/>
          <c:w val="0.36175065616797908"/>
          <c:h val="7.38404053659959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PV,</a:t>
            </a:r>
            <a:r>
              <a:rPr lang="es-AR" baseline="0"/>
              <a:t> EV y AC</a:t>
            </a:r>
            <a:endParaRPr lang="es-AR"/>
          </a:p>
        </c:rich>
      </c:tx>
      <c:layout>
        <c:manualLayout>
          <c:xMode val="edge"/>
          <c:yMode val="edge"/>
          <c:x val="3.4284558180227506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 S3'!$I$48</c:f>
              <c:strCache>
                <c:ptCount val="1"/>
                <c:pt idx="0">
                  <c:v>PV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'CI S3'!$H$49:$H$52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</c:strCache>
            </c:strRef>
          </c:cat>
          <c:val>
            <c:numRef>
              <c:f>'CI S3'!$I$49:$I$52</c:f>
              <c:numCache>
                <c:formatCode>General</c:formatCode>
                <c:ptCount val="4"/>
                <c:pt idx="0">
                  <c:v>40</c:v>
                </c:pt>
                <c:pt idx="1">
                  <c:v>170</c:v>
                </c:pt>
                <c:pt idx="2">
                  <c:v>320</c:v>
                </c:pt>
                <c:pt idx="3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66-45D8-8759-B2BAE67BC317}"/>
            </c:ext>
          </c:extLst>
        </c:ser>
        <c:ser>
          <c:idx val="1"/>
          <c:order val="1"/>
          <c:tx>
            <c:strRef>
              <c:f>'CI S3'!$J$48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'CI S3'!$H$49:$H$52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</c:strCache>
            </c:strRef>
          </c:cat>
          <c:val>
            <c:numRef>
              <c:f>'CI S3'!$J$49:$J$52</c:f>
              <c:numCache>
                <c:formatCode>General</c:formatCode>
                <c:ptCount val="4"/>
                <c:pt idx="0">
                  <c:v>60</c:v>
                </c:pt>
                <c:pt idx="1">
                  <c:v>190</c:v>
                </c:pt>
                <c:pt idx="2">
                  <c:v>190</c:v>
                </c:pt>
                <c:pt idx="3">
                  <c:v>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66-45D8-8759-B2BAE67BC317}"/>
            </c:ext>
          </c:extLst>
        </c:ser>
        <c:ser>
          <c:idx val="2"/>
          <c:order val="2"/>
          <c:tx>
            <c:strRef>
              <c:f>'CI S3'!$K$48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'CI S3'!$H$49:$H$52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</c:strCache>
            </c:strRef>
          </c:cat>
          <c:val>
            <c:numRef>
              <c:f>'CI S3'!$K$49:$K$52</c:f>
              <c:numCache>
                <c:formatCode>General</c:formatCode>
                <c:ptCount val="4"/>
                <c:pt idx="0">
                  <c:v>60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66-45D8-8759-B2BAE67BC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7609936"/>
        <c:axId val="250965632"/>
      </c:lineChart>
      <c:catAx>
        <c:axId val="45760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50965632"/>
        <c:crosses val="autoZero"/>
        <c:auto val="1"/>
        <c:lblAlgn val="ctr"/>
        <c:lblOffset val="100"/>
        <c:noMultiLvlLbl val="0"/>
      </c:catAx>
      <c:valAx>
        <c:axId val="25096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5760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052357830271216"/>
          <c:y val="6.5048483522892928E-2"/>
          <c:w val="0.36175065616797908"/>
          <c:h val="7.38404053659959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PV,</a:t>
            </a:r>
            <a:r>
              <a:rPr lang="es-AR" baseline="0"/>
              <a:t> EV y AC</a:t>
            </a:r>
            <a:endParaRPr lang="es-AR"/>
          </a:p>
        </c:rich>
      </c:tx>
      <c:layout>
        <c:manualLayout>
          <c:xMode val="edge"/>
          <c:yMode val="edge"/>
          <c:x val="3.4284558180227506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 S4'!$I$48</c:f>
              <c:strCache>
                <c:ptCount val="1"/>
                <c:pt idx="0">
                  <c:v>PV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'CI S4'!$H$49:$H$52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</c:strCache>
            </c:strRef>
          </c:cat>
          <c:val>
            <c:numRef>
              <c:f>'CI S4'!$I$49:$I$52</c:f>
              <c:numCache>
                <c:formatCode>General</c:formatCode>
                <c:ptCount val="4"/>
                <c:pt idx="0">
                  <c:v>40</c:v>
                </c:pt>
                <c:pt idx="1">
                  <c:v>170</c:v>
                </c:pt>
                <c:pt idx="2">
                  <c:v>320</c:v>
                </c:pt>
                <c:pt idx="3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5E-49D4-B15E-4AB29528A28F}"/>
            </c:ext>
          </c:extLst>
        </c:ser>
        <c:ser>
          <c:idx val="1"/>
          <c:order val="1"/>
          <c:tx>
            <c:strRef>
              <c:f>'CI S4'!$J$48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'CI S4'!$H$49:$H$52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</c:strCache>
            </c:strRef>
          </c:cat>
          <c:val>
            <c:numRef>
              <c:f>'CI S4'!$J$49:$J$52</c:f>
              <c:numCache>
                <c:formatCode>General</c:formatCode>
                <c:ptCount val="4"/>
                <c:pt idx="0">
                  <c:v>60</c:v>
                </c:pt>
                <c:pt idx="1">
                  <c:v>200</c:v>
                </c:pt>
                <c:pt idx="2">
                  <c:v>260</c:v>
                </c:pt>
                <c:pt idx="3">
                  <c:v>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5E-49D4-B15E-4AB29528A28F}"/>
            </c:ext>
          </c:extLst>
        </c:ser>
        <c:ser>
          <c:idx val="2"/>
          <c:order val="2"/>
          <c:tx>
            <c:strRef>
              <c:f>'CI S4'!$K$48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'CI S4'!$H$49:$H$52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</c:strCache>
            </c:strRef>
          </c:cat>
          <c:val>
            <c:numRef>
              <c:f>'CI S4'!$K$49:$K$52</c:f>
              <c:numCache>
                <c:formatCode>General</c:formatCode>
                <c:ptCount val="4"/>
                <c:pt idx="0">
                  <c:v>60</c:v>
                </c:pt>
                <c:pt idx="1">
                  <c:v>255</c:v>
                </c:pt>
                <c:pt idx="2">
                  <c:v>310</c:v>
                </c:pt>
                <c:pt idx="3">
                  <c:v>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5E-49D4-B15E-4AB29528A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7609936"/>
        <c:axId val="250965632"/>
      </c:lineChart>
      <c:catAx>
        <c:axId val="45760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50965632"/>
        <c:crosses val="autoZero"/>
        <c:auto val="1"/>
        <c:lblAlgn val="ctr"/>
        <c:lblOffset val="100"/>
        <c:noMultiLvlLbl val="0"/>
      </c:catAx>
      <c:valAx>
        <c:axId val="25096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5760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052357830271216"/>
          <c:y val="6.5048483522892928E-2"/>
          <c:w val="0.36175065616797908"/>
          <c:h val="7.38404053659959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Indicadores</a:t>
            </a:r>
          </a:p>
        </c:rich>
      </c:tx>
      <c:layout>
        <c:manualLayout>
          <c:xMode val="edge"/>
          <c:yMode val="edge"/>
          <c:x val="3.4284558180227506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8.9597550306211735E-2"/>
          <c:y val="0.1763888888888889"/>
          <c:w val="0.88818022747156611"/>
          <c:h val="0.68504848352289294"/>
        </c:manualLayout>
      </c:layout>
      <c:lineChart>
        <c:grouping val="standard"/>
        <c:varyColors val="0"/>
        <c:ser>
          <c:idx val="0"/>
          <c:order val="0"/>
          <c:tx>
            <c:strRef>
              <c:f>'CI S4'!$I$48</c:f>
              <c:strCache>
                <c:ptCount val="1"/>
                <c:pt idx="0">
                  <c:v>PV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'CI S4'!$H$49:$H$52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</c:strCache>
            </c:strRef>
          </c:cat>
          <c:val>
            <c:numRef>
              <c:f>'CI S4'!$I$49:$I$52</c:f>
              <c:numCache>
                <c:formatCode>General</c:formatCode>
                <c:ptCount val="4"/>
                <c:pt idx="0">
                  <c:v>40</c:v>
                </c:pt>
                <c:pt idx="1">
                  <c:v>170</c:v>
                </c:pt>
                <c:pt idx="2">
                  <c:v>320</c:v>
                </c:pt>
                <c:pt idx="3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F0-4622-8F16-8A4289CA66C8}"/>
            </c:ext>
          </c:extLst>
        </c:ser>
        <c:ser>
          <c:idx val="1"/>
          <c:order val="1"/>
          <c:tx>
            <c:strRef>
              <c:f>'CI S4'!$J$48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'CI S4'!$H$49:$H$52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</c:strCache>
            </c:strRef>
          </c:cat>
          <c:val>
            <c:numRef>
              <c:f>'CI S4'!$J$49:$J$52</c:f>
              <c:numCache>
                <c:formatCode>General</c:formatCode>
                <c:ptCount val="4"/>
                <c:pt idx="0">
                  <c:v>60</c:v>
                </c:pt>
                <c:pt idx="1">
                  <c:v>200</c:v>
                </c:pt>
                <c:pt idx="2">
                  <c:v>260</c:v>
                </c:pt>
                <c:pt idx="3">
                  <c:v>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F0-4622-8F16-8A4289CA66C8}"/>
            </c:ext>
          </c:extLst>
        </c:ser>
        <c:ser>
          <c:idx val="2"/>
          <c:order val="2"/>
          <c:tx>
            <c:strRef>
              <c:f>'CI S4'!$K$48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'CI S4'!$H$49:$H$52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</c:strCache>
            </c:strRef>
          </c:cat>
          <c:val>
            <c:numRef>
              <c:f>'CI S4'!$K$49:$K$52</c:f>
              <c:numCache>
                <c:formatCode>General</c:formatCode>
                <c:ptCount val="4"/>
                <c:pt idx="0">
                  <c:v>60</c:v>
                </c:pt>
                <c:pt idx="1">
                  <c:v>255</c:v>
                </c:pt>
                <c:pt idx="2">
                  <c:v>310</c:v>
                </c:pt>
                <c:pt idx="3">
                  <c:v>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F0-4622-8F16-8A4289CA6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7609936"/>
        <c:axId val="250965632"/>
      </c:lineChart>
      <c:catAx>
        <c:axId val="45760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50965632"/>
        <c:crosses val="autoZero"/>
        <c:auto val="1"/>
        <c:lblAlgn val="ctr"/>
        <c:lblOffset val="100"/>
        <c:noMultiLvlLbl val="0"/>
      </c:catAx>
      <c:valAx>
        <c:axId val="25096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5760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052357830271216"/>
          <c:y val="6.5048483522892928E-2"/>
          <c:w val="0.36175065616797908"/>
          <c:h val="7.38404053659959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566737</xdr:colOff>
      <xdr:row>51</xdr:row>
      <xdr:rowOff>152406</xdr:rowOff>
    </xdr:from>
    <xdr:to>
      <xdr:col>16</xdr:col>
      <xdr:colOff>452437</xdr:colOff>
      <xdr:row>68</xdr:row>
      <xdr:rowOff>142881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7DE6A23-6ECB-4462-8054-14A3FAAAF0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566737</xdr:colOff>
      <xdr:row>52</xdr:row>
      <xdr:rowOff>152406</xdr:rowOff>
    </xdr:from>
    <xdr:to>
      <xdr:col>16</xdr:col>
      <xdr:colOff>452437</xdr:colOff>
      <xdr:row>69</xdr:row>
      <xdr:rowOff>142881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C98DAC7-5747-4D81-B125-D4E05B8CF6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566737</xdr:colOff>
      <xdr:row>52</xdr:row>
      <xdr:rowOff>152406</xdr:rowOff>
    </xdr:from>
    <xdr:to>
      <xdr:col>16</xdr:col>
      <xdr:colOff>452437</xdr:colOff>
      <xdr:row>69</xdr:row>
      <xdr:rowOff>142881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664DCDF-AD49-47D2-A6F6-E921096EB3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9</xdr:col>
      <xdr:colOff>0</xdr:colOff>
      <xdr:row>24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1011739-0A20-4D61-8DC4-167EFD35EB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1F86B-EDD6-4A84-AA13-D8BDA6BF5E03}">
  <dimension ref="A1:V51"/>
  <sheetViews>
    <sheetView showGridLines="0" topLeftCell="D1" workbookViewId="0">
      <selection activeCell="V3" sqref="V3"/>
    </sheetView>
  </sheetViews>
  <sheetFormatPr baseColWidth="10" defaultRowHeight="12.75" x14ac:dyDescent="0.2"/>
  <cols>
    <col min="1" max="1" width="16.140625" style="1" bestFit="1" customWidth="1"/>
    <col min="2" max="2" width="19.28515625" style="1" customWidth="1"/>
    <col min="3" max="3" width="24.28515625" style="1" customWidth="1"/>
    <col min="4" max="7" width="11.42578125" style="1"/>
    <col min="8" max="22" width="11.7109375" style="1" customWidth="1"/>
    <col min="23" max="16384" width="11.42578125" style="1"/>
  </cols>
  <sheetData>
    <row r="1" spans="1:22" x14ac:dyDescent="0.2">
      <c r="A1" s="47" t="s">
        <v>4</v>
      </c>
      <c r="B1" s="49" t="s">
        <v>5</v>
      </c>
      <c r="C1" s="50"/>
      <c r="D1" s="47" t="s">
        <v>6</v>
      </c>
      <c r="E1" s="53" t="s">
        <v>7</v>
      </c>
      <c r="F1" s="53" t="s">
        <v>8</v>
      </c>
      <c r="G1" s="53" t="s">
        <v>9</v>
      </c>
      <c r="H1" s="55" t="s">
        <v>10</v>
      </c>
      <c r="I1" s="56"/>
      <c r="J1" s="57"/>
      <c r="K1" s="58" t="s">
        <v>11</v>
      </c>
      <c r="L1" s="56"/>
      <c r="M1" s="57"/>
      <c r="N1" s="55" t="s">
        <v>0</v>
      </c>
      <c r="O1" s="56"/>
      <c r="P1" s="57"/>
      <c r="Q1" s="58" t="s">
        <v>1</v>
      </c>
      <c r="R1" s="56"/>
      <c r="S1" s="57"/>
      <c r="T1" s="55" t="s">
        <v>52</v>
      </c>
      <c r="U1" s="56"/>
      <c r="V1" s="57"/>
    </row>
    <row r="2" spans="1:22" x14ac:dyDescent="0.2">
      <c r="A2" s="48"/>
      <c r="B2" s="51"/>
      <c r="C2" s="52"/>
      <c r="D2" s="48"/>
      <c r="E2" s="54"/>
      <c r="F2" s="54"/>
      <c r="G2" s="54"/>
      <c r="H2" s="2">
        <v>44081</v>
      </c>
      <c r="I2" s="3"/>
      <c r="J2" s="4">
        <f>H2+6</f>
        <v>44087</v>
      </c>
      <c r="K2" s="5">
        <f>H2+7</f>
        <v>44088</v>
      </c>
      <c r="L2" s="6"/>
      <c r="M2" s="5">
        <f>K2+6</f>
        <v>44094</v>
      </c>
      <c r="N2" s="4">
        <f>K2+7</f>
        <v>44095</v>
      </c>
      <c r="O2" s="3"/>
      <c r="P2" s="4">
        <f>N2+6</f>
        <v>44101</v>
      </c>
      <c r="Q2" s="5">
        <f>N2+7</f>
        <v>44102</v>
      </c>
      <c r="R2" s="6"/>
      <c r="S2" s="5">
        <f>Q2+6</f>
        <v>44108</v>
      </c>
      <c r="T2" s="4">
        <v>44067</v>
      </c>
      <c r="U2" s="3"/>
      <c r="V2" s="4">
        <v>44143</v>
      </c>
    </row>
    <row r="3" spans="1:22" x14ac:dyDescent="0.2">
      <c r="A3" s="48"/>
      <c r="B3" s="21" t="s">
        <v>2</v>
      </c>
      <c r="C3" s="21" t="s">
        <v>3</v>
      </c>
      <c r="D3" s="48"/>
      <c r="E3" s="54"/>
      <c r="F3" s="54"/>
      <c r="G3" s="54"/>
      <c r="H3" s="22" t="s">
        <v>12</v>
      </c>
      <c r="I3" s="22" t="s">
        <v>13</v>
      </c>
      <c r="J3" s="22" t="s">
        <v>14</v>
      </c>
      <c r="K3" s="23" t="s">
        <v>12</v>
      </c>
      <c r="L3" s="23" t="s">
        <v>13</v>
      </c>
      <c r="M3" s="23" t="s">
        <v>14</v>
      </c>
      <c r="N3" s="22" t="s">
        <v>12</v>
      </c>
      <c r="O3" s="22" t="s">
        <v>13</v>
      </c>
      <c r="P3" s="22" t="s">
        <v>14</v>
      </c>
      <c r="Q3" s="23" t="s">
        <v>12</v>
      </c>
      <c r="R3" s="23" t="s">
        <v>13</v>
      </c>
      <c r="S3" s="23" t="s">
        <v>14</v>
      </c>
      <c r="T3" s="22" t="s">
        <v>12</v>
      </c>
      <c r="U3" s="22" t="s">
        <v>13</v>
      </c>
      <c r="V3" s="22" t="s">
        <v>14</v>
      </c>
    </row>
    <row r="4" spans="1:22" x14ac:dyDescent="0.2">
      <c r="A4" s="7"/>
      <c r="B4" s="13" t="s">
        <v>15</v>
      </c>
      <c r="C4" s="9" t="s">
        <v>16</v>
      </c>
      <c r="D4" s="7"/>
      <c r="E4" s="9"/>
      <c r="F4" s="18"/>
      <c r="G4" s="18"/>
      <c r="H4" s="24"/>
      <c r="I4" s="24"/>
      <c r="J4" s="24"/>
      <c r="K4" s="25"/>
      <c r="L4" s="25"/>
      <c r="M4" s="25"/>
      <c r="N4" s="24"/>
      <c r="O4" s="24"/>
      <c r="P4" s="24"/>
      <c r="Q4" s="25"/>
      <c r="R4" s="25"/>
      <c r="S4" s="25"/>
      <c r="T4" s="24">
        <f t="shared" ref="T4:T15" si="0">H4+K4+N4+Q4</f>
        <v>0</v>
      </c>
      <c r="U4" s="24">
        <f t="shared" ref="U4:U15" si="1">I4+L4+O4+R4</f>
        <v>0</v>
      </c>
      <c r="V4" s="24">
        <f t="shared" ref="V4:V15" si="2">J4+M4+P4+S4</f>
        <v>0</v>
      </c>
    </row>
    <row r="5" spans="1:22" x14ac:dyDescent="0.2">
      <c r="A5" s="7"/>
      <c r="B5" s="8"/>
      <c r="C5" s="9"/>
      <c r="D5" s="7" t="s">
        <v>17</v>
      </c>
      <c r="E5" s="8">
        <v>20</v>
      </c>
      <c r="F5" s="10" t="s">
        <v>25</v>
      </c>
      <c r="G5" s="11" t="s">
        <v>26</v>
      </c>
      <c r="H5" s="24"/>
      <c r="I5" s="24"/>
      <c r="J5" s="24"/>
      <c r="K5" s="25"/>
      <c r="L5" s="25"/>
      <c r="M5" s="25"/>
      <c r="N5" s="24"/>
      <c r="O5" s="24"/>
      <c r="P5" s="24"/>
      <c r="Q5" s="25"/>
      <c r="R5" s="25"/>
      <c r="S5" s="25"/>
      <c r="T5" s="24">
        <f t="shared" si="0"/>
        <v>0</v>
      </c>
      <c r="U5" s="24">
        <f t="shared" si="1"/>
        <v>0</v>
      </c>
      <c r="V5" s="24">
        <f t="shared" si="2"/>
        <v>0</v>
      </c>
    </row>
    <row r="6" spans="1:22" x14ac:dyDescent="0.2">
      <c r="A6" s="7"/>
      <c r="B6" s="8"/>
      <c r="C6" s="9"/>
      <c r="D6" s="7" t="s">
        <v>19</v>
      </c>
      <c r="E6" s="8">
        <v>20</v>
      </c>
      <c r="F6" s="12" t="s">
        <v>25</v>
      </c>
      <c r="G6" s="11" t="s">
        <v>26</v>
      </c>
      <c r="H6" s="24"/>
      <c r="I6" s="24"/>
      <c r="J6" s="24"/>
      <c r="K6" s="25"/>
      <c r="L6" s="25"/>
      <c r="M6" s="25"/>
      <c r="N6" s="24"/>
      <c r="O6" s="24"/>
      <c r="P6" s="24"/>
      <c r="Q6" s="25"/>
      <c r="R6" s="25"/>
      <c r="S6" s="25"/>
      <c r="T6" s="24">
        <f t="shared" si="0"/>
        <v>0</v>
      </c>
      <c r="U6" s="24">
        <f t="shared" si="1"/>
        <v>0</v>
      </c>
      <c r="V6" s="24">
        <f t="shared" si="2"/>
        <v>0</v>
      </c>
    </row>
    <row r="7" spans="1:22" x14ac:dyDescent="0.2">
      <c r="A7" s="7"/>
      <c r="B7" s="13"/>
      <c r="C7" s="7"/>
      <c r="D7" s="7" t="s">
        <v>20</v>
      </c>
      <c r="E7" s="8">
        <v>20</v>
      </c>
      <c r="F7" s="12" t="s">
        <v>25</v>
      </c>
      <c r="G7" s="11" t="s">
        <v>26</v>
      </c>
      <c r="H7" s="24"/>
      <c r="I7" s="24"/>
      <c r="J7" s="24"/>
      <c r="K7" s="25"/>
      <c r="L7" s="25"/>
      <c r="M7" s="25"/>
      <c r="N7" s="24"/>
      <c r="O7" s="24"/>
      <c r="P7" s="24"/>
      <c r="Q7" s="25"/>
      <c r="R7" s="25"/>
      <c r="S7" s="25"/>
      <c r="T7" s="24">
        <f t="shared" si="0"/>
        <v>0</v>
      </c>
      <c r="U7" s="24">
        <f t="shared" si="1"/>
        <v>0</v>
      </c>
      <c r="V7" s="24">
        <f t="shared" si="2"/>
        <v>0</v>
      </c>
    </row>
    <row r="8" spans="1:22" x14ac:dyDescent="0.2">
      <c r="A8" s="7"/>
      <c r="B8" s="14"/>
      <c r="C8" s="15"/>
      <c r="D8" s="7" t="s">
        <v>21</v>
      </c>
      <c r="E8" s="8">
        <v>20</v>
      </c>
      <c r="F8" s="12" t="s">
        <v>25</v>
      </c>
      <c r="G8" s="11" t="s">
        <v>27</v>
      </c>
      <c r="H8" s="24"/>
      <c r="I8" s="24"/>
      <c r="J8" s="24"/>
      <c r="K8" s="25"/>
      <c r="L8" s="25"/>
      <c r="M8" s="25"/>
      <c r="N8" s="24"/>
      <c r="O8" s="24"/>
      <c r="P8" s="24"/>
      <c r="Q8" s="25"/>
      <c r="R8" s="25"/>
      <c r="S8" s="25"/>
      <c r="T8" s="24">
        <f t="shared" si="0"/>
        <v>0</v>
      </c>
      <c r="U8" s="24">
        <f t="shared" si="1"/>
        <v>0</v>
      </c>
      <c r="V8" s="24">
        <f t="shared" si="2"/>
        <v>0</v>
      </c>
    </row>
    <row r="9" spans="1:22" x14ac:dyDescent="0.2">
      <c r="A9" s="7"/>
      <c r="B9" s="14" t="s">
        <v>23</v>
      </c>
      <c r="C9" s="15" t="s">
        <v>24</v>
      </c>
      <c r="D9" s="16"/>
      <c r="E9" s="17"/>
      <c r="F9" s="18"/>
      <c r="G9" s="19"/>
      <c r="H9" s="24"/>
      <c r="I9" s="24"/>
      <c r="J9" s="24"/>
      <c r="K9" s="25"/>
      <c r="L9" s="25"/>
      <c r="M9" s="25"/>
      <c r="N9" s="24"/>
      <c r="O9" s="24"/>
      <c r="P9" s="24"/>
      <c r="Q9" s="25"/>
      <c r="R9" s="25"/>
      <c r="S9" s="25"/>
      <c r="T9" s="24">
        <f t="shared" si="0"/>
        <v>0</v>
      </c>
      <c r="U9" s="24">
        <f t="shared" si="1"/>
        <v>0</v>
      </c>
      <c r="V9" s="24">
        <f t="shared" si="2"/>
        <v>0</v>
      </c>
    </row>
    <row r="10" spans="1:22" x14ac:dyDescent="0.2">
      <c r="A10" s="7"/>
      <c r="B10" s="14"/>
      <c r="C10" s="15"/>
      <c r="D10" s="7" t="s">
        <v>17</v>
      </c>
      <c r="E10" s="17">
        <v>40</v>
      </c>
      <c r="F10" s="12" t="s">
        <v>26</v>
      </c>
      <c r="G10" s="11" t="s">
        <v>27</v>
      </c>
      <c r="H10" s="24"/>
      <c r="I10" s="24"/>
      <c r="J10" s="24"/>
      <c r="K10" s="25"/>
      <c r="L10" s="25"/>
      <c r="M10" s="25"/>
      <c r="N10" s="24"/>
      <c r="O10" s="24"/>
      <c r="P10" s="24"/>
      <c r="Q10" s="25"/>
      <c r="R10" s="25"/>
      <c r="S10" s="25"/>
      <c r="T10" s="24">
        <f t="shared" si="0"/>
        <v>0</v>
      </c>
      <c r="U10" s="24">
        <f t="shared" si="1"/>
        <v>0</v>
      </c>
      <c r="V10" s="24">
        <f t="shared" si="2"/>
        <v>0</v>
      </c>
    </row>
    <row r="11" spans="1:22" x14ac:dyDescent="0.2">
      <c r="A11" s="7"/>
      <c r="B11" s="8"/>
      <c r="C11" s="9"/>
      <c r="D11" s="7" t="s">
        <v>19</v>
      </c>
      <c r="E11" s="17">
        <v>40</v>
      </c>
      <c r="F11" s="20" t="s">
        <v>27</v>
      </c>
      <c r="G11" s="20" t="s">
        <v>28</v>
      </c>
      <c r="H11" s="24"/>
      <c r="I11" s="24"/>
      <c r="J11" s="24"/>
      <c r="K11" s="25"/>
      <c r="L11" s="25"/>
      <c r="M11" s="25"/>
      <c r="N11" s="24"/>
      <c r="O11" s="24"/>
      <c r="P11" s="24"/>
      <c r="Q11" s="25"/>
      <c r="R11" s="25"/>
      <c r="S11" s="25"/>
      <c r="T11" s="24">
        <f t="shared" si="0"/>
        <v>0</v>
      </c>
      <c r="U11" s="24">
        <f t="shared" si="1"/>
        <v>0</v>
      </c>
      <c r="V11" s="24">
        <f t="shared" si="2"/>
        <v>0</v>
      </c>
    </row>
    <row r="12" spans="1:22" x14ac:dyDescent="0.2">
      <c r="A12" s="7"/>
      <c r="B12" s="8"/>
      <c r="C12" s="9"/>
      <c r="D12" s="7" t="s">
        <v>20</v>
      </c>
      <c r="E12" s="17">
        <v>40</v>
      </c>
      <c r="F12" s="12" t="s">
        <v>26</v>
      </c>
      <c r="G12" s="12" t="s">
        <v>27</v>
      </c>
      <c r="H12" s="24"/>
      <c r="I12" s="24"/>
      <c r="J12" s="24"/>
      <c r="K12" s="25"/>
      <c r="L12" s="25"/>
      <c r="M12" s="25"/>
      <c r="N12" s="24"/>
      <c r="O12" s="24"/>
      <c r="P12" s="24"/>
      <c r="Q12" s="25"/>
      <c r="R12" s="25"/>
      <c r="S12" s="25"/>
      <c r="T12" s="24">
        <f t="shared" si="0"/>
        <v>0</v>
      </c>
      <c r="U12" s="24">
        <f t="shared" si="1"/>
        <v>0</v>
      </c>
      <c r="V12" s="24">
        <f t="shared" si="2"/>
        <v>0</v>
      </c>
    </row>
    <row r="13" spans="1:22" x14ac:dyDescent="0.2">
      <c r="A13" s="7"/>
      <c r="B13" s="13"/>
      <c r="C13" s="7"/>
      <c r="D13" s="7" t="s">
        <v>21</v>
      </c>
      <c r="E13" s="17">
        <v>40</v>
      </c>
      <c r="F13" s="12" t="s">
        <v>26</v>
      </c>
      <c r="G13" s="12" t="s">
        <v>27</v>
      </c>
      <c r="H13" s="24"/>
      <c r="I13" s="24"/>
      <c r="J13" s="24"/>
      <c r="K13" s="25"/>
      <c r="L13" s="25"/>
      <c r="M13" s="25"/>
      <c r="N13" s="24"/>
      <c r="O13" s="24"/>
      <c r="P13" s="24"/>
      <c r="Q13" s="25"/>
      <c r="R13" s="25"/>
      <c r="S13" s="25"/>
      <c r="T13" s="24">
        <f t="shared" si="0"/>
        <v>0</v>
      </c>
      <c r="U13" s="24">
        <f t="shared" si="1"/>
        <v>0</v>
      </c>
      <c r="V13" s="24">
        <f t="shared" si="2"/>
        <v>0</v>
      </c>
    </row>
    <row r="14" spans="1:22" x14ac:dyDescent="0.2">
      <c r="A14" s="7"/>
      <c r="B14" s="14"/>
      <c r="C14" s="15"/>
      <c r="D14" s="7" t="s">
        <v>22</v>
      </c>
      <c r="E14" s="17">
        <v>60</v>
      </c>
      <c r="F14" s="12" t="s">
        <v>26</v>
      </c>
      <c r="G14" s="12" t="s">
        <v>28</v>
      </c>
      <c r="H14" s="24"/>
      <c r="I14" s="24"/>
      <c r="J14" s="24"/>
      <c r="K14" s="25"/>
      <c r="L14" s="25"/>
      <c r="M14" s="25"/>
      <c r="N14" s="24"/>
      <c r="O14" s="24"/>
      <c r="P14" s="24"/>
      <c r="Q14" s="25"/>
      <c r="R14" s="25"/>
      <c r="S14" s="25"/>
      <c r="T14" s="24">
        <f t="shared" si="0"/>
        <v>0</v>
      </c>
      <c r="U14" s="24">
        <f t="shared" si="1"/>
        <v>0</v>
      </c>
      <c r="V14" s="24">
        <f t="shared" si="2"/>
        <v>0</v>
      </c>
    </row>
    <row r="15" spans="1:22" x14ac:dyDescent="0.2">
      <c r="A15" s="7"/>
      <c r="B15" s="14"/>
      <c r="C15" s="15"/>
      <c r="D15" s="7" t="s">
        <v>18</v>
      </c>
      <c r="E15" s="17">
        <v>60</v>
      </c>
      <c r="F15" s="12" t="s">
        <v>26</v>
      </c>
      <c r="G15" s="12" t="s">
        <v>27</v>
      </c>
      <c r="H15" s="24"/>
      <c r="I15" s="24"/>
      <c r="J15" s="24"/>
      <c r="K15" s="25"/>
      <c r="L15" s="25"/>
      <c r="M15" s="25"/>
      <c r="N15" s="24"/>
      <c r="O15" s="24"/>
      <c r="P15" s="24"/>
      <c r="Q15" s="25"/>
      <c r="R15" s="25"/>
      <c r="S15" s="25"/>
      <c r="T15" s="24">
        <f t="shared" si="0"/>
        <v>0</v>
      </c>
      <c r="U15" s="24">
        <f t="shared" si="1"/>
        <v>0</v>
      </c>
      <c r="V15" s="24">
        <f t="shared" si="2"/>
        <v>0</v>
      </c>
    </row>
    <row r="16" spans="1:22" x14ac:dyDescent="0.2">
      <c r="E16" s="9" t="s">
        <v>29</v>
      </c>
      <c r="F16" s="7"/>
      <c r="G16" s="7"/>
      <c r="H16" s="7">
        <f t="shared" ref="H16:V16" si="3">SUM(H4:H15)</f>
        <v>0</v>
      </c>
      <c r="I16" s="7">
        <f t="shared" si="3"/>
        <v>0</v>
      </c>
      <c r="J16" s="7">
        <f t="shared" si="3"/>
        <v>0</v>
      </c>
      <c r="K16" s="7">
        <f t="shared" si="3"/>
        <v>0</v>
      </c>
      <c r="L16" s="7">
        <f t="shared" si="3"/>
        <v>0</v>
      </c>
      <c r="M16" s="7">
        <f t="shared" si="3"/>
        <v>0</v>
      </c>
      <c r="N16" s="7">
        <f t="shared" si="3"/>
        <v>0</v>
      </c>
      <c r="O16" s="7">
        <f t="shared" si="3"/>
        <v>0</v>
      </c>
      <c r="P16" s="7">
        <f t="shared" si="3"/>
        <v>0</v>
      </c>
      <c r="Q16" s="7">
        <f t="shared" si="3"/>
        <v>0</v>
      </c>
      <c r="R16" s="7">
        <f t="shared" si="3"/>
        <v>0</v>
      </c>
      <c r="S16" s="7">
        <f t="shared" si="3"/>
        <v>0</v>
      </c>
      <c r="T16" s="7">
        <f t="shared" si="3"/>
        <v>0</v>
      </c>
      <c r="U16" s="7">
        <f t="shared" si="3"/>
        <v>0</v>
      </c>
      <c r="V16" s="7">
        <f t="shared" si="3"/>
        <v>0</v>
      </c>
    </row>
    <row r="17" spans="1:22" x14ac:dyDescent="0.2">
      <c r="E17" s="9" t="s">
        <v>30</v>
      </c>
      <c r="F17" s="7"/>
      <c r="G17" s="7"/>
      <c r="H17" s="7">
        <f>H16</f>
        <v>0</v>
      </c>
      <c r="I17" s="7">
        <f>I16</f>
        <v>0</v>
      </c>
      <c r="J17" s="7">
        <f>J16</f>
        <v>0</v>
      </c>
      <c r="K17" s="7">
        <f t="shared" ref="K17:S17" si="4">H17+K16</f>
        <v>0</v>
      </c>
      <c r="L17" s="7">
        <f t="shared" si="4"/>
        <v>0</v>
      </c>
      <c r="M17" s="7">
        <f t="shared" si="4"/>
        <v>0</v>
      </c>
      <c r="N17" s="7">
        <f t="shared" si="4"/>
        <v>0</v>
      </c>
      <c r="O17" s="7">
        <f t="shared" si="4"/>
        <v>0</v>
      </c>
      <c r="P17" s="7">
        <f t="shared" si="4"/>
        <v>0</v>
      </c>
      <c r="Q17" s="7">
        <f t="shared" si="4"/>
        <v>0</v>
      </c>
      <c r="R17" s="7">
        <f t="shared" si="4"/>
        <v>0</v>
      </c>
      <c r="S17" s="7">
        <f t="shared" si="4"/>
        <v>0</v>
      </c>
      <c r="T17" s="7"/>
      <c r="U17" s="7"/>
      <c r="V17" s="7"/>
    </row>
    <row r="19" spans="1:22" x14ac:dyDescent="0.2">
      <c r="A19" s="43" t="s">
        <v>31</v>
      </c>
      <c r="B19" s="44"/>
      <c r="C19" s="44"/>
      <c r="D19" s="44"/>
      <c r="E19" s="45"/>
      <c r="G19" s="46" t="s">
        <v>34</v>
      </c>
      <c r="H19" s="46"/>
      <c r="I19" s="46"/>
      <c r="J19" s="46"/>
      <c r="K19" s="46"/>
      <c r="L19" s="46"/>
      <c r="M19" s="46"/>
    </row>
    <row r="20" spans="1:22" x14ac:dyDescent="0.2">
      <c r="A20" s="59" t="s">
        <v>76</v>
      </c>
      <c r="B20" s="60"/>
      <c r="C20" s="60"/>
      <c r="D20" s="60"/>
      <c r="E20" s="61"/>
      <c r="G20" s="46" t="s">
        <v>35</v>
      </c>
      <c r="H20" s="46"/>
      <c r="I20" s="46"/>
      <c r="J20" s="46"/>
      <c r="K20" s="46"/>
      <c r="L20" s="46"/>
      <c r="M20" s="46"/>
    </row>
    <row r="21" spans="1:22" x14ac:dyDescent="0.2">
      <c r="A21" s="59" t="s">
        <v>32</v>
      </c>
      <c r="B21" s="60"/>
      <c r="C21" s="60"/>
      <c r="D21" s="60"/>
      <c r="E21" s="61"/>
      <c r="G21" s="46" t="s">
        <v>36</v>
      </c>
      <c r="H21" s="46"/>
      <c r="I21" s="46"/>
      <c r="J21" s="46"/>
      <c r="K21" s="46"/>
      <c r="L21" s="46"/>
      <c r="M21" s="46"/>
    </row>
    <row r="22" spans="1:22" x14ac:dyDescent="0.2">
      <c r="A22" s="59" t="s">
        <v>33</v>
      </c>
      <c r="B22" s="60"/>
      <c r="C22" s="60"/>
      <c r="D22" s="60"/>
      <c r="E22" s="61"/>
      <c r="G22" s="26"/>
      <c r="H22" s="26"/>
      <c r="I22" s="26"/>
      <c r="J22" s="26"/>
      <c r="K22" s="26"/>
    </row>
    <row r="23" spans="1:22" x14ac:dyDescent="0.2">
      <c r="G23" s="46" t="s">
        <v>37</v>
      </c>
      <c r="H23" s="46"/>
      <c r="I23" s="26"/>
      <c r="J23" s="26"/>
      <c r="K23" s="26"/>
    </row>
    <row r="24" spans="1:22" x14ac:dyDescent="0.2">
      <c r="G24" s="46" t="s">
        <v>38</v>
      </c>
      <c r="H24" s="46"/>
      <c r="I24" s="46"/>
      <c r="J24" s="46"/>
      <c r="K24" s="46"/>
      <c r="L24" s="46"/>
      <c r="M24" s="46"/>
    </row>
    <row r="25" spans="1:22" x14ac:dyDescent="0.2">
      <c r="G25" s="46" t="s">
        <v>39</v>
      </c>
      <c r="H25" s="46"/>
      <c r="I25" s="46"/>
      <c r="J25" s="46"/>
      <c r="K25" s="46"/>
      <c r="L25" s="46"/>
      <c r="M25" s="46"/>
    </row>
    <row r="33" spans="5:19" x14ac:dyDescent="0.2"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</row>
    <row r="34" spans="5:19" x14ac:dyDescent="0.2"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</row>
    <row r="35" spans="5:19" x14ac:dyDescent="0.2"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</row>
    <row r="36" spans="5:19" x14ac:dyDescent="0.2"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</row>
    <row r="37" spans="5:19" x14ac:dyDescent="0.2"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</row>
    <row r="38" spans="5:19" x14ac:dyDescent="0.2"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</row>
    <row r="39" spans="5:19" x14ac:dyDescent="0.2"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</row>
    <row r="40" spans="5:19" x14ac:dyDescent="0.2"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</row>
    <row r="41" spans="5:19" x14ac:dyDescent="0.2"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</row>
    <row r="42" spans="5:19" x14ac:dyDescent="0.2"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</row>
    <row r="43" spans="5:19" x14ac:dyDescent="0.2"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</row>
    <row r="44" spans="5:19" x14ac:dyDescent="0.2"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</row>
    <row r="45" spans="5:19" x14ac:dyDescent="0.2"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</row>
    <row r="46" spans="5:19" x14ac:dyDescent="0.2"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</row>
    <row r="47" spans="5:19" x14ac:dyDescent="0.2"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</row>
    <row r="48" spans="5:19" x14ac:dyDescent="0.2"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</row>
    <row r="49" spans="5:19" x14ac:dyDescent="0.2"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</row>
    <row r="50" spans="5:19" x14ac:dyDescent="0.2"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</row>
    <row r="51" spans="5:19" x14ac:dyDescent="0.2"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</row>
  </sheetData>
  <mergeCells count="21">
    <mergeCell ref="G25:M25"/>
    <mergeCell ref="A20:E20"/>
    <mergeCell ref="A21:E21"/>
    <mergeCell ref="A22:E22"/>
    <mergeCell ref="G20:M20"/>
    <mergeCell ref="G21:M21"/>
    <mergeCell ref="N1:P1"/>
    <mergeCell ref="Q1:S1"/>
    <mergeCell ref="T1:V1"/>
    <mergeCell ref="G23:H23"/>
    <mergeCell ref="G24:M24"/>
    <mergeCell ref="A19:E19"/>
    <mergeCell ref="G19:M19"/>
    <mergeCell ref="A1:A3"/>
    <mergeCell ref="B1:C2"/>
    <mergeCell ref="D1:D3"/>
    <mergeCell ref="E1:E3"/>
    <mergeCell ref="F1:F3"/>
    <mergeCell ref="G1:G3"/>
    <mergeCell ref="H1:J1"/>
    <mergeCell ref="K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59C5-43F6-42FE-BEB3-0E428FB7E958}">
  <dimension ref="A1:W69"/>
  <sheetViews>
    <sheetView showGridLines="0" topLeftCell="C42" workbookViewId="0">
      <selection activeCell="F48" sqref="F48"/>
    </sheetView>
  </sheetViews>
  <sheetFormatPr baseColWidth="10" defaultRowHeight="12.75" x14ac:dyDescent="0.2"/>
  <cols>
    <col min="1" max="1" width="16.140625" bestFit="1" customWidth="1"/>
    <col min="2" max="2" width="19.28515625" customWidth="1"/>
    <col min="3" max="3" width="24.28515625" customWidth="1"/>
    <col min="8" max="22" width="11.7109375" customWidth="1"/>
  </cols>
  <sheetData>
    <row r="1" spans="1:23" x14ac:dyDescent="0.2">
      <c r="A1" s="47" t="s">
        <v>4</v>
      </c>
      <c r="B1" s="49" t="s">
        <v>5</v>
      </c>
      <c r="C1" s="50"/>
      <c r="D1" s="47" t="s">
        <v>6</v>
      </c>
      <c r="E1" s="53" t="s">
        <v>7</v>
      </c>
      <c r="F1" s="53" t="s">
        <v>8</v>
      </c>
      <c r="G1" s="53" t="s">
        <v>9</v>
      </c>
      <c r="H1" s="55" t="s">
        <v>10</v>
      </c>
      <c r="I1" s="56"/>
      <c r="J1" s="57"/>
      <c r="K1" s="58" t="s">
        <v>11</v>
      </c>
      <c r="L1" s="56"/>
      <c r="M1" s="57"/>
      <c r="N1" s="55" t="s">
        <v>0</v>
      </c>
      <c r="O1" s="56"/>
      <c r="P1" s="57"/>
      <c r="Q1" s="58" t="s">
        <v>1</v>
      </c>
      <c r="R1" s="56"/>
      <c r="S1" s="57"/>
      <c r="T1" s="55" t="s">
        <v>52</v>
      </c>
      <c r="U1" s="56"/>
      <c r="V1" s="57"/>
      <c r="W1" s="1"/>
    </row>
    <row r="2" spans="1:23" x14ac:dyDescent="0.2">
      <c r="A2" s="48"/>
      <c r="B2" s="51"/>
      <c r="C2" s="52"/>
      <c r="D2" s="48"/>
      <c r="E2" s="54"/>
      <c r="F2" s="54"/>
      <c r="G2" s="54"/>
      <c r="H2" s="2">
        <v>44081</v>
      </c>
      <c r="I2" s="3"/>
      <c r="J2" s="4">
        <f>H2+6</f>
        <v>44087</v>
      </c>
      <c r="K2" s="5">
        <f>H2+7</f>
        <v>44088</v>
      </c>
      <c r="L2" s="6"/>
      <c r="M2" s="5">
        <f>K2+6</f>
        <v>44094</v>
      </c>
      <c r="N2" s="4">
        <f>K2+7</f>
        <v>44095</v>
      </c>
      <c r="O2" s="3"/>
      <c r="P2" s="4">
        <f>N2+6</f>
        <v>44101</v>
      </c>
      <c r="Q2" s="5">
        <f>N2+7</f>
        <v>44102</v>
      </c>
      <c r="R2" s="6"/>
      <c r="S2" s="5">
        <f>Q2+6</f>
        <v>44108</v>
      </c>
      <c r="T2" s="4">
        <v>44067</v>
      </c>
      <c r="U2" s="3"/>
      <c r="V2" s="4">
        <v>44143</v>
      </c>
      <c r="W2" s="1"/>
    </row>
    <row r="3" spans="1:23" x14ac:dyDescent="0.2">
      <c r="A3" s="48"/>
      <c r="B3" s="21" t="s">
        <v>2</v>
      </c>
      <c r="C3" s="21" t="s">
        <v>3</v>
      </c>
      <c r="D3" s="48"/>
      <c r="E3" s="54"/>
      <c r="F3" s="54"/>
      <c r="G3" s="54"/>
      <c r="H3" s="22" t="s">
        <v>12</v>
      </c>
      <c r="I3" s="22" t="s">
        <v>13</v>
      </c>
      <c r="J3" s="22" t="s">
        <v>14</v>
      </c>
      <c r="K3" s="23" t="s">
        <v>12</v>
      </c>
      <c r="L3" s="23" t="s">
        <v>13</v>
      </c>
      <c r="M3" s="23" t="s">
        <v>14</v>
      </c>
      <c r="N3" s="22" t="s">
        <v>12</v>
      </c>
      <c r="O3" s="22" t="s">
        <v>13</v>
      </c>
      <c r="P3" s="22" t="s">
        <v>14</v>
      </c>
      <c r="Q3" s="23" t="s">
        <v>12</v>
      </c>
      <c r="R3" s="23" t="s">
        <v>13</v>
      </c>
      <c r="S3" s="23" t="s">
        <v>14</v>
      </c>
      <c r="T3" s="22" t="s">
        <v>12</v>
      </c>
      <c r="U3" s="22" t="s">
        <v>13</v>
      </c>
      <c r="V3" s="22" t="s">
        <v>14</v>
      </c>
      <c r="W3" s="1"/>
    </row>
    <row r="4" spans="1:23" x14ac:dyDescent="0.2">
      <c r="A4" s="7"/>
      <c r="B4" s="13" t="s">
        <v>15</v>
      </c>
      <c r="C4" s="9" t="s">
        <v>16</v>
      </c>
      <c r="D4" s="7"/>
      <c r="E4" s="9"/>
      <c r="F4" s="18"/>
      <c r="G4" s="18"/>
      <c r="H4" s="24"/>
      <c r="I4" s="24"/>
      <c r="J4" s="24"/>
      <c r="K4" s="25"/>
      <c r="L4" s="25"/>
      <c r="M4" s="25"/>
      <c r="N4" s="24"/>
      <c r="O4" s="24"/>
      <c r="P4" s="24"/>
      <c r="Q4" s="25"/>
      <c r="R4" s="25"/>
      <c r="S4" s="25"/>
      <c r="T4" s="24">
        <f t="shared" ref="T4:T15" si="0">H4+K4+N4+Q4</f>
        <v>0</v>
      </c>
      <c r="U4" s="24">
        <f t="shared" ref="U4:U15" si="1">I4+L4+O4+R4</f>
        <v>0</v>
      </c>
      <c r="V4" s="24">
        <f t="shared" ref="V4:V15" si="2">J4+M4+P4+S4</f>
        <v>0</v>
      </c>
      <c r="W4" s="1"/>
    </row>
    <row r="5" spans="1:23" x14ac:dyDescent="0.2">
      <c r="A5" s="7"/>
      <c r="B5" s="8"/>
      <c r="C5" s="9"/>
      <c r="D5" s="7" t="s">
        <v>17</v>
      </c>
      <c r="E5" s="8">
        <v>20</v>
      </c>
      <c r="F5" s="10" t="s">
        <v>25</v>
      </c>
      <c r="G5" s="11" t="s">
        <v>26</v>
      </c>
      <c r="H5" s="24">
        <v>10</v>
      </c>
      <c r="I5" s="24"/>
      <c r="J5" s="24"/>
      <c r="K5" s="25">
        <v>10</v>
      </c>
      <c r="L5" s="25"/>
      <c r="M5" s="25"/>
      <c r="N5" s="24"/>
      <c r="O5" s="24"/>
      <c r="P5" s="24"/>
      <c r="Q5" s="25"/>
      <c r="R5" s="25"/>
      <c r="S5" s="25"/>
      <c r="T5" s="24">
        <f t="shared" si="0"/>
        <v>20</v>
      </c>
      <c r="U5" s="24">
        <f t="shared" si="1"/>
        <v>0</v>
      </c>
      <c r="V5" s="24">
        <f t="shared" si="2"/>
        <v>0</v>
      </c>
      <c r="W5" s="1"/>
    </row>
    <row r="6" spans="1:23" x14ac:dyDescent="0.2">
      <c r="A6" s="7"/>
      <c r="B6" s="8"/>
      <c r="C6" s="9"/>
      <c r="D6" s="7" t="s">
        <v>19</v>
      </c>
      <c r="E6" s="8">
        <v>20</v>
      </c>
      <c r="F6" s="12" t="s">
        <v>25</v>
      </c>
      <c r="G6" s="11" t="s">
        <v>26</v>
      </c>
      <c r="H6" s="24">
        <v>10</v>
      </c>
      <c r="I6" s="24"/>
      <c r="J6" s="24"/>
      <c r="K6" s="25">
        <v>10</v>
      </c>
      <c r="L6" s="25"/>
      <c r="M6" s="25"/>
      <c r="N6" s="24"/>
      <c r="O6" s="24"/>
      <c r="P6" s="24"/>
      <c r="Q6" s="25"/>
      <c r="R6" s="25"/>
      <c r="S6" s="25"/>
      <c r="T6" s="24">
        <f t="shared" si="0"/>
        <v>20</v>
      </c>
      <c r="U6" s="24">
        <f t="shared" si="1"/>
        <v>0</v>
      </c>
      <c r="V6" s="24">
        <f t="shared" si="2"/>
        <v>0</v>
      </c>
      <c r="W6" s="1"/>
    </row>
    <row r="7" spans="1:23" x14ac:dyDescent="0.2">
      <c r="A7" s="7"/>
      <c r="B7" s="13"/>
      <c r="C7" s="7"/>
      <c r="D7" s="7" t="s">
        <v>20</v>
      </c>
      <c r="E7" s="8">
        <v>20</v>
      </c>
      <c r="F7" s="12" t="s">
        <v>25</v>
      </c>
      <c r="G7" s="11" t="s">
        <v>26</v>
      </c>
      <c r="H7" s="24">
        <v>10</v>
      </c>
      <c r="I7" s="24"/>
      <c r="J7" s="24"/>
      <c r="K7" s="25">
        <v>10</v>
      </c>
      <c r="L7" s="25"/>
      <c r="M7" s="25"/>
      <c r="N7" s="24"/>
      <c r="O7" s="24"/>
      <c r="P7" s="24"/>
      <c r="Q7" s="25"/>
      <c r="R7" s="25"/>
      <c r="S7" s="25"/>
      <c r="T7" s="24">
        <f t="shared" si="0"/>
        <v>20</v>
      </c>
      <c r="U7" s="24">
        <f t="shared" si="1"/>
        <v>0</v>
      </c>
      <c r="V7" s="24">
        <f t="shared" si="2"/>
        <v>0</v>
      </c>
      <c r="W7" s="1"/>
    </row>
    <row r="8" spans="1:23" x14ac:dyDescent="0.2">
      <c r="A8" s="7"/>
      <c r="B8" s="14"/>
      <c r="C8" s="15"/>
      <c r="D8" s="7" t="s">
        <v>21</v>
      </c>
      <c r="E8" s="8">
        <v>20</v>
      </c>
      <c r="F8" s="12" t="s">
        <v>25</v>
      </c>
      <c r="G8" s="11" t="s">
        <v>27</v>
      </c>
      <c r="H8" s="24">
        <v>10</v>
      </c>
      <c r="I8" s="24"/>
      <c r="J8" s="24"/>
      <c r="K8" s="25"/>
      <c r="L8" s="25"/>
      <c r="M8" s="25"/>
      <c r="N8" s="24">
        <v>10</v>
      </c>
      <c r="O8" s="24"/>
      <c r="P8" s="24"/>
      <c r="Q8" s="25"/>
      <c r="R8" s="25"/>
      <c r="S8" s="25"/>
      <c r="T8" s="24">
        <f t="shared" si="0"/>
        <v>20</v>
      </c>
      <c r="U8" s="24">
        <f t="shared" si="1"/>
        <v>0</v>
      </c>
      <c r="V8" s="24">
        <f t="shared" si="2"/>
        <v>0</v>
      </c>
      <c r="W8" s="1"/>
    </row>
    <row r="9" spans="1:23" x14ac:dyDescent="0.2">
      <c r="A9" s="7"/>
      <c r="B9" s="14" t="s">
        <v>23</v>
      </c>
      <c r="C9" s="15" t="s">
        <v>24</v>
      </c>
      <c r="D9" s="16"/>
      <c r="E9" s="17"/>
      <c r="F9" s="18"/>
      <c r="G9" s="19"/>
      <c r="H9" s="24"/>
      <c r="I9" s="24"/>
      <c r="J9" s="24"/>
      <c r="K9" s="25"/>
      <c r="L9" s="25"/>
      <c r="M9" s="25"/>
      <c r="N9" s="24"/>
      <c r="O9" s="24"/>
      <c r="P9" s="24"/>
      <c r="Q9" s="25"/>
      <c r="R9" s="25"/>
      <c r="S9" s="25"/>
      <c r="T9" s="24">
        <f t="shared" si="0"/>
        <v>0</v>
      </c>
      <c r="U9" s="24">
        <f t="shared" si="1"/>
        <v>0</v>
      </c>
      <c r="V9" s="24">
        <f t="shared" si="2"/>
        <v>0</v>
      </c>
      <c r="W9" s="1"/>
    </row>
    <row r="10" spans="1:23" x14ac:dyDescent="0.2">
      <c r="A10" s="7"/>
      <c r="B10" s="14"/>
      <c r="C10" s="15"/>
      <c r="D10" s="7" t="s">
        <v>17</v>
      </c>
      <c r="E10" s="17">
        <v>40</v>
      </c>
      <c r="F10" s="12" t="s">
        <v>26</v>
      </c>
      <c r="G10" s="11" t="s">
        <v>27</v>
      </c>
      <c r="H10" s="24"/>
      <c r="I10" s="24"/>
      <c r="J10" s="24"/>
      <c r="K10" s="25">
        <v>20</v>
      </c>
      <c r="L10" s="25"/>
      <c r="M10" s="25"/>
      <c r="N10" s="24">
        <v>20</v>
      </c>
      <c r="O10" s="24"/>
      <c r="P10" s="24"/>
      <c r="Q10" s="25"/>
      <c r="R10" s="25"/>
      <c r="S10" s="25"/>
      <c r="T10" s="24">
        <f t="shared" si="0"/>
        <v>40</v>
      </c>
      <c r="U10" s="24">
        <f t="shared" si="1"/>
        <v>0</v>
      </c>
      <c r="V10" s="24">
        <f t="shared" si="2"/>
        <v>0</v>
      </c>
      <c r="W10" s="1"/>
    </row>
    <row r="11" spans="1:23" x14ac:dyDescent="0.2">
      <c r="A11" s="7"/>
      <c r="B11" s="8"/>
      <c r="C11" s="9"/>
      <c r="D11" s="7" t="s">
        <v>19</v>
      </c>
      <c r="E11" s="17">
        <v>40</v>
      </c>
      <c r="F11" s="20" t="s">
        <v>27</v>
      </c>
      <c r="G11" s="20" t="s">
        <v>28</v>
      </c>
      <c r="H11" s="24"/>
      <c r="I11" s="24"/>
      <c r="J11" s="24"/>
      <c r="K11" s="25"/>
      <c r="L11" s="25"/>
      <c r="M11" s="25"/>
      <c r="N11" s="24">
        <v>20</v>
      </c>
      <c r="O11" s="24"/>
      <c r="P11" s="24"/>
      <c r="Q11" s="25">
        <v>20</v>
      </c>
      <c r="R11" s="25"/>
      <c r="S11" s="25"/>
      <c r="T11" s="24">
        <f t="shared" si="0"/>
        <v>40</v>
      </c>
      <c r="U11" s="24">
        <f t="shared" si="1"/>
        <v>0</v>
      </c>
      <c r="V11" s="24">
        <f t="shared" si="2"/>
        <v>0</v>
      </c>
      <c r="W11" s="1"/>
    </row>
    <row r="12" spans="1:23" x14ac:dyDescent="0.2">
      <c r="A12" s="7"/>
      <c r="B12" s="8"/>
      <c r="C12" s="9"/>
      <c r="D12" s="7" t="s">
        <v>20</v>
      </c>
      <c r="E12" s="17">
        <v>40</v>
      </c>
      <c r="F12" s="12" t="s">
        <v>26</v>
      </c>
      <c r="G12" s="12" t="s">
        <v>27</v>
      </c>
      <c r="H12" s="24"/>
      <c r="I12" s="24"/>
      <c r="J12" s="24"/>
      <c r="K12" s="25">
        <v>20</v>
      </c>
      <c r="L12" s="25"/>
      <c r="M12" s="25"/>
      <c r="N12" s="24">
        <v>20</v>
      </c>
      <c r="O12" s="24"/>
      <c r="P12" s="24"/>
      <c r="Q12" s="25"/>
      <c r="R12" s="25"/>
      <c r="S12" s="25"/>
      <c r="T12" s="24">
        <f t="shared" si="0"/>
        <v>40</v>
      </c>
      <c r="U12" s="24">
        <f t="shared" si="1"/>
        <v>0</v>
      </c>
      <c r="V12" s="24">
        <f t="shared" si="2"/>
        <v>0</v>
      </c>
      <c r="W12" s="1"/>
    </row>
    <row r="13" spans="1:23" x14ac:dyDescent="0.2">
      <c r="A13" s="7"/>
      <c r="B13" s="13"/>
      <c r="C13" s="7"/>
      <c r="D13" s="7" t="s">
        <v>21</v>
      </c>
      <c r="E13" s="17">
        <v>40</v>
      </c>
      <c r="F13" s="12" t="s">
        <v>26</v>
      </c>
      <c r="G13" s="12" t="s">
        <v>27</v>
      </c>
      <c r="H13" s="24"/>
      <c r="I13" s="24"/>
      <c r="J13" s="24"/>
      <c r="K13" s="25">
        <v>20</v>
      </c>
      <c r="L13" s="25"/>
      <c r="M13" s="25"/>
      <c r="N13" s="24">
        <v>20</v>
      </c>
      <c r="O13" s="24"/>
      <c r="P13" s="24"/>
      <c r="Q13" s="25"/>
      <c r="R13" s="25"/>
      <c r="S13" s="25"/>
      <c r="T13" s="24">
        <f t="shared" si="0"/>
        <v>40</v>
      </c>
      <c r="U13" s="24">
        <f t="shared" si="1"/>
        <v>0</v>
      </c>
      <c r="V13" s="24">
        <f t="shared" si="2"/>
        <v>0</v>
      </c>
      <c r="W13" s="1"/>
    </row>
    <row r="14" spans="1:23" x14ac:dyDescent="0.2">
      <c r="A14" s="7"/>
      <c r="B14" s="14"/>
      <c r="C14" s="15"/>
      <c r="D14" s="7" t="s">
        <v>22</v>
      </c>
      <c r="E14" s="17">
        <v>60</v>
      </c>
      <c r="F14" s="12" t="s">
        <v>26</v>
      </c>
      <c r="G14" s="12" t="s">
        <v>28</v>
      </c>
      <c r="H14" s="24"/>
      <c r="I14" s="24"/>
      <c r="J14" s="24"/>
      <c r="K14" s="25">
        <v>20</v>
      </c>
      <c r="L14" s="25"/>
      <c r="M14" s="25"/>
      <c r="N14" s="24">
        <v>20</v>
      </c>
      <c r="O14" s="24"/>
      <c r="P14" s="24"/>
      <c r="Q14" s="25">
        <v>20</v>
      </c>
      <c r="R14" s="25"/>
      <c r="S14" s="25"/>
      <c r="T14" s="24">
        <f t="shared" si="0"/>
        <v>60</v>
      </c>
      <c r="U14" s="24">
        <f t="shared" si="1"/>
        <v>0</v>
      </c>
      <c r="V14" s="24">
        <f t="shared" si="2"/>
        <v>0</v>
      </c>
      <c r="W14" s="1"/>
    </row>
    <row r="15" spans="1:23" x14ac:dyDescent="0.2">
      <c r="A15" s="7"/>
      <c r="B15" s="14"/>
      <c r="C15" s="15"/>
      <c r="D15" s="7" t="s">
        <v>18</v>
      </c>
      <c r="E15" s="17">
        <v>60</v>
      </c>
      <c r="F15" s="12" t="s">
        <v>26</v>
      </c>
      <c r="G15" s="12" t="s">
        <v>27</v>
      </c>
      <c r="H15" s="24"/>
      <c r="I15" s="24"/>
      <c r="J15" s="24"/>
      <c r="K15" s="25">
        <v>20</v>
      </c>
      <c r="L15" s="25"/>
      <c r="M15" s="25"/>
      <c r="N15" s="24">
        <v>40</v>
      </c>
      <c r="O15" s="24"/>
      <c r="P15" s="24"/>
      <c r="Q15" s="25"/>
      <c r="R15" s="25"/>
      <c r="S15" s="25"/>
      <c r="T15" s="24">
        <f t="shared" si="0"/>
        <v>60</v>
      </c>
      <c r="U15" s="24">
        <f t="shared" si="1"/>
        <v>0</v>
      </c>
      <c r="V15" s="24">
        <f t="shared" si="2"/>
        <v>0</v>
      </c>
      <c r="W15" s="1"/>
    </row>
    <row r="16" spans="1:23" x14ac:dyDescent="0.2">
      <c r="A16" s="1"/>
      <c r="B16" s="1"/>
      <c r="C16" s="1"/>
      <c r="D16" s="1"/>
      <c r="E16" s="9" t="s">
        <v>29</v>
      </c>
      <c r="F16" s="7"/>
      <c r="G16" s="7"/>
      <c r="H16" s="7">
        <f t="shared" ref="H16:V16" si="3">SUM(H4:H15)</f>
        <v>40</v>
      </c>
      <c r="I16" s="7">
        <f t="shared" si="3"/>
        <v>0</v>
      </c>
      <c r="J16" s="7">
        <f t="shared" si="3"/>
        <v>0</v>
      </c>
      <c r="K16" s="7">
        <f t="shared" si="3"/>
        <v>130</v>
      </c>
      <c r="L16" s="7">
        <f t="shared" si="3"/>
        <v>0</v>
      </c>
      <c r="M16" s="7">
        <f t="shared" si="3"/>
        <v>0</v>
      </c>
      <c r="N16" s="7">
        <f t="shared" si="3"/>
        <v>150</v>
      </c>
      <c r="O16" s="7">
        <f t="shared" si="3"/>
        <v>0</v>
      </c>
      <c r="P16" s="7">
        <f t="shared" si="3"/>
        <v>0</v>
      </c>
      <c r="Q16" s="7">
        <f t="shared" si="3"/>
        <v>40</v>
      </c>
      <c r="R16" s="7">
        <f t="shared" si="3"/>
        <v>0</v>
      </c>
      <c r="S16" s="7">
        <f t="shared" si="3"/>
        <v>0</v>
      </c>
      <c r="T16" s="7">
        <f t="shared" si="3"/>
        <v>360</v>
      </c>
      <c r="U16" s="7">
        <f t="shared" si="3"/>
        <v>0</v>
      </c>
      <c r="V16" s="7">
        <f t="shared" si="3"/>
        <v>0</v>
      </c>
      <c r="W16" s="1"/>
    </row>
    <row r="17" spans="1:23" x14ac:dyDescent="0.2">
      <c r="A17" s="1"/>
      <c r="B17" s="1"/>
      <c r="C17" s="1"/>
      <c r="D17" s="1"/>
      <c r="E17" s="9" t="s">
        <v>30</v>
      </c>
      <c r="F17" s="7"/>
      <c r="G17" s="7"/>
      <c r="H17" s="7">
        <f>H16</f>
        <v>40</v>
      </c>
      <c r="I17" s="7">
        <f>I16</f>
        <v>0</v>
      </c>
      <c r="J17" s="7">
        <f>J16</f>
        <v>0</v>
      </c>
      <c r="K17" s="7">
        <f t="shared" ref="K17:S17" si="4">H17+K16</f>
        <v>170</v>
      </c>
      <c r="L17" s="7">
        <f t="shared" si="4"/>
        <v>0</v>
      </c>
      <c r="M17" s="7">
        <f t="shared" si="4"/>
        <v>0</v>
      </c>
      <c r="N17" s="7">
        <f t="shared" si="4"/>
        <v>320</v>
      </c>
      <c r="O17" s="7">
        <f t="shared" si="4"/>
        <v>0</v>
      </c>
      <c r="P17" s="7">
        <f t="shared" si="4"/>
        <v>0</v>
      </c>
      <c r="Q17" s="7">
        <f t="shared" si="4"/>
        <v>360</v>
      </c>
      <c r="R17" s="7">
        <f t="shared" si="4"/>
        <v>0</v>
      </c>
      <c r="S17" s="7">
        <f t="shared" si="4"/>
        <v>0</v>
      </c>
      <c r="T17" s="7"/>
      <c r="U17" s="7"/>
      <c r="V17" s="7"/>
      <c r="W17" s="1"/>
    </row>
    <row r="18" spans="1:2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">
      <c r="A19" s="43" t="s">
        <v>31</v>
      </c>
      <c r="B19" s="44"/>
      <c r="C19" s="44"/>
      <c r="D19" s="44"/>
      <c r="E19" s="4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">
      <c r="A20" s="59" t="s">
        <v>76</v>
      </c>
      <c r="B20" s="60"/>
      <c r="C20" s="60"/>
      <c r="D20" s="60"/>
      <c r="E20" s="6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">
      <c r="A21" s="59" t="s">
        <v>32</v>
      </c>
      <c r="B21" s="60"/>
      <c r="C21" s="60"/>
      <c r="D21" s="60"/>
      <c r="E21" s="6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">
      <c r="A22" s="59" t="s">
        <v>33</v>
      </c>
      <c r="B22" s="60"/>
      <c r="C22" s="60"/>
      <c r="D22" s="60"/>
      <c r="E22" s="61"/>
      <c r="F22" s="1"/>
      <c r="G22" s="1"/>
      <c r="H22" s="1" t="s">
        <v>40</v>
      </c>
      <c r="I22" s="1"/>
      <c r="J22" s="26">
        <f>T16</f>
        <v>360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65" t="s">
        <v>41</v>
      </c>
      <c r="I23" s="65"/>
      <c r="J23" s="65"/>
      <c r="K23" s="1"/>
      <c r="L23" s="1" t="s">
        <v>47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46" t="s">
        <v>34</v>
      </c>
      <c r="B24" s="46"/>
      <c r="C24" s="46"/>
      <c r="D24" s="46"/>
      <c r="E24" s="46"/>
      <c r="F24" s="1"/>
      <c r="G24" s="1"/>
      <c r="H24" s="64" t="s">
        <v>42</v>
      </c>
      <c r="I24" s="64"/>
      <c r="J24" s="64"/>
      <c r="K24" s="1"/>
      <c r="L24" s="46" t="s">
        <v>48</v>
      </c>
      <c r="M24" s="46"/>
      <c r="N24" s="46"/>
      <c r="O24" s="46"/>
      <c r="P24" s="46"/>
      <c r="Q24" s="46"/>
      <c r="R24" s="1"/>
      <c r="S24" s="1"/>
      <c r="T24" s="1"/>
      <c r="U24" s="1"/>
      <c r="V24" s="1"/>
      <c r="W24" s="1"/>
    </row>
    <row r="25" spans="1:23" x14ac:dyDescent="0.2">
      <c r="A25" s="46" t="s">
        <v>35</v>
      </c>
      <c r="B25" s="46"/>
      <c r="C25" s="46"/>
      <c r="D25" s="46"/>
      <c r="E25" s="46"/>
      <c r="F25" s="1"/>
      <c r="G25" s="1"/>
      <c r="H25" s="30" t="s">
        <v>43</v>
      </c>
      <c r="I25" s="30" t="s">
        <v>14</v>
      </c>
      <c r="J25" s="1"/>
      <c r="K25" s="1"/>
      <c r="L25" s="46" t="s">
        <v>49</v>
      </c>
      <c r="M25" s="46"/>
      <c r="N25" s="46"/>
      <c r="O25" s="46"/>
      <c r="P25" s="46"/>
      <c r="Q25" s="46"/>
      <c r="R25" s="1"/>
      <c r="S25" s="1"/>
      <c r="T25" s="1"/>
      <c r="U25" s="1"/>
      <c r="V25" s="1"/>
      <c r="W25" s="1"/>
    </row>
    <row r="26" spans="1:23" x14ac:dyDescent="0.2">
      <c r="A26" s="46" t="s">
        <v>36</v>
      </c>
      <c r="B26" s="46"/>
      <c r="C26" s="46"/>
      <c r="D26" s="46"/>
      <c r="E26" s="46"/>
      <c r="F26" s="1"/>
      <c r="G26" s="1" t="s">
        <v>16</v>
      </c>
      <c r="H26" s="7" t="s">
        <v>17</v>
      </c>
      <c r="I26" s="7"/>
      <c r="J26" s="66" t="s">
        <v>44</v>
      </c>
      <c r="K26" s="46"/>
      <c r="L26" s="46" t="s">
        <v>50</v>
      </c>
      <c r="M26" s="46"/>
      <c r="N26" s="46"/>
      <c r="O26" s="46"/>
      <c r="P26" s="46"/>
      <c r="Q26" s="46"/>
      <c r="R26" s="1"/>
      <c r="S26" s="1"/>
      <c r="T26" s="1"/>
      <c r="U26" s="1"/>
      <c r="V26" s="1"/>
      <c r="W26" s="1"/>
    </row>
    <row r="27" spans="1:23" x14ac:dyDescent="0.2">
      <c r="A27" s="26"/>
      <c r="B27" s="26"/>
      <c r="C27" s="26"/>
      <c r="D27" s="26"/>
      <c r="E27" s="26"/>
      <c r="F27" s="1"/>
      <c r="G27" s="1"/>
      <c r="H27" s="7" t="s">
        <v>19</v>
      </c>
      <c r="I27" s="7">
        <v>15</v>
      </c>
      <c r="J27" s="66" t="s">
        <v>45</v>
      </c>
      <c r="K27" s="70"/>
      <c r="L27" s="46" t="s">
        <v>51</v>
      </c>
      <c r="M27" s="46"/>
      <c r="N27" s="46"/>
      <c r="O27" s="46"/>
      <c r="P27" s="46"/>
      <c r="Q27" s="46"/>
      <c r="R27" s="1"/>
      <c r="S27" s="1"/>
      <c r="T27" s="1"/>
      <c r="U27" s="1"/>
      <c r="V27" s="1"/>
      <c r="W27" s="1"/>
    </row>
    <row r="28" spans="1:23" x14ac:dyDescent="0.2">
      <c r="A28" s="46" t="s">
        <v>37</v>
      </c>
      <c r="B28" s="46"/>
      <c r="C28" s="26"/>
      <c r="D28" s="26"/>
      <c r="E28" s="26"/>
      <c r="F28" s="26"/>
      <c r="G28" s="26"/>
      <c r="H28" s="27" t="s">
        <v>20</v>
      </c>
      <c r="I28" s="7">
        <v>10</v>
      </c>
      <c r="J28" s="66" t="s">
        <v>45</v>
      </c>
      <c r="K28" s="4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">
      <c r="A29" s="46" t="s">
        <v>38</v>
      </c>
      <c r="B29" s="46"/>
      <c r="C29" s="46"/>
      <c r="D29" s="46"/>
      <c r="E29" s="46"/>
      <c r="F29" s="1"/>
      <c r="G29" s="1"/>
      <c r="H29" s="7" t="s">
        <v>21</v>
      </c>
      <c r="I29" s="7">
        <v>15</v>
      </c>
      <c r="J29" s="66" t="s">
        <v>46</v>
      </c>
      <c r="K29" s="4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">
      <c r="A30" s="46" t="s">
        <v>39</v>
      </c>
      <c r="B30" s="46"/>
      <c r="C30" s="46"/>
      <c r="D30" s="46"/>
      <c r="E30" s="46"/>
      <c r="F30" s="62" t="s">
        <v>24</v>
      </c>
      <c r="G30" s="62"/>
      <c r="H30" s="7" t="s">
        <v>20</v>
      </c>
      <c r="I30" s="7">
        <v>20</v>
      </c>
      <c r="J30" s="66" t="s">
        <v>46</v>
      </c>
      <c r="K30" s="4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">
      <c r="A33" s="1"/>
      <c r="B33" s="1"/>
      <c r="C33" s="1"/>
      <c r="D33" s="1"/>
      <c r="E33" s="71" t="s">
        <v>65</v>
      </c>
      <c r="F33" s="64"/>
      <c r="G33" s="6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">
      <c r="A34" s="1"/>
      <c r="B34" s="1"/>
      <c r="C34" s="1"/>
      <c r="D34" s="1"/>
      <c r="E34" s="33" t="s">
        <v>40</v>
      </c>
      <c r="F34" s="28">
        <f>T16</f>
        <v>360</v>
      </c>
      <c r="G34" s="29"/>
      <c r="H34" s="9" t="s">
        <v>53</v>
      </c>
      <c r="I34" s="35">
        <f>F37-F35</f>
        <v>-40</v>
      </c>
      <c r="J34" s="72" t="s">
        <v>60</v>
      </c>
      <c r="K34" s="72"/>
      <c r="L34" s="67" t="s">
        <v>68</v>
      </c>
      <c r="M34" s="68"/>
      <c r="N34" s="68"/>
      <c r="O34" s="68"/>
      <c r="P34" s="68"/>
      <c r="Q34" s="68"/>
      <c r="R34" s="69"/>
      <c r="S34" s="1"/>
      <c r="T34" s="1"/>
      <c r="U34" s="1"/>
      <c r="V34" s="1"/>
      <c r="W34" s="1"/>
    </row>
    <row r="35" spans="1:23" x14ac:dyDescent="0.2">
      <c r="A35" s="1"/>
      <c r="B35" s="1"/>
      <c r="C35" s="62" t="s">
        <v>100</v>
      </c>
      <c r="D35" s="63"/>
      <c r="E35" s="9" t="s">
        <v>12</v>
      </c>
      <c r="F35" s="7">
        <f>H17</f>
        <v>40</v>
      </c>
      <c r="G35" s="29"/>
      <c r="H35" s="9" t="s">
        <v>54</v>
      </c>
      <c r="I35" s="35">
        <f>F37-F36</f>
        <v>0</v>
      </c>
      <c r="J35" s="72" t="s">
        <v>61</v>
      </c>
      <c r="K35" s="72"/>
      <c r="L35" s="67" t="s">
        <v>69</v>
      </c>
      <c r="M35" s="68"/>
      <c r="N35" s="68"/>
      <c r="O35" s="68"/>
      <c r="P35" s="68"/>
      <c r="Q35" s="68"/>
      <c r="R35" s="69"/>
      <c r="S35" s="1"/>
      <c r="T35" s="1"/>
      <c r="U35" s="1"/>
      <c r="V35" s="1"/>
      <c r="W35" s="1"/>
    </row>
    <row r="36" spans="1:23" x14ac:dyDescent="0.2">
      <c r="A36" s="1"/>
      <c r="B36" s="1"/>
      <c r="C36" s="1"/>
      <c r="D36" s="1"/>
      <c r="E36" s="31" t="s">
        <v>14</v>
      </c>
      <c r="F36" s="7">
        <f>J17</f>
        <v>0</v>
      </c>
      <c r="G36" s="29"/>
      <c r="H36" s="9" t="s">
        <v>55</v>
      </c>
      <c r="I36" s="35">
        <f>F37/F35</f>
        <v>0</v>
      </c>
      <c r="J36" s="72" t="s">
        <v>63</v>
      </c>
      <c r="K36" s="72"/>
      <c r="L36" s="67" t="s">
        <v>70</v>
      </c>
      <c r="M36" s="68"/>
      <c r="N36" s="68"/>
      <c r="O36" s="68"/>
      <c r="P36" s="68"/>
      <c r="Q36" s="68"/>
      <c r="R36" s="69"/>
      <c r="S36" s="1"/>
      <c r="T36" s="1"/>
      <c r="U36" s="1"/>
      <c r="V36" s="1"/>
      <c r="W36" s="1"/>
    </row>
    <row r="37" spans="1:23" x14ac:dyDescent="0.2">
      <c r="A37" s="1"/>
      <c r="B37" s="1"/>
      <c r="C37" s="1"/>
      <c r="D37" s="1"/>
      <c r="E37" s="9" t="s">
        <v>13</v>
      </c>
      <c r="F37" s="7">
        <f>I17</f>
        <v>0</v>
      </c>
      <c r="G37" s="29"/>
      <c r="H37" s="9" t="s">
        <v>56</v>
      </c>
      <c r="I37" s="35" t="e">
        <f>F37/F36</f>
        <v>#DIV/0!</v>
      </c>
      <c r="J37" s="72" t="s">
        <v>62</v>
      </c>
      <c r="K37" s="72"/>
      <c r="L37" s="67" t="s">
        <v>71</v>
      </c>
      <c r="M37" s="68"/>
      <c r="N37" s="68"/>
      <c r="O37" s="68"/>
      <c r="P37" s="68"/>
      <c r="Q37" s="68"/>
      <c r="R37" s="69"/>
      <c r="S37" s="1"/>
      <c r="T37" s="1"/>
      <c r="U37" s="1"/>
      <c r="V37" s="1"/>
      <c r="W37" s="1"/>
    </row>
    <row r="38" spans="1:23" x14ac:dyDescent="0.2">
      <c r="A38" s="1"/>
      <c r="B38" s="1"/>
      <c r="C38" s="1"/>
      <c r="D38" s="1"/>
      <c r="E38" s="1"/>
      <c r="F38" s="1"/>
      <c r="G38" s="1"/>
      <c r="H38" s="9" t="s">
        <v>57</v>
      </c>
      <c r="I38" s="35">
        <f>F34-F37</f>
        <v>360</v>
      </c>
      <c r="J38" s="72" t="s">
        <v>64</v>
      </c>
      <c r="K38" s="72"/>
      <c r="L38" s="67" t="s">
        <v>72</v>
      </c>
      <c r="M38" s="68"/>
      <c r="N38" s="68"/>
      <c r="O38" s="68"/>
      <c r="P38" s="68"/>
      <c r="Q38" s="68"/>
      <c r="R38" s="69"/>
      <c r="S38" s="1"/>
      <c r="T38" s="1"/>
      <c r="U38" s="1"/>
      <c r="V38" s="1"/>
      <c r="W38" s="1"/>
    </row>
    <row r="39" spans="1:23" x14ac:dyDescent="0.2">
      <c r="A39" s="1"/>
      <c r="B39" s="1"/>
      <c r="C39" s="1"/>
      <c r="D39" s="1"/>
      <c r="E39" s="1"/>
      <c r="F39" s="1"/>
      <c r="G39" s="1"/>
      <c r="H39" s="9" t="s">
        <v>57</v>
      </c>
      <c r="I39" s="35" t="e">
        <f>(F34-F37)/(I36*I37)</f>
        <v>#DIV/0!</v>
      </c>
      <c r="J39" s="72" t="s">
        <v>97</v>
      </c>
      <c r="K39" s="72"/>
      <c r="L39" s="67" t="s">
        <v>73</v>
      </c>
      <c r="M39" s="68"/>
      <c r="N39" s="68"/>
      <c r="O39" s="68"/>
      <c r="P39" s="68"/>
      <c r="Q39" s="68"/>
      <c r="R39" s="69"/>
      <c r="S39" s="1"/>
      <c r="T39" s="1"/>
      <c r="U39" s="1"/>
      <c r="V39" s="1"/>
      <c r="W39" s="1"/>
    </row>
    <row r="40" spans="1:23" x14ac:dyDescent="0.2">
      <c r="A40" s="1"/>
      <c r="B40" s="1"/>
      <c r="C40" s="1"/>
      <c r="D40" s="1"/>
      <c r="E40" s="1"/>
      <c r="F40" s="1"/>
      <c r="G40" s="1"/>
      <c r="H40" s="9" t="s">
        <v>58</v>
      </c>
      <c r="I40" s="35">
        <f>F36+(F34-F37)</f>
        <v>360</v>
      </c>
      <c r="J40" s="72" t="s">
        <v>66</v>
      </c>
      <c r="K40" s="72"/>
      <c r="L40" s="67" t="s">
        <v>72</v>
      </c>
      <c r="M40" s="68"/>
      <c r="N40" s="68"/>
      <c r="O40" s="68"/>
      <c r="P40" s="68"/>
      <c r="Q40" s="68"/>
      <c r="R40" s="69"/>
      <c r="S40" s="1"/>
      <c r="T40" s="1"/>
      <c r="U40" s="1"/>
      <c r="V40" s="1"/>
      <c r="W40" s="1"/>
    </row>
    <row r="41" spans="1:23" x14ac:dyDescent="0.2">
      <c r="A41" s="1"/>
      <c r="B41" s="1"/>
      <c r="C41" s="1"/>
      <c r="D41" s="1"/>
      <c r="E41" s="1"/>
      <c r="F41" s="1"/>
      <c r="G41" s="1"/>
      <c r="H41" s="9" t="s">
        <v>58</v>
      </c>
      <c r="I41" s="35" t="e">
        <f>F34/I37</f>
        <v>#DIV/0!</v>
      </c>
      <c r="J41" s="72" t="s">
        <v>67</v>
      </c>
      <c r="K41" s="73"/>
      <c r="L41" s="67" t="s">
        <v>73</v>
      </c>
      <c r="M41" s="68"/>
      <c r="N41" s="68"/>
      <c r="O41" s="68"/>
      <c r="P41" s="68"/>
      <c r="Q41" s="68"/>
      <c r="R41" s="69"/>
      <c r="S41" s="1"/>
      <c r="T41" s="1"/>
      <c r="U41" s="1"/>
      <c r="V41" s="1"/>
      <c r="W41" s="1"/>
    </row>
    <row r="42" spans="1:23" x14ac:dyDescent="0.2">
      <c r="A42" s="1"/>
      <c r="B42" s="1"/>
      <c r="C42" s="1"/>
      <c r="D42" s="1"/>
      <c r="E42" s="1"/>
      <c r="F42" s="1"/>
      <c r="G42" s="1"/>
      <c r="H42" s="9" t="s">
        <v>58</v>
      </c>
      <c r="I42" s="35" t="e">
        <f>F36+(F34-F37)/(I36*I37)</f>
        <v>#DIV/0!</v>
      </c>
      <c r="J42" s="72" t="s">
        <v>98</v>
      </c>
      <c r="K42" s="73"/>
      <c r="L42" s="67" t="s">
        <v>74</v>
      </c>
      <c r="M42" s="68"/>
      <c r="N42" s="68"/>
      <c r="O42" s="68"/>
      <c r="P42" s="68"/>
      <c r="Q42" s="68"/>
      <c r="R42" s="69"/>
      <c r="S42" s="1"/>
      <c r="T42" s="1"/>
      <c r="U42" s="1"/>
      <c r="V42" s="1"/>
      <c r="W42" s="1"/>
    </row>
    <row r="43" spans="1:23" x14ac:dyDescent="0.2">
      <c r="A43" s="1"/>
      <c r="B43" s="1"/>
      <c r="C43" s="1"/>
      <c r="D43" s="1"/>
      <c r="E43" s="1"/>
      <c r="F43" s="1"/>
      <c r="G43" s="1"/>
      <c r="H43" s="9" t="s">
        <v>59</v>
      </c>
      <c r="I43" s="35">
        <f>(F34-F37)/(F34-F36)</f>
        <v>1</v>
      </c>
      <c r="J43" s="72" t="s">
        <v>99</v>
      </c>
      <c r="K43" s="73"/>
      <c r="L43" s="67" t="s">
        <v>75</v>
      </c>
      <c r="M43" s="68"/>
      <c r="N43" s="68"/>
      <c r="O43" s="68"/>
      <c r="P43" s="68"/>
      <c r="Q43" s="68"/>
      <c r="R43" s="69"/>
      <c r="S43" s="1"/>
      <c r="T43" s="1"/>
      <c r="U43" s="1"/>
      <c r="V43" s="1"/>
      <c r="W43" s="1"/>
    </row>
    <row r="44" spans="1:23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">
      <c r="A47" s="1"/>
      <c r="B47" s="1"/>
      <c r="C47" s="1"/>
      <c r="D47" s="1"/>
      <c r="E47" s="1"/>
      <c r="F47" s="1"/>
      <c r="G47" s="1"/>
      <c r="H47" s="7"/>
      <c r="I47" s="9" t="s">
        <v>12</v>
      </c>
      <c r="J47" s="9" t="s">
        <v>13</v>
      </c>
      <c r="K47" s="9" t="s">
        <v>14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">
      <c r="A48" s="1"/>
      <c r="B48" s="1"/>
      <c r="C48" s="1"/>
      <c r="D48" s="1"/>
      <c r="E48" s="1"/>
      <c r="F48" s="1"/>
      <c r="G48" s="1"/>
      <c r="H48" s="9" t="s">
        <v>77</v>
      </c>
      <c r="I48" s="7">
        <f>H17</f>
        <v>40</v>
      </c>
      <c r="J48" s="7">
        <f>I17</f>
        <v>0</v>
      </c>
      <c r="K48" s="7">
        <f>J17</f>
        <v>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">
      <c r="A49" s="1"/>
      <c r="B49" s="1"/>
      <c r="C49" s="1"/>
      <c r="D49" s="1"/>
      <c r="E49" s="1"/>
      <c r="F49" s="1"/>
      <c r="G49" s="1"/>
      <c r="H49" s="9" t="s">
        <v>78</v>
      </c>
      <c r="I49" s="7">
        <f>K17</f>
        <v>170</v>
      </c>
      <c r="J49" s="7">
        <f>L17</f>
        <v>0</v>
      </c>
      <c r="K49" s="7">
        <f>M17</f>
        <v>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">
      <c r="A50" s="1"/>
      <c r="B50" s="1"/>
      <c r="C50" s="1"/>
      <c r="D50" s="1"/>
      <c r="E50" s="1"/>
      <c r="F50" s="1"/>
      <c r="G50" s="1"/>
      <c r="H50" s="9" t="s">
        <v>79</v>
      </c>
      <c r="I50" s="7">
        <f>N17</f>
        <v>320</v>
      </c>
      <c r="J50" s="7">
        <f>O17</f>
        <v>0</v>
      </c>
      <c r="K50" s="7">
        <f>P17</f>
        <v>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">
      <c r="A51" s="1"/>
      <c r="B51" s="1"/>
      <c r="C51" s="1"/>
      <c r="D51" s="1"/>
      <c r="E51" s="1"/>
      <c r="F51" s="1"/>
      <c r="G51" s="1"/>
      <c r="H51" s="9" t="s">
        <v>80</v>
      </c>
      <c r="I51" s="7">
        <f>Q17</f>
        <v>360</v>
      </c>
      <c r="J51" s="7">
        <f>R17</f>
        <v>0</v>
      </c>
      <c r="K51" s="7">
        <f>S17</f>
        <v>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</sheetData>
  <mergeCells count="55">
    <mergeCell ref="J41:K41"/>
    <mergeCell ref="L41:R41"/>
    <mergeCell ref="J42:K42"/>
    <mergeCell ref="L42:R42"/>
    <mergeCell ref="J43:K43"/>
    <mergeCell ref="L43:R43"/>
    <mergeCell ref="J38:K38"/>
    <mergeCell ref="L38:R38"/>
    <mergeCell ref="J39:K39"/>
    <mergeCell ref="L39:R39"/>
    <mergeCell ref="J40:K40"/>
    <mergeCell ref="L40:R40"/>
    <mergeCell ref="L35:R35"/>
    <mergeCell ref="J36:K36"/>
    <mergeCell ref="L36:R36"/>
    <mergeCell ref="J37:K37"/>
    <mergeCell ref="L37:R37"/>
    <mergeCell ref="F30:G30"/>
    <mergeCell ref="J30:K30"/>
    <mergeCell ref="E33:G33"/>
    <mergeCell ref="J34:K34"/>
    <mergeCell ref="J35:K35"/>
    <mergeCell ref="J26:K26"/>
    <mergeCell ref="L26:Q26"/>
    <mergeCell ref="L34:R34"/>
    <mergeCell ref="J27:K27"/>
    <mergeCell ref="L27:Q27"/>
    <mergeCell ref="J28:K28"/>
    <mergeCell ref="J29:K29"/>
    <mergeCell ref="H24:J24"/>
    <mergeCell ref="H23:J23"/>
    <mergeCell ref="L24:Q24"/>
    <mergeCell ref="A25:E25"/>
    <mergeCell ref="L25:Q25"/>
    <mergeCell ref="H1:J1"/>
    <mergeCell ref="K1:M1"/>
    <mergeCell ref="N1:P1"/>
    <mergeCell ref="Q1:S1"/>
    <mergeCell ref="T1:V1"/>
    <mergeCell ref="F1:F3"/>
    <mergeCell ref="G1:G3"/>
    <mergeCell ref="C35:D35"/>
    <mergeCell ref="A19:E19"/>
    <mergeCell ref="A1:A3"/>
    <mergeCell ref="B1:C2"/>
    <mergeCell ref="D1:D3"/>
    <mergeCell ref="E1:E3"/>
    <mergeCell ref="A20:E20"/>
    <mergeCell ref="A21:E21"/>
    <mergeCell ref="A22:E22"/>
    <mergeCell ref="A24:E24"/>
    <mergeCell ref="A26:E26"/>
    <mergeCell ref="A28:B28"/>
    <mergeCell ref="A29:E29"/>
    <mergeCell ref="A30:E3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D856-1A3B-4EEC-8DC6-AD289072D416}">
  <dimension ref="A1:V52"/>
  <sheetViews>
    <sheetView showGridLines="0" topLeftCell="A30" workbookViewId="0">
      <selection activeCell="F37" sqref="F37"/>
    </sheetView>
  </sheetViews>
  <sheetFormatPr baseColWidth="10" defaultRowHeight="12.75" x14ac:dyDescent="0.2"/>
  <cols>
    <col min="1" max="1" width="16.140625" style="1" bestFit="1" customWidth="1"/>
    <col min="2" max="2" width="19.28515625" style="1" customWidth="1"/>
    <col min="3" max="3" width="24.28515625" style="1" customWidth="1"/>
    <col min="4" max="7" width="11.42578125" style="1"/>
    <col min="8" max="22" width="11.7109375" style="1" customWidth="1"/>
    <col min="23" max="16384" width="11.42578125" style="1"/>
  </cols>
  <sheetData>
    <row r="1" spans="1:22" x14ac:dyDescent="0.2">
      <c r="A1" s="47" t="s">
        <v>4</v>
      </c>
      <c r="B1" s="49" t="s">
        <v>5</v>
      </c>
      <c r="C1" s="50"/>
      <c r="D1" s="47" t="s">
        <v>6</v>
      </c>
      <c r="E1" s="53" t="s">
        <v>7</v>
      </c>
      <c r="F1" s="53" t="s">
        <v>8</v>
      </c>
      <c r="G1" s="53" t="s">
        <v>9</v>
      </c>
      <c r="H1" s="55" t="s">
        <v>10</v>
      </c>
      <c r="I1" s="56"/>
      <c r="J1" s="57"/>
      <c r="K1" s="58" t="s">
        <v>11</v>
      </c>
      <c r="L1" s="56"/>
      <c r="M1" s="57"/>
      <c r="N1" s="55" t="s">
        <v>0</v>
      </c>
      <c r="O1" s="56"/>
      <c r="P1" s="57"/>
      <c r="Q1" s="58" t="s">
        <v>1</v>
      </c>
      <c r="R1" s="56"/>
      <c r="S1" s="57"/>
      <c r="T1" s="55" t="s">
        <v>52</v>
      </c>
      <c r="U1" s="56"/>
      <c r="V1" s="57"/>
    </row>
    <row r="2" spans="1:22" x14ac:dyDescent="0.2">
      <c r="A2" s="48"/>
      <c r="B2" s="51"/>
      <c r="C2" s="52"/>
      <c r="D2" s="48"/>
      <c r="E2" s="54"/>
      <c r="F2" s="54"/>
      <c r="G2" s="54"/>
      <c r="H2" s="2">
        <v>44081</v>
      </c>
      <c r="I2" s="3"/>
      <c r="J2" s="4">
        <f>H2+6</f>
        <v>44087</v>
      </c>
      <c r="K2" s="5">
        <f>H2+7</f>
        <v>44088</v>
      </c>
      <c r="L2" s="6"/>
      <c r="M2" s="5">
        <f>K2+6</f>
        <v>44094</v>
      </c>
      <c r="N2" s="4">
        <f>K2+7</f>
        <v>44095</v>
      </c>
      <c r="O2" s="3"/>
      <c r="P2" s="4">
        <f>N2+6</f>
        <v>44101</v>
      </c>
      <c r="Q2" s="5">
        <f>N2+7</f>
        <v>44102</v>
      </c>
      <c r="R2" s="6"/>
      <c r="S2" s="5">
        <f>Q2+6</f>
        <v>44108</v>
      </c>
      <c r="T2" s="4">
        <v>44067</v>
      </c>
      <c r="U2" s="3"/>
      <c r="V2" s="4">
        <v>44143</v>
      </c>
    </row>
    <row r="3" spans="1:22" x14ac:dyDescent="0.2">
      <c r="A3" s="48"/>
      <c r="B3" s="21" t="s">
        <v>2</v>
      </c>
      <c r="C3" s="21" t="s">
        <v>3</v>
      </c>
      <c r="D3" s="48"/>
      <c r="E3" s="54"/>
      <c r="F3" s="54"/>
      <c r="G3" s="54"/>
      <c r="H3" s="22" t="s">
        <v>12</v>
      </c>
      <c r="I3" s="22" t="s">
        <v>13</v>
      </c>
      <c r="J3" s="22" t="s">
        <v>14</v>
      </c>
      <c r="K3" s="23" t="s">
        <v>12</v>
      </c>
      <c r="L3" s="23" t="s">
        <v>13</v>
      </c>
      <c r="M3" s="23" t="s">
        <v>14</v>
      </c>
      <c r="N3" s="22" t="s">
        <v>12</v>
      </c>
      <c r="O3" s="22" t="s">
        <v>13</v>
      </c>
      <c r="P3" s="22" t="s">
        <v>14</v>
      </c>
      <c r="Q3" s="23" t="s">
        <v>12</v>
      </c>
      <c r="R3" s="23" t="s">
        <v>13</v>
      </c>
      <c r="S3" s="23" t="s">
        <v>14</v>
      </c>
      <c r="T3" s="22" t="s">
        <v>12</v>
      </c>
      <c r="U3" s="22" t="s">
        <v>13</v>
      </c>
      <c r="V3" s="22" t="s">
        <v>14</v>
      </c>
    </row>
    <row r="4" spans="1:22" x14ac:dyDescent="0.2">
      <c r="A4" s="7"/>
      <c r="B4" s="13" t="s">
        <v>15</v>
      </c>
      <c r="C4" s="9" t="s">
        <v>16</v>
      </c>
      <c r="D4" s="7"/>
      <c r="E4" s="9"/>
      <c r="F4" s="18"/>
      <c r="G4" s="18"/>
      <c r="H4" s="24"/>
      <c r="I4" s="24"/>
      <c r="J4" s="24"/>
      <c r="K4" s="25"/>
      <c r="L4" s="25"/>
      <c r="M4" s="25"/>
      <c r="N4" s="24"/>
      <c r="O4" s="24"/>
      <c r="P4" s="24"/>
      <c r="Q4" s="25"/>
      <c r="R4" s="25"/>
      <c r="S4" s="25"/>
      <c r="T4" s="24">
        <f t="shared" ref="T4:T15" si="0">H4+K4+N4+Q4</f>
        <v>0</v>
      </c>
      <c r="U4" s="24">
        <f t="shared" ref="U4:U15" si="1">I4+L4+O4+R4</f>
        <v>0</v>
      </c>
      <c r="V4" s="24">
        <f t="shared" ref="V4:V15" si="2">J4+M4+P4+S4</f>
        <v>0</v>
      </c>
    </row>
    <row r="5" spans="1:22" x14ac:dyDescent="0.2">
      <c r="A5" s="7"/>
      <c r="B5" s="8"/>
      <c r="C5" s="9"/>
      <c r="D5" s="7" t="s">
        <v>17</v>
      </c>
      <c r="E5" s="8">
        <v>20</v>
      </c>
      <c r="F5" s="10" t="s">
        <v>25</v>
      </c>
      <c r="G5" s="11" t="s">
        <v>26</v>
      </c>
      <c r="H5" s="24">
        <v>10</v>
      </c>
      <c r="I5" s="24"/>
      <c r="J5" s="24"/>
      <c r="K5" s="25">
        <v>10</v>
      </c>
      <c r="L5" s="25">
        <v>20</v>
      </c>
      <c r="M5" s="25">
        <v>30</v>
      </c>
      <c r="N5" s="24"/>
      <c r="O5" s="24"/>
      <c r="P5" s="24"/>
      <c r="Q5" s="25"/>
      <c r="R5" s="25"/>
      <c r="S5" s="25"/>
      <c r="T5" s="24">
        <f t="shared" si="0"/>
        <v>20</v>
      </c>
      <c r="U5" s="24">
        <f t="shared" si="1"/>
        <v>20</v>
      </c>
      <c r="V5" s="24">
        <f t="shared" si="2"/>
        <v>30</v>
      </c>
    </row>
    <row r="6" spans="1:22" x14ac:dyDescent="0.2">
      <c r="A6" s="7"/>
      <c r="B6" s="8"/>
      <c r="C6" s="9"/>
      <c r="D6" s="7" t="s">
        <v>19</v>
      </c>
      <c r="E6" s="8">
        <v>20</v>
      </c>
      <c r="F6" s="12" t="s">
        <v>25</v>
      </c>
      <c r="G6" s="11" t="s">
        <v>26</v>
      </c>
      <c r="H6" s="24">
        <v>10</v>
      </c>
      <c r="I6" s="24">
        <v>10</v>
      </c>
      <c r="J6" s="24">
        <v>15</v>
      </c>
      <c r="K6" s="25">
        <v>10</v>
      </c>
      <c r="L6" s="25">
        <v>10</v>
      </c>
      <c r="M6" s="25">
        <v>5</v>
      </c>
      <c r="N6" s="24"/>
      <c r="O6" s="24"/>
      <c r="P6" s="24"/>
      <c r="Q6" s="25"/>
      <c r="R6" s="25"/>
      <c r="S6" s="25"/>
      <c r="T6" s="24">
        <f t="shared" si="0"/>
        <v>20</v>
      </c>
      <c r="U6" s="24">
        <f t="shared" si="1"/>
        <v>20</v>
      </c>
      <c r="V6" s="24">
        <f t="shared" si="2"/>
        <v>20</v>
      </c>
    </row>
    <row r="7" spans="1:22" x14ac:dyDescent="0.2">
      <c r="A7" s="7"/>
      <c r="B7" s="13"/>
      <c r="C7" s="7"/>
      <c r="D7" s="7" t="s">
        <v>20</v>
      </c>
      <c r="E7" s="8">
        <v>20</v>
      </c>
      <c r="F7" s="12" t="s">
        <v>25</v>
      </c>
      <c r="G7" s="11" t="s">
        <v>26</v>
      </c>
      <c r="H7" s="24">
        <v>10</v>
      </c>
      <c r="I7" s="24">
        <v>10</v>
      </c>
      <c r="J7" s="24">
        <v>10</v>
      </c>
      <c r="K7" s="25">
        <v>10</v>
      </c>
      <c r="L7" s="25"/>
      <c r="M7" s="25">
        <v>10</v>
      </c>
      <c r="N7" s="24"/>
      <c r="O7" s="24"/>
      <c r="P7" s="24"/>
      <c r="Q7" s="25"/>
      <c r="R7" s="25"/>
      <c r="S7" s="25"/>
      <c r="T7" s="24">
        <f t="shared" si="0"/>
        <v>20</v>
      </c>
      <c r="U7" s="24">
        <f t="shared" si="1"/>
        <v>10</v>
      </c>
      <c r="V7" s="24">
        <f t="shared" si="2"/>
        <v>20</v>
      </c>
    </row>
    <row r="8" spans="1:22" x14ac:dyDescent="0.2">
      <c r="A8" s="7"/>
      <c r="B8" s="14"/>
      <c r="C8" s="15"/>
      <c r="D8" s="7" t="s">
        <v>21</v>
      </c>
      <c r="E8" s="8">
        <v>20</v>
      </c>
      <c r="F8" s="12" t="s">
        <v>25</v>
      </c>
      <c r="G8" s="11" t="s">
        <v>27</v>
      </c>
      <c r="H8" s="24">
        <v>10</v>
      </c>
      <c r="I8" s="24">
        <v>20</v>
      </c>
      <c r="J8" s="24">
        <v>15</v>
      </c>
      <c r="K8" s="25"/>
      <c r="L8" s="25"/>
      <c r="M8" s="25"/>
      <c r="N8" s="24">
        <v>10</v>
      </c>
      <c r="O8" s="24"/>
      <c r="P8" s="24"/>
      <c r="Q8" s="25"/>
      <c r="R8" s="25"/>
      <c r="S8" s="25"/>
      <c r="T8" s="24">
        <f t="shared" si="0"/>
        <v>20</v>
      </c>
      <c r="U8" s="24">
        <f t="shared" si="1"/>
        <v>20</v>
      </c>
      <c r="V8" s="24">
        <f t="shared" si="2"/>
        <v>15</v>
      </c>
    </row>
    <row r="9" spans="1:22" x14ac:dyDescent="0.2">
      <c r="A9" s="7"/>
      <c r="B9" s="14" t="s">
        <v>23</v>
      </c>
      <c r="C9" s="15" t="s">
        <v>24</v>
      </c>
      <c r="D9" s="16"/>
      <c r="E9" s="17"/>
      <c r="F9" s="18"/>
      <c r="G9" s="19"/>
      <c r="H9" s="24"/>
      <c r="I9" s="24"/>
      <c r="J9" s="24"/>
      <c r="K9" s="25"/>
      <c r="L9" s="25"/>
      <c r="M9" s="25"/>
      <c r="N9" s="24"/>
      <c r="O9" s="24"/>
      <c r="P9" s="24"/>
      <c r="Q9" s="25"/>
      <c r="R9" s="25"/>
      <c r="S9" s="25"/>
      <c r="T9" s="24">
        <f t="shared" si="0"/>
        <v>0</v>
      </c>
      <c r="U9" s="24">
        <f t="shared" si="1"/>
        <v>0</v>
      </c>
      <c r="V9" s="24">
        <f t="shared" si="2"/>
        <v>0</v>
      </c>
    </row>
    <row r="10" spans="1:22" x14ac:dyDescent="0.2">
      <c r="A10" s="7"/>
      <c r="B10" s="14"/>
      <c r="C10" s="15"/>
      <c r="D10" s="7" t="s">
        <v>17</v>
      </c>
      <c r="E10" s="17">
        <v>40</v>
      </c>
      <c r="F10" s="12" t="s">
        <v>26</v>
      </c>
      <c r="G10" s="11" t="s">
        <v>27</v>
      </c>
      <c r="H10" s="24"/>
      <c r="I10" s="24"/>
      <c r="J10" s="24"/>
      <c r="K10" s="25">
        <v>20</v>
      </c>
      <c r="L10" s="25">
        <v>20</v>
      </c>
      <c r="M10" s="25">
        <v>50</v>
      </c>
      <c r="N10" s="24">
        <v>20</v>
      </c>
      <c r="O10" s="24"/>
      <c r="P10" s="24"/>
      <c r="Q10" s="25"/>
      <c r="R10" s="25"/>
      <c r="S10" s="25"/>
      <c r="T10" s="24">
        <f t="shared" si="0"/>
        <v>40</v>
      </c>
      <c r="U10" s="24">
        <f t="shared" si="1"/>
        <v>20</v>
      </c>
      <c r="V10" s="24">
        <f t="shared" si="2"/>
        <v>50</v>
      </c>
    </row>
    <row r="11" spans="1:22" x14ac:dyDescent="0.2">
      <c r="A11" s="7"/>
      <c r="B11" s="8"/>
      <c r="C11" s="9"/>
      <c r="D11" s="7" t="s">
        <v>19</v>
      </c>
      <c r="E11" s="17">
        <v>40</v>
      </c>
      <c r="F11" s="20" t="s">
        <v>27</v>
      </c>
      <c r="G11" s="20" t="s">
        <v>28</v>
      </c>
      <c r="H11" s="24"/>
      <c r="I11" s="24"/>
      <c r="J11" s="24"/>
      <c r="K11" s="25"/>
      <c r="L11" s="25"/>
      <c r="M11" s="25"/>
      <c r="N11" s="24">
        <v>20</v>
      </c>
      <c r="O11" s="24"/>
      <c r="P11" s="24"/>
      <c r="Q11" s="25">
        <v>20</v>
      </c>
      <c r="R11" s="25"/>
      <c r="S11" s="25"/>
      <c r="T11" s="24">
        <f t="shared" si="0"/>
        <v>40</v>
      </c>
      <c r="U11" s="24">
        <f t="shared" si="1"/>
        <v>0</v>
      </c>
      <c r="V11" s="24">
        <f t="shared" si="2"/>
        <v>0</v>
      </c>
    </row>
    <row r="12" spans="1:22" x14ac:dyDescent="0.2">
      <c r="A12" s="7"/>
      <c r="B12" s="8"/>
      <c r="C12" s="9"/>
      <c r="D12" s="7" t="s">
        <v>20</v>
      </c>
      <c r="E12" s="17">
        <v>40</v>
      </c>
      <c r="F12" s="12" t="s">
        <v>26</v>
      </c>
      <c r="G12" s="12" t="s">
        <v>27</v>
      </c>
      <c r="H12" s="24"/>
      <c r="I12" s="24">
        <v>20</v>
      </c>
      <c r="J12" s="24">
        <v>20</v>
      </c>
      <c r="K12" s="25">
        <v>20</v>
      </c>
      <c r="L12" s="25"/>
      <c r="M12" s="25"/>
      <c r="N12" s="24">
        <v>20</v>
      </c>
      <c r="O12" s="24"/>
      <c r="P12" s="24"/>
      <c r="Q12" s="25"/>
      <c r="R12" s="25"/>
      <c r="S12" s="25"/>
      <c r="T12" s="24">
        <f t="shared" si="0"/>
        <v>40</v>
      </c>
      <c r="U12" s="24">
        <f t="shared" si="1"/>
        <v>20</v>
      </c>
      <c r="V12" s="24">
        <f t="shared" si="2"/>
        <v>20</v>
      </c>
    </row>
    <row r="13" spans="1:22" x14ac:dyDescent="0.2">
      <c r="A13" s="7"/>
      <c r="B13" s="13"/>
      <c r="C13" s="7"/>
      <c r="D13" s="7" t="s">
        <v>21</v>
      </c>
      <c r="E13" s="17">
        <v>40</v>
      </c>
      <c r="F13" s="12" t="s">
        <v>26</v>
      </c>
      <c r="G13" s="12" t="s">
        <v>27</v>
      </c>
      <c r="H13" s="24"/>
      <c r="I13" s="24"/>
      <c r="J13" s="24"/>
      <c r="K13" s="25">
        <v>20</v>
      </c>
      <c r="L13" s="25">
        <v>20</v>
      </c>
      <c r="M13" s="25">
        <v>20</v>
      </c>
      <c r="N13" s="24">
        <v>20</v>
      </c>
      <c r="O13" s="24"/>
      <c r="P13" s="24"/>
      <c r="Q13" s="25"/>
      <c r="R13" s="25"/>
      <c r="S13" s="25"/>
      <c r="T13" s="24">
        <f t="shared" si="0"/>
        <v>40</v>
      </c>
      <c r="U13" s="24">
        <f t="shared" si="1"/>
        <v>20</v>
      </c>
      <c r="V13" s="24">
        <f t="shared" si="2"/>
        <v>20</v>
      </c>
    </row>
    <row r="14" spans="1:22" x14ac:dyDescent="0.2">
      <c r="A14" s="7"/>
      <c r="B14" s="14"/>
      <c r="C14" s="15"/>
      <c r="D14" s="7" t="s">
        <v>22</v>
      </c>
      <c r="E14" s="17">
        <v>60</v>
      </c>
      <c r="F14" s="12" t="s">
        <v>26</v>
      </c>
      <c r="G14" s="12" t="s">
        <v>28</v>
      </c>
      <c r="H14" s="24"/>
      <c r="I14" s="24"/>
      <c r="J14" s="24"/>
      <c r="K14" s="25">
        <v>20</v>
      </c>
      <c r="L14" s="25">
        <v>60</v>
      </c>
      <c r="M14" s="25">
        <v>80</v>
      </c>
      <c r="N14" s="24">
        <v>20</v>
      </c>
      <c r="O14" s="24"/>
      <c r="P14" s="24"/>
      <c r="Q14" s="25">
        <v>20</v>
      </c>
      <c r="R14" s="25"/>
      <c r="S14" s="25"/>
      <c r="T14" s="24">
        <f t="shared" si="0"/>
        <v>60</v>
      </c>
      <c r="U14" s="24">
        <f t="shared" si="1"/>
        <v>60</v>
      </c>
      <c r="V14" s="24">
        <f t="shared" si="2"/>
        <v>80</v>
      </c>
    </row>
    <row r="15" spans="1:22" x14ac:dyDescent="0.2">
      <c r="A15" s="7"/>
      <c r="B15" s="14"/>
      <c r="C15" s="15"/>
      <c r="D15" s="7" t="s">
        <v>18</v>
      </c>
      <c r="E15" s="17">
        <v>60</v>
      </c>
      <c r="F15" s="12" t="s">
        <v>26</v>
      </c>
      <c r="G15" s="12" t="s">
        <v>27</v>
      </c>
      <c r="H15" s="24"/>
      <c r="I15" s="24"/>
      <c r="J15" s="24"/>
      <c r="K15" s="25">
        <v>20</v>
      </c>
      <c r="L15" s="25"/>
      <c r="M15" s="25"/>
      <c r="N15" s="24">
        <v>40</v>
      </c>
      <c r="O15" s="24"/>
      <c r="P15" s="24"/>
      <c r="Q15" s="25"/>
      <c r="R15" s="25"/>
      <c r="S15" s="25"/>
      <c r="T15" s="24">
        <f t="shared" si="0"/>
        <v>60</v>
      </c>
      <c r="U15" s="24">
        <f t="shared" si="1"/>
        <v>0</v>
      </c>
      <c r="V15" s="24">
        <f t="shared" si="2"/>
        <v>0</v>
      </c>
    </row>
    <row r="16" spans="1:22" x14ac:dyDescent="0.2">
      <c r="E16" s="9" t="s">
        <v>29</v>
      </c>
      <c r="F16" s="7"/>
      <c r="G16" s="7"/>
      <c r="H16" s="7">
        <f t="shared" ref="H16:V16" si="3">SUM(H4:H15)</f>
        <v>40</v>
      </c>
      <c r="I16" s="7">
        <f t="shared" si="3"/>
        <v>60</v>
      </c>
      <c r="J16" s="7">
        <f t="shared" si="3"/>
        <v>60</v>
      </c>
      <c r="K16" s="7">
        <f t="shared" si="3"/>
        <v>130</v>
      </c>
      <c r="L16" s="7">
        <f t="shared" si="3"/>
        <v>130</v>
      </c>
      <c r="M16" s="7">
        <f t="shared" si="3"/>
        <v>195</v>
      </c>
      <c r="N16" s="7">
        <f t="shared" si="3"/>
        <v>150</v>
      </c>
      <c r="O16" s="7">
        <f t="shared" si="3"/>
        <v>0</v>
      </c>
      <c r="P16" s="7">
        <f t="shared" si="3"/>
        <v>0</v>
      </c>
      <c r="Q16" s="7">
        <f t="shared" si="3"/>
        <v>40</v>
      </c>
      <c r="R16" s="7">
        <f t="shared" si="3"/>
        <v>0</v>
      </c>
      <c r="S16" s="7">
        <f t="shared" si="3"/>
        <v>0</v>
      </c>
      <c r="T16" s="7">
        <f t="shared" si="3"/>
        <v>360</v>
      </c>
      <c r="U16" s="7">
        <f t="shared" si="3"/>
        <v>190</v>
      </c>
      <c r="V16" s="7">
        <f t="shared" si="3"/>
        <v>255</v>
      </c>
    </row>
    <row r="17" spans="1:22" x14ac:dyDescent="0.2">
      <c r="E17" s="9" t="s">
        <v>30</v>
      </c>
      <c r="F17" s="7"/>
      <c r="G17" s="7"/>
      <c r="H17" s="7">
        <f>H16</f>
        <v>40</v>
      </c>
      <c r="I17" s="7">
        <f>I16</f>
        <v>60</v>
      </c>
      <c r="J17" s="7">
        <f>J16</f>
        <v>60</v>
      </c>
      <c r="K17" s="7">
        <f t="shared" ref="K17:S17" si="4">H17+K16</f>
        <v>170</v>
      </c>
      <c r="L17" s="7">
        <f t="shared" si="4"/>
        <v>190</v>
      </c>
      <c r="M17" s="7">
        <f t="shared" si="4"/>
        <v>255</v>
      </c>
      <c r="N17" s="7">
        <f t="shared" si="4"/>
        <v>320</v>
      </c>
      <c r="O17" s="7">
        <f t="shared" si="4"/>
        <v>190</v>
      </c>
      <c r="P17" s="7">
        <f t="shared" si="4"/>
        <v>255</v>
      </c>
      <c r="Q17" s="7">
        <f t="shared" si="4"/>
        <v>360</v>
      </c>
      <c r="R17" s="7">
        <f t="shared" si="4"/>
        <v>190</v>
      </c>
      <c r="S17" s="7">
        <f t="shared" si="4"/>
        <v>255</v>
      </c>
      <c r="T17" s="7"/>
      <c r="U17" s="7"/>
      <c r="V17" s="7"/>
    </row>
    <row r="19" spans="1:22" x14ac:dyDescent="0.2">
      <c r="A19" s="43" t="s">
        <v>31</v>
      </c>
      <c r="B19" s="44"/>
      <c r="C19" s="44"/>
      <c r="D19" s="44"/>
      <c r="E19" s="45"/>
    </row>
    <row r="20" spans="1:22" x14ac:dyDescent="0.2">
      <c r="A20" s="59" t="s">
        <v>76</v>
      </c>
      <c r="B20" s="60"/>
      <c r="C20" s="60"/>
      <c r="D20" s="60"/>
      <c r="E20" s="61"/>
    </row>
    <row r="21" spans="1:22" x14ac:dyDescent="0.2">
      <c r="A21" s="59" t="s">
        <v>32</v>
      </c>
      <c r="B21" s="60"/>
      <c r="C21" s="60"/>
      <c r="D21" s="60"/>
      <c r="E21" s="61"/>
    </row>
    <row r="22" spans="1:22" x14ac:dyDescent="0.2">
      <c r="A22" s="59" t="s">
        <v>33</v>
      </c>
      <c r="B22" s="60"/>
      <c r="C22" s="60"/>
      <c r="D22" s="60"/>
      <c r="E22" s="61"/>
      <c r="H22" s="1" t="s">
        <v>40</v>
      </c>
      <c r="J22" s="26">
        <f>T16</f>
        <v>360</v>
      </c>
    </row>
    <row r="23" spans="1:22" x14ac:dyDescent="0.2">
      <c r="H23" s="74" t="s">
        <v>81</v>
      </c>
      <c r="I23" s="65"/>
      <c r="J23" s="65"/>
    </row>
    <row r="24" spans="1:22" x14ac:dyDescent="0.2">
      <c r="A24" s="46" t="s">
        <v>34</v>
      </c>
      <c r="B24" s="46"/>
      <c r="C24" s="46"/>
      <c r="D24" s="46"/>
      <c r="E24" s="46"/>
      <c r="H24" s="64" t="s">
        <v>42</v>
      </c>
      <c r="I24" s="64"/>
      <c r="J24" s="64"/>
      <c r="L24" s="38" t="s">
        <v>47</v>
      </c>
      <c r="M24" s="26"/>
      <c r="N24" s="26"/>
      <c r="O24" s="26"/>
      <c r="P24" s="26"/>
      <c r="Q24" s="26"/>
    </row>
    <row r="25" spans="1:22" x14ac:dyDescent="0.2">
      <c r="A25" s="46" t="s">
        <v>35</v>
      </c>
      <c r="B25" s="46"/>
      <c r="C25" s="46"/>
      <c r="D25" s="46"/>
      <c r="E25" s="46"/>
      <c r="H25" s="30" t="s">
        <v>43</v>
      </c>
      <c r="I25" s="30" t="s">
        <v>14</v>
      </c>
      <c r="L25" s="75" t="s">
        <v>84</v>
      </c>
      <c r="M25" s="75"/>
      <c r="N25" s="75"/>
      <c r="O25" s="75"/>
      <c r="P25" s="75"/>
      <c r="Q25" s="75"/>
    </row>
    <row r="26" spans="1:22" x14ac:dyDescent="0.2">
      <c r="A26" s="46" t="s">
        <v>36</v>
      </c>
      <c r="B26" s="46"/>
      <c r="C26" s="46"/>
      <c r="D26" s="46"/>
      <c r="E26" s="46"/>
      <c r="G26" s="1" t="s">
        <v>16</v>
      </c>
      <c r="H26" s="7" t="s">
        <v>17</v>
      </c>
      <c r="I26" s="7">
        <v>30</v>
      </c>
      <c r="J26" s="76" t="s">
        <v>82</v>
      </c>
      <c r="K26" s="46"/>
      <c r="L26" s="75" t="s">
        <v>87</v>
      </c>
      <c r="M26" s="75"/>
      <c r="N26" s="75"/>
      <c r="O26" s="75"/>
      <c r="P26" s="75"/>
      <c r="Q26" s="75"/>
    </row>
    <row r="27" spans="1:22" x14ac:dyDescent="0.2">
      <c r="A27" s="26"/>
      <c r="B27" s="26"/>
      <c r="C27" s="26"/>
      <c r="D27" s="26"/>
      <c r="E27" s="26"/>
      <c r="H27" s="7" t="s">
        <v>19</v>
      </c>
      <c r="I27" s="7">
        <v>5</v>
      </c>
      <c r="J27" s="76" t="s">
        <v>82</v>
      </c>
      <c r="K27" s="70"/>
      <c r="L27" s="75" t="s">
        <v>88</v>
      </c>
      <c r="M27" s="75"/>
      <c r="N27" s="75"/>
      <c r="O27" s="75"/>
      <c r="P27" s="75"/>
      <c r="Q27" s="75"/>
    </row>
    <row r="28" spans="1:22" x14ac:dyDescent="0.2">
      <c r="A28" s="46" t="s">
        <v>37</v>
      </c>
      <c r="B28" s="46"/>
      <c r="C28" s="26"/>
      <c r="D28" s="26"/>
      <c r="E28" s="26"/>
      <c r="F28" s="26"/>
      <c r="G28" s="26"/>
      <c r="H28" s="27" t="s">
        <v>20</v>
      </c>
      <c r="I28" s="7">
        <v>10</v>
      </c>
      <c r="J28" s="76" t="s">
        <v>83</v>
      </c>
      <c r="K28" s="46"/>
      <c r="L28" s="75" t="s">
        <v>89</v>
      </c>
      <c r="M28" s="75"/>
      <c r="N28" s="75"/>
      <c r="O28" s="75"/>
      <c r="P28" s="75"/>
      <c r="Q28" s="75"/>
    </row>
    <row r="29" spans="1:22" x14ac:dyDescent="0.2">
      <c r="A29" s="46" t="s">
        <v>38</v>
      </c>
      <c r="B29" s="46"/>
      <c r="C29" s="46"/>
      <c r="D29" s="46"/>
      <c r="E29" s="46"/>
      <c r="F29" s="62" t="s">
        <v>24</v>
      </c>
      <c r="G29" s="62"/>
      <c r="H29" s="9" t="s">
        <v>17</v>
      </c>
      <c r="I29" s="7">
        <v>50</v>
      </c>
      <c r="J29" s="76" t="s">
        <v>45</v>
      </c>
      <c r="K29" s="46"/>
      <c r="L29" s="38"/>
      <c r="M29" s="26"/>
      <c r="N29" s="26"/>
      <c r="O29" s="26"/>
      <c r="P29" s="26"/>
      <c r="Q29" s="26"/>
    </row>
    <row r="30" spans="1:22" x14ac:dyDescent="0.2">
      <c r="A30" s="46" t="s">
        <v>39</v>
      </c>
      <c r="B30" s="46"/>
      <c r="C30" s="46"/>
      <c r="D30" s="46"/>
      <c r="E30" s="46"/>
      <c r="H30" s="9" t="s">
        <v>21</v>
      </c>
      <c r="I30" s="7">
        <v>20</v>
      </c>
      <c r="J30" s="76" t="s">
        <v>45</v>
      </c>
      <c r="K30" s="46"/>
      <c r="L30" s="77" t="s">
        <v>85</v>
      </c>
      <c r="M30" s="77"/>
      <c r="N30" s="77"/>
      <c r="O30" s="77"/>
      <c r="P30" s="77"/>
      <c r="Q30" s="77"/>
      <c r="R30" s="77"/>
      <c r="S30" s="77"/>
    </row>
    <row r="31" spans="1:22" x14ac:dyDescent="0.2">
      <c r="A31" s="26"/>
      <c r="B31" s="26"/>
      <c r="C31" s="26"/>
      <c r="D31" s="26"/>
      <c r="E31" s="26"/>
      <c r="H31" s="9" t="s">
        <v>22</v>
      </c>
      <c r="I31" s="7">
        <v>80</v>
      </c>
      <c r="J31" s="76" t="s">
        <v>82</v>
      </c>
      <c r="K31" s="46"/>
      <c r="L31" s="77" t="s">
        <v>86</v>
      </c>
      <c r="M31" s="77"/>
      <c r="N31" s="77"/>
      <c r="O31" s="77"/>
      <c r="P31" s="77"/>
      <c r="Q31" s="77"/>
      <c r="R31" s="77"/>
      <c r="S31" s="77"/>
    </row>
    <row r="34" spans="3:18" x14ac:dyDescent="0.2">
      <c r="E34" s="71" t="s">
        <v>96</v>
      </c>
      <c r="F34" s="64"/>
      <c r="G34" s="64"/>
    </row>
    <row r="35" spans="3:18" x14ac:dyDescent="0.2">
      <c r="E35" s="33" t="s">
        <v>40</v>
      </c>
      <c r="F35" s="28">
        <f>T16</f>
        <v>360</v>
      </c>
      <c r="G35" s="29"/>
      <c r="H35" s="9" t="s">
        <v>53</v>
      </c>
      <c r="I35" s="35">
        <f>F38-F36</f>
        <v>20</v>
      </c>
      <c r="J35" s="72" t="s">
        <v>60</v>
      </c>
      <c r="K35" s="72"/>
      <c r="L35" s="67" t="s">
        <v>68</v>
      </c>
      <c r="M35" s="68"/>
      <c r="N35" s="68"/>
      <c r="O35" s="68"/>
      <c r="P35" s="68"/>
      <c r="Q35" s="68"/>
      <c r="R35" s="69"/>
    </row>
    <row r="36" spans="3:18" x14ac:dyDescent="0.2">
      <c r="C36" s="62" t="s">
        <v>100</v>
      </c>
      <c r="D36" s="63"/>
      <c r="E36" s="9" t="s">
        <v>12</v>
      </c>
      <c r="F36" s="7">
        <f>K17</f>
        <v>170</v>
      </c>
      <c r="G36" s="29"/>
      <c r="H36" s="9" t="s">
        <v>54</v>
      </c>
      <c r="I36" s="35">
        <f>F38-F37</f>
        <v>-65</v>
      </c>
      <c r="J36" s="72" t="s">
        <v>61</v>
      </c>
      <c r="K36" s="72"/>
      <c r="L36" s="67" t="s">
        <v>69</v>
      </c>
      <c r="M36" s="68"/>
      <c r="N36" s="68"/>
      <c r="O36" s="68"/>
      <c r="P36" s="68"/>
      <c r="Q36" s="68"/>
      <c r="R36" s="69"/>
    </row>
    <row r="37" spans="3:18" x14ac:dyDescent="0.2">
      <c r="E37" s="31" t="s">
        <v>14</v>
      </c>
      <c r="F37" s="34">
        <f>M17</f>
        <v>255</v>
      </c>
      <c r="G37" s="29"/>
      <c r="H37" s="9" t="s">
        <v>55</v>
      </c>
      <c r="I37" s="35">
        <f>F38/F36</f>
        <v>1.1176470588235294</v>
      </c>
      <c r="J37" s="72" t="s">
        <v>63</v>
      </c>
      <c r="K37" s="72"/>
      <c r="L37" s="67" t="s">
        <v>70</v>
      </c>
      <c r="M37" s="68"/>
      <c r="N37" s="68"/>
      <c r="O37" s="68"/>
      <c r="P37" s="68"/>
      <c r="Q37" s="68"/>
      <c r="R37" s="69"/>
    </row>
    <row r="38" spans="3:18" x14ac:dyDescent="0.2">
      <c r="E38" s="9" t="s">
        <v>13</v>
      </c>
      <c r="F38" s="7">
        <f>L17</f>
        <v>190</v>
      </c>
      <c r="G38" s="29"/>
      <c r="H38" s="9" t="s">
        <v>56</v>
      </c>
      <c r="I38" s="35">
        <f>F38/F37</f>
        <v>0.74509803921568629</v>
      </c>
      <c r="J38" s="72" t="s">
        <v>62</v>
      </c>
      <c r="K38" s="72"/>
      <c r="L38" s="67" t="s">
        <v>71</v>
      </c>
      <c r="M38" s="68"/>
      <c r="N38" s="68"/>
      <c r="O38" s="68"/>
      <c r="P38" s="68"/>
      <c r="Q38" s="68"/>
      <c r="R38" s="69"/>
    </row>
    <row r="39" spans="3:18" x14ac:dyDescent="0.2">
      <c r="H39" s="9" t="s">
        <v>57</v>
      </c>
      <c r="I39" s="35">
        <f>F35-F38</f>
        <v>170</v>
      </c>
      <c r="J39" s="72" t="s">
        <v>64</v>
      </c>
      <c r="K39" s="72"/>
      <c r="L39" s="67" t="s">
        <v>72</v>
      </c>
      <c r="M39" s="68"/>
      <c r="N39" s="68"/>
      <c r="O39" s="68"/>
      <c r="P39" s="68"/>
      <c r="Q39" s="68"/>
      <c r="R39" s="69"/>
    </row>
    <row r="40" spans="3:18" x14ac:dyDescent="0.2">
      <c r="H40" s="9" t="s">
        <v>57</v>
      </c>
      <c r="I40" s="35">
        <f>(F35-F38)/(I37*I38)</f>
        <v>204.14127423822714</v>
      </c>
      <c r="J40" s="72" t="s">
        <v>97</v>
      </c>
      <c r="K40" s="72"/>
      <c r="L40" s="67" t="s">
        <v>73</v>
      </c>
      <c r="M40" s="68"/>
      <c r="N40" s="68"/>
      <c r="O40" s="68"/>
      <c r="P40" s="68"/>
      <c r="Q40" s="68"/>
      <c r="R40" s="69"/>
    </row>
    <row r="41" spans="3:18" x14ac:dyDescent="0.2">
      <c r="H41" s="9" t="s">
        <v>58</v>
      </c>
      <c r="I41" s="35">
        <f>F37+(F35-F38)</f>
        <v>425</v>
      </c>
      <c r="J41" s="72" t="s">
        <v>66</v>
      </c>
      <c r="K41" s="72"/>
      <c r="L41" s="67" t="s">
        <v>72</v>
      </c>
      <c r="M41" s="68"/>
      <c r="N41" s="68"/>
      <c r="O41" s="68"/>
      <c r="P41" s="68"/>
      <c r="Q41" s="68"/>
      <c r="R41" s="69"/>
    </row>
    <row r="42" spans="3:18" x14ac:dyDescent="0.2">
      <c r="H42" s="9" t="s">
        <v>58</v>
      </c>
      <c r="I42" s="35">
        <f>F35/I38</f>
        <v>483.15789473684208</v>
      </c>
      <c r="J42" s="72" t="s">
        <v>67</v>
      </c>
      <c r="K42" s="73"/>
      <c r="L42" s="67" t="s">
        <v>73</v>
      </c>
      <c r="M42" s="68"/>
      <c r="N42" s="68"/>
      <c r="O42" s="68"/>
      <c r="P42" s="68"/>
      <c r="Q42" s="68"/>
      <c r="R42" s="69"/>
    </row>
    <row r="43" spans="3:18" x14ac:dyDescent="0.2">
      <c r="H43" s="9" t="s">
        <v>58</v>
      </c>
      <c r="I43" s="35">
        <f>F37+(F35-F38)/(I37*I38)</f>
        <v>459.14127423822714</v>
      </c>
      <c r="J43" s="72" t="s">
        <v>98</v>
      </c>
      <c r="K43" s="73"/>
      <c r="L43" s="67" t="s">
        <v>74</v>
      </c>
      <c r="M43" s="68"/>
      <c r="N43" s="68"/>
      <c r="O43" s="68"/>
      <c r="P43" s="68"/>
      <c r="Q43" s="68"/>
      <c r="R43" s="69"/>
    </row>
    <row r="44" spans="3:18" x14ac:dyDescent="0.2">
      <c r="H44" s="9" t="s">
        <v>59</v>
      </c>
      <c r="I44" s="35">
        <f>(F35-F38)/(F35-F37)</f>
        <v>1.6190476190476191</v>
      </c>
      <c r="J44" s="72" t="s">
        <v>99</v>
      </c>
      <c r="K44" s="73"/>
      <c r="L44" s="67" t="s">
        <v>75</v>
      </c>
      <c r="M44" s="68"/>
      <c r="N44" s="68"/>
      <c r="O44" s="68"/>
      <c r="P44" s="68"/>
      <c r="Q44" s="68"/>
      <c r="R44" s="69"/>
    </row>
    <row r="48" spans="3:18" x14ac:dyDescent="0.2">
      <c r="H48" s="7"/>
      <c r="I48" s="9" t="s">
        <v>12</v>
      </c>
      <c r="J48" s="9" t="s">
        <v>13</v>
      </c>
      <c r="K48" s="9" t="s">
        <v>14</v>
      </c>
    </row>
    <row r="49" spans="8:11" x14ac:dyDescent="0.2">
      <c r="H49" s="9" t="s">
        <v>77</v>
      </c>
      <c r="I49" s="7">
        <f>H17</f>
        <v>40</v>
      </c>
      <c r="J49" s="7">
        <f>I17</f>
        <v>60</v>
      </c>
      <c r="K49" s="7">
        <f>J17</f>
        <v>60</v>
      </c>
    </row>
    <row r="50" spans="8:11" x14ac:dyDescent="0.2">
      <c r="H50" s="9" t="s">
        <v>78</v>
      </c>
      <c r="I50" s="7">
        <f>K17</f>
        <v>170</v>
      </c>
      <c r="J50" s="7">
        <f>L17</f>
        <v>190</v>
      </c>
      <c r="K50" s="7">
        <f>M17</f>
        <v>255</v>
      </c>
    </row>
    <row r="51" spans="8:11" x14ac:dyDescent="0.2">
      <c r="H51" s="9" t="s">
        <v>79</v>
      </c>
      <c r="I51" s="7">
        <f>N17</f>
        <v>320</v>
      </c>
      <c r="J51" s="7">
        <f>O17</f>
        <v>190</v>
      </c>
      <c r="K51" s="7">
        <f>P17</f>
        <v>255</v>
      </c>
    </row>
    <row r="52" spans="8:11" x14ac:dyDescent="0.2">
      <c r="H52" s="9" t="s">
        <v>80</v>
      </c>
      <c r="I52" s="7">
        <f>Q17</f>
        <v>360</v>
      </c>
      <c r="J52" s="7">
        <f>R17</f>
        <v>190</v>
      </c>
      <c r="K52" s="7">
        <f>S17</f>
        <v>255</v>
      </c>
    </row>
  </sheetData>
  <mergeCells count="58">
    <mergeCell ref="L43:R43"/>
    <mergeCell ref="J36:K36"/>
    <mergeCell ref="L36:R36"/>
    <mergeCell ref="J37:K37"/>
    <mergeCell ref="L37:R37"/>
    <mergeCell ref="J38:K38"/>
    <mergeCell ref="L38:R38"/>
    <mergeCell ref="J35:K35"/>
    <mergeCell ref="L35:R35"/>
    <mergeCell ref="J31:K31"/>
    <mergeCell ref="L30:S30"/>
    <mergeCell ref="J44:K44"/>
    <mergeCell ref="L44:R44"/>
    <mergeCell ref="J39:K39"/>
    <mergeCell ref="L39:R39"/>
    <mergeCell ref="J40:K40"/>
    <mergeCell ref="L40:R40"/>
    <mergeCell ref="J41:K41"/>
    <mergeCell ref="L41:R41"/>
    <mergeCell ref="L31:S31"/>
    <mergeCell ref="J42:K42"/>
    <mergeCell ref="L42:R42"/>
    <mergeCell ref="J43:K43"/>
    <mergeCell ref="J29:K29"/>
    <mergeCell ref="F29:G29"/>
    <mergeCell ref="L28:Q28"/>
    <mergeCell ref="A30:E30"/>
    <mergeCell ref="J30:K30"/>
    <mergeCell ref="J26:K26"/>
    <mergeCell ref="L26:Q26"/>
    <mergeCell ref="J27:K27"/>
    <mergeCell ref="L27:Q27"/>
    <mergeCell ref="A28:B28"/>
    <mergeCell ref="J28:K28"/>
    <mergeCell ref="H23:J23"/>
    <mergeCell ref="A24:E24"/>
    <mergeCell ref="H24:J24"/>
    <mergeCell ref="A25:E25"/>
    <mergeCell ref="L25:Q25"/>
    <mergeCell ref="H1:J1"/>
    <mergeCell ref="K1:M1"/>
    <mergeCell ref="N1:P1"/>
    <mergeCell ref="Q1:S1"/>
    <mergeCell ref="T1:V1"/>
    <mergeCell ref="F1:F3"/>
    <mergeCell ref="G1:G3"/>
    <mergeCell ref="C36:D36"/>
    <mergeCell ref="A19:E19"/>
    <mergeCell ref="A1:A3"/>
    <mergeCell ref="B1:C2"/>
    <mergeCell ref="D1:D3"/>
    <mergeCell ref="E1:E3"/>
    <mergeCell ref="A20:E20"/>
    <mergeCell ref="A21:E21"/>
    <mergeCell ref="A22:E22"/>
    <mergeCell ref="A26:E26"/>
    <mergeCell ref="A29:E29"/>
    <mergeCell ref="E34:G3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2D6C-7A9E-4905-89DC-20B792C03235}">
  <dimension ref="A1:V52"/>
  <sheetViews>
    <sheetView showGridLines="0" tabSelected="1" topLeftCell="E32" workbookViewId="0">
      <selection activeCell="H47" sqref="H47"/>
    </sheetView>
  </sheetViews>
  <sheetFormatPr baseColWidth="10" defaultRowHeight="12.75" x14ac:dyDescent="0.2"/>
  <cols>
    <col min="1" max="1" width="16.140625" style="1" bestFit="1" customWidth="1"/>
    <col min="2" max="2" width="19.28515625" style="1" customWidth="1"/>
    <col min="3" max="3" width="24.28515625" style="1" customWidth="1"/>
    <col min="4" max="7" width="11.42578125" style="1"/>
    <col min="8" max="22" width="11.7109375" style="1" customWidth="1"/>
    <col min="23" max="16384" width="11.42578125" style="1"/>
  </cols>
  <sheetData>
    <row r="1" spans="1:22" x14ac:dyDescent="0.2">
      <c r="A1" s="47" t="s">
        <v>4</v>
      </c>
      <c r="B1" s="49" t="s">
        <v>5</v>
      </c>
      <c r="C1" s="50"/>
      <c r="D1" s="47" t="s">
        <v>6</v>
      </c>
      <c r="E1" s="53" t="s">
        <v>7</v>
      </c>
      <c r="F1" s="53" t="s">
        <v>8</v>
      </c>
      <c r="G1" s="53" t="s">
        <v>9</v>
      </c>
      <c r="H1" s="55" t="s">
        <v>10</v>
      </c>
      <c r="I1" s="56"/>
      <c r="J1" s="57"/>
      <c r="K1" s="58" t="s">
        <v>11</v>
      </c>
      <c r="L1" s="56"/>
      <c r="M1" s="57"/>
      <c r="N1" s="55" t="s">
        <v>0</v>
      </c>
      <c r="O1" s="56"/>
      <c r="P1" s="57"/>
      <c r="Q1" s="58" t="s">
        <v>1</v>
      </c>
      <c r="R1" s="56"/>
      <c r="S1" s="57"/>
      <c r="T1" s="55" t="s">
        <v>52</v>
      </c>
      <c r="U1" s="56"/>
      <c r="V1" s="57"/>
    </row>
    <row r="2" spans="1:22" x14ac:dyDescent="0.2">
      <c r="A2" s="48"/>
      <c r="B2" s="51"/>
      <c r="C2" s="52"/>
      <c r="D2" s="48"/>
      <c r="E2" s="54"/>
      <c r="F2" s="54"/>
      <c r="G2" s="54"/>
      <c r="H2" s="2">
        <v>44081</v>
      </c>
      <c r="I2" s="3"/>
      <c r="J2" s="4">
        <f>H2+6</f>
        <v>44087</v>
      </c>
      <c r="K2" s="5">
        <f>H2+7</f>
        <v>44088</v>
      </c>
      <c r="L2" s="6"/>
      <c r="M2" s="5">
        <f>K2+6</f>
        <v>44094</v>
      </c>
      <c r="N2" s="4">
        <f>K2+7</f>
        <v>44095</v>
      </c>
      <c r="O2" s="3"/>
      <c r="P2" s="4">
        <f>N2+6</f>
        <v>44101</v>
      </c>
      <c r="Q2" s="5">
        <f>N2+7</f>
        <v>44102</v>
      </c>
      <c r="R2" s="6"/>
      <c r="S2" s="5">
        <f>Q2+6</f>
        <v>44108</v>
      </c>
      <c r="T2" s="4">
        <v>44067</v>
      </c>
      <c r="U2" s="3"/>
      <c r="V2" s="4">
        <v>44143</v>
      </c>
    </row>
    <row r="3" spans="1:22" x14ac:dyDescent="0.2">
      <c r="A3" s="48"/>
      <c r="B3" s="21" t="s">
        <v>2</v>
      </c>
      <c r="C3" s="21" t="s">
        <v>3</v>
      </c>
      <c r="D3" s="48"/>
      <c r="E3" s="54"/>
      <c r="F3" s="54"/>
      <c r="G3" s="54"/>
      <c r="H3" s="22" t="s">
        <v>12</v>
      </c>
      <c r="I3" s="22" t="s">
        <v>13</v>
      </c>
      <c r="J3" s="22" t="s">
        <v>14</v>
      </c>
      <c r="K3" s="23" t="s">
        <v>12</v>
      </c>
      <c r="L3" s="23" t="s">
        <v>13</v>
      </c>
      <c r="M3" s="23" t="s">
        <v>14</v>
      </c>
      <c r="N3" s="22" t="s">
        <v>12</v>
      </c>
      <c r="O3" s="22" t="s">
        <v>13</v>
      </c>
      <c r="P3" s="22" t="s">
        <v>14</v>
      </c>
      <c r="Q3" s="23" t="s">
        <v>12</v>
      </c>
      <c r="R3" s="23" t="s">
        <v>13</v>
      </c>
      <c r="S3" s="23" t="s">
        <v>14</v>
      </c>
      <c r="T3" s="22" t="s">
        <v>12</v>
      </c>
      <c r="U3" s="22" t="s">
        <v>13</v>
      </c>
      <c r="V3" s="22" t="s">
        <v>14</v>
      </c>
    </row>
    <row r="4" spans="1:22" x14ac:dyDescent="0.2">
      <c r="A4" s="7"/>
      <c r="B4" s="13" t="s">
        <v>15</v>
      </c>
      <c r="C4" s="9" t="s">
        <v>16</v>
      </c>
      <c r="D4" s="7"/>
      <c r="E4" s="9"/>
      <c r="F4" s="18"/>
      <c r="G4" s="18"/>
      <c r="H4" s="24"/>
      <c r="I4" s="24"/>
      <c r="J4" s="24"/>
      <c r="K4" s="25"/>
      <c r="L4" s="25"/>
      <c r="M4" s="25"/>
      <c r="N4" s="24"/>
      <c r="O4" s="24"/>
      <c r="P4" s="24"/>
      <c r="Q4" s="25"/>
      <c r="R4" s="25"/>
      <c r="S4" s="25"/>
      <c r="T4" s="24">
        <f t="shared" ref="T4:T15" si="0">H4+K4+N4+Q4</f>
        <v>0</v>
      </c>
      <c r="U4" s="24">
        <f t="shared" ref="U4:U15" si="1">I4+L4+O4+R4</f>
        <v>0</v>
      </c>
      <c r="V4" s="24">
        <f t="shared" ref="V4:V15" si="2">J4+M4+P4+S4</f>
        <v>0</v>
      </c>
    </row>
    <row r="5" spans="1:22" x14ac:dyDescent="0.2">
      <c r="A5" s="7"/>
      <c r="B5" s="8"/>
      <c r="C5" s="9"/>
      <c r="D5" s="7" t="s">
        <v>17</v>
      </c>
      <c r="E5" s="8">
        <v>20</v>
      </c>
      <c r="F5" s="10" t="s">
        <v>25</v>
      </c>
      <c r="G5" s="11" t="s">
        <v>26</v>
      </c>
      <c r="H5" s="24">
        <v>10</v>
      </c>
      <c r="I5" s="24"/>
      <c r="J5" s="24"/>
      <c r="K5" s="25">
        <v>10</v>
      </c>
      <c r="L5" s="25">
        <v>10</v>
      </c>
      <c r="M5" s="25">
        <v>30</v>
      </c>
      <c r="N5" s="24"/>
      <c r="O5" s="24">
        <v>10</v>
      </c>
      <c r="P5" s="24">
        <v>15</v>
      </c>
      <c r="Q5" s="25"/>
      <c r="R5" s="25"/>
      <c r="S5" s="25"/>
      <c r="T5" s="24">
        <f t="shared" si="0"/>
        <v>20</v>
      </c>
      <c r="U5" s="24">
        <f t="shared" si="1"/>
        <v>20</v>
      </c>
      <c r="V5" s="24">
        <f t="shared" si="2"/>
        <v>45</v>
      </c>
    </row>
    <row r="6" spans="1:22" x14ac:dyDescent="0.2">
      <c r="A6" s="7"/>
      <c r="B6" s="8"/>
      <c r="C6" s="9"/>
      <c r="D6" s="7" t="s">
        <v>19</v>
      </c>
      <c r="E6" s="8">
        <v>20</v>
      </c>
      <c r="F6" s="12" t="s">
        <v>25</v>
      </c>
      <c r="G6" s="11" t="s">
        <v>26</v>
      </c>
      <c r="H6" s="24">
        <v>10</v>
      </c>
      <c r="I6" s="24">
        <v>10</v>
      </c>
      <c r="J6" s="24">
        <v>15</v>
      </c>
      <c r="K6" s="25">
        <v>10</v>
      </c>
      <c r="L6" s="25">
        <v>10</v>
      </c>
      <c r="M6" s="25">
        <v>5</v>
      </c>
      <c r="N6" s="24"/>
      <c r="O6" s="24"/>
      <c r="P6" s="24"/>
      <c r="Q6" s="25"/>
      <c r="R6" s="25"/>
      <c r="S6" s="25"/>
      <c r="T6" s="24">
        <f t="shared" si="0"/>
        <v>20</v>
      </c>
      <c r="U6" s="24">
        <f t="shared" si="1"/>
        <v>20</v>
      </c>
      <c r="V6" s="24">
        <f t="shared" si="2"/>
        <v>20</v>
      </c>
    </row>
    <row r="7" spans="1:22" x14ac:dyDescent="0.2">
      <c r="A7" s="7"/>
      <c r="B7" s="13"/>
      <c r="C7" s="7"/>
      <c r="D7" s="7" t="s">
        <v>20</v>
      </c>
      <c r="E7" s="8">
        <v>20</v>
      </c>
      <c r="F7" s="12" t="s">
        <v>25</v>
      </c>
      <c r="G7" s="11" t="s">
        <v>26</v>
      </c>
      <c r="H7" s="24">
        <v>10</v>
      </c>
      <c r="I7" s="24">
        <v>10</v>
      </c>
      <c r="J7" s="24">
        <v>10</v>
      </c>
      <c r="K7" s="25">
        <v>10</v>
      </c>
      <c r="L7" s="25"/>
      <c r="M7" s="25">
        <v>10</v>
      </c>
      <c r="N7" s="24"/>
      <c r="O7" s="24">
        <v>10</v>
      </c>
      <c r="P7" s="24">
        <v>10</v>
      </c>
      <c r="Q7" s="25"/>
      <c r="R7" s="25"/>
      <c r="S7" s="25"/>
      <c r="T7" s="24">
        <f t="shared" si="0"/>
        <v>20</v>
      </c>
      <c r="U7" s="24">
        <f t="shared" si="1"/>
        <v>20</v>
      </c>
      <c r="V7" s="24">
        <f t="shared" si="2"/>
        <v>30</v>
      </c>
    </row>
    <row r="8" spans="1:22" x14ac:dyDescent="0.2">
      <c r="A8" s="7"/>
      <c r="B8" s="14"/>
      <c r="C8" s="15"/>
      <c r="D8" s="7" t="s">
        <v>21</v>
      </c>
      <c r="E8" s="8">
        <v>20</v>
      </c>
      <c r="F8" s="12" t="s">
        <v>25</v>
      </c>
      <c r="G8" s="11" t="s">
        <v>27</v>
      </c>
      <c r="H8" s="24">
        <v>10</v>
      </c>
      <c r="I8" s="24">
        <v>20</v>
      </c>
      <c r="J8" s="24">
        <v>15</v>
      </c>
      <c r="K8" s="25"/>
      <c r="L8" s="25"/>
      <c r="M8" s="25"/>
      <c r="N8" s="24">
        <v>10</v>
      </c>
      <c r="O8" s="24"/>
      <c r="P8" s="24"/>
      <c r="Q8" s="25"/>
      <c r="R8" s="25"/>
      <c r="S8" s="25"/>
      <c r="T8" s="24">
        <f t="shared" si="0"/>
        <v>20</v>
      </c>
      <c r="U8" s="24">
        <f t="shared" si="1"/>
        <v>20</v>
      </c>
      <c r="V8" s="24">
        <f t="shared" si="2"/>
        <v>15</v>
      </c>
    </row>
    <row r="9" spans="1:22" x14ac:dyDescent="0.2">
      <c r="A9" s="7"/>
      <c r="B9" s="14" t="s">
        <v>23</v>
      </c>
      <c r="C9" s="15" t="s">
        <v>24</v>
      </c>
      <c r="D9" s="16"/>
      <c r="E9" s="17"/>
      <c r="F9" s="18"/>
      <c r="G9" s="19"/>
      <c r="H9" s="24"/>
      <c r="I9" s="24"/>
      <c r="J9" s="24"/>
      <c r="K9" s="25"/>
      <c r="L9" s="25"/>
      <c r="M9" s="25"/>
      <c r="N9" s="24"/>
      <c r="O9" s="24"/>
      <c r="P9" s="24"/>
      <c r="Q9" s="25"/>
      <c r="R9" s="25"/>
      <c r="S9" s="25"/>
      <c r="T9" s="24">
        <f t="shared" si="0"/>
        <v>0</v>
      </c>
      <c r="U9" s="24">
        <f t="shared" si="1"/>
        <v>0</v>
      </c>
      <c r="V9" s="24">
        <f t="shared" si="2"/>
        <v>0</v>
      </c>
    </row>
    <row r="10" spans="1:22" x14ac:dyDescent="0.2">
      <c r="A10" s="7"/>
      <c r="B10" s="14"/>
      <c r="C10" s="15"/>
      <c r="D10" s="7" t="s">
        <v>17</v>
      </c>
      <c r="E10" s="17">
        <v>40</v>
      </c>
      <c r="F10" s="12" t="s">
        <v>26</v>
      </c>
      <c r="G10" s="11" t="s">
        <v>27</v>
      </c>
      <c r="H10" s="24"/>
      <c r="I10" s="24"/>
      <c r="J10" s="24"/>
      <c r="K10" s="25">
        <v>20</v>
      </c>
      <c r="L10" s="25">
        <v>40</v>
      </c>
      <c r="M10" s="25">
        <v>50</v>
      </c>
      <c r="N10" s="24">
        <v>20</v>
      </c>
      <c r="O10" s="24"/>
      <c r="P10" s="24"/>
      <c r="Q10" s="25"/>
      <c r="R10" s="25"/>
      <c r="S10" s="25"/>
      <c r="T10" s="24">
        <f t="shared" si="0"/>
        <v>40</v>
      </c>
      <c r="U10" s="24">
        <f t="shared" si="1"/>
        <v>40</v>
      </c>
      <c r="V10" s="24">
        <f t="shared" si="2"/>
        <v>50</v>
      </c>
    </row>
    <row r="11" spans="1:22" x14ac:dyDescent="0.2">
      <c r="A11" s="7"/>
      <c r="B11" s="8"/>
      <c r="C11" s="9"/>
      <c r="D11" s="7" t="s">
        <v>19</v>
      </c>
      <c r="E11" s="17">
        <v>40</v>
      </c>
      <c r="F11" s="20" t="s">
        <v>27</v>
      </c>
      <c r="G11" s="20" t="s">
        <v>28</v>
      </c>
      <c r="H11" s="24"/>
      <c r="I11" s="24"/>
      <c r="J11" s="24"/>
      <c r="K11" s="25"/>
      <c r="L11" s="25"/>
      <c r="M11" s="25"/>
      <c r="N11" s="24">
        <v>20</v>
      </c>
      <c r="O11" s="24">
        <v>20</v>
      </c>
      <c r="P11" s="24">
        <v>5</v>
      </c>
      <c r="Q11" s="25">
        <v>20</v>
      </c>
      <c r="R11" s="25"/>
      <c r="S11" s="25"/>
      <c r="T11" s="24">
        <f t="shared" si="0"/>
        <v>40</v>
      </c>
      <c r="U11" s="24">
        <f t="shared" si="1"/>
        <v>20</v>
      </c>
      <c r="V11" s="24">
        <f t="shared" si="2"/>
        <v>5</v>
      </c>
    </row>
    <row r="12" spans="1:22" x14ac:dyDescent="0.2">
      <c r="A12" s="7"/>
      <c r="B12" s="8"/>
      <c r="C12" s="9"/>
      <c r="D12" s="7" t="s">
        <v>20</v>
      </c>
      <c r="E12" s="17">
        <v>40</v>
      </c>
      <c r="F12" s="12" t="s">
        <v>26</v>
      </c>
      <c r="G12" s="12" t="s">
        <v>27</v>
      </c>
      <c r="H12" s="24"/>
      <c r="I12" s="24">
        <v>20</v>
      </c>
      <c r="J12" s="24">
        <v>20</v>
      </c>
      <c r="K12" s="25">
        <v>20</v>
      </c>
      <c r="L12" s="25"/>
      <c r="M12" s="25"/>
      <c r="N12" s="24">
        <v>20</v>
      </c>
      <c r="O12" s="24"/>
      <c r="P12" s="24"/>
      <c r="Q12" s="25"/>
      <c r="R12" s="25"/>
      <c r="S12" s="25"/>
      <c r="T12" s="24">
        <f t="shared" si="0"/>
        <v>40</v>
      </c>
      <c r="U12" s="24">
        <f t="shared" si="1"/>
        <v>20</v>
      </c>
      <c r="V12" s="24">
        <f t="shared" si="2"/>
        <v>20</v>
      </c>
    </row>
    <row r="13" spans="1:22" x14ac:dyDescent="0.2">
      <c r="A13" s="7"/>
      <c r="B13" s="13"/>
      <c r="C13" s="7"/>
      <c r="D13" s="7" t="s">
        <v>21</v>
      </c>
      <c r="E13" s="17">
        <v>40</v>
      </c>
      <c r="F13" s="12" t="s">
        <v>26</v>
      </c>
      <c r="G13" s="12" t="s">
        <v>27</v>
      </c>
      <c r="H13" s="24"/>
      <c r="I13" s="24"/>
      <c r="J13" s="24"/>
      <c r="K13" s="25">
        <v>20</v>
      </c>
      <c r="L13" s="25">
        <v>20</v>
      </c>
      <c r="M13" s="25">
        <v>20</v>
      </c>
      <c r="N13" s="24">
        <v>20</v>
      </c>
      <c r="O13" s="24">
        <v>20</v>
      </c>
      <c r="P13" s="24">
        <v>25</v>
      </c>
      <c r="Q13" s="25"/>
      <c r="R13" s="25"/>
      <c r="S13" s="25"/>
      <c r="T13" s="24">
        <f t="shared" si="0"/>
        <v>40</v>
      </c>
      <c r="U13" s="24">
        <f t="shared" si="1"/>
        <v>40</v>
      </c>
      <c r="V13" s="24">
        <f t="shared" si="2"/>
        <v>45</v>
      </c>
    </row>
    <row r="14" spans="1:22" x14ac:dyDescent="0.2">
      <c r="A14" s="7"/>
      <c r="B14" s="14"/>
      <c r="C14" s="15"/>
      <c r="D14" s="7" t="s">
        <v>22</v>
      </c>
      <c r="E14" s="17">
        <v>60</v>
      </c>
      <c r="F14" s="12" t="s">
        <v>26</v>
      </c>
      <c r="G14" s="12" t="s">
        <v>28</v>
      </c>
      <c r="H14" s="24"/>
      <c r="I14" s="24"/>
      <c r="J14" s="24"/>
      <c r="K14" s="25">
        <v>20</v>
      </c>
      <c r="L14" s="25">
        <v>60</v>
      </c>
      <c r="M14" s="25">
        <v>80</v>
      </c>
      <c r="N14" s="24">
        <v>20</v>
      </c>
      <c r="O14" s="24"/>
      <c r="P14" s="24"/>
      <c r="Q14" s="25">
        <v>20</v>
      </c>
      <c r="R14" s="25"/>
      <c r="S14" s="25"/>
      <c r="T14" s="24">
        <f t="shared" si="0"/>
        <v>60</v>
      </c>
      <c r="U14" s="24">
        <f t="shared" si="1"/>
        <v>60</v>
      </c>
      <c r="V14" s="24">
        <f t="shared" si="2"/>
        <v>80</v>
      </c>
    </row>
    <row r="15" spans="1:22" x14ac:dyDescent="0.2">
      <c r="A15" s="7"/>
      <c r="B15" s="14"/>
      <c r="C15" s="15"/>
      <c r="D15" s="7" t="s">
        <v>18</v>
      </c>
      <c r="E15" s="17">
        <v>60</v>
      </c>
      <c r="F15" s="12" t="s">
        <v>26</v>
      </c>
      <c r="G15" s="12" t="s">
        <v>27</v>
      </c>
      <c r="H15" s="24"/>
      <c r="I15" s="24"/>
      <c r="J15" s="24"/>
      <c r="K15" s="25">
        <v>20</v>
      </c>
      <c r="L15" s="25"/>
      <c r="M15" s="25"/>
      <c r="N15" s="24">
        <v>40</v>
      </c>
      <c r="O15" s="24"/>
      <c r="P15" s="24"/>
      <c r="Q15" s="25"/>
      <c r="R15" s="25"/>
      <c r="S15" s="25"/>
      <c r="T15" s="24">
        <f t="shared" si="0"/>
        <v>60</v>
      </c>
      <c r="U15" s="24">
        <f t="shared" si="1"/>
        <v>0</v>
      </c>
      <c r="V15" s="24">
        <f t="shared" si="2"/>
        <v>0</v>
      </c>
    </row>
    <row r="16" spans="1:22" x14ac:dyDescent="0.2">
      <c r="E16" s="9" t="s">
        <v>29</v>
      </c>
      <c r="F16" s="7"/>
      <c r="G16" s="7"/>
      <c r="H16" s="7">
        <f t="shared" ref="H16:V16" si="3">SUM(H4:H15)</f>
        <v>40</v>
      </c>
      <c r="I16" s="7">
        <f t="shared" si="3"/>
        <v>60</v>
      </c>
      <c r="J16" s="7">
        <f t="shared" si="3"/>
        <v>60</v>
      </c>
      <c r="K16" s="7">
        <f t="shared" si="3"/>
        <v>130</v>
      </c>
      <c r="L16" s="7">
        <f t="shared" si="3"/>
        <v>140</v>
      </c>
      <c r="M16" s="7">
        <f t="shared" si="3"/>
        <v>195</v>
      </c>
      <c r="N16" s="7">
        <f t="shared" si="3"/>
        <v>150</v>
      </c>
      <c r="O16" s="7">
        <f t="shared" si="3"/>
        <v>60</v>
      </c>
      <c r="P16" s="7">
        <f t="shared" si="3"/>
        <v>55</v>
      </c>
      <c r="Q16" s="7">
        <f t="shared" si="3"/>
        <v>40</v>
      </c>
      <c r="R16" s="7">
        <f t="shared" si="3"/>
        <v>0</v>
      </c>
      <c r="S16" s="7">
        <f t="shared" si="3"/>
        <v>0</v>
      </c>
      <c r="T16" s="7">
        <f t="shared" si="3"/>
        <v>360</v>
      </c>
      <c r="U16" s="7">
        <f t="shared" si="3"/>
        <v>260</v>
      </c>
      <c r="V16" s="7">
        <f t="shared" si="3"/>
        <v>310</v>
      </c>
    </row>
    <row r="17" spans="1:22" x14ac:dyDescent="0.2">
      <c r="E17" s="9" t="s">
        <v>30</v>
      </c>
      <c r="F17" s="7"/>
      <c r="G17" s="7"/>
      <c r="H17" s="7">
        <f>H16</f>
        <v>40</v>
      </c>
      <c r="I17" s="7">
        <f>I16</f>
        <v>60</v>
      </c>
      <c r="J17" s="7">
        <f>J16</f>
        <v>60</v>
      </c>
      <c r="K17" s="7">
        <f t="shared" ref="K17:S17" si="4">H17+K16</f>
        <v>170</v>
      </c>
      <c r="L17" s="7">
        <f t="shared" si="4"/>
        <v>200</v>
      </c>
      <c r="M17" s="7">
        <f t="shared" si="4"/>
        <v>255</v>
      </c>
      <c r="N17" s="7">
        <f t="shared" si="4"/>
        <v>320</v>
      </c>
      <c r="O17" s="7">
        <f t="shared" si="4"/>
        <v>260</v>
      </c>
      <c r="P17" s="7">
        <f t="shared" si="4"/>
        <v>310</v>
      </c>
      <c r="Q17" s="7">
        <f t="shared" si="4"/>
        <v>360</v>
      </c>
      <c r="R17" s="7">
        <f t="shared" si="4"/>
        <v>260</v>
      </c>
      <c r="S17" s="7">
        <f t="shared" si="4"/>
        <v>310</v>
      </c>
      <c r="T17" s="7"/>
      <c r="U17" s="7"/>
      <c r="V17" s="7"/>
    </row>
    <row r="19" spans="1:22" x14ac:dyDescent="0.2">
      <c r="A19" s="43" t="s">
        <v>31</v>
      </c>
      <c r="B19" s="44"/>
      <c r="C19" s="44"/>
      <c r="D19" s="44"/>
      <c r="E19" s="45"/>
    </row>
    <row r="20" spans="1:22" x14ac:dyDescent="0.2">
      <c r="A20" s="59" t="s">
        <v>76</v>
      </c>
      <c r="B20" s="60"/>
      <c r="C20" s="60"/>
      <c r="D20" s="60"/>
      <c r="E20" s="61"/>
    </row>
    <row r="21" spans="1:22" x14ac:dyDescent="0.2">
      <c r="A21" s="59" t="s">
        <v>32</v>
      </c>
      <c r="B21" s="60"/>
      <c r="C21" s="60"/>
      <c r="D21" s="60"/>
      <c r="E21" s="61"/>
    </row>
    <row r="22" spans="1:22" x14ac:dyDescent="0.2">
      <c r="A22" s="59" t="s">
        <v>33</v>
      </c>
      <c r="B22" s="60"/>
      <c r="C22" s="60"/>
      <c r="D22" s="60"/>
      <c r="E22" s="61"/>
      <c r="H22" s="1" t="s">
        <v>40</v>
      </c>
      <c r="J22" s="26">
        <f>T16</f>
        <v>360</v>
      </c>
    </row>
    <row r="23" spans="1:22" x14ac:dyDescent="0.2">
      <c r="H23" s="74" t="s">
        <v>90</v>
      </c>
      <c r="I23" s="65"/>
      <c r="J23" s="65"/>
    </row>
    <row r="24" spans="1:22" x14ac:dyDescent="0.2">
      <c r="A24" s="46" t="s">
        <v>34</v>
      </c>
      <c r="B24" s="46"/>
      <c r="C24" s="46"/>
      <c r="D24" s="46"/>
      <c r="E24" s="46"/>
      <c r="H24" s="64" t="s">
        <v>42</v>
      </c>
      <c r="I24" s="64"/>
      <c r="J24" s="64"/>
      <c r="L24" s="38" t="s">
        <v>47</v>
      </c>
      <c r="M24" s="26"/>
      <c r="N24" s="26"/>
      <c r="O24" s="26"/>
      <c r="P24" s="26"/>
      <c r="Q24" s="26"/>
    </row>
    <row r="25" spans="1:22" x14ac:dyDescent="0.2">
      <c r="A25" s="46" t="s">
        <v>35</v>
      </c>
      <c r="B25" s="46"/>
      <c r="C25" s="46"/>
      <c r="D25" s="46"/>
      <c r="E25" s="46"/>
      <c r="H25" s="30" t="s">
        <v>43</v>
      </c>
      <c r="I25" s="30" t="s">
        <v>14</v>
      </c>
      <c r="L25" s="75" t="s">
        <v>91</v>
      </c>
      <c r="M25" s="75"/>
      <c r="N25" s="75"/>
      <c r="O25" s="75"/>
      <c r="P25" s="75"/>
      <c r="Q25" s="75"/>
    </row>
    <row r="26" spans="1:22" x14ac:dyDescent="0.2">
      <c r="A26" s="46" t="s">
        <v>36</v>
      </c>
      <c r="B26" s="46"/>
      <c r="C26" s="46"/>
      <c r="D26" s="46"/>
      <c r="E26" s="46"/>
      <c r="G26" s="1" t="s">
        <v>16</v>
      </c>
      <c r="H26" s="7" t="s">
        <v>17</v>
      </c>
      <c r="I26" s="7">
        <v>15</v>
      </c>
      <c r="J26" s="76" t="s">
        <v>92</v>
      </c>
      <c r="K26" s="46"/>
      <c r="L26" s="75" t="s">
        <v>93</v>
      </c>
      <c r="M26" s="75"/>
      <c r="N26" s="75"/>
      <c r="O26" s="75"/>
      <c r="P26" s="75"/>
      <c r="Q26" s="75"/>
    </row>
    <row r="27" spans="1:22" x14ac:dyDescent="0.2">
      <c r="A27" s="26"/>
      <c r="B27" s="26"/>
      <c r="C27" s="26"/>
      <c r="D27" s="26"/>
      <c r="E27" s="26"/>
      <c r="H27" s="9" t="s">
        <v>20</v>
      </c>
      <c r="I27" s="7">
        <v>10</v>
      </c>
      <c r="J27" s="76" t="s">
        <v>92</v>
      </c>
      <c r="K27" s="70"/>
      <c r="L27" s="75" t="s">
        <v>94</v>
      </c>
      <c r="M27" s="75"/>
      <c r="N27" s="75"/>
      <c r="O27" s="75"/>
      <c r="P27" s="75"/>
      <c r="Q27" s="75"/>
    </row>
    <row r="28" spans="1:22" x14ac:dyDescent="0.2">
      <c r="A28" s="46" t="s">
        <v>37</v>
      </c>
      <c r="B28" s="46"/>
      <c r="C28" s="26"/>
      <c r="D28" s="26"/>
      <c r="E28" s="26"/>
      <c r="F28" s="62" t="s">
        <v>24</v>
      </c>
      <c r="G28" s="63"/>
      <c r="H28" s="9" t="s">
        <v>19</v>
      </c>
      <c r="I28" s="7">
        <v>5</v>
      </c>
      <c r="J28" s="36" t="s">
        <v>45</v>
      </c>
      <c r="K28" s="26"/>
    </row>
    <row r="29" spans="1:22" x14ac:dyDescent="0.2">
      <c r="A29" s="46" t="s">
        <v>38</v>
      </c>
      <c r="B29" s="46"/>
      <c r="C29" s="46"/>
      <c r="D29" s="46"/>
      <c r="E29" s="46"/>
      <c r="H29" s="9" t="s">
        <v>20</v>
      </c>
      <c r="I29" s="7">
        <v>25</v>
      </c>
      <c r="J29" s="76" t="s">
        <v>92</v>
      </c>
      <c r="K29" s="46"/>
      <c r="L29" s="38"/>
      <c r="M29" s="26"/>
      <c r="N29" s="26"/>
      <c r="O29" s="26"/>
      <c r="P29" s="26"/>
      <c r="Q29" s="26"/>
    </row>
    <row r="30" spans="1:22" x14ac:dyDescent="0.2">
      <c r="A30" s="46" t="s">
        <v>39</v>
      </c>
      <c r="B30" s="46"/>
      <c r="C30" s="46"/>
      <c r="D30" s="46"/>
      <c r="E30" s="46"/>
      <c r="H30" s="37"/>
      <c r="I30" s="32"/>
      <c r="J30" s="78"/>
      <c r="K30" s="46"/>
      <c r="L30" s="77"/>
      <c r="M30" s="77"/>
      <c r="N30" s="77"/>
      <c r="O30" s="77"/>
      <c r="P30" s="77"/>
      <c r="Q30" s="77"/>
      <c r="R30" s="77"/>
      <c r="S30" s="77"/>
    </row>
    <row r="31" spans="1:22" x14ac:dyDescent="0.2">
      <c r="A31" s="26"/>
      <c r="B31" s="26"/>
      <c r="C31" s="39"/>
      <c r="D31" s="26"/>
      <c r="E31" s="26"/>
      <c r="H31" s="37"/>
      <c r="I31" s="32"/>
      <c r="J31" s="78"/>
      <c r="K31" s="46"/>
      <c r="L31" s="77"/>
      <c r="M31" s="77"/>
      <c r="N31" s="77"/>
      <c r="O31" s="77"/>
      <c r="P31" s="77"/>
      <c r="Q31" s="77"/>
      <c r="R31" s="77"/>
      <c r="S31" s="77"/>
    </row>
    <row r="34" spans="3:18" x14ac:dyDescent="0.2">
      <c r="E34" s="71" t="s">
        <v>95</v>
      </c>
      <c r="F34" s="64"/>
      <c r="G34" s="64"/>
    </row>
    <row r="35" spans="3:18" x14ac:dyDescent="0.2">
      <c r="E35" s="33" t="s">
        <v>40</v>
      </c>
      <c r="F35" s="28">
        <f>T16</f>
        <v>360</v>
      </c>
      <c r="G35" s="29"/>
      <c r="H35" s="9" t="s">
        <v>53</v>
      </c>
      <c r="I35" s="35">
        <f>F38-F36</f>
        <v>-60</v>
      </c>
      <c r="J35" s="72" t="s">
        <v>60</v>
      </c>
      <c r="K35" s="72"/>
      <c r="L35" s="67" t="s">
        <v>68</v>
      </c>
      <c r="M35" s="68"/>
      <c r="N35" s="68"/>
      <c r="O35" s="68"/>
      <c r="P35" s="68"/>
      <c r="Q35" s="68"/>
      <c r="R35" s="69"/>
    </row>
    <row r="36" spans="3:18" x14ac:dyDescent="0.2">
      <c r="C36" s="62" t="s">
        <v>100</v>
      </c>
      <c r="D36" s="63"/>
      <c r="E36" s="9" t="s">
        <v>12</v>
      </c>
      <c r="F36" s="7">
        <f>N17</f>
        <v>320</v>
      </c>
      <c r="G36" s="29"/>
      <c r="H36" s="9" t="s">
        <v>54</v>
      </c>
      <c r="I36" s="35">
        <f>F38-F37</f>
        <v>-50</v>
      </c>
      <c r="J36" s="72" t="s">
        <v>61</v>
      </c>
      <c r="K36" s="72"/>
      <c r="L36" s="67" t="s">
        <v>69</v>
      </c>
      <c r="M36" s="68"/>
      <c r="N36" s="68"/>
      <c r="O36" s="68"/>
      <c r="P36" s="68"/>
      <c r="Q36" s="68"/>
      <c r="R36" s="69"/>
    </row>
    <row r="37" spans="3:18" x14ac:dyDescent="0.2">
      <c r="E37" s="31" t="s">
        <v>14</v>
      </c>
      <c r="F37" s="7">
        <f>P17</f>
        <v>310</v>
      </c>
      <c r="G37" s="29"/>
      <c r="H37" s="9" t="s">
        <v>55</v>
      </c>
      <c r="I37" s="35">
        <f>F38/F36</f>
        <v>0.8125</v>
      </c>
      <c r="J37" s="72" t="s">
        <v>63</v>
      </c>
      <c r="K37" s="72"/>
      <c r="L37" s="67" t="s">
        <v>70</v>
      </c>
      <c r="M37" s="68"/>
      <c r="N37" s="68"/>
      <c r="O37" s="68"/>
      <c r="P37" s="68"/>
      <c r="Q37" s="68"/>
      <c r="R37" s="69"/>
    </row>
    <row r="38" spans="3:18" x14ac:dyDescent="0.2">
      <c r="E38" s="9" t="s">
        <v>13</v>
      </c>
      <c r="F38" s="7">
        <f>O17</f>
        <v>260</v>
      </c>
      <c r="G38" s="29"/>
      <c r="H38" s="9" t="s">
        <v>56</v>
      </c>
      <c r="I38" s="35">
        <f>F38/F37</f>
        <v>0.83870967741935487</v>
      </c>
      <c r="J38" s="72" t="s">
        <v>62</v>
      </c>
      <c r="K38" s="72"/>
      <c r="L38" s="67" t="s">
        <v>71</v>
      </c>
      <c r="M38" s="68"/>
      <c r="N38" s="68"/>
      <c r="O38" s="68"/>
      <c r="P38" s="68"/>
      <c r="Q38" s="68"/>
      <c r="R38" s="69"/>
    </row>
    <row r="39" spans="3:18" x14ac:dyDescent="0.2">
      <c r="H39" s="9" t="s">
        <v>57</v>
      </c>
      <c r="I39" s="35">
        <f>F35-F38</f>
        <v>100</v>
      </c>
      <c r="J39" s="72" t="s">
        <v>64</v>
      </c>
      <c r="K39" s="72"/>
      <c r="L39" s="67" t="s">
        <v>72</v>
      </c>
      <c r="M39" s="68"/>
      <c r="N39" s="68"/>
      <c r="O39" s="68"/>
      <c r="P39" s="68"/>
      <c r="Q39" s="68"/>
      <c r="R39" s="69"/>
    </row>
    <row r="40" spans="3:18" x14ac:dyDescent="0.2">
      <c r="H40" s="9" t="s">
        <v>57</v>
      </c>
      <c r="I40" s="35">
        <f>(F35-F38)/(I37*I38)</f>
        <v>146.74556213017749</v>
      </c>
      <c r="J40" s="72" t="s">
        <v>97</v>
      </c>
      <c r="K40" s="72"/>
      <c r="L40" s="67" t="s">
        <v>73</v>
      </c>
      <c r="M40" s="68"/>
      <c r="N40" s="68"/>
      <c r="O40" s="68"/>
      <c r="P40" s="68"/>
      <c r="Q40" s="68"/>
      <c r="R40" s="69"/>
    </row>
    <row r="41" spans="3:18" x14ac:dyDescent="0.2">
      <c r="H41" s="9" t="s">
        <v>58</v>
      </c>
      <c r="I41" s="35">
        <f>F37+(F35-F38)</f>
        <v>410</v>
      </c>
      <c r="J41" s="72" t="s">
        <v>66</v>
      </c>
      <c r="K41" s="72"/>
      <c r="L41" s="67" t="s">
        <v>72</v>
      </c>
      <c r="M41" s="68"/>
      <c r="N41" s="68"/>
      <c r="O41" s="68"/>
      <c r="P41" s="68"/>
      <c r="Q41" s="68"/>
      <c r="R41" s="69"/>
    </row>
    <row r="42" spans="3:18" x14ac:dyDescent="0.2">
      <c r="H42" s="9" t="s">
        <v>58</v>
      </c>
      <c r="I42" s="35">
        <f>F35/I38</f>
        <v>429.23076923076923</v>
      </c>
      <c r="J42" s="72" t="s">
        <v>67</v>
      </c>
      <c r="K42" s="73"/>
      <c r="L42" s="67" t="s">
        <v>73</v>
      </c>
      <c r="M42" s="68"/>
      <c r="N42" s="68"/>
      <c r="O42" s="68"/>
      <c r="P42" s="68"/>
      <c r="Q42" s="68"/>
      <c r="R42" s="69"/>
    </row>
    <row r="43" spans="3:18" x14ac:dyDescent="0.2">
      <c r="H43" s="9" t="s">
        <v>58</v>
      </c>
      <c r="I43" s="35">
        <f>F37+(F35-F38)/(I37*I38)</f>
        <v>456.74556213017752</v>
      </c>
      <c r="J43" s="72" t="s">
        <v>98</v>
      </c>
      <c r="K43" s="73"/>
      <c r="L43" s="67" t="s">
        <v>74</v>
      </c>
      <c r="M43" s="68"/>
      <c r="N43" s="68"/>
      <c r="O43" s="68"/>
      <c r="P43" s="68"/>
      <c r="Q43" s="68"/>
      <c r="R43" s="69"/>
    </row>
    <row r="44" spans="3:18" x14ac:dyDescent="0.2">
      <c r="H44" s="9" t="s">
        <v>59</v>
      </c>
      <c r="I44" s="35">
        <f>(F35-F38)/(F35-F37)</f>
        <v>2</v>
      </c>
      <c r="J44" s="72" t="s">
        <v>99</v>
      </c>
      <c r="K44" s="73"/>
      <c r="L44" s="67" t="s">
        <v>75</v>
      </c>
      <c r="M44" s="68"/>
      <c r="N44" s="68"/>
      <c r="O44" s="68"/>
      <c r="P44" s="68"/>
      <c r="Q44" s="68"/>
      <c r="R44" s="69"/>
    </row>
    <row r="48" spans="3:18" x14ac:dyDescent="0.2">
      <c r="H48" s="7"/>
      <c r="I48" s="9" t="s">
        <v>12</v>
      </c>
      <c r="J48" s="9" t="s">
        <v>13</v>
      </c>
      <c r="K48" s="9" t="s">
        <v>14</v>
      </c>
    </row>
    <row r="49" spans="8:11" x14ac:dyDescent="0.2">
      <c r="H49" s="9" t="s">
        <v>77</v>
      </c>
      <c r="I49" s="7">
        <f>H17</f>
        <v>40</v>
      </c>
      <c r="J49" s="7">
        <f>I17</f>
        <v>60</v>
      </c>
      <c r="K49" s="7">
        <f>J17</f>
        <v>60</v>
      </c>
    </row>
    <row r="50" spans="8:11" x14ac:dyDescent="0.2">
      <c r="H50" s="9" t="s">
        <v>78</v>
      </c>
      <c r="I50" s="7">
        <f>K17</f>
        <v>170</v>
      </c>
      <c r="J50" s="7">
        <f>L17</f>
        <v>200</v>
      </c>
      <c r="K50" s="7">
        <f>M17</f>
        <v>255</v>
      </c>
    </row>
    <row r="51" spans="8:11" x14ac:dyDescent="0.2">
      <c r="H51" s="9" t="s">
        <v>79</v>
      </c>
      <c r="I51" s="7">
        <f>N17</f>
        <v>320</v>
      </c>
      <c r="J51" s="7">
        <f>O17</f>
        <v>260</v>
      </c>
      <c r="K51" s="7">
        <f>P17</f>
        <v>310</v>
      </c>
    </row>
    <row r="52" spans="8:11" x14ac:dyDescent="0.2">
      <c r="H52" s="9" t="s">
        <v>80</v>
      </c>
      <c r="I52" s="7">
        <f>Q17</f>
        <v>360</v>
      </c>
      <c r="J52" s="7">
        <f>R17</f>
        <v>260</v>
      </c>
      <c r="K52" s="7">
        <f>S17</f>
        <v>310</v>
      </c>
    </row>
  </sheetData>
  <mergeCells count="56">
    <mergeCell ref="J44:K44"/>
    <mergeCell ref="L44:R44"/>
    <mergeCell ref="F28:G28"/>
    <mergeCell ref="J41:K41"/>
    <mergeCell ref="L41:R41"/>
    <mergeCell ref="J42:K42"/>
    <mergeCell ref="L42:R42"/>
    <mergeCell ref="J43:K43"/>
    <mergeCell ref="L43:R43"/>
    <mergeCell ref="J38:K38"/>
    <mergeCell ref="L38:R38"/>
    <mergeCell ref="J39:K39"/>
    <mergeCell ref="L39:R39"/>
    <mergeCell ref="J40:K40"/>
    <mergeCell ref="L40:R40"/>
    <mergeCell ref="J35:K35"/>
    <mergeCell ref="L35:R35"/>
    <mergeCell ref="J36:K36"/>
    <mergeCell ref="L36:R36"/>
    <mergeCell ref="J37:K37"/>
    <mergeCell ref="L37:R37"/>
    <mergeCell ref="J26:K26"/>
    <mergeCell ref="L26:Q26"/>
    <mergeCell ref="E34:G34"/>
    <mergeCell ref="A28:B28"/>
    <mergeCell ref="L27:Q27"/>
    <mergeCell ref="A29:E29"/>
    <mergeCell ref="J29:K29"/>
    <mergeCell ref="J27:K27"/>
    <mergeCell ref="A30:E30"/>
    <mergeCell ref="J30:K30"/>
    <mergeCell ref="L30:S30"/>
    <mergeCell ref="J31:K31"/>
    <mergeCell ref="L31:S31"/>
    <mergeCell ref="H23:J23"/>
    <mergeCell ref="A24:E24"/>
    <mergeCell ref="H24:J24"/>
    <mergeCell ref="A25:E25"/>
    <mergeCell ref="L25:Q25"/>
    <mergeCell ref="H1:J1"/>
    <mergeCell ref="K1:M1"/>
    <mergeCell ref="N1:P1"/>
    <mergeCell ref="Q1:S1"/>
    <mergeCell ref="T1:V1"/>
    <mergeCell ref="F1:F3"/>
    <mergeCell ref="G1:G3"/>
    <mergeCell ref="C36:D36"/>
    <mergeCell ref="A19:E19"/>
    <mergeCell ref="A1:A3"/>
    <mergeCell ref="B1:C2"/>
    <mergeCell ref="D1:D3"/>
    <mergeCell ref="E1:E3"/>
    <mergeCell ref="A20:E20"/>
    <mergeCell ref="A21:E21"/>
    <mergeCell ref="A22:E22"/>
    <mergeCell ref="A26:E2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1592-ACA5-4D8C-99F1-6A63832D0E65}">
  <dimension ref="B2:K59"/>
  <sheetViews>
    <sheetView topLeftCell="A30" workbookViewId="0">
      <selection activeCell="B53" sqref="B53:K55"/>
    </sheetView>
  </sheetViews>
  <sheetFormatPr baseColWidth="10" defaultRowHeight="12.75" x14ac:dyDescent="0.2"/>
  <sheetData>
    <row r="2" spans="2:11" ht="22.5" customHeight="1" x14ac:dyDescent="0.25">
      <c r="B2" s="91" t="s">
        <v>101</v>
      </c>
      <c r="C2" s="91"/>
      <c r="D2" s="91"/>
      <c r="E2" s="91"/>
      <c r="F2" s="91"/>
      <c r="G2" s="91"/>
      <c r="H2" s="91"/>
      <c r="I2" s="91"/>
      <c r="J2" s="91"/>
      <c r="K2" s="91"/>
    </row>
    <row r="3" spans="2:11" x14ac:dyDescent="0.2">
      <c r="B3" s="40" t="s">
        <v>102</v>
      </c>
      <c r="C3" s="73"/>
      <c r="D3" s="73"/>
      <c r="E3" s="73"/>
      <c r="F3" s="73"/>
    </row>
    <row r="4" spans="2:11" x14ac:dyDescent="0.2">
      <c r="B4" s="40" t="s">
        <v>103</v>
      </c>
      <c r="C4" s="73"/>
      <c r="D4" s="73"/>
      <c r="E4" s="73"/>
      <c r="F4" s="73"/>
    </row>
    <row r="5" spans="2:11" x14ac:dyDescent="0.2">
      <c r="B5" s="40" t="s">
        <v>104</v>
      </c>
      <c r="C5" s="73"/>
      <c r="D5" s="73"/>
      <c r="E5" s="73"/>
      <c r="F5" s="73"/>
    </row>
    <row r="29" spans="2:11" ht="14.25" customHeight="1" x14ac:dyDescent="0.2">
      <c r="B29" s="79" t="s">
        <v>110</v>
      </c>
      <c r="C29" s="80"/>
      <c r="D29" s="80"/>
      <c r="E29" s="80"/>
      <c r="F29" s="80"/>
      <c r="G29" s="80"/>
      <c r="H29" s="80"/>
      <c r="I29" s="80"/>
      <c r="J29" s="80"/>
      <c r="K29" s="80"/>
    </row>
    <row r="30" spans="2:11" ht="14.25" customHeight="1" x14ac:dyDescent="0.2">
      <c r="B30" s="80"/>
      <c r="C30" s="80"/>
      <c r="D30" s="80"/>
      <c r="E30" s="80"/>
      <c r="F30" s="80"/>
      <c r="G30" s="80"/>
      <c r="H30" s="80"/>
      <c r="I30" s="80"/>
      <c r="J30" s="80"/>
      <c r="K30" s="80"/>
    </row>
    <row r="31" spans="2:11" ht="14.25" customHeight="1" x14ac:dyDescent="0.2">
      <c r="B31" s="80"/>
      <c r="C31" s="80"/>
      <c r="D31" s="80"/>
      <c r="E31" s="80"/>
      <c r="F31" s="80"/>
      <c r="G31" s="80"/>
      <c r="H31" s="80"/>
      <c r="I31" s="80"/>
      <c r="J31" s="80"/>
      <c r="K31" s="80"/>
    </row>
    <row r="33" spans="2:11" ht="22.5" customHeight="1" x14ac:dyDescent="0.25">
      <c r="B33" s="91" t="s">
        <v>101</v>
      </c>
      <c r="C33" s="91"/>
      <c r="D33" s="91"/>
      <c r="E33" s="91"/>
      <c r="F33" s="91"/>
      <c r="G33" s="91"/>
      <c r="H33" s="91"/>
      <c r="I33" s="91"/>
      <c r="J33" s="91"/>
      <c r="K33" s="91"/>
    </row>
    <row r="37" spans="2:11" x14ac:dyDescent="0.2">
      <c r="B37" s="86" t="s">
        <v>106</v>
      </c>
      <c r="C37" s="87"/>
      <c r="D37" s="86" t="s">
        <v>107</v>
      </c>
      <c r="E37" s="87"/>
      <c r="F37" s="86" t="s">
        <v>108</v>
      </c>
      <c r="G37" s="88"/>
      <c r="H37" s="88"/>
      <c r="I37" s="88"/>
      <c r="J37" s="88"/>
      <c r="K37" s="87"/>
    </row>
    <row r="38" spans="2:11" x14ac:dyDescent="0.2">
      <c r="B38" s="41" t="s">
        <v>40</v>
      </c>
      <c r="C38" s="41">
        <f>'CI S4'!F35</f>
        <v>360</v>
      </c>
      <c r="D38" s="92"/>
      <c r="E38" s="92"/>
      <c r="F38" s="85"/>
      <c r="G38" s="60"/>
      <c r="H38" s="60"/>
      <c r="I38" s="60"/>
      <c r="J38" s="60"/>
      <c r="K38" s="61"/>
    </row>
    <row r="39" spans="2:11" x14ac:dyDescent="0.2">
      <c r="B39" s="41" t="s">
        <v>12</v>
      </c>
      <c r="C39" s="41">
        <f>'CI S4'!F36</f>
        <v>320</v>
      </c>
      <c r="D39" s="92"/>
      <c r="E39" s="92"/>
      <c r="F39" s="85"/>
      <c r="G39" s="60"/>
      <c r="H39" s="60"/>
      <c r="I39" s="60"/>
      <c r="J39" s="60"/>
      <c r="K39" s="61"/>
    </row>
    <row r="40" spans="2:11" x14ac:dyDescent="0.2">
      <c r="B40" s="41" t="s">
        <v>14</v>
      </c>
      <c r="C40" s="41">
        <f>'CI S4'!F37</f>
        <v>310</v>
      </c>
      <c r="D40" s="92"/>
      <c r="E40" s="92"/>
      <c r="F40" s="85"/>
      <c r="G40" s="60"/>
      <c r="H40" s="60"/>
      <c r="I40" s="60"/>
      <c r="J40" s="60"/>
      <c r="K40" s="61"/>
    </row>
    <row r="41" spans="2:11" x14ac:dyDescent="0.2">
      <c r="B41" s="41" t="s">
        <v>13</v>
      </c>
      <c r="C41" s="41">
        <f>'CI S4'!F38</f>
        <v>260</v>
      </c>
      <c r="D41" s="92"/>
      <c r="E41" s="92"/>
      <c r="F41" s="85"/>
      <c r="G41" s="60"/>
      <c r="H41" s="60"/>
      <c r="I41" s="60"/>
      <c r="J41" s="60"/>
      <c r="K41" s="61"/>
    </row>
    <row r="42" spans="2:11" x14ac:dyDescent="0.2">
      <c r="B42" s="41" t="s">
        <v>53</v>
      </c>
      <c r="C42" s="42">
        <f>'CI S4'!I35</f>
        <v>-60</v>
      </c>
      <c r="D42" s="89" t="str">
        <f>'CI S4'!J35</f>
        <v>EV-PV</v>
      </c>
      <c r="E42" s="90"/>
      <c r="F42" s="85"/>
      <c r="G42" s="60"/>
      <c r="H42" s="60"/>
      <c r="I42" s="60"/>
      <c r="J42" s="60"/>
      <c r="K42" s="61"/>
    </row>
    <row r="43" spans="2:11" x14ac:dyDescent="0.2">
      <c r="B43" s="41" t="s">
        <v>54</v>
      </c>
      <c r="C43" s="42">
        <f>'CI S4'!I36</f>
        <v>-50</v>
      </c>
      <c r="D43" s="89" t="str">
        <f>'CI S4'!J36</f>
        <v>EV-AC</v>
      </c>
      <c r="E43" s="90"/>
      <c r="F43" s="85"/>
      <c r="G43" s="60"/>
      <c r="H43" s="60"/>
      <c r="I43" s="60"/>
      <c r="J43" s="60"/>
      <c r="K43" s="61"/>
    </row>
    <row r="44" spans="2:11" x14ac:dyDescent="0.2">
      <c r="B44" s="41" t="s">
        <v>55</v>
      </c>
      <c r="C44" s="42">
        <f>'CI S4'!I37</f>
        <v>0.8125</v>
      </c>
      <c r="D44" s="89" t="str">
        <f>'CI S4'!J37</f>
        <v>EV/PV</v>
      </c>
      <c r="E44" s="90"/>
      <c r="F44" s="85"/>
      <c r="G44" s="60"/>
      <c r="H44" s="60"/>
      <c r="I44" s="60"/>
      <c r="J44" s="60"/>
      <c r="K44" s="61"/>
    </row>
    <row r="45" spans="2:11" x14ac:dyDescent="0.2">
      <c r="B45" s="41" t="s">
        <v>56</v>
      </c>
      <c r="C45" s="42">
        <f>'CI S4'!I38</f>
        <v>0.83870967741935487</v>
      </c>
      <c r="D45" s="89" t="str">
        <f>'CI S4'!J38</f>
        <v>EV/AC</v>
      </c>
      <c r="E45" s="90"/>
      <c r="F45" s="85"/>
      <c r="G45" s="60"/>
      <c r="H45" s="60"/>
      <c r="I45" s="60"/>
      <c r="J45" s="60"/>
      <c r="K45" s="61"/>
    </row>
    <row r="46" spans="2:11" x14ac:dyDescent="0.2">
      <c r="B46" s="41" t="s">
        <v>57</v>
      </c>
      <c r="C46" s="42">
        <f>'CI S4'!I39</f>
        <v>100</v>
      </c>
      <c r="D46" s="89" t="str">
        <f>'CI S4'!J39</f>
        <v>BAC-EV</v>
      </c>
      <c r="E46" s="90"/>
      <c r="F46" s="85"/>
      <c r="G46" s="60"/>
      <c r="H46" s="60"/>
      <c r="I46" s="60"/>
      <c r="J46" s="60"/>
      <c r="K46" s="61"/>
    </row>
    <row r="47" spans="2:11" x14ac:dyDescent="0.2">
      <c r="B47" s="41" t="s">
        <v>57</v>
      </c>
      <c r="C47" s="42">
        <f>'CI S4'!I40</f>
        <v>146.74556213017749</v>
      </c>
      <c r="D47" s="89" t="str">
        <f>'CI S4'!J40</f>
        <v>(BAC-EV)/(SPI*CPI)</v>
      </c>
      <c r="E47" s="90"/>
      <c r="F47" s="85"/>
      <c r="G47" s="60"/>
      <c r="H47" s="60"/>
      <c r="I47" s="60"/>
      <c r="J47" s="60"/>
      <c r="K47" s="61"/>
    </row>
    <row r="48" spans="2:11" x14ac:dyDescent="0.2">
      <c r="B48" s="41" t="s">
        <v>58</v>
      </c>
      <c r="C48" s="42">
        <f>'CI S4'!I41</f>
        <v>410</v>
      </c>
      <c r="D48" s="89" t="str">
        <f>'CI S4'!J41</f>
        <v>AC+(BAC-EV)</v>
      </c>
      <c r="E48" s="90"/>
      <c r="F48" s="85"/>
      <c r="G48" s="60"/>
      <c r="H48" s="60"/>
      <c r="I48" s="60"/>
      <c r="J48" s="60"/>
      <c r="K48" s="61"/>
    </row>
    <row r="49" spans="2:11" x14ac:dyDescent="0.2">
      <c r="B49" s="41" t="s">
        <v>58</v>
      </c>
      <c r="C49" s="42">
        <f>'CI S4'!I42</f>
        <v>429.23076923076923</v>
      </c>
      <c r="D49" s="89" t="str">
        <f>'CI S4'!J42</f>
        <v>BAC/CPI</v>
      </c>
      <c r="E49" s="90"/>
      <c r="F49" s="85"/>
      <c r="G49" s="60"/>
      <c r="H49" s="60"/>
      <c r="I49" s="60"/>
      <c r="J49" s="60"/>
      <c r="K49" s="61"/>
    </row>
    <row r="50" spans="2:11" x14ac:dyDescent="0.2">
      <c r="B50" s="41" t="s">
        <v>58</v>
      </c>
      <c r="C50" s="42">
        <f>'CI S4'!I43</f>
        <v>456.74556213017752</v>
      </c>
      <c r="D50" s="89" t="str">
        <f>'CI S4'!J43</f>
        <v>AC+(BAC-EV)/(SPI*CPI)</v>
      </c>
      <c r="E50" s="90"/>
      <c r="F50" s="85"/>
      <c r="G50" s="60"/>
      <c r="H50" s="60"/>
      <c r="I50" s="60"/>
      <c r="J50" s="60"/>
      <c r="K50" s="61"/>
    </row>
    <row r="51" spans="2:11" x14ac:dyDescent="0.2">
      <c r="B51" s="41" t="s">
        <v>59</v>
      </c>
      <c r="C51" s="42">
        <f>'CI S4'!I44</f>
        <v>2</v>
      </c>
      <c r="D51" s="89" t="str">
        <f>'CI S4'!J44</f>
        <v>(BAC-EV)/(BAC-AC)</v>
      </c>
      <c r="E51" s="90"/>
      <c r="F51" s="85"/>
      <c r="G51" s="60"/>
      <c r="H51" s="60"/>
      <c r="I51" s="60"/>
      <c r="J51" s="60"/>
      <c r="K51" s="61"/>
    </row>
    <row r="53" spans="2:11" ht="14.25" customHeight="1" x14ac:dyDescent="0.2">
      <c r="B53" s="79" t="s">
        <v>105</v>
      </c>
      <c r="C53" s="80"/>
      <c r="D53" s="80"/>
      <c r="E53" s="80"/>
      <c r="F53" s="80"/>
      <c r="G53" s="80"/>
      <c r="H53" s="80"/>
      <c r="I53" s="80"/>
      <c r="J53" s="80"/>
      <c r="K53" s="80"/>
    </row>
    <row r="54" spans="2:11" ht="14.25" customHeight="1" x14ac:dyDescent="0.2">
      <c r="B54" s="80"/>
      <c r="C54" s="80"/>
      <c r="D54" s="80"/>
      <c r="E54" s="80"/>
      <c r="F54" s="80"/>
      <c r="G54" s="80"/>
      <c r="H54" s="80"/>
      <c r="I54" s="80"/>
      <c r="J54" s="80"/>
      <c r="K54" s="80"/>
    </row>
    <row r="55" spans="2:11" ht="14.25" customHeight="1" x14ac:dyDescent="0.2">
      <c r="B55" s="80"/>
      <c r="C55" s="80"/>
      <c r="D55" s="80"/>
      <c r="E55" s="80"/>
      <c r="F55" s="80"/>
      <c r="G55" s="80"/>
      <c r="H55" s="80"/>
      <c r="I55" s="80"/>
      <c r="J55" s="80"/>
      <c r="K55" s="80"/>
    </row>
    <row r="58" spans="2:11" x14ac:dyDescent="0.2">
      <c r="I58" s="81"/>
      <c r="J58" s="81"/>
      <c r="K58" s="82"/>
    </row>
    <row r="59" spans="2:11" x14ac:dyDescent="0.2">
      <c r="I59" s="83" t="s">
        <v>109</v>
      </c>
      <c r="J59" s="84"/>
      <c r="K59" s="84"/>
    </row>
  </sheetData>
  <mergeCells count="40">
    <mergeCell ref="B2:K2"/>
    <mergeCell ref="C3:F3"/>
    <mergeCell ref="C4:F4"/>
    <mergeCell ref="C5:F5"/>
    <mergeCell ref="B29:K31"/>
    <mergeCell ref="B33:K33"/>
    <mergeCell ref="D38:E38"/>
    <mergeCell ref="D39:E39"/>
    <mergeCell ref="D40:E40"/>
    <mergeCell ref="D41:E41"/>
    <mergeCell ref="F46:K46"/>
    <mergeCell ref="F47:K47"/>
    <mergeCell ref="D37:E37"/>
    <mergeCell ref="F37:K37"/>
    <mergeCell ref="F38:K38"/>
    <mergeCell ref="F39:K39"/>
    <mergeCell ref="F40:K40"/>
    <mergeCell ref="F41:K41"/>
    <mergeCell ref="D46:E46"/>
    <mergeCell ref="D47:E47"/>
    <mergeCell ref="D42:E42"/>
    <mergeCell ref="D43:E43"/>
    <mergeCell ref="D44:E44"/>
    <mergeCell ref="D45:E45"/>
    <mergeCell ref="B37:C37"/>
    <mergeCell ref="F42:K42"/>
    <mergeCell ref="F43:K43"/>
    <mergeCell ref="F44:K44"/>
    <mergeCell ref="F45:K45"/>
    <mergeCell ref="B53:K55"/>
    <mergeCell ref="I58:K58"/>
    <mergeCell ref="I59:K59"/>
    <mergeCell ref="F48:K48"/>
    <mergeCell ref="F49:K49"/>
    <mergeCell ref="F50:K50"/>
    <mergeCell ref="F51:K51"/>
    <mergeCell ref="D48:E48"/>
    <mergeCell ref="D49:E49"/>
    <mergeCell ref="D50:E50"/>
    <mergeCell ref="D51:E51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CI S1</vt:lpstr>
      <vt:lpstr>CI S2</vt:lpstr>
      <vt:lpstr>CI S3</vt:lpstr>
      <vt:lpstr>CI S4</vt:lpstr>
      <vt:lpstr>Informe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</cp:lastModifiedBy>
  <cp:lastPrinted>2020-09-15T04:06:12Z</cp:lastPrinted>
  <dcterms:modified xsi:type="dcterms:W3CDTF">2020-09-15T16:08:27Z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21c59eac-28a2-41f6-bfc1-f0ac3385a25a</vt:lpwstr>
  </property>
</Properties>
</file>