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0" documentId="8_{307FAFF8-1EB7-44B7-8893-C66288C637D5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LA" sheetId="2" r:id="rId1"/>
    <sheet name="ET" sheetId="3" state="hidden" r:id="rId2"/>
    <sheet name="cronograma" sheetId="4" r:id="rId3"/>
    <sheet name="Valor Planificado" sheetId="6" r:id="rId4"/>
    <sheet name="costo real" sheetId="7" r:id="rId5"/>
    <sheet name="planificado vs real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9" i="4" l="1"/>
  <c r="D49" i="4"/>
  <c r="E49" i="4"/>
  <c r="F49" i="4"/>
  <c r="G49" i="4"/>
  <c r="H49" i="4"/>
  <c r="I49" i="4"/>
  <c r="J49" i="4"/>
  <c r="I3" i="8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4"/>
  <c r="I46" i="4"/>
  <c r="H46" i="4"/>
  <c r="G46" i="4"/>
  <c r="F46" i="4"/>
  <c r="E46" i="4"/>
  <c r="D46" i="4"/>
  <c r="C46" i="4"/>
  <c r="B46" i="4"/>
  <c r="J42" i="4"/>
  <c r="I42" i="4"/>
  <c r="H42" i="4"/>
  <c r="G42" i="4"/>
  <c r="F42" i="4"/>
  <c r="E42" i="4"/>
  <c r="D42" i="4"/>
  <c r="C42" i="4"/>
  <c r="B42" i="4"/>
  <c r="J26" i="4"/>
  <c r="I26" i="4"/>
  <c r="H26" i="4"/>
  <c r="G26" i="4"/>
  <c r="F26" i="4"/>
  <c r="E26" i="4"/>
  <c r="D26" i="4"/>
  <c r="C26" i="4"/>
  <c r="B26" i="4"/>
  <c r="J10" i="4"/>
  <c r="I10" i="4"/>
  <c r="H10" i="4"/>
  <c r="G10" i="4"/>
  <c r="F10" i="4"/>
  <c r="E10" i="4"/>
  <c r="D10" i="4"/>
  <c r="C10" i="4"/>
  <c r="B10" i="4"/>
  <c r="J5" i="4"/>
  <c r="I5" i="4"/>
  <c r="H5" i="4"/>
  <c r="G5" i="4"/>
  <c r="F5" i="4"/>
  <c r="E5" i="4"/>
  <c r="D5" i="4"/>
  <c r="C5" i="4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B49" i="4" l="1"/>
  <c r="K49" i="4"/>
  <c r="C50" i="4"/>
  <c r="D50" i="4" s="1"/>
  <c r="B4" i="4"/>
  <c r="K5" i="4"/>
  <c r="J4" i="8"/>
  <c r="K46" i="7"/>
  <c r="K46" i="6"/>
  <c r="K5" i="6"/>
  <c r="K10" i="6"/>
  <c r="J3" i="8"/>
  <c r="J6" i="8" s="1"/>
  <c r="K42" i="6"/>
  <c r="K4" i="6" s="1"/>
  <c r="K46" i="4"/>
  <c r="K42" i="4"/>
  <c r="K26" i="4"/>
  <c r="K10" i="4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D51" i="4" l="1"/>
  <c r="C51" i="4"/>
  <c r="E50" i="4"/>
  <c r="E51" i="4" s="1"/>
  <c r="K4" i="4"/>
  <c r="C50" i="7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F50" i="4" l="1"/>
  <c r="F51" i="4" s="1"/>
  <c r="C51" i="7"/>
  <c r="E50" i="7"/>
  <c r="D51" i="7"/>
  <c r="D51" i="6"/>
  <c r="E51" i="6"/>
  <c r="F51" i="6"/>
  <c r="G50" i="4" l="1"/>
  <c r="G51" i="4" s="1"/>
  <c r="F50" i="7"/>
  <c r="E51" i="7"/>
  <c r="G51" i="6"/>
  <c r="H50" i="4" l="1"/>
  <c r="H51" i="4" s="1"/>
  <c r="G50" i="7"/>
  <c r="F51" i="7"/>
  <c r="H51" i="6"/>
  <c r="I50" i="4" l="1"/>
  <c r="I51" i="4" s="1"/>
  <c r="H50" i="7"/>
  <c r="I50" i="7" s="1"/>
  <c r="G51" i="7"/>
  <c r="I51" i="6"/>
  <c r="J50" i="4" l="1"/>
  <c r="J51" i="4" s="1"/>
  <c r="H51" i="7"/>
  <c r="J51" i="6"/>
  <c r="J50" i="7" l="1"/>
  <c r="J51" i="7" s="1"/>
  <c r="I51" i="7"/>
</calcChain>
</file>

<file path=xl/sharedStrings.xml><?xml version="1.0" encoding="utf-8"?>
<sst xmlns="http://schemas.openxmlformats.org/spreadsheetml/2006/main" count="222" uniqueCount="93">
  <si>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</si>
  <si>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</si>
  <si>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</si>
  <si>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</si>
  <si>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</si>
  <si>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</si>
  <si>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</si>
  <si>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</si>
  <si>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</si>
  <si>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</si>
  <si>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</si>
  <si>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</si>
  <si>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</si>
  <si>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</si>
  <si>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</si>
  <si>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</si>
  <si>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</si>
  <si>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</si>
  <si>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</si>
  <si>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</si>
  <si>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</si>
  <si>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</si>
  <si>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</si>
  <si>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</si>
  <si>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</si>
  <si>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</si>
  <si>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</si>
  <si>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</si>
  <si>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</si>
  <si>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</si>
  <si>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</si>
  <si>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</si>
  <si>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</si>
  <si>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</si>
  <si>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</si>
  <si>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</si>
  <si>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</si>
  <si>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</si>
  <si>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</si>
  <si>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</si>
  <si>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</si>
  <si>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</si>
  <si>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</si>
  <si>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</si>
  <si>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</si>
  <si>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</si>
  <si>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</si>
  <si>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</si>
  <si>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</si>
  <si>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</si>
  <si>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</si>
  <si>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</si>
  <si>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</si>
  <si>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</si>
  <si>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</si>
  <si>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</si>
  <si>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</si>
  <si>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</si>
  <si>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</si>
  <si>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</si>
  <si>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</si>
  <si>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</si>
  <si>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</si>
  <si>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</si>
  <si>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</si>
  <si>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</si>
  <si>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</si>
  <si>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</si>
  <si>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</si>
  <si>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</si>
  <si>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</si>
  <si>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</si>
  <si>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</si>
  <si>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</si>
  <si>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</si>
  <si>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</si>
  <si>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</si>
  <si>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</si>
  <si>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</si>
  <si>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</si>
  <si>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</si>
  <si>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</si>
  <si>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Marcela Cifuentes</t>
  </si>
  <si>
    <t>Franco Stiven Fonseca</t>
  </si>
  <si>
    <t>ninguna</t>
  </si>
  <si>
    <t>REUNIÓN INICIAL CON STAKEHOLDERS</t>
  </si>
  <si>
    <t>DEFINICIÓN DE OBJETIVOS Y ALCANCE</t>
  </si>
  <si>
    <t>ANALISÍS PRELIMINAR DE VIABILIDAD</t>
  </si>
  <si>
    <t>APROBACION Y ASIGNACIÓN DE RECURSOS</t>
  </si>
  <si>
    <t>RECOPILACIÓN Y ANÁLISIS DETALLADO DE REQUERIMIENTOS</t>
  </si>
  <si>
    <t>IDENTIFICACIÓN Y ANÁLISIS DE RIESGOS</t>
  </si>
  <si>
    <t>DEFINICIÓN DE ARQUITECTURA Y TECNOLOGÍA</t>
  </si>
  <si>
    <t>FORMACIÓN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</si>
</sst>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8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  <font>
      <sz val="12"/>
      <color theme="1"/>
      <name val="Calibri"/>
    </font>
    <font>
      <sz val="9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  <font>
      <sz val="11"/>
      <color theme="1"/>
      <name val="Calibri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76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2" fontId="2" fillId="0" borderId="0" xfId="0" applyNumberFormat="1" applyFont="1"/>
    <xf numFmtId="3" fontId="2" fillId="0" borderId="6" xfId="0" applyNumberFormat="1" applyFont="1" applyBorder="1"/>
    <xf numFmtId="0" fontId="12" fillId="6" borderId="6" xfId="0" applyFont="1" applyFill="1" applyBorder="1" applyAlignment="1">
      <alignment horizontal="left" vertical="center" wrapText="1" readingOrder="1"/>
    </xf>
    <xf numFmtId="3" fontId="15" fillId="13" borderId="47" xfId="0" applyNumberFormat="1" applyFont="1" applyFill="1" applyBorder="1" applyAlignment="1">
      <alignment horizontal="center" wrapText="1" readingOrder="1"/>
    </xf>
    <xf numFmtId="0" fontId="15" fillId="13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left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left" vertical="center" wrapText="1" readingOrder="1"/>
    </xf>
    <xf numFmtId="0" fontId="16" fillId="10" borderId="47" xfId="0" applyFont="1" applyFill="1" applyBorder="1" applyAlignment="1">
      <alignment horizontal="left" vertical="center" wrapText="1" readingOrder="1"/>
    </xf>
    <xf numFmtId="0" fontId="16" fillId="11" borderId="47" xfId="0" applyFont="1" applyFill="1" applyBorder="1" applyAlignment="1">
      <alignment horizontal="center" vertical="center" wrapText="1" readingOrder="1"/>
    </xf>
    <xf numFmtId="0" fontId="17" fillId="5" borderId="47" xfId="0" applyFont="1" applyFill="1" applyBorder="1" applyAlignment="1">
      <alignment horizontal="center" vertical="center" wrapText="1" readingOrder="1"/>
    </xf>
    <xf numFmtId="0" fontId="16" fillId="8" borderId="47" xfId="0" applyFont="1" applyFill="1" applyBorder="1" applyAlignment="1">
      <alignment horizontal="left" vertical="center" wrapText="1" readingOrder="1"/>
    </xf>
    <xf numFmtId="0" fontId="19" fillId="0" borderId="0" xfId="0" applyFont="1"/>
    <xf numFmtId="0" fontId="20" fillId="0" borderId="0" xfId="0" applyFont="1"/>
    <xf numFmtId="0" fontId="12" fillId="15" borderId="6" xfId="0" applyFont="1" applyFill="1" applyBorder="1" applyAlignment="1">
      <alignment horizontal="left" vertical="center" wrapText="1" readingOrder="1"/>
    </xf>
    <xf numFmtId="0" fontId="12" fillId="8" borderId="6" xfId="0" applyFont="1" applyFill="1" applyBorder="1" applyAlignment="1">
      <alignment horizontal="left" vertical="center" wrapText="1" readingOrder="1"/>
    </xf>
    <xf numFmtId="0" fontId="15" fillId="8" borderId="47" xfId="0" applyFont="1" applyFill="1" applyBorder="1" applyAlignment="1">
      <alignment horizontal="center" vertical="center" wrapText="1" readingOrder="1"/>
    </xf>
    <xf numFmtId="0" fontId="16" fillId="9" borderId="47" xfId="0" applyFont="1" applyFill="1" applyBorder="1" applyAlignment="1">
      <alignment horizontal="center" vertical="center" wrapText="1" readingOrder="1"/>
    </xf>
    <xf numFmtId="1" fontId="13" fillId="9" borderId="6" xfId="0" applyNumberFormat="1" applyFont="1" applyFill="1" applyBorder="1" applyAlignment="1">
      <alignment horizontal="right" vertical="center" wrapText="1" readingOrder="1"/>
    </xf>
    <xf numFmtId="0" fontId="12" fillId="6" borderId="45" xfId="0" applyFont="1" applyFill="1" applyBorder="1" applyAlignment="1">
      <alignment horizontal="left" vertical="center" wrapText="1" readingOrder="1"/>
    </xf>
    <xf numFmtId="1" fontId="12" fillId="0" borderId="6" xfId="0" applyNumberFormat="1" applyFont="1" applyBorder="1" applyAlignment="1">
      <alignment horizontal="right" vertical="center" wrapText="1" readingOrder="1"/>
    </xf>
    <xf numFmtId="1" fontId="12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5" fillId="9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center" vertical="center" wrapText="1" readingOrder="1"/>
    </xf>
    <xf numFmtId="0" fontId="12" fillId="19" borderId="6" xfId="0" applyFont="1" applyFill="1" applyBorder="1" applyAlignment="1">
      <alignment horizontal="left" vertical="center" wrapText="1" readingOrder="1"/>
    </xf>
    <xf numFmtId="0" fontId="12" fillId="19" borderId="6" xfId="0" applyFont="1" applyFill="1" applyBorder="1" applyAlignment="1">
      <alignment horizontal="center" vertical="center" wrapText="1" readingOrder="1"/>
    </xf>
    <xf numFmtId="0" fontId="12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5" fillId="12" borderId="47" xfId="0" applyNumberFormat="1" applyFont="1" applyFill="1" applyBorder="1" applyAlignment="1">
      <alignment horizontal="center" wrapText="1" readingOrder="1"/>
    </xf>
    <xf numFmtId="1" fontId="12" fillId="19" borderId="6" xfId="0" applyNumberFormat="1" applyFont="1" applyFill="1" applyBorder="1" applyAlignment="1">
      <alignment horizontal="center" wrapText="1" readingOrder="1"/>
    </xf>
    <xf numFmtId="9" fontId="12" fillId="16" borderId="6" xfId="0" applyNumberFormat="1" applyFont="1" applyFill="1" applyBorder="1" applyAlignment="1">
      <alignment horizontal="center" wrapText="1" readingOrder="1"/>
    </xf>
    <xf numFmtId="1" fontId="15" fillId="13" borderId="47" xfId="0" applyNumberFormat="1" applyFont="1" applyFill="1" applyBorder="1" applyAlignment="1">
      <alignment horizontal="center" vertical="center" wrapText="1" readingOrder="1"/>
    </xf>
    <xf numFmtId="0" fontId="16" fillId="8" borderId="55" xfId="0" applyFont="1" applyFill="1" applyBorder="1" applyAlignment="1">
      <alignment horizontal="left" vertical="center" wrapText="1" readingOrder="1"/>
    </xf>
    <xf numFmtId="0" fontId="16" fillId="8" borderId="46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2" fillId="0" borderId="6" xfId="0" applyNumberFormat="1" applyFont="1" applyBorder="1" applyAlignment="1">
      <alignment horizontal="right" vertical="center" wrapText="1" readingOrder="1"/>
    </xf>
    <xf numFmtId="3" fontId="12" fillId="8" borderId="6" xfId="0" applyNumberFormat="1" applyFont="1" applyFill="1" applyBorder="1" applyAlignment="1">
      <alignment horizontal="right" vertical="center" wrapText="1" readingOrder="1"/>
    </xf>
    <xf numFmtId="3" fontId="15" fillId="13" borderId="47" xfId="0" applyNumberFormat="1" applyFont="1" applyFill="1" applyBorder="1" applyAlignment="1">
      <alignment horizontal="center" vertical="center" wrapText="1" readingOrder="1"/>
    </xf>
    <xf numFmtId="3" fontId="16" fillId="9" borderId="47" xfId="0" applyNumberFormat="1" applyFont="1" applyFill="1" applyBorder="1" applyAlignment="1">
      <alignment horizontal="center" vertical="center" wrapText="1" readingOrder="1"/>
    </xf>
    <xf numFmtId="3" fontId="13" fillId="9" borderId="6" xfId="0" applyNumberFormat="1" applyFont="1" applyFill="1" applyBorder="1" applyAlignment="1">
      <alignment horizontal="right" vertical="center" wrapText="1" readingOrder="1"/>
    </xf>
    <xf numFmtId="3" fontId="15" fillId="12" borderId="47" xfId="0" applyNumberFormat="1" applyFont="1" applyFill="1" applyBorder="1" applyAlignment="1">
      <alignment horizontal="center" wrapText="1" readingOrder="1"/>
    </xf>
    <xf numFmtId="3" fontId="15" fillId="17" borderId="47" xfId="0" applyNumberFormat="1" applyFont="1" applyFill="1" applyBorder="1" applyAlignment="1">
      <alignment horizontal="center" wrapText="1" readingOrder="1"/>
    </xf>
    <xf numFmtId="44" fontId="12" fillId="17" borderId="6" xfId="1" applyFont="1" applyFill="1" applyBorder="1" applyAlignment="1">
      <alignment horizontal="right" vertical="center" wrapText="1" readingOrder="1"/>
    </xf>
    <xf numFmtId="164" fontId="12" fillId="17" borderId="6" xfId="1" applyNumberFormat="1" applyFont="1" applyFill="1" applyBorder="1" applyAlignment="1">
      <alignment horizontal="right" vertical="center" wrapText="1" readingOrder="1"/>
    </xf>
    <xf numFmtId="3" fontId="13" fillId="9" borderId="6" xfId="0" applyNumberFormat="1" applyFont="1" applyFill="1" applyBorder="1" applyAlignment="1">
      <alignment horizontal="center" vertical="center" wrapText="1" readingOrder="1"/>
    </xf>
    <xf numFmtId="3" fontId="12" fillId="19" borderId="6" xfId="0" applyNumberFormat="1" applyFont="1" applyFill="1" applyBorder="1" applyAlignment="1">
      <alignment horizontal="center" wrapText="1" readingOrder="1"/>
    </xf>
    <xf numFmtId="44" fontId="15" fillId="17" borderId="47" xfId="1" applyFont="1" applyFill="1" applyBorder="1" applyAlignment="1">
      <alignment vertical="center" wrapText="1" readingOrder="1"/>
    </xf>
    <xf numFmtId="0" fontId="22" fillId="0" borderId="0" xfId="0" applyFont="1"/>
    <xf numFmtId="164" fontId="15" fillId="17" borderId="47" xfId="1" applyNumberFormat="1" applyFont="1" applyFill="1" applyBorder="1" applyAlignment="1">
      <alignment vertical="center" wrapText="1" readingOrder="1"/>
    </xf>
    <xf numFmtId="9" fontId="12" fillId="20" borderId="6" xfId="0" applyNumberFormat="1" applyFont="1" applyFill="1" applyBorder="1" applyAlignment="1">
      <alignment horizontal="center" wrapText="1" readingOrder="1"/>
    </xf>
    <xf numFmtId="0" fontId="23" fillId="0" borderId="0" xfId="0" applyFont="1" applyAlignment="1">
      <alignment vertical="center"/>
    </xf>
    <xf numFmtId="3" fontId="13" fillId="9" borderId="6" xfId="0" applyNumberFormat="1" applyFont="1" applyFill="1" applyBorder="1" applyAlignment="1">
      <alignment vertical="center" wrapText="1" readingOrder="1"/>
    </xf>
    <xf numFmtId="3" fontId="16" fillId="9" borderId="47" xfId="0" applyNumberFormat="1" applyFont="1" applyFill="1" applyBorder="1" applyAlignment="1">
      <alignment vertical="center" wrapText="1" readingOrder="1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1" fillId="0" borderId="40" xfId="0" applyFont="1" applyBorder="1"/>
    <xf numFmtId="0" fontId="1" fillId="0" borderId="42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0" fillId="0" borderId="0" xfId="0"/>
    <xf numFmtId="0" fontId="1" fillId="0" borderId="35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13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41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5" borderId="47" xfId="0" applyFont="1" applyFill="1" applyBorder="1" applyAlignment="1">
      <alignment horizontal="center" vertical="center" wrapText="1" readingOrder="1"/>
    </xf>
    <xf numFmtId="0" fontId="26" fillId="5" borderId="48" xfId="0" applyFont="1" applyFill="1" applyBorder="1" applyAlignment="1">
      <alignment horizontal="center" vertical="center" wrapText="1" readingOrder="1"/>
    </xf>
    <xf numFmtId="0" fontId="26" fillId="5" borderId="53" xfId="0" applyFont="1" applyFill="1" applyBorder="1" applyAlignment="1">
      <alignment horizontal="center" vertical="center" wrapText="1" readingOrder="1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 vertical="center" wrapText="1" readingOrder="1"/>
    </xf>
    <xf numFmtId="0" fontId="17" fillId="5" borderId="53" xfId="0" applyFont="1" applyFill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 vertical="center" wrapText="1" readingOrder="1"/>
    </xf>
    <xf numFmtId="0" fontId="2" fillId="0" borderId="38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7" fillId="0" borderId="46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" fillId="0" borderId="32" xfId="0" applyFont="1" applyBorder="1" applyAlignment="1">
      <alignment horizontal="center"/>
    </xf>
    <xf numFmtId="0" fontId="27" fillId="0" borderId="56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zoomScaleNormal="100" workbookViewId="0">
      <selection activeCell="B48" sqref="B48:D52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1:26" ht="14.25" customHeight="1" x14ac:dyDescent="0.2">
      <c r="B3" s="1" t="s">
        <v>1</v>
      </c>
      <c r="C3" s="97" t="s">
        <v>2</v>
      </c>
      <c r="D3" s="98"/>
      <c r="E3" s="99"/>
      <c r="F3" s="2" t="s">
        <v>3</v>
      </c>
      <c r="G3" s="2" t="s">
        <v>4</v>
      </c>
      <c r="H3" s="2" t="s">
        <v>5</v>
      </c>
      <c r="I3" s="100" t="s">
        <v>6</v>
      </c>
      <c r="J3" s="98"/>
      <c r="K3" s="98"/>
      <c r="L3" s="98"/>
      <c r="M3" s="98"/>
      <c r="N3" s="98"/>
      <c r="O3" s="101"/>
    </row>
    <row r="4" spans="1:26" ht="14.25" customHeight="1" x14ac:dyDescent="0.2">
      <c r="B4" s="7" t="s">
        <v>7</v>
      </c>
      <c r="C4" s="102" t="s">
        <v>83</v>
      </c>
      <c r="D4" s="98"/>
      <c r="E4" s="99"/>
      <c r="F4" s="8"/>
      <c r="G4" s="8" t="s">
        <v>82</v>
      </c>
      <c r="H4" s="3">
        <v>45885</v>
      </c>
      <c r="I4" s="102" t="s">
        <v>10</v>
      </c>
      <c r="J4" s="98"/>
      <c r="K4" s="98"/>
      <c r="L4" s="98"/>
      <c r="M4" s="98"/>
      <c r="N4" s="98"/>
      <c r="O4" s="101"/>
    </row>
    <row r="5" spans="1:26" ht="14.25" customHeight="1" x14ac:dyDescent="0.2">
      <c r="B5" s="103" t="s">
        <v>11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5"/>
    </row>
    <row r="6" spans="1:26" ht="14.25" customHeight="1" x14ac:dyDescent="0.2">
      <c r="B6" s="9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84"/>
    </row>
    <row r="7" spans="1:26" ht="14.25" customHeight="1" x14ac:dyDescent="0.2">
      <c r="B7" s="94" t="s">
        <v>12</v>
      </c>
      <c r="C7" s="95"/>
      <c r="D7" s="95"/>
      <c r="E7" s="95"/>
      <c r="F7" s="95"/>
      <c r="G7" s="95"/>
      <c r="H7" s="95"/>
      <c r="I7" s="108"/>
      <c r="J7" s="107" t="s">
        <v>13</v>
      </c>
      <c r="K7" s="95"/>
      <c r="L7" s="95"/>
      <c r="M7" s="95"/>
      <c r="N7" s="95"/>
      <c r="O7" s="96"/>
    </row>
    <row r="8" spans="1:26" ht="14.25" customHeight="1" x14ac:dyDescent="0.2">
      <c r="B8" s="109"/>
      <c r="C8" s="110"/>
      <c r="D8" s="110"/>
      <c r="E8" s="110"/>
      <c r="F8" s="110"/>
      <c r="G8" s="110"/>
      <c r="H8" s="110"/>
      <c r="I8" s="111"/>
      <c r="J8" s="112"/>
      <c r="K8" s="110"/>
      <c r="L8" s="110"/>
      <c r="M8" s="110"/>
      <c r="N8" s="110"/>
      <c r="O8" s="113"/>
    </row>
    <row r="9" spans="1:26" ht="14.25" customHeight="1" x14ac:dyDescent="0.2">
      <c r="B9" s="74"/>
      <c r="C9" s="74"/>
      <c r="D9" s="74"/>
      <c r="E9" s="74"/>
      <c r="F9" s="74"/>
      <c r="G9" s="74"/>
      <c r="H9" s="74"/>
      <c r="I9" s="74"/>
      <c r="J9" s="75"/>
      <c r="K9" s="75"/>
      <c r="L9" s="75"/>
      <c r="M9" s="75"/>
      <c r="N9" s="75"/>
      <c r="O9" s="75"/>
    </row>
    <row r="10" spans="1:26" ht="42" customHeight="1" x14ac:dyDescent="0.2">
      <c r="A10" s="9"/>
      <c r="B10" s="114" t="s">
        <v>14</v>
      </c>
      <c r="C10" s="115"/>
      <c r="D10" s="116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17" t="s">
        <v>23</v>
      </c>
      <c r="N10" s="115"/>
      <c r="O10" s="11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19"/>
      <c r="C11" s="83"/>
      <c r="D11" s="83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140" t="s">
        <v>85</v>
      </c>
      <c r="C12" s="141"/>
      <c r="D12" s="142"/>
      <c r="E12" s="76"/>
      <c r="F12" s="76"/>
      <c r="G12" s="12"/>
      <c r="H12" s="137"/>
      <c r="I12" s="137" t="s">
        <v>84</v>
      </c>
      <c r="J12" s="137"/>
      <c r="K12" s="137"/>
      <c r="L12" s="137"/>
      <c r="M12" s="150"/>
      <c r="N12" s="141"/>
      <c r="O12" s="151"/>
    </row>
    <row r="13" spans="1:26" ht="14.25" customHeight="1" x14ac:dyDescent="0.25">
      <c r="B13" s="143"/>
      <c r="C13" s="144"/>
      <c r="D13" s="145"/>
      <c r="E13" s="77"/>
      <c r="F13" s="77"/>
      <c r="G13" s="13"/>
      <c r="H13" s="138"/>
      <c r="I13" s="138"/>
      <c r="J13" s="138"/>
      <c r="K13" s="138"/>
      <c r="L13" s="138"/>
      <c r="M13" s="152"/>
      <c r="N13" s="144"/>
      <c r="O13" s="153"/>
    </row>
    <row r="14" spans="1:26" ht="14.25" customHeight="1" x14ac:dyDescent="0.25">
      <c r="B14" s="143"/>
      <c r="C14" s="144"/>
      <c r="D14" s="145"/>
      <c r="E14" s="77"/>
      <c r="F14" s="77"/>
      <c r="G14" s="13"/>
      <c r="H14" s="138"/>
      <c r="I14" s="138"/>
      <c r="J14" s="138"/>
      <c r="K14" s="138"/>
      <c r="L14" s="138"/>
      <c r="M14" s="152"/>
      <c r="N14" s="144"/>
      <c r="O14" s="153"/>
    </row>
    <row r="15" spans="1:26" ht="14.25" customHeight="1" x14ac:dyDescent="0.2">
      <c r="B15" s="143"/>
      <c r="C15" s="144"/>
      <c r="D15" s="145"/>
      <c r="E15" s="77"/>
      <c r="F15" s="77"/>
      <c r="G15" s="14"/>
      <c r="H15" s="138"/>
      <c r="I15" s="138"/>
      <c r="J15" s="138"/>
      <c r="K15" s="138"/>
      <c r="L15" s="138"/>
      <c r="M15" s="152"/>
      <c r="N15" s="144"/>
      <c r="O15" s="153"/>
    </row>
    <row r="16" spans="1:26" ht="14.25" customHeight="1" x14ac:dyDescent="0.25">
      <c r="B16" s="146"/>
      <c r="C16" s="147"/>
      <c r="D16" s="148"/>
      <c r="E16" s="78"/>
      <c r="F16" s="78"/>
      <c r="G16" s="15"/>
      <c r="H16" s="139"/>
      <c r="I16" s="139"/>
      <c r="J16" s="139"/>
      <c r="K16" s="139"/>
      <c r="L16" s="139"/>
      <c r="M16" s="154"/>
      <c r="N16" s="147"/>
      <c r="O16" s="155"/>
    </row>
    <row r="17" spans="2:15" ht="7.5" customHeight="1" x14ac:dyDescent="0.2">
      <c r="B17" s="149"/>
      <c r="C17" s="149"/>
      <c r="D17" s="149"/>
      <c r="H17" s="149"/>
      <c r="I17" s="149"/>
      <c r="J17" s="149"/>
      <c r="K17" s="149"/>
      <c r="L17" s="149"/>
      <c r="M17" s="149"/>
      <c r="N17" s="149"/>
      <c r="O17" s="149"/>
    </row>
    <row r="18" spans="2:15" ht="14.25" customHeight="1" x14ac:dyDescent="0.25">
      <c r="B18" s="140" t="s">
        <v>86</v>
      </c>
      <c r="C18" s="141"/>
      <c r="D18" s="142"/>
      <c r="E18" s="76"/>
      <c r="F18" s="76"/>
      <c r="G18" s="12"/>
      <c r="H18" s="137"/>
      <c r="I18" s="137"/>
      <c r="J18" s="137"/>
      <c r="K18" s="137"/>
      <c r="L18" s="137"/>
      <c r="M18" s="150"/>
      <c r="N18" s="141"/>
      <c r="O18" s="151"/>
    </row>
    <row r="19" spans="2:15" ht="14.25" customHeight="1" x14ac:dyDescent="0.25">
      <c r="B19" s="143"/>
      <c r="C19" s="144"/>
      <c r="D19" s="145"/>
      <c r="E19" s="77"/>
      <c r="F19" s="77"/>
      <c r="G19" s="13"/>
      <c r="H19" s="138"/>
      <c r="I19" s="138"/>
      <c r="J19" s="138"/>
      <c r="K19" s="138"/>
      <c r="L19" s="138"/>
      <c r="M19" s="152"/>
      <c r="N19" s="144"/>
      <c r="O19" s="153"/>
    </row>
    <row r="20" spans="2:15" ht="14.25" customHeight="1" x14ac:dyDescent="0.25">
      <c r="B20" s="143"/>
      <c r="C20" s="144"/>
      <c r="D20" s="145"/>
      <c r="E20" s="77"/>
      <c r="F20" s="77"/>
      <c r="G20" s="13"/>
      <c r="H20" s="138"/>
      <c r="I20" s="138"/>
      <c r="J20" s="138"/>
      <c r="K20" s="138"/>
      <c r="L20" s="138"/>
      <c r="M20" s="152"/>
      <c r="N20" s="144"/>
      <c r="O20" s="153"/>
    </row>
    <row r="21" spans="2:15" ht="14.25" customHeight="1" x14ac:dyDescent="0.2">
      <c r="B21" s="143"/>
      <c r="C21" s="144"/>
      <c r="D21" s="145"/>
      <c r="E21" s="77"/>
      <c r="F21" s="77"/>
      <c r="G21" s="14"/>
      <c r="H21" s="138"/>
      <c r="I21" s="138"/>
      <c r="J21" s="138"/>
      <c r="K21" s="138"/>
      <c r="L21" s="138"/>
      <c r="M21" s="152"/>
      <c r="N21" s="144"/>
      <c r="O21" s="153"/>
    </row>
    <row r="22" spans="2:15" ht="14.25" customHeight="1" x14ac:dyDescent="0.25">
      <c r="B22" s="146"/>
      <c r="C22" s="147"/>
      <c r="D22" s="148"/>
      <c r="E22" s="78"/>
      <c r="F22" s="78"/>
      <c r="G22" s="15"/>
      <c r="H22" s="139"/>
      <c r="I22" s="139"/>
      <c r="J22" s="139"/>
      <c r="K22" s="139"/>
      <c r="L22" s="139"/>
      <c r="M22" s="154"/>
      <c r="N22" s="147"/>
      <c r="O22" s="155"/>
    </row>
    <row r="23" spans="2:15" ht="3.75" customHeight="1" x14ac:dyDescent="0.2">
      <c r="B23" s="149"/>
      <c r="C23" s="149"/>
      <c r="D23" s="149"/>
      <c r="H23" s="149"/>
      <c r="I23" s="149"/>
      <c r="J23" s="149"/>
      <c r="K23" s="149"/>
      <c r="L23" s="149"/>
      <c r="M23" s="149"/>
      <c r="N23" s="149"/>
      <c r="O23" s="149"/>
    </row>
    <row r="24" spans="2:15" ht="14.25" customHeight="1" x14ac:dyDescent="0.25">
      <c r="B24" s="140" t="s">
        <v>87</v>
      </c>
      <c r="C24" s="141"/>
      <c r="D24" s="142"/>
      <c r="E24" s="76"/>
      <c r="F24" s="76"/>
      <c r="G24" s="12"/>
      <c r="H24" s="137"/>
      <c r="I24" s="137"/>
      <c r="J24" s="137"/>
      <c r="K24" s="137"/>
      <c r="L24" s="137"/>
      <c r="M24" s="150"/>
      <c r="N24" s="141"/>
      <c r="O24" s="151"/>
    </row>
    <row r="25" spans="2:15" ht="14.25" customHeight="1" x14ac:dyDescent="0.25">
      <c r="B25" s="143"/>
      <c r="C25" s="144"/>
      <c r="D25" s="145"/>
      <c r="E25" s="77"/>
      <c r="F25" s="77"/>
      <c r="G25" s="13"/>
      <c r="H25" s="138"/>
      <c r="I25" s="138"/>
      <c r="J25" s="138"/>
      <c r="K25" s="138"/>
      <c r="L25" s="138"/>
      <c r="M25" s="152"/>
      <c r="N25" s="144"/>
      <c r="O25" s="153"/>
    </row>
    <row r="26" spans="2:15" ht="14.25" customHeight="1" x14ac:dyDescent="0.25">
      <c r="B26" s="143"/>
      <c r="C26" s="144"/>
      <c r="D26" s="145"/>
      <c r="E26" s="77"/>
      <c r="F26" s="77"/>
      <c r="G26" s="13"/>
      <c r="H26" s="138"/>
      <c r="I26" s="138"/>
      <c r="J26" s="138"/>
      <c r="K26" s="138"/>
      <c r="L26" s="138"/>
      <c r="M26" s="152"/>
      <c r="N26" s="144"/>
      <c r="O26" s="153"/>
    </row>
    <row r="27" spans="2:15" ht="14.25" customHeight="1" x14ac:dyDescent="0.2">
      <c r="B27" s="143"/>
      <c r="C27" s="144"/>
      <c r="D27" s="145"/>
      <c r="E27" s="77"/>
      <c r="F27" s="77"/>
      <c r="G27" s="14"/>
      <c r="H27" s="138"/>
      <c r="I27" s="138"/>
      <c r="J27" s="138"/>
      <c r="K27" s="138"/>
      <c r="L27" s="138"/>
      <c r="M27" s="152"/>
      <c r="N27" s="144"/>
      <c r="O27" s="153"/>
    </row>
    <row r="28" spans="2:15" ht="14.25" customHeight="1" x14ac:dyDescent="0.25">
      <c r="B28" s="146"/>
      <c r="C28" s="147"/>
      <c r="D28" s="148"/>
      <c r="E28" s="78"/>
      <c r="F28" s="78"/>
      <c r="G28" s="15"/>
      <c r="H28" s="139"/>
      <c r="I28" s="139"/>
      <c r="J28" s="139"/>
      <c r="K28" s="139"/>
      <c r="L28" s="139"/>
      <c r="M28" s="154"/>
      <c r="N28" s="147"/>
      <c r="O28" s="155"/>
    </row>
    <row r="29" spans="2:15" ht="4.5" customHeight="1" x14ac:dyDescent="0.2">
      <c r="B29" s="149"/>
      <c r="C29" s="149"/>
      <c r="D29" s="149"/>
      <c r="H29" s="149"/>
      <c r="I29" s="149"/>
      <c r="J29" s="149"/>
      <c r="K29" s="149"/>
      <c r="L29" s="149"/>
      <c r="M29" s="149"/>
      <c r="N29" s="149"/>
      <c r="O29" s="149"/>
    </row>
    <row r="30" spans="2:15" ht="14.25" customHeight="1" x14ac:dyDescent="0.25">
      <c r="B30" s="140" t="s">
        <v>88</v>
      </c>
      <c r="C30" s="141"/>
      <c r="D30" s="142"/>
      <c r="E30" s="76"/>
      <c r="F30" s="76"/>
      <c r="G30" s="12"/>
      <c r="H30" s="137"/>
      <c r="I30" s="137"/>
      <c r="J30" s="137"/>
      <c r="K30" s="137"/>
      <c r="L30" s="137"/>
      <c r="M30" s="150"/>
      <c r="N30" s="141"/>
      <c r="O30" s="151"/>
    </row>
    <row r="31" spans="2:15" ht="14.25" customHeight="1" x14ac:dyDescent="0.25">
      <c r="B31" s="143"/>
      <c r="C31" s="144"/>
      <c r="D31" s="145"/>
      <c r="E31" s="77"/>
      <c r="F31" s="77"/>
      <c r="G31" s="13"/>
      <c r="H31" s="138"/>
      <c r="I31" s="138"/>
      <c r="J31" s="138"/>
      <c r="K31" s="138"/>
      <c r="L31" s="138"/>
      <c r="M31" s="152"/>
      <c r="N31" s="144"/>
      <c r="O31" s="153"/>
    </row>
    <row r="32" spans="2:15" ht="14.25" customHeight="1" x14ac:dyDescent="0.25">
      <c r="B32" s="143"/>
      <c r="C32" s="144"/>
      <c r="D32" s="145"/>
      <c r="E32" s="77"/>
      <c r="F32" s="77"/>
      <c r="G32" s="13"/>
      <c r="H32" s="138"/>
      <c r="I32" s="138"/>
      <c r="J32" s="138"/>
      <c r="K32" s="138"/>
      <c r="L32" s="138"/>
      <c r="M32" s="152"/>
      <c r="N32" s="144"/>
      <c r="O32" s="153"/>
    </row>
    <row r="33" spans="2:15" ht="14.25" customHeight="1" x14ac:dyDescent="0.2">
      <c r="B33" s="143"/>
      <c r="C33" s="144"/>
      <c r="D33" s="145"/>
      <c r="E33" s="77"/>
      <c r="F33" s="77"/>
      <c r="G33" s="14"/>
      <c r="H33" s="138"/>
      <c r="I33" s="138"/>
      <c r="J33" s="138"/>
      <c r="K33" s="138"/>
      <c r="L33" s="138"/>
      <c r="M33" s="152"/>
      <c r="N33" s="144"/>
      <c r="O33" s="153"/>
    </row>
    <row r="34" spans="2:15" ht="14.25" customHeight="1" x14ac:dyDescent="0.25">
      <c r="B34" s="146"/>
      <c r="C34" s="147"/>
      <c r="D34" s="148"/>
      <c r="E34" s="78"/>
      <c r="F34" s="78"/>
      <c r="G34" s="15"/>
      <c r="H34" s="139"/>
      <c r="I34" s="139"/>
      <c r="J34" s="139"/>
      <c r="K34" s="139"/>
      <c r="L34" s="139"/>
      <c r="M34" s="154"/>
      <c r="N34" s="147"/>
      <c r="O34" s="155"/>
    </row>
    <row r="35" spans="2:15" ht="3.75" customHeight="1" thickBot="1" x14ac:dyDescent="0.25">
      <c r="B35" s="149"/>
      <c r="C35" s="149"/>
      <c r="D35" s="149"/>
      <c r="H35" s="149"/>
      <c r="I35" s="149"/>
      <c r="J35" s="149"/>
      <c r="K35" s="149"/>
      <c r="L35" s="149"/>
      <c r="M35" s="149"/>
      <c r="N35" s="149"/>
      <c r="O35" s="149"/>
    </row>
    <row r="36" spans="2:15" ht="14.25" customHeight="1" x14ac:dyDescent="0.25">
      <c r="B36" s="159" t="s">
        <v>92</v>
      </c>
      <c r="C36" s="160"/>
      <c r="D36" s="161"/>
      <c r="E36" s="158"/>
      <c r="F36" s="76"/>
      <c r="G36" s="12"/>
      <c r="H36" s="137"/>
      <c r="I36" s="137"/>
      <c r="J36" s="137"/>
      <c r="K36" s="137"/>
      <c r="L36" s="137"/>
      <c r="M36" s="150"/>
      <c r="N36" s="141"/>
      <c r="O36" s="151"/>
    </row>
    <row r="37" spans="2:15" ht="14.25" customHeight="1" x14ac:dyDescent="0.25">
      <c r="B37" s="162"/>
      <c r="C37" s="156"/>
      <c r="D37" s="163"/>
      <c r="E37" s="91"/>
      <c r="F37" s="77"/>
      <c r="G37" s="13"/>
      <c r="H37" s="138"/>
      <c r="I37" s="138"/>
      <c r="J37" s="138"/>
      <c r="K37" s="138"/>
      <c r="L37" s="138"/>
      <c r="M37" s="152"/>
      <c r="N37" s="144"/>
      <c r="O37" s="153"/>
    </row>
    <row r="38" spans="2:15" ht="14.25" customHeight="1" x14ac:dyDescent="0.25">
      <c r="B38" s="162"/>
      <c r="C38" s="156"/>
      <c r="D38" s="163"/>
      <c r="E38" s="91"/>
      <c r="F38" s="77"/>
      <c r="G38" s="13"/>
      <c r="H38" s="138"/>
      <c r="I38" s="138"/>
      <c r="J38" s="138"/>
      <c r="K38" s="138"/>
      <c r="L38" s="138"/>
      <c r="M38" s="152"/>
      <c r="N38" s="144"/>
      <c r="O38" s="153"/>
    </row>
    <row r="39" spans="2:15" ht="14.25" customHeight="1" x14ac:dyDescent="0.2">
      <c r="B39" s="162"/>
      <c r="C39" s="156"/>
      <c r="D39" s="163"/>
      <c r="E39" s="91"/>
      <c r="F39" s="77"/>
      <c r="G39" s="14"/>
      <c r="H39" s="138"/>
      <c r="I39" s="138"/>
      <c r="J39" s="138"/>
      <c r="K39" s="138"/>
      <c r="L39" s="138"/>
      <c r="M39" s="152"/>
      <c r="N39" s="144"/>
      <c r="O39" s="153"/>
    </row>
    <row r="40" spans="2:15" ht="14.25" customHeight="1" thickBot="1" x14ac:dyDescent="0.3">
      <c r="B40" s="164"/>
      <c r="C40" s="165"/>
      <c r="D40" s="166"/>
      <c r="E40" s="93"/>
      <c r="F40" s="78"/>
      <c r="G40" s="15"/>
      <c r="H40" s="139"/>
      <c r="I40" s="139"/>
      <c r="J40" s="139"/>
      <c r="K40" s="139"/>
      <c r="L40" s="139"/>
      <c r="M40" s="154"/>
      <c r="N40" s="147"/>
      <c r="O40" s="155"/>
    </row>
    <row r="41" spans="2:15" ht="6" customHeight="1" thickBot="1" x14ac:dyDescent="0.25">
      <c r="H41" s="149"/>
      <c r="I41" s="149"/>
      <c r="J41" s="149"/>
      <c r="K41" s="149"/>
      <c r="L41" s="149"/>
      <c r="M41" s="149"/>
      <c r="N41" s="149"/>
      <c r="O41" s="149"/>
    </row>
    <row r="42" spans="2:15" ht="14.25" customHeight="1" x14ac:dyDescent="0.25">
      <c r="B42" s="167" t="s">
        <v>89</v>
      </c>
      <c r="C42" s="168"/>
      <c r="D42" s="169"/>
      <c r="E42" s="158"/>
      <c r="F42" s="76"/>
      <c r="G42" s="12"/>
      <c r="H42" s="137"/>
      <c r="I42" s="137"/>
      <c r="J42" s="137"/>
      <c r="K42" s="137"/>
      <c r="L42" s="137"/>
      <c r="M42" s="150"/>
      <c r="N42" s="141"/>
      <c r="O42" s="151"/>
    </row>
    <row r="43" spans="2:15" ht="14.25" customHeight="1" x14ac:dyDescent="0.25">
      <c r="B43" s="170"/>
      <c r="C43" s="171"/>
      <c r="D43" s="172"/>
      <c r="E43" s="91"/>
      <c r="F43" s="77"/>
      <c r="G43" s="13"/>
      <c r="H43" s="138"/>
      <c r="I43" s="138"/>
      <c r="J43" s="138"/>
      <c r="K43" s="138"/>
      <c r="L43" s="138"/>
      <c r="M43" s="152"/>
      <c r="N43" s="144"/>
      <c r="O43" s="153"/>
    </row>
    <row r="44" spans="2:15" ht="14.25" customHeight="1" x14ac:dyDescent="0.25">
      <c r="B44" s="170"/>
      <c r="C44" s="171"/>
      <c r="D44" s="172"/>
      <c r="E44" s="91"/>
      <c r="F44" s="77"/>
      <c r="G44" s="13"/>
      <c r="H44" s="138"/>
      <c r="I44" s="138"/>
      <c r="J44" s="138"/>
      <c r="K44" s="138"/>
      <c r="L44" s="138"/>
      <c r="M44" s="152"/>
      <c r="N44" s="144"/>
      <c r="O44" s="153"/>
    </row>
    <row r="45" spans="2:15" ht="14.25" customHeight="1" x14ac:dyDescent="0.2">
      <c r="B45" s="170"/>
      <c r="C45" s="171"/>
      <c r="D45" s="172"/>
      <c r="E45" s="91"/>
      <c r="F45" s="77"/>
      <c r="G45" s="14"/>
      <c r="H45" s="138"/>
      <c r="I45" s="138"/>
      <c r="J45" s="138"/>
      <c r="K45" s="138"/>
      <c r="L45" s="138"/>
      <c r="M45" s="152"/>
      <c r="N45" s="144"/>
      <c r="O45" s="153"/>
    </row>
    <row r="46" spans="2:15" ht="14.25" customHeight="1" thickBot="1" x14ac:dyDescent="0.3">
      <c r="B46" s="173"/>
      <c r="C46" s="174"/>
      <c r="D46" s="175"/>
      <c r="E46" s="93"/>
      <c r="F46" s="78"/>
      <c r="G46" s="15"/>
      <c r="H46" s="139"/>
      <c r="I46" s="139"/>
      <c r="J46" s="139"/>
      <c r="K46" s="139"/>
      <c r="L46" s="139"/>
      <c r="M46" s="154"/>
      <c r="N46" s="147"/>
      <c r="O46" s="155"/>
    </row>
    <row r="47" spans="2:15" ht="4.5" customHeight="1" thickBot="1" x14ac:dyDescent="0.25">
      <c r="B47" s="157"/>
      <c r="C47" s="157"/>
      <c r="D47" s="157"/>
      <c r="H47" s="149"/>
      <c r="I47" s="149"/>
      <c r="J47" s="149"/>
      <c r="K47" s="149"/>
      <c r="L47" s="149"/>
      <c r="M47" s="149"/>
      <c r="N47" s="149"/>
      <c r="O47" s="149"/>
    </row>
    <row r="48" spans="2:15" ht="14.25" customHeight="1" x14ac:dyDescent="0.25">
      <c r="B48" s="159"/>
      <c r="C48" s="160"/>
      <c r="D48" s="161"/>
      <c r="E48" s="158"/>
      <c r="F48" s="76"/>
      <c r="G48" s="12"/>
      <c r="H48" s="137"/>
      <c r="I48" s="137"/>
      <c r="J48" s="137"/>
      <c r="K48" s="137"/>
      <c r="L48" s="137"/>
      <c r="M48" s="150"/>
      <c r="N48" s="141"/>
      <c r="O48" s="151"/>
    </row>
    <row r="49" spans="2:15" ht="14.25" customHeight="1" x14ac:dyDescent="0.25">
      <c r="B49" s="162"/>
      <c r="C49" s="156"/>
      <c r="D49" s="163"/>
      <c r="E49" s="91"/>
      <c r="F49" s="77"/>
      <c r="G49" s="13"/>
      <c r="H49" s="138"/>
      <c r="I49" s="138"/>
      <c r="J49" s="138"/>
      <c r="K49" s="138"/>
      <c r="L49" s="138"/>
      <c r="M49" s="152"/>
      <c r="N49" s="144"/>
      <c r="O49" s="153"/>
    </row>
    <row r="50" spans="2:15" ht="14.25" customHeight="1" x14ac:dyDescent="0.25">
      <c r="B50" s="162"/>
      <c r="C50" s="156"/>
      <c r="D50" s="163"/>
      <c r="E50" s="91"/>
      <c r="F50" s="77"/>
      <c r="G50" s="13"/>
      <c r="H50" s="138"/>
      <c r="I50" s="138"/>
      <c r="J50" s="138"/>
      <c r="K50" s="138"/>
      <c r="L50" s="138"/>
      <c r="M50" s="152"/>
      <c r="N50" s="144"/>
      <c r="O50" s="153"/>
    </row>
    <row r="51" spans="2:15" ht="14.25" customHeight="1" x14ac:dyDescent="0.2">
      <c r="B51" s="162"/>
      <c r="C51" s="156"/>
      <c r="D51" s="163"/>
      <c r="E51" s="91"/>
      <c r="F51" s="77"/>
      <c r="G51" s="14"/>
      <c r="H51" s="138"/>
      <c r="I51" s="138"/>
      <c r="J51" s="138"/>
      <c r="K51" s="138"/>
      <c r="L51" s="138"/>
      <c r="M51" s="152"/>
      <c r="N51" s="144"/>
      <c r="O51" s="153"/>
    </row>
    <row r="52" spans="2:15" ht="14.25" customHeight="1" thickBot="1" x14ac:dyDescent="0.3">
      <c r="B52" s="164"/>
      <c r="C52" s="165"/>
      <c r="D52" s="166"/>
      <c r="E52" s="93"/>
      <c r="F52" s="78"/>
      <c r="G52" s="15"/>
      <c r="H52" s="139"/>
      <c r="I52" s="139"/>
      <c r="J52" s="139"/>
      <c r="K52" s="139"/>
      <c r="L52" s="139"/>
      <c r="M52" s="154"/>
      <c r="N52" s="147"/>
      <c r="O52" s="155"/>
    </row>
    <row r="53" spans="2:15" ht="14.25" customHeight="1" thickBot="1" x14ac:dyDescent="0.25"/>
    <row r="54" spans="2:15" ht="14.25" customHeight="1" x14ac:dyDescent="0.2">
      <c r="B54" s="140"/>
      <c r="C54" s="141"/>
      <c r="D54" s="142"/>
    </row>
    <row r="55" spans="2:15" ht="14.25" customHeight="1" x14ac:dyDescent="0.2">
      <c r="B55" s="143"/>
      <c r="C55" s="144"/>
      <c r="D55" s="145"/>
    </row>
    <row r="56" spans="2:15" ht="14.25" customHeight="1" x14ac:dyDescent="0.2">
      <c r="B56" s="143"/>
      <c r="C56" s="144"/>
      <c r="D56" s="145"/>
    </row>
    <row r="57" spans="2:15" ht="14.25" customHeight="1" x14ac:dyDescent="0.2">
      <c r="B57" s="143"/>
      <c r="C57" s="144"/>
      <c r="D57" s="145"/>
    </row>
    <row r="58" spans="2:15" ht="14.25" customHeight="1" thickBot="1" x14ac:dyDescent="0.25">
      <c r="B58" s="146"/>
      <c r="C58" s="147"/>
      <c r="D58" s="148"/>
    </row>
    <row r="59" spans="2:15" ht="14.25" customHeight="1" thickBot="1" x14ac:dyDescent="0.25">
      <c r="B59" s="149"/>
      <c r="C59" s="149"/>
      <c r="D59" s="149"/>
    </row>
    <row r="60" spans="2:15" ht="14.25" customHeight="1" x14ac:dyDescent="0.2">
      <c r="B60" s="140" t="s">
        <v>90</v>
      </c>
      <c r="C60" s="141"/>
      <c r="D60" s="142"/>
    </row>
    <row r="61" spans="2:15" ht="14.25" customHeight="1" x14ac:dyDescent="0.2">
      <c r="B61" s="143"/>
      <c r="C61" s="144"/>
      <c r="D61" s="145"/>
    </row>
    <row r="62" spans="2:15" ht="14.25" customHeight="1" x14ac:dyDescent="0.2">
      <c r="B62" s="143"/>
      <c r="C62" s="144"/>
      <c r="D62" s="145"/>
    </row>
    <row r="63" spans="2:15" ht="14.25" customHeight="1" x14ac:dyDescent="0.2">
      <c r="B63" s="143"/>
      <c r="C63" s="144"/>
      <c r="D63" s="145"/>
    </row>
    <row r="64" spans="2:15" ht="14.25" customHeight="1" thickBot="1" x14ac:dyDescent="0.25">
      <c r="B64" s="146"/>
      <c r="C64" s="147"/>
      <c r="D64" s="148"/>
    </row>
    <row r="65" spans="2:4" ht="14.25" customHeight="1" thickBot="1" x14ac:dyDescent="0.25">
      <c r="B65" s="149"/>
      <c r="C65" s="149"/>
      <c r="D65" s="149"/>
    </row>
    <row r="66" spans="2:4" ht="14.25" customHeight="1" x14ac:dyDescent="0.2">
      <c r="B66" s="140" t="s">
        <v>91</v>
      </c>
      <c r="C66" s="141"/>
      <c r="D66" s="142"/>
    </row>
    <row r="67" spans="2:4" ht="14.25" customHeight="1" x14ac:dyDescent="0.2">
      <c r="B67" s="143"/>
      <c r="C67" s="144"/>
      <c r="D67" s="145"/>
    </row>
    <row r="68" spans="2:4" ht="14.25" customHeight="1" x14ac:dyDescent="0.2">
      <c r="B68" s="143"/>
      <c r="C68" s="144"/>
      <c r="D68" s="145"/>
    </row>
    <row r="69" spans="2:4" ht="14.25" customHeight="1" x14ac:dyDescent="0.2">
      <c r="B69" s="143"/>
      <c r="C69" s="144"/>
      <c r="D69" s="145"/>
    </row>
    <row r="70" spans="2:4" ht="14.25" customHeight="1" thickBot="1" x14ac:dyDescent="0.25">
      <c r="B70" s="146"/>
      <c r="C70" s="147"/>
      <c r="D70" s="148"/>
    </row>
    <row r="71" spans="2:4" ht="14.25" customHeight="1" x14ac:dyDescent="0.2"/>
    <row r="72" spans="2:4" ht="14.25" customHeight="1" x14ac:dyDescent="0.2"/>
    <row r="73" spans="2:4" ht="14.25" customHeight="1" x14ac:dyDescent="0.2"/>
    <row r="74" spans="2:4" ht="14.25" customHeight="1" x14ac:dyDescent="0.2"/>
    <row r="75" spans="2:4" ht="14.25" customHeight="1" x14ac:dyDescent="0.2"/>
    <row r="76" spans="2:4" ht="14.25" customHeight="1" x14ac:dyDescent="0.2"/>
    <row r="77" spans="2:4" ht="14.25" customHeight="1" x14ac:dyDescent="0.2"/>
    <row r="78" spans="2:4" ht="14.25" customHeight="1" x14ac:dyDescent="0.2"/>
    <row r="79" spans="2:4" ht="14.25" customHeight="1" x14ac:dyDescent="0.2"/>
    <row r="80" spans="2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9">
    <mergeCell ref="B36:D40"/>
    <mergeCell ref="B42:D46"/>
    <mergeCell ref="B48:D52"/>
    <mergeCell ref="B18:D22"/>
    <mergeCell ref="E18:E22"/>
    <mergeCell ref="F18:F22"/>
    <mergeCell ref="E24:E28"/>
    <mergeCell ref="F24:F28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L48:L52"/>
    <mergeCell ref="M48:O52"/>
    <mergeCell ref="B66:D70"/>
    <mergeCell ref="E48:E52"/>
    <mergeCell ref="F48:F52"/>
    <mergeCell ref="H48:H52"/>
    <mergeCell ref="I48:I52"/>
    <mergeCell ref="J48:J52"/>
    <mergeCell ref="K48:K52"/>
    <mergeCell ref="L42:L46"/>
    <mergeCell ref="M42:O46"/>
    <mergeCell ref="B60:D64"/>
    <mergeCell ref="E42:E46"/>
    <mergeCell ref="F42:F46"/>
    <mergeCell ref="H42:H46"/>
    <mergeCell ref="I42:I46"/>
    <mergeCell ref="J42:J46"/>
    <mergeCell ref="K42:K46"/>
    <mergeCell ref="L36:L40"/>
    <mergeCell ref="M36:O40"/>
    <mergeCell ref="B54:D58"/>
    <mergeCell ref="E36:E40"/>
    <mergeCell ref="F36:F40"/>
    <mergeCell ref="H36:H40"/>
    <mergeCell ref="I36:I40"/>
    <mergeCell ref="J36:J40"/>
    <mergeCell ref="K36:K40"/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00" t="s">
        <v>6</v>
      </c>
      <c r="I3" s="98"/>
      <c r="J3" s="98"/>
      <c r="K3" s="98"/>
      <c r="L3" s="98"/>
      <c r="M3" s="98"/>
      <c r="N3" s="101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02" t="s">
        <v>10</v>
      </c>
      <c r="I4" s="98"/>
      <c r="J4" s="98"/>
      <c r="K4" s="98"/>
      <c r="L4" s="98"/>
      <c r="M4" s="98"/>
      <c r="N4" s="101"/>
    </row>
    <row r="5" spans="1:14" ht="14.25" customHeight="1" x14ac:dyDescent="0.2">
      <c r="B5" s="103" t="s">
        <v>24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5"/>
    </row>
    <row r="6" spans="1:14" ht="14.25" customHeight="1" x14ac:dyDescent="0.2">
      <c r="B6" s="9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84"/>
    </row>
    <row r="7" spans="1:14" ht="14.25" customHeight="1" x14ac:dyDescent="0.2">
      <c r="B7" s="94" t="s">
        <v>12</v>
      </c>
      <c r="C7" s="95"/>
      <c r="D7" s="95"/>
      <c r="E7" s="95"/>
      <c r="F7" s="95"/>
      <c r="G7" s="95"/>
      <c r="H7" s="108"/>
      <c r="I7" s="107" t="s">
        <v>13</v>
      </c>
      <c r="J7" s="95"/>
      <c r="K7" s="95"/>
      <c r="L7" s="95"/>
      <c r="M7" s="95"/>
      <c r="N7" s="96"/>
    </row>
    <row r="8" spans="1:14" ht="14.25" customHeight="1" x14ac:dyDescent="0.2">
      <c r="B8" s="109"/>
      <c r="C8" s="110"/>
      <c r="D8" s="110"/>
      <c r="E8" s="110"/>
      <c r="F8" s="110"/>
      <c r="G8" s="110"/>
      <c r="H8" s="111"/>
      <c r="I8" s="112"/>
      <c r="J8" s="110"/>
      <c r="K8" s="110"/>
      <c r="L8" s="110"/>
      <c r="M8" s="110"/>
      <c r="N8" s="113"/>
    </row>
    <row r="9" spans="1:14" ht="14.25" customHeight="1" x14ac:dyDescent="0.2">
      <c r="B9" s="74"/>
      <c r="C9" s="74"/>
      <c r="D9" s="74"/>
      <c r="E9" s="74"/>
      <c r="F9" s="74"/>
      <c r="G9" s="74"/>
      <c r="H9" s="74"/>
      <c r="I9" s="75"/>
      <c r="J9" s="75"/>
      <c r="K9" s="75"/>
      <c r="L9" s="75"/>
      <c r="M9" s="75"/>
      <c r="N9" s="75"/>
    </row>
    <row r="10" spans="1:14" ht="42" customHeight="1" x14ac:dyDescent="0.2">
      <c r="B10" s="124" t="s">
        <v>25</v>
      </c>
      <c r="C10" s="80"/>
      <c r="D10" s="89"/>
      <c r="E10" s="120" t="s">
        <v>26</v>
      </c>
      <c r="F10" s="120" t="s">
        <v>17</v>
      </c>
      <c r="G10" s="120" t="s">
        <v>27</v>
      </c>
      <c r="H10" s="121" t="s">
        <v>28</v>
      </c>
      <c r="I10" s="95"/>
      <c r="J10" s="95"/>
      <c r="K10" s="108"/>
      <c r="L10" s="122" t="s">
        <v>29</v>
      </c>
      <c r="M10" s="95"/>
      <c r="N10" s="96"/>
    </row>
    <row r="11" spans="1:14" ht="55.5" customHeight="1" x14ac:dyDescent="0.2">
      <c r="B11" s="92"/>
      <c r="C11" s="86"/>
      <c r="D11" s="93"/>
      <c r="E11" s="78"/>
      <c r="F11" s="78"/>
      <c r="G11" s="78"/>
      <c r="H11" s="16" t="s">
        <v>30</v>
      </c>
      <c r="I11" s="16" t="s">
        <v>31</v>
      </c>
      <c r="J11" s="16" t="s">
        <v>32</v>
      </c>
      <c r="K11" s="16" t="s">
        <v>33</v>
      </c>
      <c r="L11" s="123" t="s">
        <v>34</v>
      </c>
      <c r="M11" s="110"/>
      <c r="N11" s="113"/>
    </row>
    <row r="12" spans="1:14" ht="7.5" customHeight="1" x14ac:dyDescent="0.25">
      <c r="B12" s="119"/>
      <c r="C12" s="83"/>
      <c r="D12" s="83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88"/>
      <c r="C13" s="80"/>
      <c r="D13" s="89"/>
      <c r="E13" s="76"/>
      <c r="F13" s="12"/>
      <c r="G13" s="76"/>
      <c r="H13" s="76"/>
      <c r="I13" s="76"/>
      <c r="J13" s="76"/>
      <c r="K13" s="76"/>
      <c r="L13" s="79"/>
      <c r="M13" s="80"/>
      <c r="N13" s="81"/>
    </row>
    <row r="14" spans="1:14" ht="14.25" customHeight="1" x14ac:dyDescent="0.25">
      <c r="B14" s="90"/>
      <c r="C14" s="83"/>
      <c r="D14" s="91"/>
      <c r="E14" s="77"/>
      <c r="F14" s="13"/>
      <c r="G14" s="77"/>
      <c r="H14" s="77"/>
      <c r="I14" s="77"/>
      <c r="J14" s="77"/>
      <c r="K14" s="77"/>
      <c r="L14" s="82"/>
      <c r="M14" s="83"/>
      <c r="N14" s="84"/>
    </row>
    <row r="15" spans="1:14" ht="14.25" customHeight="1" x14ac:dyDescent="0.25">
      <c r="B15" s="90"/>
      <c r="C15" s="83"/>
      <c r="D15" s="91"/>
      <c r="E15" s="77"/>
      <c r="F15" s="13"/>
      <c r="G15" s="77"/>
      <c r="H15" s="77"/>
      <c r="I15" s="77"/>
      <c r="J15" s="77"/>
      <c r="K15" s="77"/>
      <c r="L15" s="82"/>
      <c r="M15" s="83"/>
      <c r="N15" s="84"/>
    </row>
    <row r="16" spans="1:14" ht="14.25" customHeight="1" x14ac:dyDescent="0.2">
      <c r="B16" s="90"/>
      <c r="C16" s="83"/>
      <c r="D16" s="91"/>
      <c r="E16" s="77"/>
      <c r="F16" s="14"/>
      <c r="G16" s="77"/>
      <c r="H16" s="77"/>
      <c r="I16" s="77"/>
      <c r="J16" s="77"/>
      <c r="K16" s="77"/>
      <c r="L16" s="82"/>
      <c r="M16" s="83"/>
      <c r="N16" s="84"/>
    </row>
    <row r="17" spans="2:14" ht="14.25" customHeight="1" x14ac:dyDescent="0.25">
      <c r="B17" s="92"/>
      <c r="C17" s="86"/>
      <c r="D17" s="93"/>
      <c r="E17" s="78"/>
      <c r="F17" s="15"/>
      <c r="G17" s="78"/>
      <c r="H17" s="78"/>
      <c r="I17" s="78"/>
      <c r="J17" s="78"/>
      <c r="K17" s="78"/>
      <c r="L17" s="85"/>
      <c r="M17" s="86"/>
      <c r="N17" s="87"/>
    </row>
    <row r="18" spans="2:14" ht="7.5" customHeight="1" x14ac:dyDescent="0.2"/>
    <row r="19" spans="2:14" ht="14.25" customHeight="1" x14ac:dyDescent="0.25">
      <c r="B19" s="88"/>
      <c r="C19" s="80"/>
      <c r="D19" s="89"/>
      <c r="E19" s="76"/>
      <c r="F19" s="12"/>
      <c r="G19" s="76"/>
      <c r="H19" s="76"/>
      <c r="I19" s="76"/>
      <c r="J19" s="76"/>
      <c r="K19" s="76"/>
      <c r="L19" s="79"/>
      <c r="M19" s="80"/>
      <c r="N19" s="81"/>
    </row>
    <row r="20" spans="2:14" ht="14.25" customHeight="1" x14ac:dyDescent="0.25">
      <c r="B20" s="90"/>
      <c r="C20" s="83"/>
      <c r="D20" s="91"/>
      <c r="E20" s="77"/>
      <c r="F20" s="13"/>
      <c r="G20" s="77"/>
      <c r="H20" s="77"/>
      <c r="I20" s="77"/>
      <c r="J20" s="77"/>
      <c r="K20" s="77"/>
      <c r="L20" s="82"/>
      <c r="M20" s="83"/>
      <c r="N20" s="84"/>
    </row>
    <row r="21" spans="2:14" ht="14.25" customHeight="1" x14ac:dyDescent="0.25">
      <c r="B21" s="90"/>
      <c r="C21" s="83"/>
      <c r="D21" s="91"/>
      <c r="E21" s="77"/>
      <c r="F21" s="13"/>
      <c r="G21" s="77"/>
      <c r="H21" s="77"/>
      <c r="I21" s="77"/>
      <c r="J21" s="77"/>
      <c r="K21" s="77"/>
      <c r="L21" s="82"/>
      <c r="M21" s="83"/>
      <c r="N21" s="84"/>
    </row>
    <row r="22" spans="2:14" ht="14.25" customHeight="1" x14ac:dyDescent="0.2">
      <c r="B22" s="90"/>
      <c r="C22" s="83"/>
      <c r="D22" s="91"/>
      <c r="E22" s="77"/>
      <c r="F22" s="14"/>
      <c r="G22" s="77"/>
      <c r="H22" s="77"/>
      <c r="I22" s="77"/>
      <c r="J22" s="77"/>
      <c r="K22" s="77"/>
      <c r="L22" s="82"/>
      <c r="M22" s="83"/>
      <c r="N22" s="84"/>
    </row>
    <row r="23" spans="2:14" ht="14.25" customHeight="1" x14ac:dyDescent="0.25">
      <c r="B23" s="92"/>
      <c r="C23" s="86"/>
      <c r="D23" s="93"/>
      <c r="E23" s="78"/>
      <c r="F23" s="15"/>
      <c r="G23" s="78"/>
      <c r="H23" s="78"/>
      <c r="I23" s="78"/>
      <c r="J23" s="78"/>
      <c r="K23" s="78"/>
      <c r="L23" s="85"/>
      <c r="M23" s="86"/>
      <c r="N23" s="87"/>
    </row>
    <row r="24" spans="2:14" ht="3.75" customHeight="1" x14ac:dyDescent="0.2"/>
    <row r="25" spans="2:14" ht="14.25" customHeight="1" x14ac:dyDescent="0.25">
      <c r="B25" s="88"/>
      <c r="C25" s="80"/>
      <c r="D25" s="89"/>
      <c r="E25" s="76"/>
      <c r="F25" s="12"/>
      <c r="G25" s="76"/>
      <c r="H25" s="76"/>
      <c r="I25" s="76"/>
      <c r="J25" s="76"/>
      <c r="K25" s="76"/>
      <c r="L25" s="79"/>
      <c r="M25" s="80"/>
      <c r="N25" s="81"/>
    </row>
    <row r="26" spans="2:14" ht="14.25" customHeight="1" x14ac:dyDescent="0.25">
      <c r="B26" s="90"/>
      <c r="C26" s="83"/>
      <c r="D26" s="91"/>
      <c r="E26" s="77"/>
      <c r="F26" s="13"/>
      <c r="G26" s="77"/>
      <c r="H26" s="77"/>
      <c r="I26" s="77"/>
      <c r="J26" s="77"/>
      <c r="K26" s="77"/>
      <c r="L26" s="82"/>
      <c r="M26" s="83"/>
      <c r="N26" s="84"/>
    </row>
    <row r="27" spans="2:14" ht="14.25" customHeight="1" x14ac:dyDescent="0.25">
      <c r="B27" s="90"/>
      <c r="C27" s="83"/>
      <c r="D27" s="91"/>
      <c r="E27" s="77"/>
      <c r="F27" s="13"/>
      <c r="G27" s="77"/>
      <c r="H27" s="77"/>
      <c r="I27" s="77"/>
      <c r="J27" s="77"/>
      <c r="K27" s="77"/>
      <c r="L27" s="82"/>
      <c r="M27" s="83"/>
      <c r="N27" s="84"/>
    </row>
    <row r="28" spans="2:14" ht="14.25" customHeight="1" x14ac:dyDescent="0.2">
      <c r="B28" s="90"/>
      <c r="C28" s="83"/>
      <c r="D28" s="91"/>
      <c r="E28" s="77"/>
      <c r="F28" s="14"/>
      <c r="G28" s="77"/>
      <c r="H28" s="77"/>
      <c r="I28" s="77"/>
      <c r="J28" s="77"/>
      <c r="K28" s="77"/>
      <c r="L28" s="82"/>
      <c r="M28" s="83"/>
      <c r="N28" s="84"/>
    </row>
    <row r="29" spans="2:14" ht="14.25" customHeight="1" x14ac:dyDescent="0.25">
      <c r="B29" s="92"/>
      <c r="C29" s="86"/>
      <c r="D29" s="93"/>
      <c r="E29" s="78"/>
      <c r="F29" s="15"/>
      <c r="G29" s="78"/>
      <c r="H29" s="78"/>
      <c r="I29" s="78"/>
      <c r="J29" s="78"/>
      <c r="K29" s="78"/>
      <c r="L29" s="85"/>
      <c r="M29" s="86"/>
      <c r="N29" s="87"/>
    </row>
    <row r="30" spans="2:14" ht="4.5" customHeight="1" x14ac:dyDescent="0.2"/>
    <row r="31" spans="2:14" ht="14.25" customHeight="1" x14ac:dyDescent="0.25">
      <c r="B31" s="88"/>
      <c r="C31" s="80"/>
      <c r="D31" s="89"/>
      <c r="E31" s="76"/>
      <c r="F31" s="12"/>
      <c r="G31" s="76"/>
      <c r="H31" s="76"/>
      <c r="I31" s="76"/>
      <c r="J31" s="76"/>
      <c r="K31" s="76"/>
      <c r="L31" s="79"/>
      <c r="M31" s="80"/>
      <c r="N31" s="81"/>
    </row>
    <row r="32" spans="2:14" ht="14.25" customHeight="1" x14ac:dyDescent="0.25">
      <c r="B32" s="90"/>
      <c r="C32" s="83"/>
      <c r="D32" s="91"/>
      <c r="E32" s="77"/>
      <c r="F32" s="13"/>
      <c r="G32" s="77"/>
      <c r="H32" s="77"/>
      <c r="I32" s="77"/>
      <c r="J32" s="77"/>
      <c r="K32" s="77"/>
      <c r="L32" s="82"/>
      <c r="M32" s="83"/>
      <c r="N32" s="84"/>
    </row>
    <row r="33" spans="2:14" ht="14.25" customHeight="1" x14ac:dyDescent="0.25">
      <c r="B33" s="90"/>
      <c r="C33" s="83"/>
      <c r="D33" s="91"/>
      <c r="E33" s="77"/>
      <c r="F33" s="13"/>
      <c r="G33" s="77"/>
      <c r="H33" s="77"/>
      <c r="I33" s="77"/>
      <c r="J33" s="77"/>
      <c r="K33" s="77"/>
      <c r="L33" s="82"/>
      <c r="M33" s="83"/>
      <c r="N33" s="84"/>
    </row>
    <row r="34" spans="2:14" ht="14.25" customHeight="1" x14ac:dyDescent="0.2">
      <c r="B34" s="90"/>
      <c r="C34" s="83"/>
      <c r="D34" s="91"/>
      <c r="E34" s="77"/>
      <c r="F34" s="14"/>
      <c r="G34" s="77"/>
      <c r="H34" s="77"/>
      <c r="I34" s="77"/>
      <c r="J34" s="77"/>
      <c r="K34" s="77"/>
      <c r="L34" s="82"/>
      <c r="M34" s="83"/>
      <c r="N34" s="84"/>
    </row>
    <row r="35" spans="2:14" ht="14.25" customHeight="1" x14ac:dyDescent="0.25">
      <c r="B35" s="92"/>
      <c r="C35" s="86"/>
      <c r="D35" s="93"/>
      <c r="E35" s="78"/>
      <c r="F35" s="15"/>
      <c r="G35" s="78"/>
      <c r="H35" s="78"/>
      <c r="I35" s="78"/>
      <c r="J35" s="78"/>
      <c r="K35" s="78"/>
      <c r="L35" s="85"/>
      <c r="M35" s="86"/>
      <c r="N35" s="87"/>
    </row>
    <row r="36" spans="2:14" ht="3.75" customHeight="1" x14ac:dyDescent="0.2"/>
    <row r="37" spans="2:14" ht="14.25" customHeight="1" x14ac:dyDescent="0.25">
      <c r="B37" s="88"/>
      <c r="C37" s="80"/>
      <c r="D37" s="89"/>
      <c r="E37" s="76"/>
      <c r="F37" s="12"/>
      <c r="G37" s="76"/>
      <c r="H37" s="76"/>
      <c r="I37" s="76"/>
      <c r="J37" s="76"/>
      <c r="K37" s="76"/>
      <c r="L37" s="79"/>
      <c r="M37" s="80"/>
      <c r="N37" s="81"/>
    </row>
    <row r="38" spans="2:14" ht="14.25" customHeight="1" x14ac:dyDescent="0.25">
      <c r="B38" s="90"/>
      <c r="C38" s="83"/>
      <c r="D38" s="91"/>
      <c r="E38" s="77"/>
      <c r="F38" s="13"/>
      <c r="G38" s="77"/>
      <c r="H38" s="77"/>
      <c r="I38" s="77"/>
      <c r="J38" s="77"/>
      <c r="K38" s="77"/>
      <c r="L38" s="82"/>
      <c r="M38" s="83"/>
      <c r="N38" s="84"/>
    </row>
    <row r="39" spans="2:14" ht="14.25" customHeight="1" x14ac:dyDescent="0.25">
      <c r="B39" s="90"/>
      <c r="C39" s="83"/>
      <c r="D39" s="91"/>
      <c r="E39" s="77"/>
      <c r="F39" s="13"/>
      <c r="G39" s="77"/>
      <c r="H39" s="77"/>
      <c r="I39" s="77"/>
      <c r="J39" s="77"/>
      <c r="K39" s="77"/>
      <c r="L39" s="82"/>
      <c r="M39" s="83"/>
      <c r="N39" s="84"/>
    </row>
    <row r="40" spans="2:14" ht="14.25" customHeight="1" x14ac:dyDescent="0.2">
      <c r="B40" s="90"/>
      <c r="C40" s="83"/>
      <c r="D40" s="91"/>
      <c r="E40" s="77"/>
      <c r="F40" s="14"/>
      <c r="G40" s="77"/>
      <c r="H40" s="77"/>
      <c r="I40" s="77"/>
      <c r="J40" s="77"/>
      <c r="K40" s="77"/>
      <c r="L40" s="82"/>
      <c r="M40" s="83"/>
      <c r="N40" s="84"/>
    </row>
    <row r="41" spans="2:14" ht="14.25" customHeight="1" x14ac:dyDescent="0.25">
      <c r="B41" s="92"/>
      <c r="C41" s="86"/>
      <c r="D41" s="93"/>
      <c r="E41" s="78"/>
      <c r="F41" s="15"/>
      <c r="G41" s="78"/>
      <c r="H41" s="78"/>
      <c r="I41" s="78"/>
      <c r="J41" s="78"/>
      <c r="K41" s="78"/>
      <c r="L41" s="85"/>
      <c r="M41" s="86"/>
      <c r="N41" s="87"/>
    </row>
    <row r="42" spans="2:14" ht="6" customHeight="1" x14ac:dyDescent="0.2"/>
    <row r="43" spans="2:14" ht="14.25" customHeight="1" x14ac:dyDescent="0.25">
      <c r="B43" s="88"/>
      <c r="C43" s="80"/>
      <c r="D43" s="89"/>
      <c r="E43" s="76"/>
      <c r="F43" s="12"/>
      <c r="G43" s="76"/>
      <c r="H43" s="76"/>
      <c r="I43" s="76"/>
      <c r="J43" s="76"/>
      <c r="K43" s="76"/>
      <c r="L43" s="79"/>
      <c r="M43" s="80"/>
      <c r="N43" s="81"/>
    </row>
    <row r="44" spans="2:14" ht="14.25" customHeight="1" x14ac:dyDescent="0.25">
      <c r="B44" s="90"/>
      <c r="C44" s="83"/>
      <c r="D44" s="91"/>
      <c r="E44" s="77"/>
      <c r="F44" s="13"/>
      <c r="G44" s="77"/>
      <c r="H44" s="77"/>
      <c r="I44" s="77"/>
      <c r="J44" s="77"/>
      <c r="K44" s="77"/>
      <c r="L44" s="82"/>
      <c r="M44" s="83"/>
      <c r="N44" s="84"/>
    </row>
    <row r="45" spans="2:14" ht="14.25" customHeight="1" x14ac:dyDescent="0.25">
      <c r="B45" s="90"/>
      <c r="C45" s="83"/>
      <c r="D45" s="91"/>
      <c r="E45" s="77"/>
      <c r="F45" s="13"/>
      <c r="G45" s="77"/>
      <c r="H45" s="77"/>
      <c r="I45" s="77"/>
      <c r="J45" s="77"/>
      <c r="K45" s="77"/>
      <c r="L45" s="82"/>
      <c r="M45" s="83"/>
      <c r="N45" s="84"/>
    </row>
    <row r="46" spans="2:14" ht="14.25" customHeight="1" x14ac:dyDescent="0.2">
      <c r="B46" s="90"/>
      <c r="C46" s="83"/>
      <c r="D46" s="91"/>
      <c r="E46" s="77"/>
      <c r="F46" s="14"/>
      <c r="G46" s="77"/>
      <c r="H46" s="77"/>
      <c r="I46" s="77"/>
      <c r="J46" s="77"/>
      <c r="K46" s="77"/>
      <c r="L46" s="82"/>
      <c r="M46" s="83"/>
      <c r="N46" s="84"/>
    </row>
    <row r="47" spans="2:14" ht="14.25" customHeight="1" x14ac:dyDescent="0.25">
      <c r="B47" s="92"/>
      <c r="C47" s="86"/>
      <c r="D47" s="93"/>
      <c r="E47" s="78"/>
      <c r="F47" s="15"/>
      <c r="G47" s="78"/>
      <c r="H47" s="78"/>
      <c r="I47" s="78"/>
      <c r="J47" s="78"/>
      <c r="K47" s="78"/>
      <c r="L47" s="85"/>
      <c r="M47" s="86"/>
      <c r="N47" s="87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X1025"/>
  <sheetViews>
    <sheetView showGridLines="0" zoomScale="85" zoomScaleNormal="85" workbookViewId="0">
      <selection activeCell="N45" sqref="N45"/>
    </sheetView>
  </sheetViews>
  <sheetFormatPr baseColWidth="10" defaultColWidth="12.625" defaultRowHeight="15" customHeight="1" x14ac:dyDescent="0.2"/>
  <cols>
    <col min="1" max="1" width="48.125" customWidth="1"/>
    <col min="2" max="2" width="10.875" customWidth="1"/>
    <col min="3" max="10" width="12.625" customWidth="1"/>
    <col min="11" max="11" width="20.75" customWidth="1"/>
    <col min="12" max="24" width="9.375" customWidth="1"/>
  </cols>
  <sheetData>
    <row r="1" spans="1:24" ht="59.1" customHeight="1" x14ac:dyDescent="0.25">
      <c r="A1" s="125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24.6" customHeight="1" x14ac:dyDescent="0.25">
      <c r="A2" s="126" t="s">
        <v>36</v>
      </c>
      <c r="B2" s="126" t="s">
        <v>37</v>
      </c>
      <c r="C2" s="129" t="s">
        <v>38</v>
      </c>
      <c r="D2" s="130"/>
      <c r="E2" s="130"/>
      <c r="F2" s="130"/>
      <c r="G2" s="130"/>
      <c r="H2" s="130"/>
      <c r="I2" s="130"/>
      <c r="J2" s="130"/>
      <c r="K2" s="127" t="s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30.6" customHeight="1" x14ac:dyDescent="0.2">
      <c r="A3" s="126"/>
      <c r="B3" s="12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28"/>
    </row>
    <row r="4" spans="1:24" ht="27.95" customHeight="1" x14ac:dyDescent="0.25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4">
        <f>+K5+K10+K26+K42+K46</f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8" customHeight="1" x14ac:dyDescent="0.25">
      <c r="A5" s="38" t="s">
        <v>41</v>
      </c>
      <c r="B5" s="23">
        <v>5</v>
      </c>
      <c r="C5" s="58">
        <f>+C7+C6+C8+C9</f>
        <v>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0</v>
      </c>
      <c r="L5" s="19"/>
    </row>
    <row r="6" spans="1:24" ht="17.45" customHeight="1" x14ac:dyDescent="0.25">
      <c r="A6" s="24" t="s">
        <v>42</v>
      </c>
      <c r="B6" s="36">
        <v>1</v>
      </c>
      <c r="C6" s="59"/>
      <c r="D6" s="59"/>
      <c r="E6" s="59"/>
      <c r="F6" s="59"/>
      <c r="G6" s="59"/>
      <c r="H6" s="59"/>
      <c r="I6" s="59"/>
      <c r="J6" s="59"/>
      <c r="K6" s="59"/>
      <c r="L6" s="19"/>
    </row>
    <row r="7" spans="1:24" ht="17.45" customHeight="1" x14ac:dyDescent="0.25">
      <c r="A7" s="24" t="s">
        <v>43</v>
      </c>
      <c r="B7" s="36">
        <v>1</v>
      </c>
      <c r="C7" s="59"/>
      <c r="D7" s="59"/>
      <c r="E7" s="59"/>
      <c r="F7" s="59"/>
      <c r="G7" s="59"/>
      <c r="H7" s="59"/>
      <c r="I7" s="59"/>
      <c r="J7" s="59"/>
      <c r="K7" s="59"/>
      <c r="L7" s="19"/>
    </row>
    <row r="8" spans="1:24" ht="17.45" customHeight="1" x14ac:dyDescent="0.25">
      <c r="A8" s="24" t="s">
        <v>44</v>
      </c>
      <c r="B8" s="36">
        <v>1</v>
      </c>
      <c r="C8" s="59"/>
      <c r="D8" s="59"/>
      <c r="E8" s="59"/>
      <c r="F8" s="59"/>
      <c r="G8" s="59"/>
      <c r="H8" s="59"/>
      <c r="I8" s="59"/>
      <c r="J8" s="59"/>
      <c r="K8" s="59"/>
      <c r="L8" s="19"/>
    </row>
    <row r="9" spans="1:24" ht="17.45" customHeight="1" x14ac:dyDescent="0.25">
      <c r="A9" s="24" t="s">
        <v>45</v>
      </c>
      <c r="B9" s="36">
        <v>1</v>
      </c>
      <c r="C9" s="59"/>
      <c r="D9" s="59"/>
      <c r="E9" s="59"/>
      <c r="F9" s="59"/>
      <c r="G9" s="59"/>
      <c r="H9" s="59"/>
      <c r="I9" s="59"/>
      <c r="J9" s="59"/>
      <c r="K9" s="59"/>
      <c r="L9" s="19"/>
    </row>
    <row r="10" spans="1:24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0</v>
      </c>
      <c r="E10" s="58">
        <f t="shared" si="1"/>
        <v>0</v>
      </c>
      <c r="F10" s="58">
        <f t="shared" si="1"/>
        <v>0</v>
      </c>
      <c r="G10" s="58">
        <f t="shared" si="1"/>
        <v>0</v>
      </c>
      <c r="H10" s="58">
        <f t="shared" si="1"/>
        <v>0</v>
      </c>
      <c r="I10" s="58">
        <f t="shared" si="1"/>
        <v>0</v>
      </c>
      <c r="J10" s="58">
        <f t="shared" si="1"/>
        <v>0</v>
      </c>
      <c r="K10" s="58">
        <f>++C10+D10+E10+F10+G10+H10+I10+J10</f>
        <v>0</v>
      </c>
    </row>
    <row r="11" spans="1:24" ht="14.25" customHeight="1" x14ac:dyDescent="0.25">
      <c r="A11" s="30" t="s">
        <v>47</v>
      </c>
      <c r="B11" s="36">
        <v>1</v>
      </c>
      <c r="C11" s="59"/>
      <c r="D11" s="59"/>
      <c r="E11" s="65"/>
      <c r="F11" s="65"/>
      <c r="G11" s="65"/>
      <c r="H11" s="65"/>
      <c r="I11" s="65"/>
      <c r="J11" s="65"/>
      <c r="K11" s="25"/>
    </row>
    <row r="12" spans="1:24" ht="14.25" customHeight="1" x14ac:dyDescent="0.25">
      <c r="A12" s="30" t="s">
        <v>48</v>
      </c>
      <c r="B12" s="36">
        <v>1</v>
      </c>
      <c r="C12" s="59"/>
      <c r="D12" s="59"/>
      <c r="E12" s="65"/>
      <c r="F12" s="65"/>
      <c r="G12" s="65"/>
      <c r="H12" s="65"/>
      <c r="I12" s="65"/>
      <c r="J12" s="65"/>
      <c r="K12" s="25"/>
    </row>
    <row r="13" spans="1:24" ht="14.1" customHeight="1" x14ac:dyDescent="0.25">
      <c r="A13" s="24" t="s">
        <v>49</v>
      </c>
      <c r="B13" s="36">
        <v>1</v>
      </c>
      <c r="C13" s="59"/>
      <c r="D13" s="59"/>
      <c r="E13" s="65"/>
      <c r="F13" s="65"/>
      <c r="G13" s="65"/>
      <c r="H13" s="65"/>
      <c r="I13" s="65"/>
      <c r="J13" s="65"/>
      <c r="K13" s="25"/>
    </row>
    <row r="14" spans="1:24" ht="14.25" customHeight="1" x14ac:dyDescent="0.25">
      <c r="A14" s="30" t="s">
        <v>50</v>
      </c>
      <c r="B14" s="36">
        <v>1</v>
      </c>
      <c r="C14" s="59"/>
      <c r="D14" s="59"/>
      <c r="E14" s="65"/>
      <c r="F14" s="65"/>
      <c r="G14" s="65"/>
      <c r="H14" s="65"/>
      <c r="I14" s="65"/>
      <c r="J14" s="65"/>
      <c r="K14" s="25"/>
    </row>
    <row r="15" spans="1:24" ht="14.25" customHeight="1" x14ac:dyDescent="0.25">
      <c r="A15" s="24" t="s">
        <v>51</v>
      </c>
      <c r="B15" s="36">
        <v>1</v>
      </c>
      <c r="C15" s="59"/>
      <c r="D15" s="59"/>
      <c r="E15" s="65"/>
      <c r="F15" s="65"/>
      <c r="G15" s="65"/>
      <c r="H15" s="65"/>
      <c r="I15" s="65"/>
      <c r="J15" s="65"/>
      <c r="K15" s="25"/>
    </row>
    <row r="16" spans="1:24" ht="14.25" customHeight="1" x14ac:dyDescent="0.25">
      <c r="A16" s="53" t="s">
        <v>52</v>
      </c>
      <c r="B16" s="36">
        <v>1</v>
      </c>
      <c r="C16" s="59"/>
      <c r="D16" s="59"/>
      <c r="E16" s="65"/>
      <c r="F16" s="65"/>
      <c r="G16" s="65"/>
      <c r="H16" s="65"/>
      <c r="I16" s="65"/>
      <c r="J16" s="65"/>
      <c r="K16" s="25"/>
    </row>
    <row r="17" spans="1:15" ht="14.25" customHeight="1" x14ac:dyDescent="0.25">
      <c r="A17" s="30" t="s">
        <v>53</v>
      </c>
      <c r="B17" s="36">
        <v>5</v>
      </c>
      <c r="C17" s="59"/>
      <c r="D17" s="59"/>
      <c r="E17" s="65"/>
      <c r="F17" s="65"/>
      <c r="G17" s="65"/>
      <c r="H17" s="65"/>
      <c r="I17" s="65"/>
      <c r="J17" s="65"/>
      <c r="K17" s="25"/>
      <c r="O17" s="54"/>
    </row>
    <row r="18" spans="1:15" ht="14.1" customHeight="1" x14ac:dyDescent="0.25">
      <c r="A18" s="24" t="s">
        <v>54</v>
      </c>
      <c r="B18" s="36">
        <v>1</v>
      </c>
      <c r="C18" s="59"/>
      <c r="D18" s="59"/>
      <c r="E18" s="65"/>
      <c r="F18" s="65"/>
      <c r="G18" s="65"/>
      <c r="H18" s="65"/>
      <c r="I18" s="65"/>
      <c r="J18" s="65"/>
      <c r="K18" s="25"/>
    </row>
    <row r="19" spans="1:15" ht="14.25" customHeight="1" x14ac:dyDescent="0.25">
      <c r="A19" s="30" t="s">
        <v>55</v>
      </c>
      <c r="B19" s="36">
        <v>1</v>
      </c>
      <c r="C19" s="59"/>
      <c r="D19" s="59"/>
      <c r="E19" s="65"/>
      <c r="F19" s="65"/>
      <c r="G19" s="65"/>
      <c r="H19" s="65"/>
      <c r="I19" s="65"/>
      <c r="J19" s="65"/>
      <c r="K19" s="25"/>
    </row>
    <row r="20" spans="1:15" ht="14.25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/>
      <c r="I20" s="65"/>
      <c r="J20" s="65"/>
      <c r="K20" s="25"/>
    </row>
    <row r="21" spans="1:15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/>
      <c r="I21" s="65"/>
      <c r="J21" s="65"/>
      <c r="K21" s="25"/>
    </row>
    <row r="22" spans="1:15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/>
      <c r="I22" s="65"/>
      <c r="J22" s="65"/>
      <c r="K22" s="25"/>
    </row>
    <row r="23" spans="1:15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/>
      <c r="I23" s="65"/>
      <c r="J23" s="65"/>
      <c r="K23" s="25"/>
    </row>
    <row r="24" spans="1:15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/>
      <c r="J24" s="65"/>
      <c r="K24" s="25"/>
    </row>
    <row r="25" spans="1:15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/>
      <c r="J25" s="65"/>
      <c r="K25" s="25"/>
    </row>
    <row r="26" spans="1:15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J26" si="2">SUM(D27:D41)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  <c r="K26" s="58">
        <f>++C26+D26+E26+F26+G26+H26+I26+J26</f>
        <v>0</v>
      </c>
    </row>
    <row r="27" spans="1:15" ht="14.25" customHeight="1" x14ac:dyDescent="0.25">
      <c r="A27" s="30" t="s">
        <v>47</v>
      </c>
      <c r="B27" s="36">
        <v>1</v>
      </c>
      <c r="C27" s="59"/>
      <c r="D27" s="59"/>
      <c r="E27" s="65"/>
      <c r="F27" s="65"/>
      <c r="G27" s="65"/>
      <c r="H27" s="65"/>
      <c r="I27" s="65"/>
      <c r="J27" s="65"/>
      <c r="K27" s="25"/>
    </row>
    <row r="28" spans="1:15" ht="18.75" customHeight="1" x14ac:dyDescent="0.25">
      <c r="A28" s="30" t="s">
        <v>48</v>
      </c>
      <c r="B28" s="36">
        <v>1</v>
      </c>
      <c r="C28" s="59"/>
      <c r="D28" s="59"/>
      <c r="E28" s="65"/>
      <c r="F28" s="65"/>
      <c r="G28" s="65"/>
      <c r="H28" s="65"/>
      <c r="I28" s="65"/>
      <c r="J28" s="65"/>
      <c r="K28" s="25"/>
    </row>
    <row r="29" spans="1:15" ht="14.25" customHeight="1" x14ac:dyDescent="0.25">
      <c r="A29" s="24" t="s">
        <v>49</v>
      </c>
      <c r="B29" s="36">
        <v>1</v>
      </c>
      <c r="C29" s="59"/>
      <c r="D29" s="59"/>
      <c r="E29" s="65"/>
      <c r="F29" s="65"/>
      <c r="G29" s="65"/>
      <c r="H29" s="65"/>
      <c r="I29" s="65"/>
      <c r="J29" s="65"/>
      <c r="K29" s="25"/>
    </row>
    <row r="30" spans="1:15" ht="15" customHeight="1" x14ac:dyDescent="0.25">
      <c r="A30" s="30" t="s">
        <v>50</v>
      </c>
      <c r="B30" s="36">
        <v>1</v>
      </c>
      <c r="C30" s="59"/>
      <c r="D30" s="59"/>
      <c r="E30" s="59"/>
      <c r="F30" s="65"/>
      <c r="G30" s="65"/>
      <c r="H30" s="65"/>
      <c r="I30" s="65"/>
      <c r="J30" s="65"/>
      <c r="K30" s="25"/>
    </row>
    <row r="31" spans="1:15" ht="14.25" customHeight="1" x14ac:dyDescent="0.25">
      <c r="A31" s="24" t="s">
        <v>51</v>
      </c>
      <c r="B31" s="36">
        <v>1</v>
      </c>
      <c r="C31" s="59"/>
      <c r="D31" s="59"/>
      <c r="E31" s="65"/>
      <c r="F31" s="65"/>
      <c r="G31" s="65"/>
      <c r="H31" s="65"/>
      <c r="I31" s="65"/>
      <c r="J31" s="65"/>
      <c r="K31" s="25"/>
    </row>
    <row r="32" spans="1:15" ht="15.75" customHeight="1" x14ac:dyDescent="0.25">
      <c r="A32" s="53" t="s">
        <v>52</v>
      </c>
      <c r="B32" s="36">
        <v>1</v>
      </c>
      <c r="C32" s="59"/>
      <c r="D32" s="59"/>
      <c r="E32" s="59"/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/>
      <c r="F33" s="65"/>
      <c r="G33" s="65"/>
      <c r="H33" s="65"/>
      <c r="I33" s="65"/>
      <c r="J33" s="65"/>
      <c r="K33" s="25"/>
    </row>
    <row r="34" spans="1:11" ht="18" customHeight="1" x14ac:dyDescent="0.25">
      <c r="A34" s="24" t="s">
        <v>54</v>
      </c>
      <c r="B34" s="36">
        <v>1</v>
      </c>
      <c r="C34" s="59"/>
      <c r="D34" s="59"/>
      <c r="E34" s="65"/>
      <c r="F34" s="65"/>
      <c r="G34" s="65"/>
      <c r="H34" s="65"/>
      <c r="I34" s="65"/>
      <c r="J34" s="65"/>
      <c r="K34" s="25"/>
    </row>
    <row r="35" spans="1:11" ht="13.5" customHeight="1" x14ac:dyDescent="0.25">
      <c r="A35" s="30" t="s">
        <v>55</v>
      </c>
      <c r="B35" s="36">
        <v>1</v>
      </c>
      <c r="C35" s="59"/>
      <c r="D35" s="59"/>
      <c r="E35" s="65"/>
      <c r="F35" s="65"/>
      <c r="G35" s="65"/>
      <c r="H35" s="65"/>
      <c r="I35" s="65"/>
      <c r="J35" s="65"/>
      <c r="K35" s="25"/>
    </row>
    <row r="36" spans="1:11" ht="13.5" customHeight="1" x14ac:dyDescent="0.25">
      <c r="A36" s="30" t="s">
        <v>56</v>
      </c>
      <c r="B36" s="36">
        <v>1</v>
      </c>
      <c r="C36" s="59"/>
      <c r="D36" s="59"/>
      <c r="E36" s="65"/>
      <c r="F36" s="59"/>
      <c r="G36" s="65"/>
      <c r="H36" s="65"/>
      <c r="I36" s="65"/>
      <c r="J36" s="65"/>
      <c r="K36" s="25"/>
    </row>
    <row r="37" spans="1:11" ht="13.5" customHeight="1" x14ac:dyDescent="0.25">
      <c r="A37" s="30" t="s">
        <v>57</v>
      </c>
      <c r="B37" s="36">
        <v>1</v>
      </c>
      <c r="C37" s="59"/>
      <c r="D37" s="59"/>
      <c r="E37" s="65"/>
      <c r="F37" s="65"/>
      <c r="G37" s="65"/>
      <c r="H37" s="65"/>
      <c r="I37" s="65"/>
      <c r="J37" s="65"/>
      <c r="K37" s="25"/>
    </row>
    <row r="38" spans="1:11" ht="13.5" customHeight="1" x14ac:dyDescent="0.25">
      <c r="A38" s="30" t="s">
        <v>58</v>
      </c>
      <c r="B38" s="36">
        <v>1</v>
      </c>
      <c r="C38" s="59"/>
      <c r="D38" s="59"/>
      <c r="E38" s="65"/>
      <c r="F38" s="65"/>
      <c r="G38" s="65"/>
      <c r="H38" s="65"/>
      <c r="I38" s="65"/>
      <c r="J38" s="65"/>
      <c r="K38" s="25"/>
    </row>
    <row r="39" spans="1:11" ht="13.5" customHeight="1" x14ac:dyDescent="0.25">
      <c r="A39" s="30" t="s">
        <v>59</v>
      </c>
      <c r="B39" s="36">
        <v>1</v>
      </c>
      <c r="C39" s="59"/>
      <c r="D39" s="59"/>
      <c r="E39" s="65"/>
      <c r="F39" s="65"/>
      <c r="G39" s="65"/>
      <c r="H39" s="65"/>
      <c r="I39" s="65"/>
      <c r="J39" s="65"/>
      <c r="K39" s="25"/>
    </row>
    <row r="40" spans="1:11" ht="13.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/>
      <c r="J40" s="65"/>
      <c r="K40" s="25"/>
    </row>
    <row r="41" spans="1:11" ht="13.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/>
      <c r="J41" s="65"/>
      <c r="K41" s="25"/>
    </row>
    <row r="42" spans="1:11" ht="18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3">SUM(D43:D45)</f>
        <v>0</v>
      </c>
      <c r="E42" s="58">
        <f t="shared" si="3"/>
        <v>0</v>
      </c>
      <c r="F42" s="58">
        <f t="shared" si="3"/>
        <v>0</v>
      </c>
      <c r="G42" s="58">
        <f t="shared" si="3"/>
        <v>0</v>
      </c>
      <c r="H42" s="58">
        <f t="shared" si="3"/>
        <v>0</v>
      </c>
      <c r="I42" s="58">
        <f t="shared" si="3"/>
        <v>0</v>
      </c>
      <c r="J42" s="58">
        <f t="shared" si="3"/>
        <v>0</v>
      </c>
      <c r="K42" s="22">
        <f>SUM(C42:J42)</f>
        <v>0</v>
      </c>
    </row>
    <row r="43" spans="1:11" ht="18" customHeight="1" x14ac:dyDescent="0.25">
      <c r="A43" s="30" t="s">
        <v>64</v>
      </c>
      <c r="B43" s="36">
        <v>1</v>
      </c>
      <c r="C43" s="59"/>
      <c r="D43" s="59"/>
      <c r="E43" s="59"/>
      <c r="F43" s="59"/>
      <c r="G43" s="59"/>
      <c r="H43" s="59"/>
      <c r="I43" s="59"/>
      <c r="J43" s="59"/>
      <c r="K43" s="43"/>
    </row>
    <row r="44" spans="1:11" ht="18" customHeight="1" x14ac:dyDescent="0.25">
      <c r="A44" s="30" t="s">
        <v>65</v>
      </c>
      <c r="B44" s="36">
        <v>1</v>
      </c>
      <c r="C44" s="59"/>
      <c r="D44" s="59"/>
      <c r="E44" s="59"/>
      <c r="F44" s="59"/>
      <c r="G44" s="59"/>
      <c r="H44" s="59"/>
      <c r="I44" s="59"/>
      <c r="J44" s="59"/>
      <c r="K44" s="43"/>
    </row>
    <row r="45" spans="1:11" ht="18" customHeight="1" x14ac:dyDescent="0.25">
      <c r="A45" s="30" t="s">
        <v>66</v>
      </c>
      <c r="B45" s="36">
        <v>1</v>
      </c>
      <c r="C45" s="59"/>
      <c r="D45" s="59"/>
      <c r="E45" s="59"/>
      <c r="F45" s="59"/>
      <c r="G45" s="59"/>
      <c r="H45" s="59"/>
      <c r="I45" s="59"/>
      <c r="J45" s="59"/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4">SUM(D47:D48)</f>
        <v>0</v>
      </c>
      <c r="E46" s="58">
        <f t="shared" si="4"/>
        <v>0</v>
      </c>
      <c r="F46" s="58">
        <f t="shared" si="4"/>
        <v>0</v>
      </c>
      <c r="G46" s="58">
        <f t="shared" si="4"/>
        <v>0</v>
      </c>
      <c r="H46" s="58">
        <f t="shared" si="4"/>
        <v>0</v>
      </c>
      <c r="I46" s="58">
        <f t="shared" si="4"/>
        <v>0</v>
      </c>
      <c r="J46" s="58">
        <f t="shared" si="4"/>
        <v>0</v>
      </c>
      <c r="K46" s="22">
        <f>SUM(C46:J46)</f>
        <v>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/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/>
      <c r="K48" s="43"/>
    </row>
    <row r="49" spans="1:11" ht="14.25" customHeight="1" x14ac:dyDescent="0.25">
      <c r="A49" s="27" t="s">
        <v>70</v>
      </c>
      <c r="B49" s="28">
        <f>+B5+B10+B26+B42+B46</f>
        <v>48</v>
      </c>
      <c r="C49" s="49">
        <f t="shared" ref="C49:J49" si="5">+C6+C11+C27+C43+C47</f>
        <v>0</v>
      </c>
      <c r="D49" s="49">
        <f t="shared" si="5"/>
        <v>0</v>
      </c>
      <c r="E49" s="49">
        <f t="shared" si="5"/>
        <v>0</v>
      </c>
      <c r="F49" s="49">
        <f t="shared" si="5"/>
        <v>0</v>
      </c>
      <c r="G49" s="49">
        <f t="shared" si="5"/>
        <v>0</v>
      </c>
      <c r="H49" s="49">
        <f t="shared" si="5"/>
        <v>0</v>
      </c>
      <c r="I49" s="49">
        <f t="shared" si="5"/>
        <v>0</v>
      </c>
      <c r="J49" s="49">
        <f t="shared" si="5"/>
        <v>0</v>
      </c>
      <c r="K49" s="62">
        <f>SUM(C49:J49)</f>
        <v>0</v>
      </c>
    </row>
    <row r="50" spans="1:11" ht="14.25" customHeight="1" x14ac:dyDescent="0.25">
      <c r="A50" s="45" t="s">
        <v>71</v>
      </c>
      <c r="B50" s="46"/>
      <c r="C50" s="50">
        <f>+C49</f>
        <v>0</v>
      </c>
      <c r="D50" s="50">
        <f t="shared" ref="D50:J50" si="6">+C50+D49</f>
        <v>0</v>
      </c>
      <c r="E50" s="50">
        <f t="shared" si="6"/>
        <v>0</v>
      </c>
      <c r="F50" s="50">
        <f t="shared" si="6"/>
        <v>0</v>
      </c>
      <c r="G50" s="50">
        <f t="shared" si="6"/>
        <v>0</v>
      </c>
      <c r="H50" s="50">
        <f t="shared" si="6"/>
        <v>0</v>
      </c>
      <c r="I50" s="50">
        <f t="shared" si="6"/>
        <v>0</v>
      </c>
      <c r="J50" s="50">
        <f t="shared" si="6"/>
        <v>0</v>
      </c>
    </row>
    <row r="51" spans="1:11" ht="14.25" customHeight="1" x14ac:dyDescent="0.25">
      <c r="A51" s="33" t="s">
        <v>72</v>
      </c>
      <c r="B51" s="47"/>
      <c r="C51" s="51" t="e">
        <f>+C50/K49</f>
        <v>#DIV/0!</v>
      </c>
      <c r="D51" s="51" t="e">
        <f>+D50/K49</f>
        <v>#DIV/0!</v>
      </c>
      <c r="E51" s="51" t="e">
        <f>+E50/K49</f>
        <v>#DIV/0!</v>
      </c>
      <c r="F51" s="70" t="e">
        <f>+F50/K49</f>
        <v>#DIV/0!</v>
      </c>
      <c r="G51" s="51" t="e">
        <f>+G50/K49</f>
        <v>#DIV/0!</v>
      </c>
      <c r="H51" s="51" t="e">
        <f>+H50/K49</f>
        <v>#DIV/0!</v>
      </c>
      <c r="I51" s="51" t="e">
        <f>+I50/K49</f>
        <v>#DIV/0!</v>
      </c>
      <c r="J51" s="51" t="e">
        <f>+J50/K49</f>
        <v>#DIV/0!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</sheetData>
  <mergeCells count="5">
    <mergeCell ref="A1:K1"/>
    <mergeCell ref="B2:B3"/>
    <mergeCell ref="A2:A3"/>
    <mergeCell ref="K2:K3"/>
    <mergeCell ref="C2:J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8" customWidth="1"/>
    <col min="11" max="11" width="18.25" customWidth="1"/>
    <col min="12" max="22" width="9.375" customWidth="1"/>
  </cols>
  <sheetData>
    <row r="1" spans="1:22" s="32" customFormat="1" ht="42.95" customHeight="1" x14ac:dyDescent="0.35">
      <c r="A1" s="133" t="s">
        <v>35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4.25" customHeight="1" x14ac:dyDescent="0.25">
      <c r="A2" s="126" t="s">
        <v>36</v>
      </c>
      <c r="B2" s="126" t="s">
        <v>73</v>
      </c>
      <c r="C2" s="129" t="s">
        <v>38</v>
      </c>
      <c r="D2" s="130"/>
      <c r="E2" s="130"/>
      <c r="F2" s="130"/>
      <c r="G2" s="130"/>
      <c r="H2" s="130"/>
      <c r="I2" s="130"/>
      <c r="J2" s="130"/>
      <c r="K2" s="131" t="s">
        <v>39</v>
      </c>
    </row>
    <row r="3" spans="1:22" ht="14.25" customHeight="1" x14ac:dyDescent="0.2">
      <c r="A3" s="126"/>
      <c r="B3" s="12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2"/>
    </row>
    <row r="4" spans="1:22" ht="14.25" customHeight="1" x14ac:dyDescent="0.2">
      <c r="A4" s="34" t="s">
        <v>40</v>
      </c>
      <c r="B4" s="35">
        <f>+B5+B10+B26+B42+B46</f>
        <v>48</v>
      </c>
      <c r="C4" s="39"/>
      <c r="D4" s="40"/>
      <c r="E4" s="40"/>
      <c r="F4" s="40"/>
      <c r="G4" s="40"/>
      <c r="H4" s="40"/>
      <c r="I4" s="40"/>
      <c r="J4" s="40"/>
      <c r="K4" s="63">
        <f>+K5+K10+K26+K42+K46</f>
        <v>1640000000</v>
      </c>
    </row>
    <row r="5" spans="1:22" ht="14.25" customHeight="1" x14ac:dyDescent="0.2">
      <c r="A5" s="38" t="s">
        <v>41</v>
      </c>
      <c r="B5" s="23">
        <v>5</v>
      </c>
      <c r="C5" s="23">
        <f>+C7+C6+C8+C9</f>
        <v>80000000</v>
      </c>
      <c r="D5" s="23">
        <f t="shared" ref="D5:J5" si="0">+D7+D6</f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58">
        <f>++C5+D5+E5+F5+G5+H5+I5+J5</f>
        <v>80000000</v>
      </c>
    </row>
    <row r="6" spans="1:22" ht="14.2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36"/>
      <c r="K6" s="59"/>
    </row>
    <row r="7" spans="1:22" ht="14.2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36"/>
      <c r="K7" s="59"/>
    </row>
    <row r="8" spans="1:22" ht="14.25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36"/>
      <c r="K8" s="59"/>
    </row>
    <row r="9" spans="1:22" ht="14.25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36"/>
      <c r="K9" s="59"/>
    </row>
    <row r="10" spans="1:22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I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2">
        <f t="shared" ref="J10" si="2">SUM(J11:J25)</f>
        <v>0</v>
      </c>
      <c r="K10" s="58">
        <f>++C10+D10+E10+F10+G10+H10+I10+J10</f>
        <v>490000000</v>
      </c>
    </row>
    <row r="11" spans="1:22" ht="14.25" customHeight="1" x14ac:dyDescent="0.25">
      <c r="A11" s="30" t="s">
        <v>47</v>
      </c>
      <c r="B11" s="36">
        <v>1</v>
      </c>
      <c r="C11" s="59"/>
      <c r="D11" s="59">
        <v>30000000</v>
      </c>
      <c r="E11" s="60"/>
      <c r="F11" s="60"/>
      <c r="G11" s="60"/>
      <c r="H11" s="60"/>
      <c r="I11" s="60"/>
      <c r="J11" s="37"/>
      <c r="K11" s="25"/>
    </row>
    <row r="12" spans="1:22" ht="14.25" customHeight="1" x14ac:dyDescent="0.25">
      <c r="A12" s="30" t="s">
        <v>48</v>
      </c>
      <c r="B12" s="36">
        <v>1</v>
      </c>
      <c r="C12" s="59"/>
      <c r="D12" s="59">
        <v>30000000</v>
      </c>
      <c r="E12" s="60"/>
      <c r="F12" s="60"/>
      <c r="G12" s="60"/>
      <c r="H12" s="60"/>
      <c r="I12" s="60"/>
      <c r="J12" s="37"/>
      <c r="K12" s="25"/>
    </row>
    <row r="13" spans="1:22" ht="14.25" customHeight="1" x14ac:dyDescent="0.25">
      <c r="A13" s="24" t="s">
        <v>49</v>
      </c>
      <c r="B13" s="36">
        <v>1</v>
      </c>
      <c r="C13" s="59"/>
      <c r="D13" s="59">
        <v>30000000</v>
      </c>
      <c r="E13" s="60"/>
      <c r="F13" s="60"/>
      <c r="G13" s="60"/>
      <c r="H13" s="60"/>
      <c r="I13" s="60"/>
      <c r="J13" s="37"/>
      <c r="K13" s="25"/>
    </row>
    <row r="14" spans="1:22" ht="14.25" customHeight="1" x14ac:dyDescent="0.25">
      <c r="A14" s="30" t="s">
        <v>50</v>
      </c>
      <c r="B14" s="36">
        <v>1</v>
      </c>
      <c r="C14" s="59"/>
      <c r="D14" s="59"/>
      <c r="E14" s="60">
        <v>40000000</v>
      </c>
      <c r="F14" s="60"/>
      <c r="G14" s="60"/>
      <c r="H14" s="60"/>
      <c r="I14" s="60"/>
      <c r="J14" s="37"/>
      <c r="K14" s="25"/>
    </row>
    <row r="15" spans="1:22" ht="14.25" customHeight="1" x14ac:dyDescent="0.25">
      <c r="A15" s="24" t="s">
        <v>51</v>
      </c>
      <c r="B15" s="36">
        <v>1</v>
      </c>
      <c r="C15" s="59"/>
      <c r="D15" s="59"/>
      <c r="E15" s="60">
        <v>20000000</v>
      </c>
      <c r="F15" s="60"/>
      <c r="G15" s="60"/>
      <c r="H15" s="60"/>
      <c r="I15" s="60"/>
      <c r="J15" s="37"/>
      <c r="K15" s="25"/>
    </row>
    <row r="16" spans="1:22" ht="14.25" customHeight="1" x14ac:dyDescent="0.25">
      <c r="A16" s="53" t="s">
        <v>74</v>
      </c>
      <c r="B16" s="36">
        <v>1</v>
      </c>
      <c r="C16" s="59"/>
      <c r="D16" s="59"/>
      <c r="E16" s="60">
        <v>60000000</v>
      </c>
      <c r="F16" s="60"/>
      <c r="G16" s="60"/>
      <c r="H16" s="60"/>
      <c r="I16" s="60"/>
      <c r="J16" s="37"/>
      <c r="K16" s="25"/>
    </row>
    <row r="17" spans="1:11" ht="14.25" customHeight="1" x14ac:dyDescent="0.25">
      <c r="A17" s="30" t="s">
        <v>53</v>
      </c>
      <c r="B17" s="36">
        <v>5</v>
      </c>
      <c r="C17" s="59"/>
      <c r="D17" s="59"/>
      <c r="E17" s="60">
        <v>50000000</v>
      </c>
      <c r="F17" s="60"/>
      <c r="G17" s="60"/>
      <c r="H17" s="60"/>
      <c r="I17" s="60"/>
      <c r="J17" s="37"/>
      <c r="K17" s="25"/>
    </row>
    <row r="18" spans="1:11" ht="14.25" customHeight="1" x14ac:dyDescent="0.25">
      <c r="A18" s="24" t="s">
        <v>54</v>
      </c>
      <c r="B18" s="36">
        <v>1</v>
      </c>
      <c r="C18" s="59"/>
      <c r="D18" s="59"/>
      <c r="E18" s="60"/>
      <c r="F18" s="60">
        <v>10000000</v>
      </c>
      <c r="G18" s="60"/>
      <c r="H18" s="60"/>
      <c r="I18" s="60"/>
      <c r="J18" s="37"/>
      <c r="K18" s="25"/>
    </row>
    <row r="19" spans="1:11" ht="14.25" customHeight="1" x14ac:dyDescent="0.25">
      <c r="A19" s="30" t="s">
        <v>55</v>
      </c>
      <c r="B19" s="36">
        <v>1</v>
      </c>
      <c r="C19" s="59"/>
      <c r="D19" s="59"/>
      <c r="E19" s="60"/>
      <c r="F19" s="60">
        <v>10000000</v>
      </c>
      <c r="G19" s="60">
        <v>50000000</v>
      </c>
      <c r="H19" s="60"/>
      <c r="I19" s="60"/>
      <c r="J19" s="37"/>
      <c r="K19" s="25"/>
    </row>
    <row r="20" spans="1:11" ht="14.25" customHeight="1" x14ac:dyDescent="0.25">
      <c r="A20" s="30" t="s">
        <v>56</v>
      </c>
      <c r="B20" s="36">
        <v>1</v>
      </c>
      <c r="C20" s="59"/>
      <c r="D20" s="59"/>
      <c r="E20" s="60"/>
      <c r="F20" s="60"/>
      <c r="G20" s="60"/>
      <c r="H20" s="59">
        <v>20000000</v>
      </c>
      <c r="I20" s="60"/>
      <c r="J20" s="37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0"/>
      <c r="F21" s="60"/>
      <c r="G21" s="60"/>
      <c r="H21" s="59">
        <v>20000000</v>
      </c>
      <c r="I21" s="60"/>
      <c r="J21" s="37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0"/>
      <c r="F22" s="60"/>
      <c r="G22" s="60"/>
      <c r="H22" s="65">
        <v>40000000</v>
      </c>
      <c r="I22" s="60"/>
      <c r="J22" s="37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0"/>
      <c r="F23" s="60"/>
      <c r="G23" s="60"/>
      <c r="H23" s="59">
        <v>20000000</v>
      </c>
      <c r="I23" s="60"/>
      <c r="J23" s="37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0"/>
      <c r="F24" s="60"/>
      <c r="G24" s="60"/>
      <c r="H24" s="60"/>
      <c r="I24" s="59">
        <v>20000000</v>
      </c>
      <c r="J24" s="37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0"/>
      <c r="F25" s="60"/>
      <c r="G25" s="60"/>
      <c r="H25" s="60"/>
      <c r="I25" s="65">
        <v>40000000</v>
      </c>
      <c r="J25" s="37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3">SUM(D27:D41)</f>
        <v>60000000</v>
      </c>
      <c r="E26" s="58">
        <f t="shared" si="3"/>
        <v>110000000</v>
      </c>
      <c r="F26" s="58">
        <f t="shared" si="3"/>
        <v>140000000</v>
      </c>
      <c r="G26" s="58">
        <f t="shared" si="3"/>
        <v>250000000</v>
      </c>
      <c r="H26" s="58">
        <f t="shared" si="3"/>
        <v>40000000</v>
      </c>
      <c r="I26" s="58">
        <f t="shared" si="3"/>
        <v>30000000</v>
      </c>
      <c r="J26" s="52">
        <f t="shared" ref="J26" si="4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37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0"/>
      <c r="F28" s="60"/>
      <c r="G28" s="60"/>
      <c r="H28" s="60"/>
      <c r="I28" s="60"/>
      <c r="J28" s="37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0"/>
      <c r="F29" s="60"/>
      <c r="G29" s="60"/>
      <c r="H29" s="60"/>
      <c r="I29" s="60"/>
      <c r="J29" s="37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73">
        <v>20000000</v>
      </c>
      <c r="F30" s="60"/>
      <c r="G30" s="60"/>
      <c r="H30" s="60"/>
      <c r="I30" s="60"/>
      <c r="J30" s="37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72">
        <v>10000000</v>
      </c>
      <c r="F31" s="60"/>
      <c r="G31" s="60"/>
      <c r="H31" s="60"/>
      <c r="I31" s="60"/>
      <c r="J31" s="37"/>
      <c r="K31" s="25"/>
    </row>
    <row r="32" spans="1:11" ht="14.25" customHeight="1" x14ac:dyDescent="0.25">
      <c r="A32" s="53" t="s">
        <v>74</v>
      </c>
      <c r="B32" s="36">
        <v>1</v>
      </c>
      <c r="C32" s="59"/>
      <c r="D32" s="59"/>
      <c r="E32" s="73">
        <v>30000000</v>
      </c>
      <c r="F32" s="60"/>
      <c r="G32" s="60"/>
      <c r="H32" s="60"/>
      <c r="I32" s="60"/>
      <c r="J32" s="37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72">
        <v>50000000</v>
      </c>
      <c r="F33" s="60"/>
      <c r="G33" s="60"/>
      <c r="H33" s="60"/>
      <c r="I33" s="60"/>
      <c r="J33" s="37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0"/>
      <c r="F34" s="60">
        <v>40000000</v>
      </c>
      <c r="G34" s="60"/>
      <c r="H34" s="60"/>
      <c r="I34" s="60"/>
      <c r="J34" s="37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0"/>
      <c r="F35" s="60">
        <v>50000000</v>
      </c>
      <c r="G35" s="60">
        <v>50000000</v>
      </c>
      <c r="H35" s="60"/>
      <c r="I35" s="60"/>
      <c r="J35" s="37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0"/>
      <c r="F36" s="73">
        <v>20000000</v>
      </c>
      <c r="G36" s="60">
        <v>50000000</v>
      </c>
      <c r="H36" s="60">
        <v>10000000</v>
      </c>
      <c r="I36" s="60"/>
      <c r="J36" s="37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0"/>
      <c r="F37" s="60">
        <v>10000000</v>
      </c>
      <c r="G37" s="60">
        <v>50000000</v>
      </c>
      <c r="H37" s="60">
        <v>10000000</v>
      </c>
      <c r="I37" s="60"/>
      <c r="J37" s="37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0"/>
      <c r="F38" s="60">
        <v>10000000</v>
      </c>
      <c r="G38" s="60">
        <v>50000000</v>
      </c>
      <c r="H38" s="60">
        <v>10000000</v>
      </c>
      <c r="I38" s="60"/>
      <c r="J38" s="37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0"/>
      <c r="F39" s="60">
        <v>10000000</v>
      </c>
      <c r="G39" s="60">
        <v>50000000</v>
      </c>
      <c r="H39" s="60">
        <v>10000000</v>
      </c>
      <c r="I39" s="60"/>
      <c r="J39" s="37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0"/>
      <c r="F40" s="60"/>
      <c r="G40" s="60"/>
      <c r="H40" s="60"/>
      <c r="I40" s="65">
        <v>10000000</v>
      </c>
      <c r="J40" s="37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0"/>
      <c r="F41" s="60"/>
      <c r="G41" s="60"/>
      <c r="H41" s="60"/>
      <c r="I41" s="59">
        <v>20000000</v>
      </c>
      <c r="J41" s="37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23">
        <f>SUM(C43:C45)</f>
        <v>0</v>
      </c>
      <c r="D42" s="23">
        <f t="shared" ref="D42:J42" si="5">SUM(D43:D45)</f>
        <v>60000000</v>
      </c>
      <c r="E42" s="23">
        <f t="shared" si="5"/>
        <v>60000000</v>
      </c>
      <c r="F42" s="23">
        <f t="shared" si="5"/>
        <v>60000000</v>
      </c>
      <c r="G42" s="23">
        <f t="shared" si="5"/>
        <v>60000000</v>
      </c>
      <c r="H42" s="23">
        <f t="shared" si="5"/>
        <v>60000000</v>
      </c>
      <c r="I42" s="23">
        <f t="shared" si="5"/>
        <v>60000000</v>
      </c>
      <c r="J42" s="23">
        <f t="shared" si="5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36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36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75</v>
      </c>
      <c r="B45" s="36">
        <v>1</v>
      </c>
      <c r="C45" s="36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23">
        <f>SUM(C47:C48)</f>
        <v>0</v>
      </c>
      <c r="D46" s="23">
        <f t="shared" ref="D46:J46" si="6">SUM(D47:D48)</f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36"/>
      <c r="D47" s="36"/>
      <c r="E47" s="36"/>
      <c r="F47" s="36"/>
      <c r="G47" s="36"/>
      <c r="H47" s="36"/>
      <c r="I47" s="36"/>
      <c r="J47" s="60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36"/>
      <c r="D48" s="36"/>
      <c r="E48" s="36"/>
      <c r="F48" s="36"/>
      <c r="G48" s="36"/>
      <c r="H48" s="36"/>
      <c r="I48" s="36"/>
      <c r="J48" s="60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7">+B5+B10+B26+B42+B46</f>
        <v>48</v>
      </c>
      <c r="C49" s="49">
        <f t="shared" si="7"/>
        <v>80000000</v>
      </c>
      <c r="D49" s="49">
        <f t="shared" si="7"/>
        <v>210000000</v>
      </c>
      <c r="E49" s="49">
        <f t="shared" si="7"/>
        <v>340000000</v>
      </c>
      <c r="F49" s="49">
        <f t="shared" si="7"/>
        <v>220000000</v>
      </c>
      <c r="G49" s="49">
        <f t="shared" si="7"/>
        <v>360000000</v>
      </c>
      <c r="H49" s="49">
        <f t="shared" si="7"/>
        <v>200000000</v>
      </c>
      <c r="I49" s="49">
        <f t="shared" si="7"/>
        <v>150000000</v>
      </c>
      <c r="J49" s="49">
        <f t="shared" si="7"/>
        <v>80000000</v>
      </c>
      <c r="K49" s="69">
        <f>+C49+D49+E49+F49+G49+H49+I49+J49</f>
        <v>1640000000</v>
      </c>
    </row>
    <row r="50" spans="1:11" ht="14.25" customHeight="1" x14ac:dyDescent="0.25">
      <c r="A50" s="45" t="s">
        <v>71</v>
      </c>
      <c r="B50" s="46"/>
      <c r="C50" s="50">
        <f>+C49</f>
        <v>80000000</v>
      </c>
      <c r="D50" s="50">
        <f t="shared" ref="D50:J50" si="8">+C50+D49</f>
        <v>290000000</v>
      </c>
      <c r="E50" s="50">
        <f t="shared" si="8"/>
        <v>630000000</v>
      </c>
      <c r="F50" s="50">
        <f t="shared" si="8"/>
        <v>850000000</v>
      </c>
      <c r="G50" s="50">
        <f t="shared" si="8"/>
        <v>1210000000</v>
      </c>
      <c r="H50" s="50">
        <f t="shared" si="8"/>
        <v>1410000000</v>
      </c>
      <c r="I50" s="50">
        <f t="shared" si="8"/>
        <v>1560000000</v>
      </c>
      <c r="J50" s="50">
        <f t="shared" si="8"/>
        <v>1640000000</v>
      </c>
    </row>
    <row r="51" spans="1:11" ht="14.1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zoomScale="85" zoomScaleNormal="8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71" customFormat="1" ht="51.6" customHeight="1" x14ac:dyDescent="0.2">
      <c r="A1" s="134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3" ht="16.5" customHeight="1" x14ac:dyDescent="0.25">
      <c r="A2" s="131" t="s">
        <v>36</v>
      </c>
      <c r="B2" s="131" t="s">
        <v>37</v>
      </c>
      <c r="C2" s="129" t="s">
        <v>38</v>
      </c>
      <c r="D2" s="130"/>
      <c r="E2" s="130"/>
      <c r="F2" s="130"/>
      <c r="G2" s="130"/>
      <c r="H2" s="130"/>
      <c r="I2" s="130"/>
      <c r="J2" s="135"/>
      <c r="K2" s="131" t="s">
        <v>39</v>
      </c>
    </row>
    <row r="3" spans="1:13" ht="14.25" customHeight="1" x14ac:dyDescent="0.2">
      <c r="A3" s="132"/>
      <c r="B3" s="136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2"/>
    </row>
    <row r="4" spans="1:13" ht="14.25" customHeight="1" x14ac:dyDescent="0.2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3">
        <f>+K5+K10+K26+K42+K46</f>
        <v>1640000000</v>
      </c>
      <c r="M4" t="s">
        <v>77</v>
      </c>
    </row>
    <row r="5" spans="1:13" ht="14.45" customHeight="1" x14ac:dyDescent="0.2">
      <c r="A5" s="38" t="s">
        <v>41</v>
      </c>
      <c r="B5" s="23">
        <v>5</v>
      </c>
      <c r="C5" s="58">
        <f>+C7+C6+C8+C9</f>
        <v>80000000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80000000</v>
      </c>
    </row>
    <row r="6" spans="1:13" ht="1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59"/>
      <c r="K6" s="59"/>
    </row>
    <row r="7" spans="1:13" ht="1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59"/>
      <c r="K7" s="59"/>
    </row>
    <row r="8" spans="1:13" ht="14.1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59"/>
      <c r="K8" s="59"/>
    </row>
    <row r="9" spans="1:13" ht="14.1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59"/>
      <c r="K9" s="59"/>
    </row>
    <row r="10" spans="1:13" ht="14.1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8">
        <f t="shared" si="1"/>
        <v>0</v>
      </c>
      <c r="K10" s="58">
        <f>++C10+D10+E10+F10+G10+H10+I10+J10</f>
        <v>490000000</v>
      </c>
    </row>
    <row r="11" spans="1:13" ht="14.1" customHeight="1" x14ac:dyDescent="0.25">
      <c r="A11" s="30" t="s">
        <v>47</v>
      </c>
      <c r="B11" s="36">
        <v>1</v>
      </c>
      <c r="C11" s="59"/>
      <c r="D11" s="59">
        <v>30000000</v>
      </c>
      <c r="E11" s="65"/>
      <c r="F11" s="65"/>
      <c r="G11" s="65"/>
      <c r="H11" s="65"/>
      <c r="I11" s="65"/>
      <c r="J11" s="65"/>
      <c r="K11" s="25"/>
    </row>
    <row r="12" spans="1:13" ht="14.1" customHeight="1" x14ac:dyDescent="0.25">
      <c r="A12" s="30" t="s">
        <v>48</v>
      </c>
      <c r="B12" s="36">
        <v>1</v>
      </c>
      <c r="C12" s="59"/>
      <c r="D12" s="59">
        <v>30000000</v>
      </c>
      <c r="E12" s="65"/>
      <c r="F12" s="65"/>
      <c r="G12" s="65"/>
      <c r="H12" s="65"/>
      <c r="I12" s="65"/>
      <c r="J12" s="65"/>
      <c r="K12" s="25"/>
    </row>
    <row r="13" spans="1:13" ht="14.1" customHeight="1" x14ac:dyDescent="0.25">
      <c r="A13" s="24" t="s">
        <v>49</v>
      </c>
      <c r="B13" s="36">
        <v>1</v>
      </c>
      <c r="C13" s="59"/>
      <c r="D13" s="59">
        <v>30000000</v>
      </c>
      <c r="E13" s="65"/>
      <c r="F13" s="65"/>
      <c r="G13" s="65"/>
      <c r="H13" s="65"/>
      <c r="I13" s="65"/>
      <c r="J13" s="65"/>
      <c r="K13" s="25"/>
    </row>
    <row r="14" spans="1:13" ht="14.1" customHeight="1" x14ac:dyDescent="0.25">
      <c r="A14" s="30" t="s">
        <v>50</v>
      </c>
      <c r="B14" s="36">
        <v>1</v>
      </c>
      <c r="C14" s="59"/>
      <c r="D14" s="59"/>
      <c r="E14" s="65">
        <v>40000000</v>
      </c>
      <c r="F14" s="65"/>
      <c r="G14" s="65"/>
      <c r="H14" s="65"/>
      <c r="I14" s="65"/>
      <c r="J14" s="65"/>
      <c r="K14" s="25"/>
    </row>
    <row r="15" spans="1:13" ht="14.1" customHeight="1" x14ac:dyDescent="0.25">
      <c r="A15" s="24" t="s">
        <v>51</v>
      </c>
      <c r="B15" s="36">
        <v>1</v>
      </c>
      <c r="C15" s="59"/>
      <c r="D15" s="59"/>
      <c r="E15" s="65">
        <v>20000000</v>
      </c>
      <c r="F15" s="65"/>
      <c r="G15" s="65"/>
      <c r="H15" s="65"/>
      <c r="I15" s="65"/>
      <c r="J15" s="65"/>
      <c r="K15" s="25"/>
    </row>
    <row r="16" spans="1:13" ht="14.1" customHeight="1" x14ac:dyDescent="0.25">
      <c r="A16" s="53" t="s">
        <v>52</v>
      </c>
      <c r="B16" s="36">
        <v>1</v>
      </c>
      <c r="C16" s="59"/>
      <c r="D16" s="59"/>
      <c r="E16" s="65">
        <v>60000000</v>
      </c>
      <c r="F16" s="65"/>
      <c r="G16" s="65"/>
      <c r="H16" s="65"/>
      <c r="I16" s="65"/>
      <c r="J16" s="65"/>
      <c r="K16" s="25"/>
    </row>
    <row r="17" spans="1:11" ht="14.1" customHeight="1" x14ac:dyDescent="0.25">
      <c r="A17" s="30" t="s">
        <v>53</v>
      </c>
      <c r="B17" s="36">
        <v>5</v>
      </c>
      <c r="C17" s="59"/>
      <c r="D17" s="59"/>
      <c r="E17" s="65">
        <v>50000000</v>
      </c>
      <c r="F17" s="65"/>
      <c r="G17" s="65"/>
      <c r="H17" s="65"/>
      <c r="I17" s="65"/>
      <c r="J17" s="65"/>
      <c r="K17" s="25"/>
    </row>
    <row r="18" spans="1:11" ht="14.1" customHeight="1" x14ac:dyDescent="0.25">
      <c r="A18" s="24" t="s">
        <v>54</v>
      </c>
      <c r="B18" s="36">
        <v>1</v>
      </c>
      <c r="C18" s="59"/>
      <c r="D18" s="59"/>
      <c r="E18" s="65"/>
      <c r="F18" s="65">
        <v>10000000</v>
      </c>
      <c r="G18" s="65"/>
      <c r="H18" s="65"/>
      <c r="I18" s="65"/>
      <c r="J18" s="65"/>
      <c r="K18" s="25"/>
    </row>
    <row r="19" spans="1:11" ht="14.1" customHeight="1" x14ac:dyDescent="0.25">
      <c r="A19" s="30" t="s">
        <v>55</v>
      </c>
      <c r="B19" s="36">
        <v>1</v>
      </c>
      <c r="C19" s="59"/>
      <c r="D19" s="59"/>
      <c r="E19" s="65"/>
      <c r="F19" s="65">
        <v>10000000</v>
      </c>
      <c r="G19" s="65">
        <v>50000000</v>
      </c>
      <c r="H19" s="65"/>
      <c r="I19" s="65"/>
      <c r="J19" s="65"/>
      <c r="K19" s="25"/>
    </row>
    <row r="20" spans="1:11" ht="14.1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>
        <v>20000000</v>
      </c>
      <c r="I20" s="65"/>
      <c r="J20" s="65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>
        <v>20000000</v>
      </c>
      <c r="I21" s="65"/>
      <c r="J21" s="65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>
        <v>40000000</v>
      </c>
      <c r="I22" s="65"/>
      <c r="J22" s="65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>
        <v>20000000</v>
      </c>
      <c r="I23" s="65"/>
      <c r="J23" s="65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>
        <v>20000000</v>
      </c>
      <c r="J24" s="65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>
        <v>40000000</v>
      </c>
      <c r="J25" s="65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2">SUM(D27:D41)</f>
        <v>60000000</v>
      </c>
      <c r="E26" s="58">
        <f t="shared" si="2"/>
        <v>110000000</v>
      </c>
      <c r="F26" s="58">
        <f t="shared" si="2"/>
        <v>140000000</v>
      </c>
      <c r="G26" s="58">
        <f t="shared" si="2"/>
        <v>250000000</v>
      </c>
      <c r="H26" s="58">
        <f t="shared" si="2"/>
        <v>40000000</v>
      </c>
      <c r="I26" s="58">
        <f t="shared" si="2"/>
        <v>30000000</v>
      </c>
      <c r="J26" s="58">
        <f t="shared" ref="J26" si="3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60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5"/>
      <c r="F28" s="65"/>
      <c r="G28" s="65"/>
      <c r="H28" s="65"/>
      <c r="I28" s="65"/>
      <c r="J28" s="65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5"/>
      <c r="F29" s="65"/>
      <c r="G29" s="65"/>
      <c r="H29" s="65"/>
      <c r="I29" s="65"/>
      <c r="J29" s="65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59">
        <v>20000000</v>
      </c>
      <c r="F30" s="65"/>
      <c r="G30" s="65"/>
      <c r="H30" s="65"/>
      <c r="I30" s="65"/>
      <c r="J30" s="65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65">
        <v>10000000</v>
      </c>
      <c r="F31" s="65"/>
      <c r="G31" s="65"/>
      <c r="H31" s="65"/>
      <c r="I31" s="65"/>
      <c r="J31" s="65"/>
      <c r="K31" s="25"/>
    </row>
    <row r="32" spans="1:11" ht="14.25" customHeight="1" x14ac:dyDescent="0.25">
      <c r="A32" s="53" t="s">
        <v>52</v>
      </c>
      <c r="B32" s="36">
        <v>1</v>
      </c>
      <c r="C32" s="59"/>
      <c r="D32" s="59"/>
      <c r="E32" s="59">
        <v>30000000</v>
      </c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>
        <v>50000000</v>
      </c>
      <c r="F33" s="65"/>
      <c r="G33" s="65"/>
      <c r="H33" s="65"/>
      <c r="I33" s="65"/>
      <c r="J33" s="65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5"/>
      <c r="F34" s="65">
        <v>40000000</v>
      </c>
      <c r="G34" s="65"/>
      <c r="H34" s="65"/>
      <c r="I34" s="65"/>
      <c r="J34" s="65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5"/>
      <c r="F35" s="65">
        <v>50000000</v>
      </c>
      <c r="G35" s="65">
        <v>50000000</v>
      </c>
      <c r="H35" s="65"/>
      <c r="I35" s="65"/>
      <c r="J35" s="65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5"/>
      <c r="F36" s="59">
        <v>20000000</v>
      </c>
      <c r="G36" s="65">
        <v>50000000</v>
      </c>
      <c r="H36" s="65">
        <v>10000000</v>
      </c>
      <c r="I36" s="65"/>
      <c r="J36" s="65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5"/>
      <c r="F37" s="65">
        <v>10000000</v>
      </c>
      <c r="G37" s="65">
        <v>50000000</v>
      </c>
      <c r="H37" s="65">
        <v>10000000</v>
      </c>
      <c r="I37" s="65"/>
      <c r="J37" s="65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5"/>
      <c r="F38" s="65">
        <v>10000000</v>
      </c>
      <c r="G38" s="65">
        <v>50000000</v>
      </c>
      <c r="H38" s="65">
        <v>10000000</v>
      </c>
      <c r="I38" s="65"/>
      <c r="J38" s="65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5"/>
      <c r="F39" s="65">
        <v>10000000</v>
      </c>
      <c r="G39" s="65">
        <v>50000000</v>
      </c>
      <c r="H39" s="65">
        <v>10000000</v>
      </c>
      <c r="I39" s="65"/>
      <c r="J39" s="65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>
        <v>10000000</v>
      </c>
      <c r="J40" s="65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>
        <v>20000000</v>
      </c>
      <c r="J41" s="65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4">SUM(D43:D45)</f>
        <v>60000000</v>
      </c>
      <c r="E42" s="58">
        <f t="shared" si="4"/>
        <v>60000000</v>
      </c>
      <c r="F42" s="58">
        <f t="shared" si="4"/>
        <v>60000000</v>
      </c>
      <c r="G42" s="58">
        <f t="shared" si="4"/>
        <v>60000000</v>
      </c>
      <c r="H42" s="58">
        <f t="shared" si="4"/>
        <v>60000000</v>
      </c>
      <c r="I42" s="58">
        <f t="shared" si="4"/>
        <v>60000000</v>
      </c>
      <c r="J42" s="58">
        <f t="shared" si="4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59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59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66</v>
      </c>
      <c r="B45" s="36">
        <v>1</v>
      </c>
      <c r="C45" s="59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5">SUM(D47:D48)</f>
        <v>0</v>
      </c>
      <c r="E46" s="58">
        <f t="shared" si="5"/>
        <v>0</v>
      </c>
      <c r="F46" s="58">
        <f t="shared" si="5"/>
        <v>0</v>
      </c>
      <c r="G46" s="58">
        <f t="shared" si="5"/>
        <v>0</v>
      </c>
      <c r="H46" s="58">
        <f t="shared" si="5"/>
        <v>0</v>
      </c>
      <c r="I46" s="58">
        <f t="shared" si="5"/>
        <v>0</v>
      </c>
      <c r="J46" s="58">
        <f t="shared" si="5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6">+B5+B10+B26+B42+B46</f>
        <v>48</v>
      </c>
      <c r="C49" s="61">
        <f t="shared" si="6"/>
        <v>80000000</v>
      </c>
      <c r="D49" s="61">
        <f t="shared" si="6"/>
        <v>210000000</v>
      </c>
      <c r="E49" s="61">
        <f t="shared" si="6"/>
        <v>340000000</v>
      </c>
      <c r="F49" s="61">
        <f t="shared" si="6"/>
        <v>220000000</v>
      </c>
      <c r="G49" s="61">
        <f t="shared" si="6"/>
        <v>360000000</v>
      </c>
      <c r="H49" s="61">
        <f t="shared" si="6"/>
        <v>200000000</v>
      </c>
      <c r="I49" s="61">
        <f t="shared" si="6"/>
        <v>150000000</v>
      </c>
      <c r="J49" s="61">
        <f t="shared" si="6"/>
        <v>80000000</v>
      </c>
      <c r="K49" s="67">
        <f>+C49+D49+E49+F49+G49+H49+I49+J49</f>
        <v>1640000000</v>
      </c>
    </row>
    <row r="50" spans="1:11" ht="14.25" customHeight="1" x14ac:dyDescent="0.25">
      <c r="A50" s="45" t="s">
        <v>78</v>
      </c>
      <c r="B50" s="46"/>
      <c r="C50" s="66">
        <f>+C49</f>
        <v>80000000</v>
      </c>
      <c r="D50" s="66">
        <f t="shared" ref="D50:J50" si="7">+C50+D49</f>
        <v>290000000</v>
      </c>
      <c r="E50" s="66">
        <f t="shared" si="7"/>
        <v>630000000</v>
      </c>
      <c r="F50" s="66">
        <f t="shared" si="7"/>
        <v>850000000</v>
      </c>
      <c r="G50" s="66">
        <f t="shared" si="7"/>
        <v>1210000000</v>
      </c>
      <c r="H50" s="66">
        <f t="shared" si="7"/>
        <v>1410000000</v>
      </c>
      <c r="I50" s="66">
        <f>+H50+I49</f>
        <v>1560000000</v>
      </c>
      <c r="J50" s="66">
        <f t="shared" si="7"/>
        <v>1640000000</v>
      </c>
      <c r="K50" s="55"/>
    </row>
    <row r="51" spans="1:11" ht="14.25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41" t="s">
        <v>79</v>
      </c>
      <c r="B2" s="42">
        <v>1</v>
      </c>
      <c r="C2" s="42">
        <v>2</v>
      </c>
      <c r="D2" s="42">
        <v>3</v>
      </c>
      <c r="E2" s="42">
        <v>4</v>
      </c>
      <c r="F2" s="42">
        <v>5</v>
      </c>
      <c r="G2" s="42">
        <v>6</v>
      </c>
      <c r="H2" s="42">
        <v>7</v>
      </c>
      <c r="I2" s="42">
        <v>8</v>
      </c>
    </row>
    <row r="3" spans="1:10" ht="14.25" customHeight="1" x14ac:dyDescent="0.25">
      <c r="A3" s="41" t="s">
        <v>80</v>
      </c>
      <c r="B3" s="20">
        <f>+'Valor Planificado'!C10</f>
        <v>0</v>
      </c>
      <c r="C3" s="20">
        <f>+'Valor Planificado'!D10</f>
        <v>90000000</v>
      </c>
      <c r="D3" s="20">
        <f>+'Valor Planificado'!E10</f>
        <v>170000000</v>
      </c>
      <c r="E3" s="20">
        <f>+'Valor Planificado'!F10</f>
        <v>20000000</v>
      </c>
      <c r="F3" s="20">
        <f>+'Valor Planificado'!G10</f>
        <v>50000000</v>
      </c>
      <c r="G3" s="20">
        <f>+'Valor Planificado'!H10</f>
        <v>100000000</v>
      </c>
      <c r="H3" s="20">
        <f>+'Valor Planificado'!I10</f>
        <v>60000000</v>
      </c>
      <c r="I3" s="20">
        <f>+'Valor Planificado'!J5+'Valor Planificado'!J10+'Valor Planificado'!J26+'Valor Planificado'!J42+'Valor Planificado'!J46</f>
        <v>80000000</v>
      </c>
      <c r="J3" s="55">
        <f>SUM(B3:I3)</f>
        <v>570000000</v>
      </c>
    </row>
    <row r="4" spans="1:10" ht="14.25" customHeight="1" x14ac:dyDescent="0.25">
      <c r="A4" s="41" t="s">
        <v>81</v>
      </c>
      <c r="B4" s="20">
        <f>+'costo real'!C26</f>
        <v>0</v>
      </c>
      <c r="C4" s="20">
        <f>+'costo real'!D26</f>
        <v>60000000</v>
      </c>
      <c r="D4" s="20">
        <f>+'costo real'!E26</f>
        <v>110000000</v>
      </c>
      <c r="E4" s="20">
        <f>+'costo real'!F26</f>
        <v>140000000</v>
      </c>
      <c r="F4" s="20">
        <f>+'costo real'!G26</f>
        <v>250000000</v>
      </c>
      <c r="G4" s="20">
        <f>+'costo real'!H26</f>
        <v>40000000</v>
      </c>
      <c r="H4" s="20">
        <f>+'costo real'!I26</f>
        <v>30000000</v>
      </c>
      <c r="I4" s="20">
        <f>+'costo real'!J42+'costo real'!J46</f>
        <v>80000000</v>
      </c>
      <c r="J4" s="55">
        <f>SUM(B4:I4)</f>
        <v>710000000</v>
      </c>
    </row>
    <row r="5" spans="1:10" ht="14.25" customHeight="1" x14ac:dyDescent="0.2">
      <c r="J5" s="55"/>
    </row>
    <row r="6" spans="1:10" ht="14.25" customHeight="1" x14ac:dyDescent="0.2">
      <c r="I6" s="68"/>
      <c r="J6" s="55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Salas Didacticas Sede Bogota</cp:lastModifiedBy>
  <cp:revision/>
  <dcterms:created xsi:type="dcterms:W3CDTF">2023-09-29T01:14:10Z</dcterms:created>
  <dcterms:modified xsi:type="dcterms:W3CDTF">2025-08-16T17:51:52Z</dcterms:modified>
  <cp:category/>
  <cp:contentStatus/>
</cp:coreProperties>
</file>