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6b518c038ba368/Escritorio/Excel/Kenjii Explains/"/>
    </mc:Choice>
  </mc:AlternateContent>
  <xr:revisionPtr revIDLastSave="1" documentId="8_{A3AB3E75-73A6-4D0C-B1F2-10CA8BC4B049}" xr6:coauthVersionLast="47" xr6:coauthVersionMax="47" xr10:uidLastSave="{7FD0B87C-04DC-40ED-8D14-7C6B2151FAEB}"/>
  <bookViews>
    <workbookView xWindow="-120" yWindow="-120" windowWidth="20730" windowHeight="11160" activeTab="1" xr2:uid="{8A3456CB-89DD-48D1-8867-71DBC960CA25}"/>
  </bookViews>
  <sheets>
    <sheet name="Formulas" sheetId="1" r:id="rId1"/>
    <sheet name="Data Clea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6" i="2"/>
  <c r="C7" i="2"/>
  <c r="C8" i="2"/>
  <c r="C9" i="2"/>
  <c r="C10" i="2"/>
  <c r="C11" i="2"/>
  <c r="C12" i="2"/>
  <c r="C13" i="2"/>
  <c r="C14" i="2"/>
  <c r="C15" i="2"/>
  <c r="C6" i="2"/>
  <c r="D35" i="1"/>
  <c r="C8" i="1"/>
  <c r="D9" i="1"/>
  <c r="E9" i="1"/>
  <c r="F9" i="1"/>
  <c r="G9" i="1"/>
  <c r="C9" i="1"/>
  <c r="D8" i="1"/>
  <c r="E8" i="1"/>
  <c r="F8" i="1"/>
  <c r="G8" i="1"/>
  <c r="G15" i="1"/>
  <c r="G14" i="1"/>
  <c r="G13" i="1"/>
  <c r="E18" i="1"/>
  <c r="E17" i="1"/>
  <c r="E20" i="1" s="1"/>
  <c r="E16" i="1"/>
  <c r="D7" i="1"/>
  <c r="E7" i="1" s="1"/>
  <c r="F7" i="1" s="1"/>
  <c r="G7" i="1" s="1"/>
  <c r="G17" i="1" l="1"/>
  <c r="E23" i="1"/>
  <c r="G23" i="1" s="1"/>
  <c r="G20" i="1"/>
  <c r="E19" i="1"/>
  <c r="E22" i="1" s="1"/>
  <c r="E21" i="1"/>
  <c r="G16" i="1"/>
  <c r="G18" i="1"/>
  <c r="E26" i="1" l="1"/>
  <c r="G19" i="1"/>
  <c r="E24" i="1"/>
  <c r="G21" i="1"/>
  <c r="E25" i="1"/>
  <c r="G22" i="1"/>
  <c r="G26" i="1" l="1"/>
  <c r="G25" i="1"/>
  <c r="E27" i="1"/>
  <c r="G24" i="1"/>
  <c r="G27" i="1" l="1"/>
</calcChain>
</file>

<file path=xl/sharedStrings.xml><?xml version="1.0" encoding="utf-8"?>
<sst xmlns="http://schemas.openxmlformats.org/spreadsheetml/2006/main" count="90" uniqueCount="73">
  <si>
    <t>NY</t>
  </si>
  <si>
    <t>CT</t>
  </si>
  <si>
    <t>State</t>
  </si>
  <si>
    <t>Period</t>
  </si>
  <si>
    <t>Revenues</t>
  </si>
  <si>
    <t>Expenses</t>
  </si>
  <si>
    <t>Net Income</t>
  </si>
  <si>
    <t>FL</t>
  </si>
  <si>
    <t>Data</t>
  </si>
  <si>
    <t>THEREsa Mayer      303127896 CO</t>
  </si>
  <si>
    <t xml:space="preserve">     Sammy Lee   212558667 ny</t>
  </si>
  <si>
    <t>Sam sMIth   479585665 AZ</t>
  </si>
  <si>
    <t>Sarah Von      207789252    me</t>
  </si>
  <si>
    <t>Irina  Adams 401178699 RI</t>
  </si>
  <si>
    <t>John      LEE  603548687  NH</t>
  </si>
  <si>
    <t>Hanna                Hoover      610023585 PA</t>
  </si>
  <si>
    <t>MARK             Andersen                732335487 NJ</t>
  </si>
  <si>
    <t>Josh        JACk   209758689 CA</t>
  </si>
  <si>
    <t>Adam   JohnSON 303025168    co</t>
  </si>
  <si>
    <t>Raw Data</t>
  </si>
  <si>
    <t>Usa dos fórmulas diferentes para encontrar el Net Income de NY en cada mes</t>
  </si>
  <si>
    <t>Paso 1: crea una lista de los meses desplegable</t>
  </si>
  <si>
    <t>Paso 2: Obtén el net income de NY según el mes elegido en la lista desplegable.</t>
  </si>
  <si>
    <t>Elige un mes -&gt;</t>
  </si>
  <si>
    <t>Net Income de NY</t>
  </si>
  <si>
    <t>3) Instrucciones</t>
  </si>
  <si>
    <t>2) Instrucciones</t>
  </si>
  <si>
    <t>1) Instrucciones</t>
  </si>
  <si>
    <t xml:space="preserve"> Limpia este dataset y crea una tabla con el nombre, apellido, teléfono y Estado</t>
  </si>
  <si>
    <t>ESPACIOS</t>
  </si>
  <si>
    <t>NOMBREPROPIO</t>
  </si>
  <si>
    <t>Sam Smith 479585665 Az</t>
  </si>
  <si>
    <t>Josh Jack 209758689 Ca</t>
  </si>
  <si>
    <t>Theresa Mayer 303127896 Co</t>
  </si>
  <si>
    <t>Adam Johnson 303025168 Co</t>
  </si>
  <si>
    <t>Sammy Lee 212558667 Ny</t>
  </si>
  <si>
    <t>John Lee 603548687 Nh</t>
  </si>
  <si>
    <t>Mark Andersen 732335487 Nj</t>
  </si>
  <si>
    <t>Sarah Von 207789252 Me</t>
  </si>
  <si>
    <t>Hanna Hoover 610023585 Pa</t>
  </si>
  <si>
    <t>Irina Adams 401178699 Ri</t>
  </si>
  <si>
    <t>Sam</t>
  </si>
  <si>
    <t>Smith</t>
  </si>
  <si>
    <t>Az</t>
  </si>
  <si>
    <t>Josh</t>
  </si>
  <si>
    <t>Jack</t>
  </si>
  <si>
    <t>Ca</t>
  </si>
  <si>
    <t>Theresa</t>
  </si>
  <si>
    <t>Mayer</t>
  </si>
  <si>
    <t>Co</t>
  </si>
  <si>
    <t>Adam</t>
  </si>
  <si>
    <t>Johnson</t>
  </si>
  <si>
    <t>Sammy</t>
  </si>
  <si>
    <t>Lee</t>
  </si>
  <si>
    <t>Ny</t>
  </si>
  <si>
    <t>John</t>
  </si>
  <si>
    <t>Nh</t>
  </si>
  <si>
    <t>Mark</t>
  </si>
  <si>
    <t>Andersen</t>
  </si>
  <si>
    <t>Nj</t>
  </si>
  <si>
    <t>Sarah</t>
  </si>
  <si>
    <t>Von</t>
  </si>
  <si>
    <t>Me</t>
  </si>
  <si>
    <t>Hanna</t>
  </si>
  <si>
    <t>Hoover</t>
  </si>
  <si>
    <t>Pa</t>
  </si>
  <si>
    <t>Irina</t>
  </si>
  <si>
    <t>Adams</t>
  </si>
  <si>
    <t>Ri</t>
  </si>
  <si>
    <t>Nombre</t>
  </si>
  <si>
    <t>Apellido</t>
  </si>
  <si>
    <t>Teléfono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</si>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</sst>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17" fontId="0" fillId="0" borderId="0" xfId="0" applyNumberFormat="1"/>
    <xf numFmtId="165" fontId="0" fillId="0" borderId="0" xfId="1" applyNumberFormat="1" applyFont="1"/>
    <xf numFmtId="0" fontId="2" fillId="2" borderId="0" xfId="0" applyFont="1" applyFill="1" applyAlignment="1">
      <alignment horizontal="center"/>
    </xf>
    <xf numFmtId="0" fontId="4" fillId="0" borderId="0" xfId="0" applyFont="1"/>
    <xf numFmtId="0" fontId="2" fillId="2" borderId="0" xfId="0" applyFont="1" applyFill="1"/>
    <xf numFmtId="17" fontId="2" fillId="2" borderId="0" xfId="0" applyNumberFormat="1" applyFont="1" applyFill="1"/>
    <xf numFmtId="0" fontId="5" fillId="0" borderId="0" xfId="0" applyFont="1"/>
    <xf numFmtId="0" fontId="3" fillId="0" borderId="0" xfId="0" applyFont="1" applyAlignment="1">
      <alignment horizontal="right"/>
    </xf>
    <xf numFmtId="0" fontId="6" fillId="0" borderId="0" xfId="0" applyFont="1"/>
    <xf numFmtId="0" fontId="3" fillId="4" borderId="0" xfId="0" applyFont="1" applyFill="1"/>
    <xf numFmtId="165" fontId="0" fillId="3" borderId="0" xfId="1" applyNumberFormat="1" applyFont="1" applyFill="1"/>
    <xf numFmtId="165" fontId="3" fillId="3" borderId="1" xfId="1" applyNumberFormat="1" applyFont="1" applyFill="1" applyBorder="1"/>
    <xf numFmtId="17" fontId="3" fillId="3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3" fillId="5" borderId="0" xfId="0" applyFont="1" applyFill="1"/>
    <xf numFmtId="0" fontId="0" fillId="5" borderId="0" xfId="0" applyFill="1"/>
    <xf numFmtId="0" fontId="0" fillId="0" borderId="0" xfId="0" applyFont="1"/>
    <xf numFmtId="0" fontId="0" fillId="0" borderId="0" xfId="0" applyAlignment="1">
      <alignment horizontal="right"/>
    </xf>
  </cellXfs>
  <cellStyles count="2">
    <cellStyle name="Millares" xfId="1" builtinId="3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E2802-58F0-42B1-9C2D-02C2F862C59B}" name="Tabla1" displayName="Tabla1" ref="H5:K15" totalsRowShown="0" headerRowDxfId="0" dataDxfId="1">
  <autoFilter ref="H5:K15" xr:uid="{437E2802-58F0-42B1-9C2D-02C2F862C59B}"/>
  <tableColumns count="4">
    <tableColumn id="1" xr3:uid="{069135C4-C6B5-4DA5-A445-43616E557441}" name="Nombre" dataDxfId="5"/>
    <tableColumn id="2" xr3:uid="{2F3BBD40-E534-467B-B6D8-462D08F383A1}" name="Apellido" dataDxfId="4"/>
    <tableColumn id="3" xr3:uid="{41562045-6A72-40EF-80D0-D6F72FDB9715}" name="Teléfono" dataDxfId="3"/>
    <tableColumn id="4" xr3:uid="{312FB2F2-E364-475F-B07C-3BEAC3F62615}" name="Estado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D28E-D189-4D54-B848-F2C5F48F20F5}">
  <dimension ref="B2:K47"/>
  <sheetViews>
    <sheetView showGridLines="0" topLeftCell="A19" zoomScale="120" zoomScaleNormal="120" workbookViewId="0">
      <selection activeCell="J13" sqref="J13"/>
    </sheetView>
  </sheetViews>
  <sheetFormatPr baseColWidth="10" defaultColWidth="8.85546875" defaultRowHeight="15" x14ac:dyDescent="0.25"/>
  <cols>
    <col min="3" max="3" width="20.7109375" bestFit="1" customWidth="1"/>
    <col min="4" max="4" width="10.140625" bestFit="1" customWidth="1"/>
    <col min="5" max="5" width="11.140625" bestFit="1" customWidth="1"/>
    <col min="6" max="6" width="12.5703125" customWidth="1"/>
    <col min="7" max="7" width="11.140625" bestFit="1" customWidth="1"/>
  </cols>
  <sheetData>
    <row r="2" spans="2:11" x14ac:dyDescent="0.25">
      <c r="B2" s="16"/>
      <c r="C2" s="17"/>
      <c r="D2" s="17"/>
      <c r="E2" s="17"/>
      <c r="F2" s="17"/>
      <c r="G2" s="17"/>
      <c r="H2" s="17"/>
      <c r="I2" s="17"/>
      <c r="J2" s="17"/>
      <c r="K2" s="17"/>
    </row>
    <row r="4" spans="2:11" x14ac:dyDescent="0.25">
      <c r="B4" s="11" t="s">
        <v>27</v>
      </c>
      <c r="C4" s="11"/>
      <c r="D4" s="11"/>
      <c r="E4" s="11"/>
      <c r="F4" s="11"/>
      <c r="G4" s="11"/>
      <c r="H4" s="11"/>
      <c r="I4" s="11"/>
    </row>
    <row r="5" spans="2:11" x14ac:dyDescent="0.25">
      <c r="B5" t="s">
        <v>20</v>
      </c>
    </row>
    <row r="6" spans="2:11" x14ac:dyDescent="0.25">
      <c r="B6" s="1"/>
    </row>
    <row r="7" spans="2:11" x14ac:dyDescent="0.25">
      <c r="B7" s="6" t="s">
        <v>2</v>
      </c>
      <c r="C7" s="7">
        <v>44197</v>
      </c>
      <c r="D7" s="7">
        <f>EDATE(C7,1)</f>
        <v>44228</v>
      </c>
      <c r="E7" s="7">
        <f t="shared" ref="E7:F7" si="0">EDATE(D7,1)</f>
        <v>44256</v>
      </c>
      <c r="F7" s="7">
        <f t="shared" si="0"/>
        <v>44287</v>
      </c>
      <c r="G7" s="7">
        <f>EDATE(F7,1)</f>
        <v>44317</v>
      </c>
    </row>
    <row r="8" spans="2:11" x14ac:dyDescent="0.25">
      <c r="B8" s="1" t="s">
        <v>0</v>
      </c>
      <c r="C8" s="12">
        <f>SUMIFS($G$13:$G$27, $C$13:$C$27,$B$8,$D$13:$D$27,C7)</f>
        <v>76945.5</v>
      </c>
      <c r="D8" s="12">
        <f t="shared" ref="D8:G8" si="1">SUMIFS($G$13:$G$27, $C$13:$C$27,$B$8,$D$13:$D$27,D7)</f>
        <v>84640.050000000017</v>
      </c>
      <c r="E8" s="12">
        <f t="shared" si="1"/>
        <v>59248.035000000003</v>
      </c>
      <c r="F8" s="12">
        <f t="shared" si="1"/>
        <v>53323.231500000009</v>
      </c>
      <c r="G8" s="12">
        <f t="shared" si="1"/>
        <v>74652.524099999981</v>
      </c>
    </row>
    <row r="9" spans="2:11" x14ac:dyDescent="0.25">
      <c r="B9" s="1" t="s">
        <v>0</v>
      </c>
      <c r="C9" s="12">
        <f>INDEX($G$13:$G$27,MATCH(C7,$D$13:$D$27,0),MATCH($B$9,$C$13:$C$27,0))</f>
        <v>76945.5</v>
      </c>
      <c r="D9" s="12">
        <f t="shared" ref="D9:G9" si="2">INDEX($G$13:$G$27,MATCH(D7,$D$13:$D$27,0),MATCH($B$9,$C$13:$C$27,0))</f>
        <v>84640.050000000017</v>
      </c>
      <c r="E9" s="12">
        <f t="shared" si="2"/>
        <v>59248.035000000003</v>
      </c>
      <c r="F9" s="12">
        <f t="shared" si="2"/>
        <v>53323.231500000009</v>
      </c>
      <c r="G9" s="12">
        <f t="shared" si="2"/>
        <v>74652.524099999981</v>
      </c>
    </row>
    <row r="10" spans="2:11" x14ac:dyDescent="0.25">
      <c r="B10" s="1"/>
    </row>
    <row r="11" spans="2:11" x14ac:dyDescent="0.25">
      <c r="C11" s="15" t="s">
        <v>8</v>
      </c>
      <c r="D11" s="15"/>
      <c r="E11" s="15"/>
      <c r="F11" s="15"/>
      <c r="G11" s="15"/>
    </row>
    <row r="12" spans="2:11" x14ac:dyDescent="0.25">
      <c r="B12" s="1"/>
      <c r="C12" s="6" t="s">
        <v>2</v>
      </c>
      <c r="D12" s="6" t="s">
        <v>3</v>
      </c>
      <c r="E12" s="6" t="s">
        <v>4</v>
      </c>
      <c r="F12" s="6" t="s">
        <v>5</v>
      </c>
      <c r="G12" s="6" t="s">
        <v>6</v>
      </c>
    </row>
    <row r="13" spans="2:11" x14ac:dyDescent="0.25">
      <c r="C13" t="s">
        <v>0</v>
      </c>
      <c r="D13" s="2">
        <v>44197</v>
      </c>
      <c r="E13" s="3">
        <v>256485</v>
      </c>
      <c r="F13" s="3">
        <v>179539.5</v>
      </c>
      <c r="G13" s="3">
        <f>E13-F13</f>
        <v>76945.5</v>
      </c>
    </row>
    <row r="14" spans="2:11" x14ac:dyDescent="0.25">
      <c r="C14" t="s">
        <v>1</v>
      </c>
      <c r="D14" s="2">
        <v>44197</v>
      </c>
      <c r="E14" s="3">
        <v>125468</v>
      </c>
      <c r="F14" s="3">
        <v>87827.599999999991</v>
      </c>
      <c r="G14" s="3">
        <f t="shared" ref="G14:G27" si="3">E14-F14</f>
        <v>37640.400000000009</v>
      </c>
    </row>
    <row r="15" spans="2:11" x14ac:dyDescent="0.25">
      <c r="C15" t="s">
        <v>7</v>
      </c>
      <c r="D15" s="2">
        <v>44197</v>
      </c>
      <c r="E15" s="3">
        <v>252989</v>
      </c>
      <c r="F15" s="3">
        <v>177092.3</v>
      </c>
      <c r="G15" s="3">
        <f t="shared" si="3"/>
        <v>75896.700000000012</v>
      </c>
    </row>
    <row r="16" spans="2:11" x14ac:dyDescent="0.25">
      <c r="C16" t="s">
        <v>0</v>
      </c>
      <c r="D16" s="2">
        <v>44228</v>
      </c>
      <c r="E16" s="3">
        <f>E13*1.1</f>
        <v>282133.5</v>
      </c>
      <c r="F16" s="3">
        <v>197493.44999999998</v>
      </c>
      <c r="G16" s="3">
        <f t="shared" si="3"/>
        <v>84640.050000000017</v>
      </c>
    </row>
    <row r="17" spans="2:11" x14ac:dyDescent="0.25">
      <c r="C17" t="s">
        <v>1</v>
      </c>
      <c r="D17" s="2">
        <v>44228</v>
      </c>
      <c r="E17" s="3">
        <f t="shared" ref="E17:E18" si="4">E14*1.1</f>
        <v>138014.80000000002</v>
      </c>
      <c r="F17" s="3">
        <v>96610.36</v>
      </c>
      <c r="G17" s="3">
        <f t="shared" si="3"/>
        <v>41404.440000000017</v>
      </c>
    </row>
    <row r="18" spans="2:11" x14ac:dyDescent="0.25">
      <c r="C18" t="s">
        <v>7</v>
      </c>
      <c r="D18" s="2">
        <v>44228</v>
      </c>
      <c r="E18" s="3">
        <f t="shared" si="4"/>
        <v>278287.90000000002</v>
      </c>
      <c r="F18" s="3">
        <v>194801.53</v>
      </c>
      <c r="G18" s="3">
        <f t="shared" si="3"/>
        <v>83486.370000000024</v>
      </c>
    </row>
    <row r="19" spans="2:11" x14ac:dyDescent="0.25">
      <c r="C19" t="s">
        <v>0</v>
      </c>
      <c r="D19" s="2">
        <v>44256</v>
      </c>
      <c r="E19" s="3">
        <f>E16*0.7</f>
        <v>197493.44999999998</v>
      </c>
      <c r="F19" s="3">
        <v>138245.41499999998</v>
      </c>
      <c r="G19" s="3">
        <f t="shared" si="3"/>
        <v>59248.035000000003</v>
      </c>
    </row>
    <row r="20" spans="2:11" x14ac:dyDescent="0.25">
      <c r="C20" t="s">
        <v>1</v>
      </c>
      <c r="D20" s="2">
        <v>44256</v>
      </c>
      <c r="E20" s="3">
        <f t="shared" ref="E20:E21" si="5">E17*0.7</f>
        <v>96610.36</v>
      </c>
      <c r="F20" s="3">
        <v>67627.251999999993</v>
      </c>
      <c r="G20" s="3">
        <f t="shared" si="3"/>
        <v>28983.108000000007</v>
      </c>
    </row>
    <row r="21" spans="2:11" x14ac:dyDescent="0.25">
      <c r="C21" t="s">
        <v>7</v>
      </c>
      <c r="D21" s="2">
        <v>44256</v>
      </c>
      <c r="E21" s="3">
        <f t="shared" si="5"/>
        <v>194801.53</v>
      </c>
      <c r="F21" s="3">
        <v>136361.071</v>
      </c>
      <c r="G21" s="3">
        <f t="shared" si="3"/>
        <v>58440.459000000003</v>
      </c>
    </row>
    <row r="22" spans="2:11" x14ac:dyDescent="0.25">
      <c r="C22" t="s">
        <v>0</v>
      </c>
      <c r="D22" s="2">
        <v>44287</v>
      </c>
      <c r="E22" s="3">
        <f>E19*0.9</f>
        <v>177744.10499999998</v>
      </c>
      <c r="F22" s="3">
        <v>124420.87349999997</v>
      </c>
      <c r="G22" s="3">
        <f t="shared" si="3"/>
        <v>53323.231500000009</v>
      </c>
    </row>
    <row r="23" spans="2:11" x14ac:dyDescent="0.25">
      <c r="C23" t="s">
        <v>1</v>
      </c>
      <c r="D23" s="2">
        <v>44287</v>
      </c>
      <c r="E23" s="3">
        <f t="shared" ref="E23:E24" si="6">E20*0.9</f>
        <v>86949.324000000008</v>
      </c>
      <c r="F23" s="3">
        <v>60864.5268</v>
      </c>
      <c r="G23" s="3">
        <f t="shared" si="3"/>
        <v>26084.797200000008</v>
      </c>
    </row>
    <row r="24" spans="2:11" x14ac:dyDescent="0.25">
      <c r="C24" t="s">
        <v>7</v>
      </c>
      <c r="D24" s="2">
        <v>44287</v>
      </c>
      <c r="E24" s="3">
        <f t="shared" si="6"/>
        <v>175321.37700000001</v>
      </c>
      <c r="F24" s="3">
        <v>122724.9639</v>
      </c>
      <c r="G24" s="3">
        <f t="shared" si="3"/>
        <v>52596.413100000005</v>
      </c>
    </row>
    <row r="25" spans="2:11" x14ac:dyDescent="0.25">
      <c r="C25" t="s">
        <v>0</v>
      </c>
      <c r="D25" s="2">
        <v>44317</v>
      </c>
      <c r="E25" s="3">
        <f>E22*1.4</f>
        <v>248841.74699999994</v>
      </c>
      <c r="F25" s="3">
        <v>174189.22289999996</v>
      </c>
      <c r="G25" s="3">
        <f t="shared" si="3"/>
        <v>74652.524099999981</v>
      </c>
    </row>
    <row r="26" spans="2:11" x14ac:dyDescent="0.25">
      <c r="C26" t="s">
        <v>1</v>
      </c>
      <c r="D26" s="2">
        <v>44317</v>
      </c>
      <c r="E26" s="3">
        <f t="shared" ref="E26:E27" si="7">E23*1.4</f>
        <v>121729.0536</v>
      </c>
      <c r="F26" s="3">
        <v>85210.337520000001</v>
      </c>
      <c r="G26" s="3">
        <f t="shared" si="3"/>
        <v>36518.716079999998</v>
      </c>
    </row>
    <row r="27" spans="2:11" x14ac:dyDescent="0.25">
      <c r="C27" t="s">
        <v>7</v>
      </c>
      <c r="D27" s="2">
        <v>44317</v>
      </c>
      <c r="E27" s="3">
        <f t="shared" si="7"/>
        <v>245449.9278</v>
      </c>
      <c r="F27" s="3">
        <v>171814.94946</v>
      </c>
      <c r="G27" s="3">
        <f t="shared" si="3"/>
        <v>73634.978340000001</v>
      </c>
    </row>
    <row r="28" spans="2:11" x14ac:dyDescent="0.25">
      <c r="D28" s="2"/>
      <c r="E28" s="3"/>
      <c r="F28" s="3"/>
      <c r="G28" s="3"/>
    </row>
    <row r="29" spans="2:11" x14ac:dyDescent="0.25">
      <c r="B29" s="11" t="s">
        <v>26</v>
      </c>
      <c r="C29" s="11"/>
      <c r="D29" s="11"/>
      <c r="E29" s="11"/>
      <c r="F29" s="11"/>
      <c r="G29" s="11"/>
      <c r="H29" s="11"/>
      <c r="I29" s="11"/>
      <c r="J29" s="1"/>
      <c r="K29" s="1"/>
    </row>
    <row r="30" spans="2:11" x14ac:dyDescent="0.25">
      <c r="B30" t="s">
        <v>21</v>
      </c>
      <c r="D30" s="2"/>
      <c r="E30" s="3"/>
      <c r="F30" s="3"/>
      <c r="G30" s="3"/>
    </row>
    <row r="31" spans="2:11" x14ac:dyDescent="0.25">
      <c r="B31" t="s">
        <v>22</v>
      </c>
      <c r="D31" s="2"/>
      <c r="E31" s="3"/>
      <c r="F31" s="3"/>
      <c r="G31" s="3"/>
    </row>
    <row r="32" spans="2:11" x14ac:dyDescent="0.25">
      <c r="D32" s="2"/>
      <c r="E32" s="3"/>
      <c r="F32" s="3"/>
      <c r="G32" s="3"/>
    </row>
    <row r="33" spans="3:7" x14ac:dyDescent="0.25">
      <c r="C33" s="9" t="s">
        <v>23</v>
      </c>
      <c r="D33" s="14">
        <v>44317</v>
      </c>
      <c r="E33" s="3"/>
      <c r="F33" s="3"/>
      <c r="G33" s="3"/>
    </row>
    <row r="34" spans="3:7" x14ac:dyDescent="0.25">
      <c r="D34" s="2"/>
      <c r="E34" s="3"/>
      <c r="F34" s="3"/>
      <c r="G34" s="3"/>
    </row>
    <row r="35" spans="3:7" x14ac:dyDescent="0.25">
      <c r="C35" s="9" t="s">
        <v>24</v>
      </c>
      <c r="D35" s="13">
        <f>_xlfn.XLOOKUP(D33,D13:D27,G13:G27,0)</f>
        <v>74652.524099999981</v>
      </c>
      <c r="E35" s="3"/>
      <c r="F35" s="3"/>
      <c r="G35" s="3"/>
    </row>
    <row r="36" spans="3:7" x14ac:dyDescent="0.25">
      <c r="D36" s="2"/>
      <c r="E36" s="3"/>
      <c r="F36" s="3"/>
      <c r="G36" s="3"/>
    </row>
    <row r="37" spans="3:7" x14ac:dyDescent="0.25">
      <c r="D37" s="2"/>
      <c r="E37" s="3"/>
      <c r="F37" s="3"/>
      <c r="G37" s="3"/>
    </row>
    <row r="38" spans="3:7" x14ac:dyDescent="0.25">
      <c r="D38" s="2"/>
      <c r="E38" s="3"/>
      <c r="F38" s="3"/>
      <c r="G38" s="3"/>
    </row>
    <row r="39" spans="3:7" x14ac:dyDescent="0.25">
      <c r="D39" s="2"/>
      <c r="E39" s="3"/>
      <c r="F39" s="3"/>
      <c r="G39" s="3"/>
    </row>
    <row r="40" spans="3:7" x14ac:dyDescent="0.25">
      <c r="D40" s="2"/>
      <c r="E40" s="3"/>
      <c r="F40" s="3"/>
      <c r="G40" s="3"/>
    </row>
    <row r="41" spans="3:7" x14ac:dyDescent="0.25">
      <c r="D41" s="2"/>
      <c r="E41" s="3"/>
      <c r="F41" s="3"/>
      <c r="G41" s="3"/>
    </row>
    <row r="42" spans="3:7" x14ac:dyDescent="0.25">
      <c r="D42" s="2"/>
      <c r="E42" s="3"/>
      <c r="F42" s="3"/>
      <c r="G42" s="3"/>
    </row>
    <row r="43" spans="3:7" x14ac:dyDescent="0.25">
      <c r="D43" s="2"/>
      <c r="E43" s="3"/>
      <c r="F43" s="3"/>
      <c r="G43" s="3"/>
    </row>
    <row r="44" spans="3:7" x14ac:dyDescent="0.25">
      <c r="D44" s="2"/>
      <c r="E44" s="3"/>
      <c r="F44" s="3"/>
      <c r="G44" s="3"/>
    </row>
    <row r="45" spans="3:7" x14ac:dyDescent="0.25">
      <c r="D45" s="2"/>
      <c r="E45" s="3"/>
      <c r="F45" s="3"/>
      <c r="G45" s="3"/>
    </row>
    <row r="46" spans="3:7" x14ac:dyDescent="0.25">
      <c r="D46" s="2"/>
      <c r="E46" s="3"/>
      <c r="F46" s="3"/>
      <c r="G46" s="3"/>
    </row>
    <row r="47" spans="3:7" x14ac:dyDescent="0.25">
      <c r="D47" s="2"/>
      <c r="E47" s="3"/>
      <c r="F47" s="3"/>
      <c r="G47" s="3"/>
    </row>
  </sheetData>
  <mergeCells count="1">
    <mergeCell ref="C11:G11"/>
  </mergeCells>
  <dataValidations count="1">
    <dataValidation type="list" allowBlank="1" showInputMessage="1" showErrorMessage="1" sqref="D33" xr:uid="{15680A6E-2BC3-4548-941D-B16DA76420EF}">
      <formula1>$C$7:$G$7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47C2-614E-48A7-98E0-3AE1E54E6725}">
  <dimension ref="B2:K15"/>
  <sheetViews>
    <sheetView showGridLines="0" tabSelected="1" topLeftCell="C1" zoomScale="120" zoomScaleNormal="120" workbookViewId="0">
      <selection activeCell="M15" sqref="M15"/>
    </sheetView>
  </sheetViews>
  <sheetFormatPr baseColWidth="10" defaultColWidth="8.85546875" defaultRowHeight="15" x14ac:dyDescent="0.25"/>
  <cols>
    <col min="2" max="2" width="39.140625" bestFit="1" customWidth="1"/>
    <col min="3" max="3" width="26.42578125" bestFit="1" customWidth="1"/>
    <col min="4" max="4" width="25.7109375" bestFit="1" customWidth="1"/>
    <col min="5" max="5" width="9.5703125" customWidth="1"/>
    <col min="6" max="6" width="9.42578125" customWidth="1"/>
    <col min="7" max="7" width="14" customWidth="1"/>
    <col min="8" max="8" width="11.85546875" customWidth="1"/>
    <col min="9" max="9" width="12.140625" customWidth="1"/>
    <col min="10" max="10" width="12.7109375" customWidth="1"/>
    <col min="11" max="11" width="11.28515625" customWidth="1"/>
  </cols>
  <sheetData>
    <row r="2" spans="2:11" x14ac:dyDescent="0.25">
      <c r="B2" s="11" t="s">
        <v>25</v>
      </c>
      <c r="C2" s="11"/>
      <c r="D2" s="11"/>
    </row>
    <row r="3" spans="2:11" x14ac:dyDescent="0.25">
      <c r="B3" t="s">
        <v>28</v>
      </c>
    </row>
    <row r="4" spans="2:11" ht="15.75" x14ac:dyDescent="0.25">
      <c r="B4" s="8"/>
    </row>
    <row r="5" spans="2:11" x14ac:dyDescent="0.25">
      <c r="B5" s="4" t="s">
        <v>19</v>
      </c>
      <c r="C5" s="1" t="s">
        <v>29</v>
      </c>
      <c r="D5" s="1" t="s">
        <v>30</v>
      </c>
      <c r="E5" s="1"/>
      <c r="F5" s="1"/>
      <c r="G5" s="1"/>
      <c r="H5" s="4" t="s">
        <v>69</v>
      </c>
      <c r="I5" s="4" t="s">
        <v>70</v>
      </c>
      <c r="J5" s="4" t="s">
        <v>71</v>
      </c>
      <c r="K5" s="4" t="s">
        <v>72</v>
      </c>
    </row>
    <row r="6" spans="2:11" x14ac:dyDescent="0.25">
      <c r="B6" t="s">
        <v>11</v>
      </c>
      <c r="C6" t="str">
        <f>TRIM(B6)</f>
        <v>Sam sMIth 479585665 AZ</v>
      </c>
      <c r="D6" s="18" t="str">
        <f>PROPER(C6)</f>
        <v>Sam Smith 479585665 Az</v>
      </c>
      <c r="E6" t="s">
        <v>31</v>
      </c>
      <c r="H6" s="19" t="s">
        <v>41</v>
      </c>
      <c r="I6" s="19" t="s">
        <v>42</v>
      </c>
      <c r="J6" s="19">
        <v>479585665</v>
      </c>
      <c r="K6" s="19" t="s">
        <v>43</v>
      </c>
    </row>
    <row r="7" spans="2:11" x14ac:dyDescent="0.25">
      <c r="B7" s="1" t="s">
        <v>17</v>
      </c>
      <c r="C7" t="str">
        <f t="shared" ref="C7:C15" si="0">TRIM(B7)</f>
        <v>Josh JACk 209758689 CA</v>
      </c>
      <c r="D7" s="18" t="str">
        <f t="shared" ref="D7:E15" si="1">PROPER(C7)</f>
        <v>Josh Jack 209758689 Ca</v>
      </c>
      <c r="E7" t="s">
        <v>32</v>
      </c>
      <c r="H7" s="19" t="s">
        <v>44</v>
      </c>
      <c r="I7" s="19" t="s">
        <v>45</v>
      </c>
      <c r="J7" s="19">
        <v>209758689</v>
      </c>
      <c r="K7" s="19" t="s">
        <v>46</v>
      </c>
    </row>
    <row r="8" spans="2:11" x14ac:dyDescent="0.25">
      <c r="B8" t="s">
        <v>9</v>
      </c>
      <c r="C8" t="str">
        <f t="shared" si="0"/>
        <v>THEREsa Mayer 303127896 CO</v>
      </c>
      <c r="D8" s="18" t="str">
        <f t="shared" si="1"/>
        <v>Theresa Mayer 303127896 Co</v>
      </c>
      <c r="E8" t="s">
        <v>33</v>
      </c>
      <c r="H8" s="19" t="s">
        <v>47</v>
      </c>
      <c r="I8" s="19" t="s">
        <v>48</v>
      </c>
      <c r="J8" s="19">
        <v>303127896</v>
      </c>
      <c r="K8" s="19" t="s">
        <v>49</v>
      </c>
    </row>
    <row r="9" spans="2:11" x14ac:dyDescent="0.25">
      <c r="B9" t="s">
        <v>18</v>
      </c>
      <c r="C9" t="str">
        <f t="shared" si="0"/>
        <v>Adam JohnSON 303025168 co</v>
      </c>
      <c r="D9" s="18" t="str">
        <f t="shared" si="1"/>
        <v>Adam Johnson 303025168 Co</v>
      </c>
      <c r="E9" t="s">
        <v>34</v>
      </c>
      <c r="H9" s="19" t="s">
        <v>50</v>
      </c>
      <c r="I9" s="19" t="s">
        <v>51</v>
      </c>
      <c r="J9" s="19">
        <v>303025168</v>
      </c>
      <c r="K9" s="19" t="s">
        <v>49</v>
      </c>
    </row>
    <row r="10" spans="2:11" x14ac:dyDescent="0.25">
      <c r="B10" s="5" t="s">
        <v>10</v>
      </c>
      <c r="C10" t="str">
        <f t="shared" si="0"/>
        <v>Sammy Lee 212558667 ny</v>
      </c>
      <c r="D10" s="18" t="str">
        <f t="shared" si="1"/>
        <v>Sammy Lee 212558667 Ny</v>
      </c>
      <c r="E10" t="s">
        <v>35</v>
      </c>
      <c r="H10" s="19" t="s">
        <v>52</v>
      </c>
      <c r="I10" s="19" t="s">
        <v>53</v>
      </c>
      <c r="J10" s="19">
        <v>212558667</v>
      </c>
      <c r="K10" s="19" t="s">
        <v>54</v>
      </c>
    </row>
    <row r="11" spans="2:11" x14ac:dyDescent="0.25">
      <c r="B11" t="s">
        <v>14</v>
      </c>
      <c r="C11" t="str">
        <f t="shared" si="0"/>
        <v>John LEE 603548687 NH</v>
      </c>
      <c r="D11" s="18" t="str">
        <f t="shared" si="1"/>
        <v>John Lee 603548687 Nh</v>
      </c>
      <c r="E11" t="s">
        <v>36</v>
      </c>
      <c r="H11" s="19" t="s">
        <v>55</v>
      </c>
      <c r="I11" s="19" t="s">
        <v>53</v>
      </c>
      <c r="J11" s="19">
        <v>603548687</v>
      </c>
      <c r="K11" s="19" t="s">
        <v>56</v>
      </c>
    </row>
    <row r="12" spans="2:11" x14ac:dyDescent="0.25">
      <c r="B12" s="10" t="s">
        <v>16</v>
      </c>
      <c r="C12" t="str">
        <f t="shared" si="0"/>
        <v>MARK Andersen 732335487 NJ</v>
      </c>
      <c r="D12" s="18" t="str">
        <f t="shared" si="1"/>
        <v>Mark Andersen 732335487 Nj</v>
      </c>
      <c r="E12" t="s">
        <v>37</v>
      </c>
      <c r="H12" s="19" t="s">
        <v>57</v>
      </c>
      <c r="I12" s="19" t="s">
        <v>58</v>
      </c>
      <c r="J12" s="19">
        <v>732335487</v>
      </c>
      <c r="K12" s="19" t="s">
        <v>59</v>
      </c>
    </row>
    <row r="13" spans="2:11" x14ac:dyDescent="0.25">
      <c r="B13" t="s">
        <v>12</v>
      </c>
      <c r="C13" t="str">
        <f t="shared" si="0"/>
        <v>Sarah Von 207789252 me</v>
      </c>
      <c r="D13" s="18" t="str">
        <f t="shared" si="1"/>
        <v>Sarah Von 207789252 Me</v>
      </c>
      <c r="E13" t="s">
        <v>38</v>
      </c>
      <c r="H13" s="19" t="s">
        <v>60</v>
      </c>
      <c r="I13" s="19" t="s">
        <v>61</v>
      </c>
      <c r="J13" s="19">
        <v>207789252</v>
      </c>
      <c r="K13" s="19" t="s">
        <v>62</v>
      </c>
    </row>
    <row r="14" spans="2:11" x14ac:dyDescent="0.25">
      <c r="B14" t="s">
        <v>15</v>
      </c>
      <c r="C14" t="str">
        <f t="shared" si="0"/>
        <v>Hanna Hoover 610023585 PA</v>
      </c>
      <c r="D14" s="18" t="str">
        <f t="shared" si="1"/>
        <v>Hanna Hoover 610023585 Pa</v>
      </c>
      <c r="E14" t="s">
        <v>39</v>
      </c>
      <c r="H14" s="19" t="s">
        <v>63</v>
      </c>
      <c r="I14" s="19" t="s">
        <v>64</v>
      </c>
      <c r="J14" s="19">
        <v>610023585</v>
      </c>
      <c r="K14" s="19" t="s">
        <v>65</v>
      </c>
    </row>
    <row r="15" spans="2:11" x14ac:dyDescent="0.25">
      <c r="B15" s="1" t="s">
        <v>13</v>
      </c>
      <c r="C15" t="str">
        <f t="shared" si="0"/>
        <v>Irina Adams 401178699 RI</v>
      </c>
      <c r="D15" s="18" t="str">
        <f t="shared" si="1"/>
        <v>Irina Adams 401178699 Ri</v>
      </c>
      <c r="E15" t="s">
        <v>40</v>
      </c>
      <c r="H15" s="19" t="s">
        <v>66</v>
      </c>
      <c r="I15" s="19" t="s">
        <v>67</v>
      </c>
      <c r="J15" s="19">
        <v>401178699</v>
      </c>
      <c r="K15" s="19" t="s">
        <v>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Explains</dc:creator>
  <cp:lastModifiedBy>franco giovannone</cp:lastModifiedBy>
  <dcterms:created xsi:type="dcterms:W3CDTF">2022-02-23T10:41:33Z</dcterms:created>
  <dcterms:modified xsi:type="dcterms:W3CDTF">2023-09-10T19:32:29Z</dcterms:modified>
</cp:coreProperties>
</file>